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6"/>
  <workbookPr codeName="ThisWorkbook"/>
  <mc:AlternateContent xmlns:mc="http://schemas.openxmlformats.org/markup-compatibility/2006">
    <mc:Choice Requires="x15">
      <x15ac:absPath xmlns:x15ac="http://schemas.microsoft.com/office/spreadsheetml/2010/11/ac" url="/Users/nick/Work/gsq/gsq-geochem/profiles/gsq/templates/"/>
    </mc:Choice>
  </mc:AlternateContent>
  <xr:revisionPtr revIDLastSave="0" documentId="13_ncr:1_{0E0F7394-F479-064D-B1D8-3B38C242B3B8}" xr6:coauthVersionLast="47" xr6:coauthVersionMax="47" xr10:uidLastSave="{00000000-0000-0000-0000-000000000000}"/>
  <bookViews>
    <workbookView xWindow="58320" yWindow="1720" windowWidth="41600" windowHeight="21100" tabRatio="842" activeTab="7" xr2:uid="{00000000-000D-0000-FFFF-FFFF00000000}"/>
  </bookViews>
  <sheets>
    <sheet name="DATASET_METADATA" sheetId="32" r:id="rId1"/>
    <sheet name="TEMPLATE_NOTES" sheetId="1" r:id="rId2"/>
    <sheet name="VALIDATION_DICTIONARY" sheetId="2" r:id="rId3"/>
    <sheet name="USER_DICTIONARY" sheetId="4" r:id="rId4"/>
    <sheet name="UNITS_OF_MEASURE" sheetId="3" r:id="rId5"/>
    <sheet name="USER_UNITS_OF_MEASURE" sheetId="33" r:id="rId6"/>
    <sheet name="TENEMENT" sheetId="5" r:id="rId7"/>
    <sheet name="DRILLHOLE_LOCATION" sheetId="6" r:id="rId8"/>
    <sheet name="DRILLHOLE_SURVEY" sheetId="7" r:id="rId9"/>
    <sheet name="DRILLHOLE_SAMPLE" sheetId="8" r:id="rId10"/>
    <sheet name="SURFACE_SAMPLE" sheetId="9" r:id="rId11"/>
    <sheet name="SAMPLE_PREPARATION" sheetId="10" r:id="rId12"/>
    <sheet name="GEOCHEMISTRY_META" sheetId="11" r:id="rId13"/>
    <sheet name="SAMPLE_GEOCHEMISTRY" sheetId="12" r:id="rId14"/>
    <sheet name="QAQC_META" sheetId="29" r:id="rId15"/>
    <sheet name="QAQC_GEOCHEMISTY" sheetId="14" r:id="rId16"/>
    <sheet name="SAMPLE_PXRF" sheetId="13" r:id="rId17"/>
    <sheet name="DRILLHOLE_LITHOLOGY" sheetId="15" r:id="rId18"/>
    <sheet name="DRILLHOLE_STRUCTURE" sheetId="16" r:id="rId19"/>
    <sheet name="SURFACE_LITHOLOGY" sheetId="17" r:id="rId20"/>
    <sheet name="SURFACE_STRUCTURE" sheetId="18" r:id="rId21"/>
    <sheet name="LITH_DICTIONARY" sheetId="19" r:id="rId22"/>
    <sheet name="MIN_DICTIONARY" sheetId="20" r:id="rId23"/>
    <sheet name="DRILLHOLE_GEOCHEMISTY" sheetId="21" state="hidden" r:id="rId24"/>
    <sheet name="DRILLHOLE_XRF" sheetId="22" state="hidden" r:id="rId25"/>
    <sheet name="SURFACE_GEOCHEMISTY" sheetId="23" state="hidden" r:id="rId26"/>
    <sheet name="SURFACE_XRF" sheetId="24" state="hidden" r:id="rId27"/>
    <sheet name="RESERVES_RESOURCES" sheetId="25" r:id="rId28"/>
    <sheet name="WATER_ANALYSIS" sheetId="26" state="hidden" r:id="rId29"/>
    <sheet name="WIRELINE_LOGS" sheetId="27" state="hidden" r:id="rId30"/>
    <sheet name="ESRI_MAPINFO_SHEET" sheetId="28" state="veryHidden" r:id="rId31"/>
  </sheets>
  <externalReferences>
    <externalReference r:id="rId32"/>
  </externalReferences>
  <definedNames>
    <definedName name="_xlnm._FilterDatabase" localSheetId="21" hidden="1">LITH_DICTIONARY!$H$8:$P$2917</definedName>
    <definedName name="_xlnm._FilterDatabase" localSheetId="22" hidden="1">MIN_DICTIONARY!$G$8:$L$8</definedName>
    <definedName name="_xlnm._FilterDatabase" localSheetId="4" hidden="1">UNITS_OF_MEASURE!$B$1:$W$1</definedName>
    <definedName name="CODELIST_LIST">OFFSET(     VALIDATION_DICTIONARY!$A$4,     0,     0,     1,     COUNTA(VALIDATION_DICTIONARY!$4:$4) )</definedName>
    <definedName name="CODELIST_UOM_COMBINED_LIST">CODELIST_LIST,UOM_COLLECTIONS_LIST</definedName>
    <definedName name="COLOUR">OFFSET(VALIDATION_DICTIONARY!$N$5,0,0,COUNTA(VALIDATION_DICTIONARY!$N:$N)-2,1)</definedName>
    <definedName name="COMMODITY">OFFSET(VALIDATION_DICTIONARY!$U$5,0,0,COUNTA(VALIDATION_DICTIONARY!$U:$U)-2,1)</definedName>
    <definedName name="COORD_SYS_ID">OFFSET(VALIDATION_DICTIONARY!$B$5,0,0,COUNTA(VALIDATION_DICTIONARY!$B:$B)-1,1)</definedName>
    <definedName name="CURRENT_CLASS">OFFSET(VALIDATION_DICTIONARY!$E$23,0,0,COUNTA(VALIDATION_DICTIONARY!$G:$G)-1,1)</definedName>
    <definedName name="DEPTH_DATUM" localSheetId="28">[1]VALIDATION_DICTIONARY!$I$6:$I$9</definedName>
    <definedName name="DEPTH_DATUM" localSheetId="29">[1]VALIDATION_DICTIONARY!$I$6:$I$9</definedName>
    <definedName name="DEPTH_DATUM">OFFSET(VALIDATION_DICTIONARY!$C$5,0,0,COUNTA(VALIDATION_DICTIONARY!$C:$C)-2,1)</definedName>
    <definedName name="DRILL_TYPE">OFFSET(VALIDATION_DICTIONARY!$E$5,0,0,COUNTA(VALIDATION_DICTIONARY!$E:$E)-1,1)</definedName>
    <definedName name="GRAIN_SIZE">OFFSET(VALIDATION_DICTIONARY!$S$5,0,0,COUNTA(VALIDATION_DICTIONARY!$S:$S)-1,1)</definedName>
    <definedName name="LEASE_NAME" localSheetId="28">[1]VALIDATION_DICTIONARY!$B$6:$B$9</definedName>
    <definedName name="LEASE_NAME" localSheetId="29">[1]VALIDATION_DICTIONARY!$B$6:$B$9</definedName>
    <definedName name="LEASE_NAME">OFFSET(VALIDATION_DICTIONARY!$A$5,0,0,COUNTA(VALIDATION_DICTIONARY!$A:$A)-3,1)</definedName>
    <definedName name="LOC_SURVEY_TYPE">OFFSET(VALIDATION_DICTIONARY!$D$5,0,0,COUNTA(VALIDATION_DICTIONARY!$D:$D)-1,1)</definedName>
    <definedName name="MIN_TYPE">OFFSET(MIN_DICTIONARY!$B$9,0,0,COUNTA(MIN_DICTIONARY!$B:$B)-6,1)</definedName>
    <definedName name="QAQC">OFFSET(VALIDATION_DICTIONARY!#REF!,0,0,COUNTA(VALIDATION_DICTIONARY!$M:$M)-1,1)</definedName>
    <definedName name="RESERVE_CLASS_ID">OFFSET(VALIDATION_DICTIONARY!$V$5,0,0,COUNTA(VALIDATION_DICTIONARY!$V:$V)-1,1)</definedName>
    <definedName name="RESOURCE_STATUS">OFFSET(VALIDATION_DICTIONARY!$W$5,0,0,COUNTA(VALIDATION_DICTIONARY!$W:$W)-1,1)</definedName>
    <definedName name="ROCK_TYPE">OFFSET(LITH_DICTIONARY!$B$9,0,0,COUNTA(LITH_DICTIONARY!$B:$B)-6,1)</definedName>
    <definedName name="RPT_SURVEY_TYPE">OFFSET(VALIDATION_DICTIONARY!$H$5,0,0,COUNTA(VALIDATION_DICTIONARY!$H:$H)-2,1)</definedName>
    <definedName name="SAMPLE_CODE">OFFSET(VALIDATION_DICTIONARY!$J$5,0,0,COUNTA(VALIDATION_DICTIONARY!$J:$J)-2,1)</definedName>
    <definedName name="SAMPLE_CODE_SURFACE">OFFSET(VALIDATION_DICTIONARY!#REF!,0,0,COUNTA(VALIDATION_DICTIONARY!$K:$K)-1,1)</definedName>
    <definedName name="SAMPLE_MATERIAL">OFFSET(VALIDATION_DICTIONARY!$I$5,0,0,COUNTA(VALIDATION_DICTIONARY!#REF!)-1,1)</definedName>
    <definedName name="SAMPLE_SOURCE">OFFSET(VALIDATION_DICTIONARY!#REF!,0,0,COUNTA(VALIDATION_DICTIONARY!#REF!)-1,1)</definedName>
    <definedName name="SS">OFFSET(VALIDATION_DICTIONARY!#REF!,0,0,COUNTA(VALIDATION_DICTIONARY!$K:$K)-1,1)</definedName>
    <definedName name="STRUCTURE_LITH">OFFSET(VALIDATION_DICTIONARY!$Q$5,0,0,COUNTA(VALIDATION_DICTIONARY!$Q:$Q)-1,1)</definedName>
    <definedName name="TEXTURE">OFFSET(VALIDATION_DICTIONARY!$R$5,0,0,COUNTA(VALIDATION_DICTIONARY!$R:$R)-1,1)</definedName>
    <definedName name="UOM_COLLECTIONS_LIST">OFFSET(     UNITS_OF_MEASURE!$1:$1,     0,     0,     1,     COUNTA(UNITS_OF_MEASURE!$1:$1) )</definedName>
    <definedName name="UOM_CONCENTRATION">OFFSET(UNITS_OF_MEASURE!$B$2,0,0,COUNTA(UNITS_OF_MEASURE!$B:$B)-1,1)</definedName>
    <definedName name="UOM_CONDUCTIVITY">OFFSET(UNITS_OF_MEASURE!$C$2,0,0,COUNTA(UNITS_OF_MEASURE!$C:$C)-1,1)</definedName>
    <definedName name="UOM_DENSITY">OFFSET(UNITS_OF_MEASURE!$D$2,0,0,COUNTA(UNITS_OF_MEASURE!$D:$D)-1,1)</definedName>
    <definedName name="UOM_DRILL_RATE">OFFSET(UNITS_OF_MEASURE!$E$2,0,0,COUNTA(UNITS_OF_MEASURE!$E:$E)-1,1)</definedName>
    <definedName name="UOM_ENERGY">OFFSET(UNITS_OF_MEASURE!$F$2,0,0,COUNTA(UNITS_OF_MEASURE!$F:$F)-1,1)</definedName>
    <definedName name="UOM_FLOW_RATE">OFFSET(UNITS_OF_MEASURE!$G$2,0,0,COUNTA(UNITS_OF_MEASURE!$G:$G)-1,1)</definedName>
    <definedName name="UOM_FREQUENCY">OFFSET(UNITS_OF_MEASURE!$H$2,0,0,COUNTA(UNITS_OF_MEASURE!$H:$H)-1,1)</definedName>
    <definedName name="UOM_GAS_CONTENT">OFFSET(UNITS_OF_MEASURE!$I$2,0,0,COUNTA(UNITS_OF_MEASURE!$I:$I)-1,1)</definedName>
    <definedName name="UOM_LENGTH">OFFSET(UNITS_OF_MEASURE!$J$2,0,0,COUNTA(UNITS_OF_MEASURE!$J:$J)-1,1)</definedName>
    <definedName name="UOM_MASS">OFFSET(UNITS_OF_MEASURE!$K$2,0,0,COUNTA(UNITS_OF_MEASURE!$K:$K)-1,1)</definedName>
    <definedName name="UOM_MUD_WEIGHT">OFFSET(UNITS_OF_MEASURE!$L$2,0,0,COUNTA(UNITS_OF_MEASURE!$L:$L)-1,1)</definedName>
    <definedName name="UOM_NUMERICAL">OFFSET(UNITS_OF_MEASURE!$M$2,0,0,COUNTA(UNITS_OF_MEASURE!$M:$M)-1,1)</definedName>
    <definedName name="UOM_PERFORATION_SPACING" localSheetId="12">OFFSET(UNITS_OF_MEASURE!$N$2,0,0,COUNTA(UNITS_OF_MEASURE!#REF!)-1,1)</definedName>
    <definedName name="UOM_PERFORATION_SPACING" localSheetId="11">OFFSET(UNITS_OF_MEASURE!$N$2,0,0,COUNTA(UNITS_OF_MEASURE!#REF!)-1,1)</definedName>
    <definedName name="UOM_PERFORATION_SPACING">OFFSET(UNITS_OF_MEASURE!$N$2,0,0,COUNTA(UNITS_OF_MEASURE!#REF!)-1,1)</definedName>
    <definedName name="UOM_PERMEABILITY">OFFSET(UNITS_OF_MEASURE!$O$2,0,0,COUNTA(UNITS_OF_MEASURE!$O:$O)-1,1)</definedName>
    <definedName name="UOM_PRESSURE">OFFSET(UNITS_OF_MEASURE!$P$2,0,0,COUNTA(UNITS_OF_MEASURE!$P:$P)-1,1)</definedName>
    <definedName name="UOM_RESISTIVITY">OFFSET(UNITS_OF_MEASURE!$Q$2,0,0,COUNTA(UNITS_OF_MEASURE!$Q:$Q)-1,1)</definedName>
    <definedName name="UOM_ROTATION">OFFSET(UNITS_OF_MEASURE!$R$2,0,0,COUNTA(UNITS_OF_MEASURE!$R:$R)-1,1)</definedName>
    <definedName name="UOM_TEMPERATURE">OFFSET(UNITS_OF_MEASURE!$S$2,0,0,COUNTA(UNITS_OF_MEASURE!$S:$S)-1,1)</definedName>
    <definedName name="UOM_TIME">OFFSET(UNITS_OF_MEASURE!$T$2,0,0,COUNTA(UNITS_OF_MEASURE!$T:$T)-1,1)</definedName>
    <definedName name="UOM_VELOCITY">OFFSET(UNITS_OF_MEASURE!$U$2,0,0,COUNTA(UNITS_OF_MEASURE!$U:$U)-1,1)</definedName>
    <definedName name="UOM_VISCOSITY">OFFSET(UNITS_OF_MEASURE!$V$2,0,0,COUNTA(UNITS_OF_MEASURE!$V:$V)-1,1)</definedName>
    <definedName name="UOM_VOLUME">OFFSET(UNITS_OF_MEASURE!$W$2,0,0,COUNTA(UNITS_OF_MEASURE!$W:$W)-1,1)</definedName>
    <definedName name="WEATHERING">OFFSET(VALIDATION_DICTIONARY!$O$5,0,0,COUNTA(VALIDATION_DICTIONARY!$O:$O)-1,1)</definedName>
    <definedName name="Z_03B04745_F29E_4E26_B62E_F0D2264078A4_.wvu.Cols" localSheetId="21" hidden="1">LITH_DICTIONARY!$N:$O</definedName>
    <definedName name="Z_03B04745_F29E_4E26_B62E_F0D2264078A4_.wvu.Cols" localSheetId="25" hidden="1">SURFACE_GEOCHEMISTY!$B:$F</definedName>
    <definedName name="Z_03B04745_F29E_4E26_B62E_F0D2264078A4_.wvu.Cols" localSheetId="26" hidden="1">SURFACE_XRF!$B:$F</definedName>
    <definedName name="Z_03B04745_F29E_4E26_B62E_F0D2264078A4_.wvu.FilterData" localSheetId="21" hidden="1">LITH_DICTIONARY!$H$8:$P$2917</definedName>
    <definedName name="Z_03B04745_F29E_4E26_B62E_F0D2264078A4_.wvu.FilterData" localSheetId="22" hidden="1">MIN_DICTIONARY!$G$8:$L$8</definedName>
    <definedName name="Z_03B04745_F29E_4E26_B62E_F0D2264078A4_.wvu.FilterData" localSheetId="4" hidden="1">UNITS_OF_MEASURE!$B$1:$W$1</definedName>
    <definedName name="Z_853B6239_A439_411F_9927_AA08BF431DBB_.wvu.Cols" localSheetId="21" hidden="1">LITH_DICTIONARY!$N:$O</definedName>
    <definedName name="Z_853B6239_A439_411F_9927_AA08BF431DBB_.wvu.Cols" localSheetId="25" hidden="1">SURFACE_GEOCHEMISTY!$B:$F</definedName>
    <definedName name="Z_853B6239_A439_411F_9927_AA08BF431DBB_.wvu.Cols" localSheetId="26" hidden="1">SURFACE_XRF!$B:$F</definedName>
    <definedName name="Z_853B6239_A439_411F_9927_AA08BF431DBB_.wvu.FilterData" localSheetId="21" hidden="1">LITH_DICTIONARY!$H$8:$P$2917</definedName>
    <definedName name="Z_853B6239_A439_411F_9927_AA08BF431DBB_.wvu.FilterData" localSheetId="22" hidden="1">MIN_DICTIONARY!$G$8:$L$8</definedName>
    <definedName name="Z_853B6239_A439_411F_9927_AA08BF431DBB_.wvu.FilterData" localSheetId="4" hidden="1">UNITS_OF_MEASURE!$B$1:$W$1</definedName>
    <definedName name="Z_9F9DAF4D_D2EF_4660_943E_0C19C13C2663_.wvu.Cols" localSheetId="21" hidden="1">LITH_DICTIONARY!$N:$O</definedName>
    <definedName name="Z_9F9DAF4D_D2EF_4660_943E_0C19C13C2663_.wvu.Cols" localSheetId="25" hidden="1">SURFACE_GEOCHEMISTY!$B:$F</definedName>
    <definedName name="Z_9F9DAF4D_D2EF_4660_943E_0C19C13C2663_.wvu.Cols" localSheetId="26" hidden="1">SURFACE_XRF!$B:$F</definedName>
    <definedName name="Z_9F9DAF4D_D2EF_4660_943E_0C19C13C2663_.wvu.FilterData" localSheetId="21" hidden="1">LITH_DICTIONARY!$H$8:$P$2917</definedName>
    <definedName name="Z_9F9DAF4D_D2EF_4660_943E_0C19C13C2663_.wvu.FilterData" localSheetId="22" hidden="1">MIN_DICTIONARY!$G$8:$L$8</definedName>
    <definedName name="Z_9F9DAF4D_D2EF_4660_943E_0C19C13C2663_.wvu.FilterData" localSheetId="4" hidden="1">UNITS_OF_MEASURE!$B$1:$W$1</definedName>
    <definedName name="Z_DEC7CBE2_9713_4252_8444_1D6959C164AB_.wvu.Cols" localSheetId="21" hidden="1">LITH_DICTIONARY!$N:$O</definedName>
    <definedName name="Z_DEC7CBE2_9713_4252_8444_1D6959C164AB_.wvu.Cols" localSheetId="25" hidden="1">SURFACE_GEOCHEMISTY!$B:$F</definedName>
    <definedName name="Z_DEC7CBE2_9713_4252_8444_1D6959C164AB_.wvu.Cols" localSheetId="26" hidden="1">SURFACE_XRF!$B:$F</definedName>
    <definedName name="Z_DEC7CBE2_9713_4252_8444_1D6959C164AB_.wvu.FilterData" localSheetId="21" hidden="1">LITH_DICTIONARY!$H$8:$P$2917</definedName>
    <definedName name="Z_DEC7CBE2_9713_4252_8444_1D6959C164AB_.wvu.FilterData" localSheetId="22" hidden="1">MIN_DICTIONARY!$G$8:$L$8</definedName>
    <definedName name="Z_DEC7CBE2_9713_4252_8444_1D6959C164AB_.wvu.FilterData" localSheetId="4" hidden="1">UNITS_OF_MEASURE!$B$1:$W$1</definedName>
  </definedNames>
  <calcPr calcId="191029"/>
  <customWorkbookViews>
    <customWorkbookView name="DAVIES Rhys - Personal View" guid="{853B6239-A439-411F-9927-AA08BF431DBB}" mergeInterval="0" personalView="1" xWindow="2926" yWindow="109" windowWidth="2700" windowHeight="1354" tabRatio="842" activeSheetId="9"/>
    <customWorkbookView name="KELLY Vance - Personal View" guid="{03B04745-F29E-4E26-B62E-F0D2264078A4}" mergeInterval="0" personalView="1" maximized="1" xWindow="2391" yWindow="-678" windowWidth="2418" windowHeight="1368" tabRatio="842" activeSheetId="1" showComments="commIndAndComment"/>
    <customWorkbookView name="HOY Derek - Personal View" guid="{DEC7CBE2-9713-4252-8444-1D6959C164AB}" mergeInterval="0" personalView="1" maximized="1" xWindow="-8" yWindow="-8" windowWidth="1936" windowHeight="1056" tabRatio="917" activeSheetId="6" showComments="commIndAndComment"/>
    <customWorkbookView name="TANG Joseph - Personal View" guid="{9F9DAF4D-D2EF-4660-943E-0C19C13C2663}" mergeInterval="0" personalView="1" maximized="1" xWindow="-1928" yWindow="-8" windowWidth="1936" windowHeight="1056" tabRatio="842" activeSheetId="1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957" i="19" l="1"/>
  <c r="M2956" i="19"/>
  <c r="M2955" i="19"/>
  <c r="M2954" i="19"/>
  <c r="M2953" i="19"/>
  <c r="M2952" i="19"/>
  <c r="M2951" i="19"/>
  <c r="M2950" i="19"/>
  <c r="M2949" i="19"/>
  <c r="M2948" i="19"/>
  <c r="M2947" i="19"/>
  <c r="M2946" i="19"/>
  <c r="M2945" i="19"/>
  <c r="M2944" i="19"/>
  <c r="M2943" i="19"/>
  <c r="M2942" i="19"/>
  <c r="M2941" i="19"/>
  <c r="M2940" i="19"/>
  <c r="M2939" i="19"/>
  <c r="M2938" i="19"/>
  <c r="M2922" i="19"/>
  <c r="M2912" i="19"/>
  <c r="M2911" i="19"/>
  <c r="M2910" i="19"/>
  <c r="M2909" i="19"/>
  <c r="M2908" i="19"/>
  <c r="M2907" i="19"/>
  <c r="M2906" i="19"/>
  <c r="M2905" i="19"/>
  <c r="M2904" i="19"/>
  <c r="M2903" i="19"/>
  <c r="M2902" i="19"/>
  <c r="M2901" i="19"/>
  <c r="M2900" i="19"/>
  <c r="M2899" i="19"/>
  <c r="M2898" i="19"/>
  <c r="M2897" i="19"/>
  <c r="M2896" i="19"/>
  <c r="M2895" i="19"/>
  <c r="M2894" i="19"/>
  <c r="M2893" i="19"/>
  <c r="M2892" i="19"/>
  <c r="M2891" i="19"/>
  <c r="M2890" i="19"/>
  <c r="M2889" i="19"/>
  <c r="M2888" i="19"/>
  <c r="M2887" i="19"/>
  <c r="M2886" i="19"/>
  <c r="M2885" i="19"/>
  <c r="M2884" i="19"/>
  <c r="M2883" i="19"/>
  <c r="M2882" i="19"/>
  <c r="M2881" i="19"/>
  <c r="M2880" i="19"/>
  <c r="M2879" i="19"/>
  <c r="M2878" i="19"/>
  <c r="M2877" i="19"/>
  <c r="M2876" i="19"/>
  <c r="M2875" i="19"/>
  <c r="M2874" i="19"/>
  <c r="M2873" i="19"/>
  <c r="M2872" i="19"/>
  <c r="M2871" i="19"/>
  <c r="M2870" i="19"/>
  <c r="M2869" i="19"/>
  <c r="M2868" i="19"/>
  <c r="M2867" i="19"/>
  <c r="M2866" i="19"/>
  <c r="M2865" i="19"/>
  <c r="M2864" i="19"/>
  <c r="M2863" i="19"/>
  <c r="M2862" i="19"/>
  <c r="M2861" i="19"/>
  <c r="M2860" i="19"/>
  <c r="M2859" i="19"/>
  <c r="M2858" i="19"/>
  <c r="M2857" i="19"/>
  <c r="M2856" i="19"/>
  <c r="M2855" i="19"/>
  <c r="M2854" i="19"/>
  <c r="M2853" i="19"/>
  <c r="M2852" i="19"/>
  <c r="M2851" i="19"/>
  <c r="M2850" i="19"/>
  <c r="M2849" i="19"/>
  <c r="M2848" i="19"/>
  <c r="M2847" i="19"/>
  <c r="M2846" i="19"/>
  <c r="M2845" i="19"/>
  <c r="M2844" i="19"/>
  <c r="M2843" i="19"/>
  <c r="M2842" i="19"/>
  <c r="M2841" i="19"/>
  <c r="M2840" i="19"/>
  <c r="M2839" i="19"/>
  <c r="M2838" i="19"/>
  <c r="M2837" i="19"/>
  <c r="M2836" i="19"/>
  <c r="M2835" i="19"/>
  <c r="M2834" i="19"/>
  <c r="M2833" i="19"/>
  <c r="M2832" i="19"/>
  <c r="M2831" i="19"/>
  <c r="M2830" i="19"/>
  <c r="M2829" i="19"/>
  <c r="M2828" i="19"/>
  <c r="M2827" i="19"/>
  <c r="M2826" i="19"/>
  <c r="M2825" i="19"/>
  <c r="M2824" i="19"/>
  <c r="M2823" i="19"/>
  <c r="M2822" i="19"/>
  <c r="M2821" i="19"/>
  <c r="M2820" i="19"/>
  <c r="M2819" i="19"/>
  <c r="M2818" i="19"/>
  <c r="M2817" i="19"/>
  <c r="M2816" i="19"/>
  <c r="M2815" i="19"/>
  <c r="M2814" i="19"/>
  <c r="M2813" i="19"/>
  <c r="M2812" i="19"/>
  <c r="M2811" i="19"/>
  <c r="M2810" i="19"/>
  <c r="M2809" i="19"/>
  <c r="M2808" i="19"/>
  <c r="M2807" i="19"/>
  <c r="M2806" i="19"/>
  <c r="M2805" i="19"/>
  <c r="M2804" i="19"/>
  <c r="M2803" i="19"/>
  <c r="M2802" i="19"/>
  <c r="M2801" i="19"/>
  <c r="M2800" i="19"/>
  <c r="M2799" i="19"/>
  <c r="M2798" i="19"/>
  <c r="M2797" i="19"/>
  <c r="M2796" i="19"/>
  <c r="M2795" i="19"/>
  <c r="M2794" i="19"/>
  <c r="M2793" i="19"/>
  <c r="M2792" i="19"/>
  <c r="M2791" i="19"/>
  <c r="M2790" i="19"/>
  <c r="M2789" i="19"/>
  <c r="M2788" i="19"/>
  <c r="M2787" i="19"/>
  <c r="M2786" i="19"/>
  <c r="M2785" i="19"/>
  <c r="M2784" i="19"/>
  <c r="M2783" i="19"/>
  <c r="M2782" i="19"/>
  <c r="M2781" i="19"/>
  <c r="M2780" i="19"/>
  <c r="M2779" i="19"/>
  <c r="M2778" i="19"/>
  <c r="M2777" i="19"/>
  <c r="M2776" i="19"/>
  <c r="M2775" i="19"/>
  <c r="M2774" i="19"/>
  <c r="M2773" i="19"/>
  <c r="M2772" i="19"/>
  <c r="M2771" i="19"/>
  <c r="M2770" i="19"/>
  <c r="M2769" i="19"/>
  <c r="M2768" i="19"/>
  <c r="M2767" i="19"/>
  <c r="M2766" i="19"/>
  <c r="M2765" i="19"/>
  <c r="M2764" i="19"/>
  <c r="M2763" i="19"/>
  <c r="M2762" i="19"/>
  <c r="M2761" i="19"/>
  <c r="M2760" i="19"/>
  <c r="M2759" i="19"/>
  <c r="M2758" i="19"/>
  <c r="M2757" i="19"/>
  <c r="M2756" i="19"/>
  <c r="M2755" i="19"/>
  <c r="M2754" i="19"/>
  <c r="M2753" i="19"/>
  <c r="M2752" i="19"/>
  <c r="M2751" i="19"/>
  <c r="M2750" i="19"/>
  <c r="M2749" i="19"/>
  <c r="M2748" i="19"/>
  <c r="M2747" i="19"/>
  <c r="M2746" i="19"/>
  <c r="M2745" i="19"/>
  <c r="M2744" i="19"/>
  <c r="M2743" i="19"/>
  <c r="M2742" i="19"/>
  <c r="M2741" i="19"/>
  <c r="M2740" i="19"/>
  <c r="M2739" i="19"/>
  <c r="M2738" i="19"/>
  <c r="M2737" i="19"/>
  <c r="M2736" i="19"/>
  <c r="M2735" i="19"/>
  <c r="M2734" i="19"/>
  <c r="M2733" i="19"/>
  <c r="M2732" i="19"/>
  <c r="M2731" i="19"/>
  <c r="M2730" i="19"/>
  <c r="M2729" i="19"/>
  <c r="M2728" i="19"/>
  <c r="M2727" i="19"/>
  <c r="M2726" i="19"/>
  <c r="M2725" i="19"/>
  <c r="M2724" i="19"/>
  <c r="M2723" i="19"/>
  <c r="M2722" i="19"/>
  <c r="M2721" i="19"/>
  <c r="M2720" i="19"/>
  <c r="M2719" i="19"/>
  <c r="M2718" i="19"/>
  <c r="M2717" i="19"/>
  <c r="M2716" i="19"/>
  <c r="M2715" i="19"/>
  <c r="M2714" i="19"/>
  <c r="M2713" i="19"/>
  <c r="M2712" i="19"/>
  <c r="M2711" i="19"/>
  <c r="M2710" i="19"/>
  <c r="M2709" i="19"/>
  <c r="M2708" i="19"/>
  <c r="M2707" i="19"/>
  <c r="M2706" i="19"/>
  <c r="M2705" i="19"/>
  <c r="M2704" i="19"/>
  <c r="M2703" i="19"/>
  <c r="M2702" i="19"/>
  <c r="M2701" i="19"/>
  <c r="M2700" i="19"/>
  <c r="M2699" i="19"/>
  <c r="M2698" i="19"/>
  <c r="M2697" i="19"/>
  <c r="M2696" i="19"/>
  <c r="M2695" i="19"/>
  <c r="M2694" i="19"/>
  <c r="M2693" i="19"/>
  <c r="M2692" i="19"/>
  <c r="M2691" i="19"/>
  <c r="M2690" i="19"/>
  <c r="M2689" i="19"/>
  <c r="M2688" i="19"/>
  <c r="M2687" i="19"/>
  <c r="M2686" i="19"/>
  <c r="M2685" i="19"/>
  <c r="M2684" i="19"/>
  <c r="M2683" i="19"/>
  <c r="M2682" i="19"/>
  <c r="M2681" i="19"/>
  <c r="M2680" i="19"/>
  <c r="M2679" i="19"/>
  <c r="M2678" i="19"/>
  <c r="M2677" i="19"/>
  <c r="M2676" i="19"/>
  <c r="M2675" i="19"/>
  <c r="M2674" i="19"/>
  <c r="M2673" i="19"/>
  <c r="M2672" i="19"/>
  <c r="M2671" i="19"/>
  <c r="M2670" i="19"/>
  <c r="M2669" i="19"/>
  <c r="M2668" i="19"/>
  <c r="M2667" i="19"/>
  <c r="M2666" i="19"/>
  <c r="M2665" i="19"/>
  <c r="M2664" i="19"/>
  <c r="M2663" i="19"/>
  <c r="M2662" i="19"/>
  <c r="M2661" i="19"/>
  <c r="M2660" i="19"/>
  <c r="M2659" i="19"/>
  <c r="M2658" i="19"/>
  <c r="M2657" i="19"/>
  <c r="M2656" i="19"/>
  <c r="M2655" i="19"/>
  <c r="M2654" i="19"/>
  <c r="M2653" i="19"/>
  <c r="M2652" i="19"/>
  <c r="M2651" i="19"/>
  <c r="M2650" i="19"/>
  <c r="M2649" i="19"/>
  <c r="M2648" i="19"/>
  <c r="M2647" i="19"/>
  <c r="M2646" i="19"/>
  <c r="M2645" i="19"/>
  <c r="M2644" i="19"/>
  <c r="M2643" i="19"/>
  <c r="M2642" i="19"/>
  <c r="M2641" i="19"/>
  <c r="M2640" i="19"/>
  <c r="M2639" i="19"/>
  <c r="M2638" i="19"/>
  <c r="M2637" i="19"/>
  <c r="M2636" i="19"/>
  <c r="M2635" i="19"/>
  <c r="M2634" i="19"/>
  <c r="M2633" i="19"/>
  <c r="M2632" i="19"/>
  <c r="M2631" i="19"/>
  <c r="M2630" i="19"/>
  <c r="M2629" i="19"/>
  <c r="M2628" i="19"/>
  <c r="M2627" i="19"/>
  <c r="M2626" i="19"/>
  <c r="M2625" i="19"/>
  <c r="M2624" i="19"/>
  <c r="M2623" i="19"/>
  <c r="M2622" i="19"/>
  <c r="M2621" i="19"/>
  <c r="M2620" i="19"/>
  <c r="M2619" i="19"/>
  <c r="M2618" i="19"/>
  <c r="M2617" i="19"/>
  <c r="M2616" i="19"/>
  <c r="M2615" i="19"/>
  <c r="M2614" i="19"/>
  <c r="M2613" i="19"/>
  <c r="M2612" i="19"/>
  <c r="M2611" i="19"/>
  <c r="M2610" i="19"/>
  <c r="M2609" i="19"/>
  <c r="M2608" i="19"/>
  <c r="M2607" i="19"/>
  <c r="M2606" i="19"/>
  <c r="M2605" i="19"/>
  <c r="M2604" i="19"/>
  <c r="M2603" i="19"/>
  <c r="M2602" i="19"/>
  <c r="M2601" i="19"/>
  <c r="M2600" i="19"/>
  <c r="M2599" i="19"/>
  <c r="M2598" i="19"/>
  <c r="M2597" i="19"/>
  <c r="M2596" i="19"/>
  <c r="M2595" i="19"/>
  <c r="M2594" i="19"/>
  <c r="M2593" i="19"/>
  <c r="M2592" i="19"/>
  <c r="M2591" i="19"/>
  <c r="M2590" i="19"/>
  <c r="M2589" i="19"/>
  <c r="M2588" i="19"/>
  <c r="M2587" i="19"/>
  <c r="M2586" i="19"/>
  <c r="M2585" i="19"/>
  <c r="M2584" i="19"/>
  <c r="M2583" i="19"/>
  <c r="M2582" i="19"/>
  <c r="M2581" i="19"/>
  <c r="M2580" i="19"/>
  <c r="M2579" i="19"/>
  <c r="M2578" i="19"/>
  <c r="M2577" i="19"/>
  <c r="M2576" i="19"/>
  <c r="M2575" i="19"/>
  <c r="M2574" i="19"/>
  <c r="M2573" i="19"/>
  <c r="M2572" i="19"/>
  <c r="M2571" i="19"/>
  <c r="M2570" i="19"/>
  <c r="M2569" i="19"/>
  <c r="M2568" i="19"/>
  <c r="M2567" i="19"/>
  <c r="M2566" i="19"/>
  <c r="M2565" i="19"/>
  <c r="M2564" i="19"/>
  <c r="M2563" i="19"/>
  <c r="M2562" i="19"/>
  <c r="M2561" i="19"/>
  <c r="M2560" i="19"/>
  <c r="M2559" i="19"/>
  <c r="M2558" i="19"/>
  <c r="M2557" i="19"/>
  <c r="M2556" i="19"/>
  <c r="M2555" i="19"/>
  <c r="M2554" i="19"/>
  <c r="M2553" i="19"/>
  <c r="M2552" i="19"/>
  <c r="M2551" i="19"/>
  <c r="M2550" i="19"/>
  <c r="M2549" i="19"/>
  <c r="M2548" i="19"/>
  <c r="M2547" i="19"/>
  <c r="M2546" i="19"/>
  <c r="M2545" i="19"/>
  <c r="M2544" i="19"/>
  <c r="M2543" i="19"/>
  <c r="M2542" i="19"/>
  <c r="M2541" i="19"/>
  <c r="M2540" i="19"/>
  <c r="M2539" i="19"/>
  <c r="M2538" i="19"/>
  <c r="M2537" i="19"/>
  <c r="M2536" i="19"/>
  <c r="M2535" i="19"/>
  <c r="M2534" i="19"/>
  <c r="M2533" i="19"/>
  <c r="M2532" i="19"/>
  <c r="M2531" i="19"/>
  <c r="M2530" i="19"/>
  <c r="M2529" i="19"/>
  <c r="M2528" i="19"/>
  <c r="M2527" i="19"/>
  <c r="M2526" i="19"/>
  <c r="M2525" i="19"/>
  <c r="M2524" i="19"/>
  <c r="M2523" i="19"/>
  <c r="M2522" i="19"/>
  <c r="M2521" i="19"/>
  <c r="M2520" i="19"/>
  <c r="M2519" i="19"/>
  <c r="M2518" i="19"/>
  <c r="M2517" i="19"/>
  <c r="M2516" i="19"/>
  <c r="M2515" i="19"/>
  <c r="M2514" i="19"/>
  <c r="M2513" i="19"/>
  <c r="M2512" i="19"/>
  <c r="M2511" i="19"/>
  <c r="M2510" i="19"/>
  <c r="M2509" i="19"/>
  <c r="M2508" i="19"/>
  <c r="M2507" i="19"/>
  <c r="M2506" i="19"/>
  <c r="M2505" i="19"/>
  <c r="M2504" i="19"/>
  <c r="M2503" i="19"/>
  <c r="M2502" i="19"/>
  <c r="M2501" i="19"/>
  <c r="M2500" i="19"/>
  <c r="M2499" i="19"/>
  <c r="M2498" i="19"/>
  <c r="M2497" i="19"/>
  <c r="M2496" i="19"/>
  <c r="M2495" i="19"/>
  <c r="M2494" i="19"/>
  <c r="M2493" i="19"/>
  <c r="M2492" i="19"/>
  <c r="M2491" i="19"/>
  <c r="M2490" i="19"/>
  <c r="M2489" i="19"/>
  <c r="M2488" i="19"/>
  <c r="M2487" i="19"/>
  <c r="M2486" i="19"/>
  <c r="M2485" i="19"/>
  <c r="M2484" i="19"/>
  <c r="M2483" i="19"/>
  <c r="M2482" i="19"/>
  <c r="M2481" i="19"/>
  <c r="M2480" i="19"/>
  <c r="M2479" i="19"/>
  <c r="M2478" i="19"/>
  <c r="M2477" i="19"/>
  <c r="M2476" i="19"/>
  <c r="M2475" i="19"/>
  <c r="M2474" i="19"/>
  <c r="M2473" i="19"/>
  <c r="M2472" i="19"/>
  <c r="M2471" i="19"/>
  <c r="M2470" i="19"/>
  <c r="M2469" i="19"/>
  <c r="M2468" i="19"/>
  <c r="M2467" i="19"/>
  <c r="M2466" i="19"/>
  <c r="M2465" i="19"/>
  <c r="M2464" i="19"/>
  <c r="M2463" i="19"/>
  <c r="M2462" i="19"/>
  <c r="M2461" i="19"/>
  <c r="M2460" i="19"/>
  <c r="M2459" i="19"/>
  <c r="M2458" i="19"/>
  <c r="M2457" i="19"/>
  <c r="M2456" i="19"/>
  <c r="M2455" i="19"/>
  <c r="M2454" i="19"/>
  <c r="M2453" i="19"/>
  <c r="M2452" i="19"/>
  <c r="M2451" i="19"/>
  <c r="M2450" i="19"/>
  <c r="M2449" i="19"/>
  <c r="M2448" i="19"/>
  <c r="M2447" i="19"/>
  <c r="M2446" i="19"/>
  <c r="M2445" i="19"/>
  <c r="M2444" i="19"/>
  <c r="M2443" i="19"/>
  <c r="M2442" i="19"/>
  <c r="M2441" i="19"/>
  <c r="M2440" i="19"/>
  <c r="M2439" i="19"/>
  <c r="M2438" i="19"/>
  <c r="M2437" i="19"/>
  <c r="M2436" i="19"/>
  <c r="M2435" i="19"/>
  <c r="M2434" i="19"/>
  <c r="M2433" i="19"/>
  <c r="M2432" i="19"/>
  <c r="M2431" i="19"/>
  <c r="M2430" i="19"/>
  <c r="M2429" i="19"/>
  <c r="M2428" i="19"/>
  <c r="M2427" i="19"/>
  <c r="M2426" i="19"/>
  <c r="M2425" i="19"/>
  <c r="M2424" i="19"/>
  <c r="M2423" i="19"/>
  <c r="M2422" i="19"/>
  <c r="M2421" i="19"/>
  <c r="M2420" i="19"/>
  <c r="M2419" i="19"/>
  <c r="M2418" i="19"/>
  <c r="M2417" i="19"/>
  <c r="M2416" i="19"/>
  <c r="M2415" i="19"/>
  <c r="M2414" i="19"/>
  <c r="M2413" i="19"/>
  <c r="M2412" i="19"/>
  <c r="M2411" i="19"/>
  <c r="M2410" i="19"/>
  <c r="M2409" i="19"/>
  <c r="M2408" i="19"/>
  <c r="M2407" i="19"/>
  <c r="M2406" i="19"/>
  <c r="M2405" i="19"/>
  <c r="M2404" i="19"/>
  <c r="M2403" i="19"/>
  <c r="M2402" i="19"/>
  <c r="M2401" i="19"/>
  <c r="M2400" i="19"/>
  <c r="M2399" i="19"/>
  <c r="M2398" i="19"/>
  <c r="M2397" i="19"/>
  <c r="M2396" i="19"/>
  <c r="M2395" i="19"/>
  <c r="M2394" i="19"/>
  <c r="M2393" i="19"/>
  <c r="M2392" i="19"/>
  <c r="M2391" i="19"/>
  <c r="M2390" i="19"/>
  <c r="M2389" i="19"/>
  <c r="M2388" i="19"/>
  <c r="M2387" i="19"/>
  <c r="M2386" i="19"/>
  <c r="M2385" i="19"/>
  <c r="M2384" i="19"/>
  <c r="M2383" i="19"/>
  <c r="M2382" i="19"/>
  <c r="M2381" i="19"/>
  <c r="M2380" i="19"/>
  <c r="M2379" i="19"/>
  <c r="M2378" i="19"/>
  <c r="M2377" i="19"/>
  <c r="M2376" i="19"/>
  <c r="M2375" i="19"/>
  <c r="M2374" i="19"/>
  <c r="M2373" i="19"/>
  <c r="M2372" i="19"/>
  <c r="M2371" i="19"/>
  <c r="M2370" i="19"/>
  <c r="M2369" i="19"/>
  <c r="M2368" i="19"/>
  <c r="M2367" i="19"/>
  <c r="M2366" i="19"/>
  <c r="M2365" i="19"/>
  <c r="M2364" i="19"/>
  <c r="M2363" i="19"/>
  <c r="M2362" i="19"/>
  <c r="M2361" i="19"/>
  <c r="M2360" i="19"/>
  <c r="M2359" i="19"/>
  <c r="M2358" i="19"/>
  <c r="M2357" i="19"/>
  <c r="M2356" i="19"/>
  <c r="M2355" i="19"/>
  <c r="M2354" i="19"/>
  <c r="M2353" i="19"/>
  <c r="M2352" i="19"/>
  <c r="M2351" i="19"/>
  <c r="M2350" i="19"/>
  <c r="M2349" i="19"/>
  <c r="M2348" i="19"/>
  <c r="M2347" i="19"/>
  <c r="M2346" i="19"/>
  <c r="M2345" i="19"/>
  <c r="M2344" i="19"/>
  <c r="M2343" i="19"/>
  <c r="M2342" i="19"/>
  <c r="M2341" i="19"/>
  <c r="M2340" i="19"/>
  <c r="M2339" i="19"/>
  <c r="M2338" i="19"/>
  <c r="M2337" i="19"/>
  <c r="M2336" i="19"/>
  <c r="M2335" i="19"/>
  <c r="M2334" i="19"/>
  <c r="M2333" i="19"/>
  <c r="M2332" i="19"/>
  <c r="M2331" i="19"/>
  <c r="M2330" i="19"/>
  <c r="M2329" i="19"/>
  <c r="M2328" i="19"/>
  <c r="M2327" i="19"/>
  <c r="M2326" i="19"/>
  <c r="M2325" i="19"/>
  <c r="M2324" i="19"/>
  <c r="M2323" i="19"/>
  <c r="M2322" i="19"/>
  <c r="M2321" i="19"/>
  <c r="M2320" i="19"/>
  <c r="M2319" i="19"/>
  <c r="M2318" i="19"/>
  <c r="M2317" i="19"/>
  <c r="M2316" i="19"/>
  <c r="M2315" i="19"/>
  <c r="M2314" i="19"/>
  <c r="M2313" i="19"/>
  <c r="M2312" i="19"/>
  <c r="M2311" i="19"/>
  <c r="M2310" i="19"/>
  <c r="M2309" i="19"/>
  <c r="M2308" i="19"/>
  <c r="M2307" i="19"/>
  <c r="M2306" i="19"/>
  <c r="M2305" i="19"/>
  <c r="M2304" i="19"/>
  <c r="M2303" i="19"/>
  <c r="M2302" i="19"/>
  <c r="M2301" i="19"/>
  <c r="M2300" i="19"/>
  <c r="M2299" i="19"/>
  <c r="M2298" i="19"/>
  <c r="M2297" i="19"/>
  <c r="M2296" i="19"/>
  <c r="M2295" i="19"/>
  <c r="M2294" i="19"/>
  <c r="M2293" i="19"/>
  <c r="M2292" i="19"/>
  <c r="M2291" i="19"/>
  <c r="M2290" i="19"/>
  <c r="M2289" i="19"/>
  <c r="M2288" i="19"/>
  <c r="M2287" i="19"/>
  <c r="M2286" i="19"/>
  <c r="M2285" i="19"/>
  <c r="M2284" i="19"/>
  <c r="M2283" i="19"/>
  <c r="M2282" i="19"/>
  <c r="M2281" i="19"/>
  <c r="M2280" i="19"/>
  <c r="M2279" i="19"/>
  <c r="M2278" i="19"/>
  <c r="M2277" i="19"/>
  <c r="M2276" i="19"/>
  <c r="M2275" i="19"/>
  <c r="M2274" i="19"/>
  <c r="M2273" i="19"/>
  <c r="M2272" i="19"/>
  <c r="M2271" i="19"/>
  <c r="M2270" i="19"/>
  <c r="M2269" i="19"/>
  <c r="M2268" i="19"/>
  <c r="M2267" i="19"/>
  <c r="M2266" i="19"/>
  <c r="M2265" i="19"/>
  <c r="M2264" i="19"/>
  <c r="M2263" i="19"/>
  <c r="M2262" i="19"/>
  <c r="M2261" i="19"/>
  <c r="M2260" i="19"/>
  <c r="M2259" i="19"/>
  <c r="M2258" i="19"/>
  <c r="M2257" i="19"/>
  <c r="M2256" i="19"/>
  <c r="M2255" i="19"/>
  <c r="M2254" i="19"/>
  <c r="M2253" i="19"/>
  <c r="M2252" i="19"/>
  <c r="M2251" i="19"/>
  <c r="M2250" i="19"/>
  <c r="M2249" i="19"/>
  <c r="M2248" i="19"/>
  <c r="M2247" i="19"/>
  <c r="M2246" i="19"/>
  <c r="M2245" i="19"/>
  <c r="M2244" i="19"/>
  <c r="M2243" i="19"/>
  <c r="M2242" i="19"/>
  <c r="M2241" i="19"/>
  <c r="M2240" i="19"/>
  <c r="M2239" i="19"/>
  <c r="M2238" i="19"/>
  <c r="M2237" i="19"/>
  <c r="M2236" i="19"/>
  <c r="M2235" i="19"/>
  <c r="M2234" i="19"/>
  <c r="M2233" i="19"/>
  <c r="M2232" i="19"/>
  <c r="M2231" i="19"/>
  <c r="M2230" i="19"/>
  <c r="M2229" i="19"/>
  <c r="M2228" i="19"/>
  <c r="M2227" i="19"/>
  <c r="M2226" i="19"/>
  <c r="M2225" i="19"/>
  <c r="M2224" i="19"/>
  <c r="M2223" i="19"/>
  <c r="M2222" i="19"/>
  <c r="M2221" i="19"/>
  <c r="M2220" i="19"/>
  <c r="M2219" i="19"/>
  <c r="M2218" i="19"/>
  <c r="M2217" i="19"/>
  <c r="M2216" i="19"/>
  <c r="M2215" i="19"/>
  <c r="M2214" i="19"/>
  <c r="M2213" i="19"/>
  <c r="M2212" i="19"/>
  <c r="M2211" i="19"/>
  <c r="M2210" i="19"/>
  <c r="M2209" i="19"/>
  <c r="M2208" i="19"/>
  <c r="M2207" i="19"/>
  <c r="M2206" i="19"/>
  <c r="M2205" i="19"/>
  <c r="M2204" i="19"/>
  <c r="M2203" i="19"/>
  <c r="M2202" i="19"/>
  <c r="M2201" i="19"/>
  <c r="M2200" i="19"/>
  <c r="M2199" i="19"/>
  <c r="M2198" i="19"/>
  <c r="M2197" i="19"/>
  <c r="M2196" i="19"/>
  <c r="M2195" i="19"/>
  <c r="M2194" i="19"/>
  <c r="M2193" i="19"/>
  <c r="M2192" i="19"/>
  <c r="M2191" i="19"/>
  <c r="M2190" i="19"/>
  <c r="M2189" i="19"/>
  <c r="M2188" i="19"/>
  <c r="M2187" i="19"/>
  <c r="M2186" i="19"/>
  <c r="M2185" i="19"/>
  <c r="M2184" i="19"/>
  <c r="M2183" i="19"/>
  <c r="M2182" i="19"/>
  <c r="M2181" i="19"/>
  <c r="M2180" i="19"/>
  <c r="M2179" i="19"/>
  <c r="M2178" i="19"/>
  <c r="M2177" i="19"/>
  <c r="M2176" i="19"/>
  <c r="M2175" i="19"/>
  <c r="M2174" i="19"/>
  <c r="M2173" i="19"/>
  <c r="M2172" i="19"/>
  <c r="M2171" i="19"/>
  <c r="M2170" i="19"/>
  <c r="M2169" i="19"/>
  <c r="M2168" i="19"/>
  <c r="M2167" i="19"/>
  <c r="M2166" i="19"/>
  <c r="M2165" i="19"/>
  <c r="M2164" i="19"/>
  <c r="M2163" i="19"/>
  <c r="M2162" i="19"/>
  <c r="M2161" i="19"/>
  <c r="M2160" i="19"/>
  <c r="M2159" i="19"/>
  <c r="M2158" i="19"/>
  <c r="M2157" i="19"/>
  <c r="M2156" i="19"/>
  <c r="M2155" i="19"/>
  <c r="M2154" i="19"/>
  <c r="M2153" i="19"/>
  <c r="M2152" i="19"/>
  <c r="M2151" i="19"/>
  <c r="M2150" i="19"/>
  <c r="M2149" i="19"/>
  <c r="M2148" i="19"/>
  <c r="M2147" i="19"/>
  <c r="M2146" i="19"/>
  <c r="M2145" i="19"/>
  <c r="M2144" i="19"/>
  <c r="M2143" i="19"/>
  <c r="M2142" i="19"/>
  <c r="M2141" i="19"/>
  <c r="M2140" i="19"/>
  <c r="M2139" i="19"/>
  <c r="M2138" i="19"/>
  <c r="M2137" i="19"/>
  <c r="M2136" i="19"/>
  <c r="M2135" i="19"/>
  <c r="M2134" i="19"/>
  <c r="M2133" i="19"/>
  <c r="M2132" i="19"/>
  <c r="M2131" i="19"/>
  <c r="M2130" i="19"/>
  <c r="M2129" i="19"/>
  <c r="M2128" i="19"/>
  <c r="M2127" i="19"/>
  <c r="M2126" i="19"/>
  <c r="M2125" i="19"/>
  <c r="M2124" i="19"/>
  <c r="M2123" i="19"/>
  <c r="M2122" i="19"/>
  <c r="M2121" i="19"/>
  <c r="M2120" i="19"/>
  <c r="M2119" i="19"/>
  <c r="M2118" i="19"/>
  <c r="M2117" i="19"/>
  <c r="M2116" i="19"/>
  <c r="M2115" i="19"/>
  <c r="M2114" i="19"/>
  <c r="M2113" i="19"/>
  <c r="M2112" i="19"/>
  <c r="M2111" i="19"/>
  <c r="M2110" i="19"/>
  <c r="M2109" i="19"/>
  <c r="M2108" i="19"/>
  <c r="M2107" i="19"/>
  <c r="M2106" i="19"/>
  <c r="M2105" i="19"/>
  <c r="M2104" i="19"/>
  <c r="M2103" i="19"/>
  <c r="M2102" i="19"/>
  <c r="M2101" i="19"/>
  <c r="M2100" i="19"/>
  <c r="M2099" i="19"/>
  <c r="M2098" i="19"/>
  <c r="M2097" i="19"/>
  <c r="M2096" i="19"/>
  <c r="M2095" i="19"/>
  <c r="M2094" i="19"/>
  <c r="M2093" i="19"/>
  <c r="M2092" i="19"/>
  <c r="M2091" i="19"/>
  <c r="M2090" i="19"/>
  <c r="M2089" i="19"/>
  <c r="M2088" i="19"/>
  <c r="M2087" i="19"/>
  <c r="M2086" i="19"/>
  <c r="M2085" i="19"/>
  <c r="M2084" i="19"/>
  <c r="M2083" i="19"/>
  <c r="M2082" i="19"/>
  <c r="M2081" i="19"/>
  <c r="M2080" i="19"/>
  <c r="M2079" i="19"/>
  <c r="M2078" i="19"/>
  <c r="M2077" i="19"/>
  <c r="M2076" i="19"/>
  <c r="M2075" i="19"/>
  <c r="M2074" i="19"/>
  <c r="M2073" i="19"/>
  <c r="M2072" i="19"/>
  <c r="M2071" i="19"/>
  <c r="M2070" i="19"/>
  <c r="M2069" i="19"/>
  <c r="M2068" i="19"/>
  <c r="M2067" i="19"/>
  <c r="M2066" i="19"/>
  <c r="M2065" i="19"/>
  <c r="M2064" i="19"/>
  <c r="M2063" i="19"/>
  <c r="M2062" i="19"/>
  <c r="M2061" i="19"/>
  <c r="M2060" i="19"/>
  <c r="M2059" i="19"/>
  <c r="M2058" i="19"/>
  <c r="M2057" i="19"/>
  <c r="M2056" i="19"/>
  <c r="M2055" i="19"/>
  <c r="M2054" i="19"/>
  <c r="M2053" i="19"/>
  <c r="M2052" i="19"/>
  <c r="M2051" i="19"/>
  <c r="M2050" i="19"/>
  <c r="M2049" i="19"/>
  <c r="M2048" i="19"/>
  <c r="M2047" i="19"/>
  <c r="M2046" i="19"/>
  <c r="M2045" i="19"/>
  <c r="M2044" i="19"/>
  <c r="M2043" i="19"/>
  <c r="M2042" i="19"/>
  <c r="M2041" i="19"/>
  <c r="M2040" i="19"/>
  <c r="M2039" i="19"/>
  <c r="M2038" i="19"/>
  <c r="M2037" i="19"/>
  <c r="M2036" i="19"/>
  <c r="M2035" i="19"/>
  <c r="M2034" i="19"/>
  <c r="M2033" i="19"/>
  <c r="M2032" i="19"/>
  <c r="M2031" i="19"/>
  <c r="M2030" i="19"/>
  <c r="M2029" i="19"/>
  <c r="M2028" i="19"/>
  <c r="M2027" i="19"/>
  <c r="M2026" i="19"/>
  <c r="M2025" i="19"/>
  <c r="M2024" i="19"/>
  <c r="M2023" i="19"/>
  <c r="M2022" i="19"/>
  <c r="M2021" i="19"/>
  <c r="M2020" i="19"/>
  <c r="M2019" i="19"/>
  <c r="M2018" i="19"/>
  <c r="M2017" i="19"/>
  <c r="M2016" i="19"/>
  <c r="M2015" i="19"/>
  <c r="M2014" i="19"/>
  <c r="M2013" i="19"/>
  <c r="M2012" i="19"/>
  <c r="M2011" i="19"/>
  <c r="M2010" i="19"/>
  <c r="M2009" i="19"/>
  <c r="M2008" i="19"/>
  <c r="M2007" i="19"/>
  <c r="M2006" i="19"/>
  <c r="M2005" i="19"/>
  <c r="M2004" i="19"/>
  <c r="M2003" i="19"/>
  <c r="M2002" i="19"/>
  <c r="M2001" i="19"/>
  <c r="M2000" i="19"/>
  <c r="M1999" i="19"/>
  <c r="M1998" i="19"/>
  <c r="M1997" i="19"/>
  <c r="M1996" i="19"/>
  <c r="M1995" i="19"/>
  <c r="M1994" i="19"/>
  <c r="M1993" i="19"/>
  <c r="M1992" i="19"/>
  <c r="M1991" i="19"/>
  <c r="M1990" i="19"/>
  <c r="M1989" i="19"/>
  <c r="M1988" i="19"/>
  <c r="M1987" i="19"/>
  <c r="M1986" i="19"/>
  <c r="M1985" i="19"/>
  <c r="M1984" i="19"/>
  <c r="M1983" i="19"/>
  <c r="M1982" i="19"/>
  <c r="M1981" i="19"/>
  <c r="M1980" i="19"/>
  <c r="M1979" i="19"/>
  <c r="M1978" i="19"/>
  <c r="M1977" i="19"/>
  <c r="M1976" i="19"/>
  <c r="M1975" i="19"/>
  <c r="M1974" i="19"/>
  <c r="M1973" i="19"/>
  <c r="M1972" i="19"/>
  <c r="M1971" i="19"/>
  <c r="M1970" i="19"/>
  <c r="M1969" i="19"/>
  <c r="M1968" i="19"/>
  <c r="M1967" i="19"/>
  <c r="M1966" i="19"/>
  <c r="M1965" i="19"/>
  <c r="M1964" i="19"/>
  <c r="M1963" i="19"/>
  <c r="M1962" i="19"/>
  <c r="M1961" i="19"/>
  <c r="M1960" i="19"/>
  <c r="M1959" i="19"/>
  <c r="M1958" i="19"/>
  <c r="M1957" i="19"/>
  <c r="M1956" i="19"/>
  <c r="M1955" i="19"/>
  <c r="M1954" i="19"/>
  <c r="M1953" i="19"/>
  <c r="M1952" i="19"/>
  <c r="M1951" i="19"/>
  <c r="M1950" i="19"/>
  <c r="M1949" i="19"/>
  <c r="M1948" i="19"/>
  <c r="M1947" i="19"/>
  <c r="M1946" i="19"/>
  <c r="M1945" i="19"/>
  <c r="M1944" i="19"/>
  <c r="M1943" i="19"/>
  <c r="M1942" i="19"/>
  <c r="M1941" i="19"/>
  <c r="M1940" i="19"/>
  <c r="M1939" i="19"/>
  <c r="M1938" i="19"/>
  <c r="M1937" i="19"/>
  <c r="M1936" i="19"/>
  <c r="M1935" i="19"/>
  <c r="M1934" i="19"/>
  <c r="M1933" i="19"/>
  <c r="M1932" i="19"/>
  <c r="M1931" i="19"/>
  <c r="M1930" i="19"/>
  <c r="M1929" i="19"/>
  <c r="M1928" i="19"/>
  <c r="M1927" i="19"/>
  <c r="M1926" i="19"/>
  <c r="M1925" i="19"/>
  <c r="M1924" i="19"/>
  <c r="M1923" i="19"/>
  <c r="M1922" i="19"/>
  <c r="M1921" i="19"/>
  <c r="M1920" i="19"/>
  <c r="M1919" i="19"/>
  <c r="M1918" i="19"/>
  <c r="M1917" i="19"/>
  <c r="M1916" i="19"/>
  <c r="M1915" i="19"/>
  <c r="M1914" i="19"/>
  <c r="M1913" i="19"/>
  <c r="M1912" i="19"/>
  <c r="M1911" i="19"/>
  <c r="M1910" i="19"/>
  <c r="M1909" i="19"/>
  <c r="M1908" i="19"/>
  <c r="M1907" i="19"/>
  <c r="M1906" i="19"/>
  <c r="M1905" i="19"/>
  <c r="M1904" i="19"/>
  <c r="M1903" i="19"/>
  <c r="M1902" i="19"/>
  <c r="M1901" i="19"/>
  <c r="M1900" i="19"/>
  <c r="M1899" i="19"/>
  <c r="M1898" i="19"/>
  <c r="M1897" i="19"/>
  <c r="M1896" i="19"/>
  <c r="M1895" i="19"/>
  <c r="M1894" i="19"/>
  <c r="M1893" i="19"/>
  <c r="M1892" i="19"/>
  <c r="M1891" i="19"/>
  <c r="M1890" i="19"/>
  <c r="M1889" i="19"/>
  <c r="M1888" i="19"/>
  <c r="M1887" i="19"/>
  <c r="M1886" i="19"/>
  <c r="M1885" i="19"/>
  <c r="M1884" i="19"/>
  <c r="M1883" i="19"/>
  <c r="M1882" i="19"/>
  <c r="M1881" i="19"/>
  <c r="M1880" i="19"/>
  <c r="M1879" i="19"/>
  <c r="M1878" i="19"/>
  <c r="M1877" i="19"/>
  <c r="M1876" i="19"/>
  <c r="M1875" i="19"/>
  <c r="M1874" i="19"/>
  <c r="M1873" i="19"/>
  <c r="M1872" i="19"/>
  <c r="M1871" i="19"/>
  <c r="M1870" i="19"/>
  <c r="M1869" i="19"/>
  <c r="M1868" i="19"/>
  <c r="M1867" i="19"/>
  <c r="M1866" i="19"/>
  <c r="M1865" i="19"/>
  <c r="M1864" i="19"/>
  <c r="M1863" i="19"/>
  <c r="M1862" i="19"/>
  <c r="M1861" i="19"/>
  <c r="M1860" i="19"/>
  <c r="M1859" i="19"/>
  <c r="M1858" i="19"/>
  <c r="M1857" i="19"/>
  <c r="M1856" i="19"/>
  <c r="M1855" i="19"/>
  <c r="M1854" i="19"/>
  <c r="M1853" i="19"/>
  <c r="M1852" i="19"/>
  <c r="M1851" i="19"/>
  <c r="M1850" i="19"/>
  <c r="M1849" i="19"/>
  <c r="M1848" i="19"/>
  <c r="M1847" i="19"/>
  <c r="M1846" i="19"/>
  <c r="M1845" i="19"/>
  <c r="M1844" i="19"/>
  <c r="M1843" i="19"/>
  <c r="M1842" i="19"/>
  <c r="M1841" i="19"/>
  <c r="M1840" i="19"/>
  <c r="M1839" i="19"/>
  <c r="M1838" i="19"/>
  <c r="M1837" i="19"/>
  <c r="M1836" i="19"/>
  <c r="M1835" i="19"/>
  <c r="M1834" i="19"/>
  <c r="M1833" i="19"/>
  <c r="M1832" i="19"/>
  <c r="M1831" i="19"/>
  <c r="M1830" i="19"/>
  <c r="M1829" i="19"/>
  <c r="M1828" i="19"/>
  <c r="M1827" i="19"/>
  <c r="M1826" i="19"/>
  <c r="M1825" i="19"/>
  <c r="M1824" i="19"/>
  <c r="M1823" i="19"/>
  <c r="M1822" i="19"/>
  <c r="M1821" i="19"/>
  <c r="M1820" i="19"/>
  <c r="M1819" i="19"/>
  <c r="M1818" i="19"/>
  <c r="M1817" i="19"/>
  <c r="M1816" i="19"/>
  <c r="M1815" i="19"/>
  <c r="M1814" i="19"/>
  <c r="M1813" i="19"/>
  <c r="M1812" i="19"/>
  <c r="M1811" i="19"/>
  <c r="M1810" i="19"/>
  <c r="M1809" i="19"/>
  <c r="M1808" i="19"/>
  <c r="M1807" i="19"/>
  <c r="M1806" i="19"/>
  <c r="M1805" i="19"/>
  <c r="M1804" i="19"/>
  <c r="M1803" i="19"/>
  <c r="M1802" i="19"/>
  <c r="M1801" i="19"/>
  <c r="M1800" i="19"/>
  <c r="M1799" i="19"/>
  <c r="M1798" i="19"/>
  <c r="M1797" i="19"/>
  <c r="M1796" i="19"/>
  <c r="M1795" i="19"/>
  <c r="M1794" i="19"/>
  <c r="M1793" i="19"/>
  <c r="M1792" i="19"/>
  <c r="M1791" i="19"/>
  <c r="M1790" i="19"/>
  <c r="M1789" i="19"/>
  <c r="M1788" i="19"/>
  <c r="M1787" i="19"/>
  <c r="M1786" i="19"/>
  <c r="M1785" i="19"/>
  <c r="M1784" i="19"/>
  <c r="M1783" i="19"/>
  <c r="M1782" i="19"/>
  <c r="M1781" i="19"/>
  <c r="M1780" i="19"/>
  <c r="M1779" i="19"/>
  <c r="M1778" i="19"/>
  <c r="M1777" i="19"/>
  <c r="M1776" i="19"/>
  <c r="M1775" i="19"/>
  <c r="M1774" i="19"/>
  <c r="M1773" i="19"/>
  <c r="M1772" i="19"/>
  <c r="M1771" i="19"/>
  <c r="M1770" i="19"/>
  <c r="M1769" i="19"/>
  <c r="M1768" i="19"/>
  <c r="M1767" i="19"/>
  <c r="M1766" i="19"/>
  <c r="M1765" i="19"/>
  <c r="M1764" i="19"/>
  <c r="M1763" i="19"/>
  <c r="M1762" i="19"/>
  <c r="M1761" i="19"/>
  <c r="M1760" i="19"/>
  <c r="M1759" i="19"/>
  <c r="M1758" i="19"/>
  <c r="M1757" i="19"/>
  <c r="M1756" i="19"/>
  <c r="M1755" i="19"/>
  <c r="M1754" i="19"/>
  <c r="M1753" i="19"/>
  <c r="M1752" i="19"/>
  <c r="M1751" i="19"/>
  <c r="M1750" i="19"/>
  <c r="M1749" i="19"/>
  <c r="M1748" i="19"/>
  <c r="M1747" i="19"/>
  <c r="M1746" i="19"/>
  <c r="M1745" i="19"/>
  <c r="M1744" i="19"/>
  <c r="M1743" i="19"/>
  <c r="M1742" i="19"/>
  <c r="M1741" i="19"/>
  <c r="M1740" i="19"/>
  <c r="M1739" i="19"/>
  <c r="M1738" i="19"/>
  <c r="M1737" i="19"/>
  <c r="M1736" i="19"/>
  <c r="M1735" i="19"/>
  <c r="M1734" i="19"/>
  <c r="M1733" i="19"/>
  <c r="M1732" i="19"/>
  <c r="M1731" i="19"/>
  <c r="M1730" i="19"/>
  <c r="M1729" i="19"/>
  <c r="M1728" i="19"/>
  <c r="M1727" i="19"/>
  <c r="M1726" i="19"/>
  <c r="M1725" i="19"/>
  <c r="M1724" i="19"/>
  <c r="M1723" i="19"/>
  <c r="M1722" i="19"/>
  <c r="M1721" i="19"/>
  <c r="M1720" i="19"/>
  <c r="M1719" i="19"/>
  <c r="M1718" i="19"/>
  <c r="M1717" i="19"/>
  <c r="M1716" i="19"/>
  <c r="M1715" i="19"/>
  <c r="M1714" i="19"/>
  <c r="M1713" i="19"/>
  <c r="M1712" i="19"/>
  <c r="M1711" i="19"/>
  <c r="M1710" i="19"/>
  <c r="M1709" i="19"/>
  <c r="M1708" i="19"/>
  <c r="M1707" i="19"/>
  <c r="M1706" i="19"/>
  <c r="M1705" i="19"/>
  <c r="M1704" i="19"/>
  <c r="M1703" i="19"/>
  <c r="M1702" i="19"/>
  <c r="M1701" i="19"/>
  <c r="M1700" i="19"/>
  <c r="M1699" i="19"/>
  <c r="M1698" i="19"/>
  <c r="M1697" i="19"/>
  <c r="M1696" i="19"/>
  <c r="M1695" i="19"/>
  <c r="M1694" i="19"/>
  <c r="M1693" i="19"/>
  <c r="M1692" i="19"/>
  <c r="M1691" i="19"/>
  <c r="M1690" i="19"/>
  <c r="M1689" i="19"/>
  <c r="M1688" i="19"/>
  <c r="M1687" i="19"/>
  <c r="M1686" i="19"/>
  <c r="M1685" i="19"/>
  <c r="M1684" i="19"/>
  <c r="M1683" i="19"/>
  <c r="M1682" i="19"/>
  <c r="M1681" i="19"/>
  <c r="M1680" i="19"/>
  <c r="M1679" i="19"/>
  <c r="M1678" i="19"/>
  <c r="M1677" i="19"/>
  <c r="M1676" i="19"/>
  <c r="M1675" i="19"/>
  <c r="M1674" i="19"/>
  <c r="M1673" i="19"/>
  <c r="M1672" i="19"/>
  <c r="M1671" i="19"/>
  <c r="M1670" i="19"/>
  <c r="M1669" i="19"/>
  <c r="M1668" i="19"/>
  <c r="M1667" i="19"/>
  <c r="M1666" i="19"/>
  <c r="M1665" i="19"/>
  <c r="M1664" i="19"/>
  <c r="M1663" i="19"/>
  <c r="M1662" i="19"/>
  <c r="M1661" i="19"/>
  <c r="M1660" i="19"/>
  <c r="M1659" i="19"/>
  <c r="M1658" i="19"/>
  <c r="M1657" i="19"/>
  <c r="M1656" i="19"/>
  <c r="M1655" i="19"/>
  <c r="M1654" i="19"/>
  <c r="M1653" i="19"/>
  <c r="M1652" i="19"/>
  <c r="M1651" i="19"/>
  <c r="M1650" i="19"/>
  <c r="M1649" i="19"/>
  <c r="M1648" i="19"/>
  <c r="M1647" i="19"/>
  <c r="M1646" i="19"/>
  <c r="M1645" i="19"/>
  <c r="M1644" i="19"/>
  <c r="M1643" i="19"/>
  <c r="M1642" i="19"/>
  <c r="M1641" i="19"/>
  <c r="M1640" i="19"/>
  <c r="M1639" i="19"/>
  <c r="M1638" i="19"/>
  <c r="M1637" i="19"/>
  <c r="M1636" i="19"/>
  <c r="M1635" i="19"/>
  <c r="M1634" i="19"/>
  <c r="M1633" i="19"/>
  <c r="M1632" i="19"/>
  <c r="M1631" i="19"/>
  <c r="M1630" i="19"/>
  <c r="M1629" i="19"/>
  <c r="M1628" i="19"/>
  <c r="M1627" i="19"/>
  <c r="M1626" i="19"/>
  <c r="M1625" i="19"/>
  <c r="M1624" i="19"/>
  <c r="M1623" i="19"/>
  <c r="M1622" i="19"/>
  <c r="M1621" i="19"/>
  <c r="M1620" i="19"/>
  <c r="M1619" i="19"/>
  <c r="M1618" i="19"/>
  <c r="M1617" i="19"/>
  <c r="M1616" i="19"/>
  <c r="M1615" i="19"/>
  <c r="M1614" i="19"/>
  <c r="M1613" i="19"/>
  <c r="M1612" i="19"/>
  <c r="M1611" i="19"/>
  <c r="M1610" i="19"/>
  <c r="M1609" i="19"/>
  <c r="M1608" i="19"/>
  <c r="M1607" i="19"/>
  <c r="M1606" i="19"/>
  <c r="M1605" i="19"/>
  <c r="M1604" i="19"/>
  <c r="M1603" i="19"/>
  <c r="M1602" i="19"/>
  <c r="M1601" i="19"/>
  <c r="M1600" i="19"/>
  <c r="M1599" i="19"/>
  <c r="M1598" i="19"/>
  <c r="M1597" i="19"/>
  <c r="M1596" i="19"/>
  <c r="M1595" i="19"/>
  <c r="M1594" i="19"/>
  <c r="M1593" i="19"/>
  <c r="M1592" i="19"/>
  <c r="M1591" i="19"/>
  <c r="M1590" i="19"/>
  <c r="M1589" i="19"/>
  <c r="M1588" i="19"/>
  <c r="M1587" i="19"/>
  <c r="M1586" i="19"/>
  <c r="M1585" i="19"/>
  <c r="M1584" i="19"/>
  <c r="M1583" i="19"/>
  <c r="M1582" i="19"/>
  <c r="M1581" i="19"/>
  <c r="M1580" i="19"/>
  <c r="M1579" i="19"/>
  <c r="M1578" i="19"/>
  <c r="M1577" i="19"/>
  <c r="M1576" i="19"/>
  <c r="M1575" i="19"/>
  <c r="M1574" i="19"/>
  <c r="M1573" i="19"/>
  <c r="M1572" i="19"/>
  <c r="M1571" i="19"/>
  <c r="M1570" i="19"/>
  <c r="M1569" i="19"/>
  <c r="M1568" i="19"/>
  <c r="M1567" i="19"/>
  <c r="M1566" i="19"/>
  <c r="M1565" i="19"/>
  <c r="M1564" i="19"/>
  <c r="M1563" i="19"/>
  <c r="M1562" i="19"/>
  <c r="M1561" i="19"/>
  <c r="M1560" i="19"/>
  <c r="M1559" i="19"/>
  <c r="M1558" i="19"/>
  <c r="M1557" i="19"/>
  <c r="M1556" i="19"/>
  <c r="M1555" i="19"/>
  <c r="M1554" i="19"/>
  <c r="M1553" i="19"/>
  <c r="M1552" i="19"/>
  <c r="M1551" i="19"/>
  <c r="M1550" i="19"/>
  <c r="M1549" i="19"/>
  <c r="M1548" i="19"/>
  <c r="M1547" i="19"/>
  <c r="M1546" i="19"/>
  <c r="M1545" i="19"/>
  <c r="M1544" i="19"/>
  <c r="M1543" i="19"/>
  <c r="M1542" i="19"/>
  <c r="M1541" i="19"/>
  <c r="M1540" i="19"/>
  <c r="M1539" i="19"/>
  <c r="M1538" i="19"/>
  <c r="M1537" i="19"/>
  <c r="M1536" i="19"/>
  <c r="M1535" i="19"/>
  <c r="M1534" i="19"/>
  <c r="M1533" i="19"/>
  <c r="M1532" i="19"/>
  <c r="M1531" i="19"/>
  <c r="M1530" i="19"/>
  <c r="M1529" i="19"/>
  <c r="M1528" i="19"/>
  <c r="M1527" i="19"/>
  <c r="M1526" i="19"/>
  <c r="M1525" i="19"/>
  <c r="M1524" i="19"/>
  <c r="M1523" i="19"/>
  <c r="M1522" i="19"/>
  <c r="M1521" i="19"/>
  <c r="M1520" i="19"/>
  <c r="M1519" i="19"/>
  <c r="M1518" i="19"/>
  <c r="M1517" i="19"/>
  <c r="M1516" i="19"/>
  <c r="M1515" i="19"/>
  <c r="M1514" i="19"/>
  <c r="M1513" i="19"/>
  <c r="M1512" i="19"/>
  <c r="M1511" i="19"/>
  <c r="M1510" i="19"/>
  <c r="M1509" i="19"/>
  <c r="M1508" i="19"/>
  <c r="M1507" i="19"/>
  <c r="M1506" i="19"/>
  <c r="M1505" i="19"/>
  <c r="M1504" i="19"/>
  <c r="M1503" i="19"/>
  <c r="M1502" i="19"/>
  <c r="M1501" i="19"/>
  <c r="M1500" i="19"/>
  <c r="M1499" i="19"/>
  <c r="M1498" i="19"/>
  <c r="M1497" i="19"/>
  <c r="M1496" i="19"/>
  <c r="M1495" i="19"/>
  <c r="M1494" i="19"/>
  <c r="M1493" i="19"/>
  <c r="M1492" i="19"/>
  <c r="M1491" i="19"/>
  <c r="M1490" i="19"/>
  <c r="M1489" i="19"/>
  <c r="M1488" i="19"/>
  <c r="M1487" i="19"/>
  <c r="M1486" i="19"/>
  <c r="M1485" i="19"/>
  <c r="M1484" i="19"/>
  <c r="M1483" i="19"/>
  <c r="M1482" i="19"/>
  <c r="M1481" i="19"/>
  <c r="M1480" i="19"/>
  <c r="M1479" i="19"/>
  <c r="M1478" i="19"/>
  <c r="M1477" i="19"/>
  <c r="M1476" i="19"/>
  <c r="M1475" i="19"/>
  <c r="M1474" i="19"/>
  <c r="M1473" i="19"/>
  <c r="M1472" i="19"/>
  <c r="M1471" i="19"/>
  <c r="M1470" i="19"/>
  <c r="M1469" i="19"/>
  <c r="M1468" i="19"/>
  <c r="M1467" i="19"/>
  <c r="M1466" i="19"/>
  <c r="M1465" i="19"/>
  <c r="M1464" i="19"/>
  <c r="M1463" i="19"/>
  <c r="M1462" i="19"/>
  <c r="M1461" i="19"/>
  <c r="M1460" i="19"/>
  <c r="M1459" i="19"/>
  <c r="M1458" i="19"/>
  <c r="M1457" i="19"/>
  <c r="M1456" i="19"/>
  <c r="M1455" i="19"/>
  <c r="M1454" i="19"/>
  <c r="M1453" i="19"/>
  <c r="M1452" i="19"/>
  <c r="M1451" i="19"/>
  <c r="M1450" i="19"/>
  <c r="M1449" i="19"/>
  <c r="M1448" i="19"/>
  <c r="M1447" i="19"/>
  <c r="M1446" i="19"/>
  <c r="M1445" i="19"/>
  <c r="M1444" i="19"/>
  <c r="M1443" i="19"/>
  <c r="M1442" i="19"/>
  <c r="M1441" i="19"/>
  <c r="M1440" i="19"/>
  <c r="M1439" i="19"/>
  <c r="M1438" i="19"/>
  <c r="M1437" i="19"/>
  <c r="M1436" i="19"/>
  <c r="M1435" i="19"/>
  <c r="M1434" i="19"/>
  <c r="M1433" i="19"/>
  <c r="M1432" i="19"/>
  <c r="M1431" i="19"/>
  <c r="M1430" i="19"/>
  <c r="M1429" i="19"/>
  <c r="M1428" i="19"/>
  <c r="M1427" i="19"/>
  <c r="M1426" i="19"/>
  <c r="M1425" i="19"/>
  <c r="M1424" i="19"/>
  <c r="M1423" i="19"/>
  <c r="M1422" i="19"/>
  <c r="M1421" i="19"/>
  <c r="M1420" i="19"/>
  <c r="M1419" i="19"/>
  <c r="M1418" i="19"/>
  <c r="M1417" i="19"/>
  <c r="M1416" i="19"/>
  <c r="M1415" i="19"/>
  <c r="M1414" i="19"/>
  <c r="M1413" i="19"/>
  <c r="M1412" i="19"/>
  <c r="M1411" i="19"/>
  <c r="M1410" i="19"/>
  <c r="M1409" i="19"/>
  <c r="M1408" i="19"/>
  <c r="M1407" i="19"/>
  <c r="M1406" i="19"/>
  <c r="M1405" i="19"/>
  <c r="M1404" i="19"/>
  <c r="M1403" i="19"/>
  <c r="M1402" i="19"/>
  <c r="M1401" i="19"/>
  <c r="M1400" i="19"/>
  <c r="M1399" i="19"/>
  <c r="M1398" i="19"/>
  <c r="M1397" i="19"/>
  <c r="M1396" i="19"/>
  <c r="M1395" i="19"/>
  <c r="M1394" i="19"/>
  <c r="M1393" i="19"/>
  <c r="M1392" i="19"/>
  <c r="M1391" i="19"/>
  <c r="M1390" i="19"/>
  <c r="M1389" i="19"/>
  <c r="M1388" i="19"/>
  <c r="M1387" i="19"/>
  <c r="M1386" i="19"/>
  <c r="M1385" i="19"/>
  <c r="M1384" i="19"/>
  <c r="M1383" i="19"/>
  <c r="M1382" i="19"/>
  <c r="M1381" i="19"/>
  <c r="M1380" i="19"/>
  <c r="M1379" i="19"/>
  <c r="M1378" i="19"/>
  <c r="M1377" i="19"/>
  <c r="M1376" i="19"/>
  <c r="M1375" i="19"/>
  <c r="M1374" i="19"/>
  <c r="M1373" i="19"/>
  <c r="M1372" i="19"/>
  <c r="M1371" i="19"/>
  <c r="M1370" i="19"/>
  <c r="M1369" i="19"/>
  <c r="M1368" i="19"/>
  <c r="M1367" i="19"/>
  <c r="M1366" i="19"/>
  <c r="M1365" i="19"/>
  <c r="M1364" i="19"/>
  <c r="M1363" i="19"/>
  <c r="M1362" i="19"/>
  <c r="M1361" i="19"/>
  <c r="M1360" i="19"/>
  <c r="M1359" i="19"/>
  <c r="M1358" i="19"/>
  <c r="M1357" i="19"/>
  <c r="M1356" i="19"/>
  <c r="M1355" i="19"/>
  <c r="M1354" i="19"/>
  <c r="M1353" i="19"/>
  <c r="M1352" i="19"/>
  <c r="M1351" i="19"/>
  <c r="M1350" i="19"/>
  <c r="M1349" i="19"/>
  <c r="M1348" i="19"/>
  <c r="M1347" i="19"/>
  <c r="M1346" i="19"/>
  <c r="M1345" i="19"/>
  <c r="M1344" i="19"/>
  <c r="M1343" i="19"/>
  <c r="M1342" i="19"/>
  <c r="M1341" i="19"/>
  <c r="M1340" i="19"/>
  <c r="M1339" i="19"/>
  <c r="M1338" i="19"/>
  <c r="M1337" i="19"/>
  <c r="M1336" i="19"/>
  <c r="M1335" i="19"/>
  <c r="M1334" i="19"/>
  <c r="M1333" i="19"/>
  <c r="M1332" i="19"/>
  <c r="M1331" i="19"/>
  <c r="M1330" i="19"/>
  <c r="M1329" i="19"/>
  <c r="M1328" i="19"/>
  <c r="M1327" i="19"/>
  <c r="M1326" i="19"/>
  <c r="M1325" i="19"/>
  <c r="M1324" i="19"/>
  <c r="M1323" i="19"/>
  <c r="M1322" i="19"/>
  <c r="M1321" i="19"/>
  <c r="M1320" i="19"/>
  <c r="M1319" i="19"/>
  <c r="M1318" i="19"/>
  <c r="M1317" i="19"/>
  <c r="M1316" i="19"/>
  <c r="M1315" i="19"/>
  <c r="M1314" i="19"/>
  <c r="M1313" i="19"/>
  <c r="M1312" i="19"/>
  <c r="M1311" i="19"/>
  <c r="M1310" i="19"/>
  <c r="M1309" i="19"/>
  <c r="M1308" i="19"/>
  <c r="M1307" i="19"/>
  <c r="M1306" i="19"/>
  <c r="M1305" i="19"/>
  <c r="M1304" i="19"/>
  <c r="M1303" i="19"/>
  <c r="M1302" i="19"/>
  <c r="M1301" i="19"/>
  <c r="M1300" i="19"/>
  <c r="M1299" i="19"/>
  <c r="M1298" i="19"/>
  <c r="M1297" i="19"/>
  <c r="M1296" i="19"/>
  <c r="M1295" i="19"/>
  <c r="M1294" i="19"/>
  <c r="M1293" i="19"/>
  <c r="M1292" i="19"/>
  <c r="M1291" i="19"/>
  <c r="M1290" i="19"/>
  <c r="M1289" i="19"/>
  <c r="M1288" i="19"/>
  <c r="M1287" i="19"/>
  <c r="M1286" i="19"/>
  <c r="M1285" i="19"/>
  <c r="M1284" i="19"/>
  <c r="M1283" i="19"/>
  <c r="M1282" i="19"/>
  <c r="M1281" i="19"/>
  <c r="M1280" i="19"/>
  <c r="M1279" i="19"/>
  <c r="M1278" i="19"/>
  <c r="M1277" i="19"/>
  <c r="M1276" i="19"/>
  <c r="M1275" i="19"/>
  <c r="M1274" i="19"/>
  <c r="M1273" i="19"/>
  <c r="M1272" i="19"/>
  <c r="M1271" i="19"/>
  <c r="M1270" i="19"/>
  <c r="M1269" i="19"/>
  <c r="M1268" i="19"/>
  <c r="M1267" i="19"/>
  <c r="M1266" i="19"/>
  <c r="M1265" i="19"/>
  <c r="M1264" i="19"/>
  <c r="M1263" i="19"/>
  <c r="M1262" i="19"/>
  <c r="M1261" i="19"/>
  <c r="M1260" i="19"/>
  <c r="M1259" i="19"/>
  <c r="M1258" i="19"/>
  <c r="M1257" i="19"/>
  <c r="M1256" i="19"/>
  <c r="M1255" i="19"/>
  <c r="M1254" i="19"/>
  <c r="M1253" i="19"/>
  <c r="M1252" i="19"/>
  <c r="M1251" i="19"/>
  <c r="M1250" i="19"/>
  <c r="M1249" i="19"/>
  <c r="M1248" i="19"/>
  <c r="M1247" i="19"/>
  <c r="M1246" i="19"/>
  <c r="M1245" i="19"/>
  <c r="M1244" i="19"/>
  <c r="M1243" i="19"/>
  <c r="M1242" i="19"/>
  <c r="M1241" i="19"/>
  <c r="M1240" i="19"/>
  <c r="M1239" i="19"/>
  <c r="M1238" i="19"/>
  <c r="M1237" i="19"/>
  <c r="M1236" i="19"/>
  <c r="M1235" i="19"/>
  <c r="M1234" i="19"/>
  <c r="M1233" i="19"/>
  <c r="M1232" i="19"/>
  <c r="M1231" i="19"/>
  <c r="M1230" i="19"/>
  <c r="M1229" i="19"/>
  <c r="M1228" i="19"/>
  <c r="M1227" i="19"/>
  <c r="M1226" i="19"/>
  <c r="M1225" i="19"/>
  <c r="M1224" i="19"/>
  <c r="M1223" i="19"/>
  <c r="M1222" i="19"/>
  <c r="M1221" i="19"/>
  <c r="M1220" i="19"/>
  <c r="M1219" i="19"/>
  <c r="M1218" i="19"/>
  <c r="M1217" i="19"/>
  <c r="M1216" i="19"/>
  <c r="M1215" i="19"/>
  <c r="M1214" i="19"/>
  <c r="M1213" i="19"/>
  <c r="M1212" i="19"/>
  <c r="M1211" i="19"/>
  <c r="M1210" i="19"/>
  <c r="M1209" i="19"/>
  <c r="M1208" i="19"/>
  <c r="M1207" i="19"/>
  <c r="M1206" i="19"/>
  <c r="M1205" i="19"/>
  <c r="M1204" i="19"/>
  <c r="M1203" i="19"/>
  <c r="M1202" i="19"/>
  <c r="M1201" i="19"/>
  <c r="M1200" i="19"/>
  <c r="M1199" i="19"/>
  <c r="M1198" i="19"/>
  <c r="M1197" i="19"/>
  <c r="M1196" i="19"/>
  <c r="M1195" i="19"/>
  <c r="M1194" i="19"/>
  <c r="M1193" i="19"/>
  <c r="M1192" i="19"/>
  <c r="M1191" i="19"/>
  <c r="M1190" i="19"/>
  <c r="M1189" i="19"/>
  <c r="M1188" i="19"/>
  <c r="M1187" i="19"/>
  <c r="M1186" i="19"/>
  <c r="M1185" i="19"/>
  <c r="M1184" i="19"/>
  <c r="M1183" i="19"/>
  <c r="M1182" i="19"/>
  <c r="M1181" i="19"/>
  <c r="M1180" i="19"/>
  <c r="M1179" i="19"/>
  <c r="M1178" i="19"/>
  <c r="M1177" i="19"/>
  <c r="M1176" i="19"/>
  <c r="M1175" i="19"/>
  <c r="M1174" i="19"/>
  <c r="M1173" i="19"/>
  <c r="M1172" i="19"/>
  <c r="M1171" i="19"/>
  <c r="M1170" i="19"/>
  <c r="M1169" i="19"/>
  <c r="M1168" i="19"/>
  <c r="M1167" i="19"/>
  <c r="M1166" i="19"/>
  <c r="M1165" i="19"/>
  <c r="M1164" i="19"/>
  <c r="M1163" i="19"/>
  <c r="M1162" i="19"/>
  <c r="M1161" i="19"/>
  <c r="M1160" i="19"/>
  <c r="M1159" i="19"/>
  <c r="M1158" i="19"/>
  <c r="M1157" i="19"/>
  <c r="M1156" i="19"/>
  <c r="M1155" i="19"/>
  <c r="M1154" i="19"/>
  <c r="M1153" i="19"/>
  <c r="M1152" i="19"/>
  <c r="M1151" i="19"/>
  <c r="M1150" i="19"/>
  <c r="M1149" i="19"/>
  <c r="M1148" i="19"/>
  <c r="M1147" i="19"/>
  <c r="M1146" i="19"/>
  <c r="M1145" i="19"/>
  <c r="M1144" i="19"/>
  <c r="M1143" i="19"/>
  <c r="M1142" i="19"/>
  <c r="M1141" i="19"/>
  <c r="M1140" i="19"/>
  <c r="M1139" i="19"/>
  <c r="M1138" i="19"/>
  <c r="M1137" i="19"/>
  <c r="M1136" i="19"/>
  <c r="M1135" i="19"/>
  <c r="M1134" i="19"/>
  <c r="M1133" i="19"/>
  <c r="M1132" i="19"/>
  <c r="M1131" i="19"/>
  <c r="M1130" i="19"/>
  <c r="M1129" i="19"/>
  <c r="M1128" i="19"/>
  <c r="M1127" i="19"/>
  <c r="M1126" i="19"/>
  <c r="M1125" i="19"/>
  <c r="M1124" i="19"/>
  <c r="M1123" i="19"/>
  <c r="M1122" i="19"/>
  <c r="M1121" i="19"/>
  <c r="M1120" i="19"/>
  <c r="M1119" i="19"/>
  <c r="M1118" i="19"/>
  <c r="M1117" i="19"/>
  <c r="M1116" i="19"/>
  <c r="M1115" i="19"/>
  <c r="M1114" i="19"/>
  <c r="M1113" i="19"/>
  <c r="M1112" i="19"/>
  <c r="M1111" i="19"/>
  <c r="M1110" i="19"/>
  <c r="M1109" i="19"/>
  <c r="M1108" i="19"/>
  <c r="M1107" i="19"/>
  <c r="M1106" i="19"/>
  <c r="M1105" i="19"/>
  <c r="M1104" i="19"/>
  <c r="M1103" i="19"/>
  <c r="M1102" i="19"/>
  <c r="M1101" i="19"/>
  <c r="M1100" i="19"/>
  <c r="M1099" i="19"/>
  <c r="M1098" i="19"/>
  <c r="M1097" i="19"/>
  <c r="M1096" i="19"/>
  <c r="M1095" i="19"/>
  <c r="M1094" i="19"/>
  <c r="M1093" i="19"/>
  <c r="M1092" i="19"/>
  <c r="M1091" i="19"/>
  <c r="M1090" i="19"/>
  <c r="M1089" i="19"/>
  <c r="M1088" i="19"/>
  <c r="M1087" i="19"/>
  <c r="M1086" i="19"/>
  <c r="M1085" i="19"/>
  <c r="M1084" i="19"/>
  <c r="M1083" i="19"/>
  <c r="M1082" i="19"/>
  <c r="M1081" i="19"/>
  <c r="M1080" i="19"/>
  <c r="M1079" i="19"/>
  <c r="M1078" i="19"/>
  <c r="M1077" i="19"/>
  <c r="M1076" i="19"/>
  <c r="M1075" i="19"/>
  <c r="M1074" i="19"/>
  <c r="M1073" i="19"/>
  <c r="M1072" i="19"/>
  <c r="M1071" i="19"/>
  <c r="M1070" i="19"/>
  <c r="M1069" i="19"/>
  <c r="M1068" i="19"/>
  <c r="M1067" i="19"/>
  <c r="M1066" i="19"/>
  <c r="M1065" i="19"/>
  <c r="M1064" i="19"/>
  <c r="M1063" i="19"/>
  <c r="M1062" i="19"/>
  <c r="M1061" i="19"/>
  <c r="M1060" i="19"/>
  <c r="M1059" i="19"/>
  <c r="M1058" i="19"/>
  <c r="M1057" i="19"/>
  <c r="M1056" i="19"/>
  <c r="M1055" i="19"/>
  <c r="M1054" i="19"/>
  <c r="M1053" i="19"/>
  <c r="M1052" i="19"/>
  <c r="M1051" i="19"/>
  <c r="M1050" i="19"/>
  <c r="M1049" i="19"/>
  <c r="M1048" i="19"/>
  <c r="M1047" i="19"/>
  <c r="M1046" i="19"/>
  <c r="M1045" i="19"/>
  <c r="M1044" i="19"/>
  <c r="M1043" i="19"/>
  <c r="M1042" i="19"/>
  <c r="M1041" i="19"/>
  <c r="M1040" i="19"/>
  <c r="M1039" i="19"/>
  <c r="M1038" i="19"/>
  <c r="M1037" i="19"/>
  <c r="M1036" i="19"/>
  <c r="M1035" i="19"/>
  <c r="M1034" i="19"/>
  <c r="M1033" i="19"/>
  <c r="M1032" i="19"/>
  <c r="M1031" i="19"/>
  <c r="M1030" i="19"/>
  <c r="M1029" i="19"/>
  <c r="M1028" i="19"/>
  <c r="M1027" i="19"/>
  <c r="M1026" i="19"/>
  <c r="M1025" i="19"/>
  <c r="M1024" i="19"/>
  <c r="M1023" i="19"/>
  <c r="M1022" i="19"/>
  <c r="M1021" i="19"/>
  <c r="M1020" i="19"/>
  <c r="M1019" i="19"/>
  <c r="M1018" i="19"/>
  <c r="M1017" i="19"/>
  <c r="M1016" i="19"/>
  <c r="M1015" i="19"/>
  <c r="M1014" i="19"/>
  <c r="M1013" i="19"/>
  <c r="M1012" i="19"/>
  <c r="M1011" i="19"/>
  <c r="M1010" i="19"/>
  <c r="M1009" i="19"/>
  <c r="M1008" i="19"/>
  <c r="M1007" i="19"/>
  <c r="M1006" i="19"/>
  <c r="M1005" i="19"/>
  <c r="M1004" i="19"/>
  <c r="M1003" i="19"/>
  <c r="M1002" i="19"/>
  <c r="M1001" i="19"/>
  <c r="M1000" i="19"/>
  <c r="M999" i="19"/>
  <c r="M998" i="19"/>
  <c r="M997" i="19"/>
  <c r="M996" i="19"/>
  <c r="M995" i="19"/>
  <c r="M994" i="19"/>
  <c r="M993" i="19"/>
  <c r="M992" i="19"/>
  <c r="M991" i="19"/>
  <c r="M990" i="19"/>
  <c r="M989" i="19"/>
  <c r="M988" i="19"/>
  <c r="M987" i="19"/>
  <c r="M986" i="19"/>
  <c r="M985" i="19"/>
  <c r="M984" i="19"/>
  <c r="M983" i="19"/>
  <c r="M982" i="19"/>
  <c r="M981" i="19"/>
  <c r="M980" i="19"/>
  <c r="M979" i="19"/>
  <c r="M978" i="19"/>
  <c r="M977" i="19"/>
  <c r="M976" i="19"/>
  <c r="M975" i="19"/>
  <c r="M974" i="19"/>
  <c r="M973" i="19"/>
  <c r="M972" i="19"/>
  <c r="M971" i="19"/>
  <c r="M970" i="19"/>
  <c r="M969" i="19"/>
  <c r="M968" i="19"/>
  <c r="M967" i="19"/>
  <c r="M966" i="19"/>
  <c r="M965" i="19"/>
  <c r="M964" i="19"/>
  <c r="M963" i="19"/>
  <c r="M962" i="19"/>
  <c r="M961" i="19"/>
  <c r="M960" i="19"/>
  <c r="M959" i="19"/>
  <c r="M958" i="19"/>
  <c r="M957" i="19"/>
  <c r="M956" i="19"/>
  <c r="M955" i="19"/>
  <c r="M954" i="19"/>
  <c r="M953" i="19"/>
  <c r="M952" i="19"/>
  <c r="M951" i="19"/>
  <c r="M950" i="19"/>
  <c r="M949" i="19"/>
  <c r="M948" i="19"/>
  <c r="M947" i="19"/>
  <c r="M946" i="19"/>
  <c r="M945" i="19"/>
  <c r="M944" i="19"/>
  <c r="M943" i="19"/>
  <c r="M942" i="19"/>
  <c r="M941" i="19"/>
  <c r="M940" i="19"/>
  <c r="M939" i="19"/>
  <c r="M938" i="19"/>
  <c r="M937" i="19"/>
  <c r="M936" i="19"/>
  <c r="M935" i="19"/>
  <c r="M934" i="19"/>
  <c r="M933" i="19"/>
  <c r="M932" i="19"/>
  <c r="M931" i="19"/>
  <c r="M930" i="19"/>
  <c r="M929" i="19"/>
  <c r="M928" i="19"/>
  <c r="M927" i="19"/>
  <c r="M926" i="19"/>
  <c r="M925" i="19"/>
  <c r="M924" i="19"/>
  <c r="M923" i="19"/>
  <c r="M922" i="19"/>
  <c r="M921" i="19"/>
  <c r="M920" i="19"/>
  <c r="M919" i="19"/>
  <c r="M918" i="19"/>
  <c r="M917" i="19"/>
  <c r="M916" i="19"/>
  <c r="M915" i="19"/>
  <c r="M914" i="19"/>
  <c r="M913" i="19"/>
  <c r="M912" i="19"/>
  <c r="M911" i="19"/>
  <c r="M910" i="19"/>
  <c r="M909" i="19"/>
  <c r="M908" i="19"/>
  <c r="M907" i="19"/>
  <c r="M906" i="19"/>
  <c r="M905" i="19"/>
  <c r="M904" i="19"/>
  <c r="M903" i="19"/>
  <c r="M902" i="19"/>
  <c r="M901" i="19"/>
  <c r="M900" i="19"/>
  <c r="M899" i="19"/>
  <c r="M898" i="19"/>
  <c r="M897" i="19"/>
  <c r="M896" i="19"/>
  <c r="M895" i="19"/>
  <c r="M894" i="19"/>
  <c r="M893" i="19"/>
  <c r="M892" i="19"/>
  <c r="M891" i="19"/>
  <c r="M890" i="19"/>
  <c r="M889" i="19"/>
  <c r="M888" i="19"/>
  <c r="M887" i="19"/>
  <c r="M886" i="19"/>
  <c r="M885" i="19"/>
  <c r="M884" i="19"/>
  <c r="M883" i="19"/>
  <c r="M882" i="19"/>
  <c r="M881" i="19"/>
  <c r="M880" i="19"/>
  <c r="M879" i="19"/>
  <c r="M878" i="19"/>
  <c r="M877" i="19"/>
  <c r="M876" i="19"/>
  <c r="M875" i="19"/>
  <c r="M874" i="19"/>
  <c r="M873" i="19"/>
  <c r="M872" i="19"/>
  <c r="M871" i="19"/>
  <c r="M870" i="19"/>
  <c r="M869" i="19"/>
  <c r="M868" i="19"/>
  <c r="M867" i="19"/>
  <c r="M866" i="19"/>
  <c r="M865" i="19"/>
  <c r="M864" i="19"/>
  <c r="M863" i="19"/>
  <c r="M862" i="19"/>
  <c r="M861" i="19"/>
  <c r="M860" i="19"/>
  <c r="M859" i="19"/>
  <c r="M858" i="19"/>
  <c r="M857" i="19"/>
  <c r="M856" i="19"/>
  <c r="M855" i="19"/>
  <c r="M854" i="19"/>
  <c r="M853" i="19"/>
  <c r="M852" i="19"/>
  <c r="M851" i="19"/>
  <c r="M850" i="19"/>
  <c r="M849" i="19"/>
  <c r="M848" i="19"/>
  <c r="M847" i="19"/>
  <c r="M846" i="19"/>
  <c r="M845" i="19"/>
  <c r="M844" i="19"/>
  <c r="M843" i="19"/>
  <c r="M842" i="19"/>
  <c r="M841" i="19"/>
  <c r="M840" i="19"/>
  <c r="M839" i="19"/>
  <c r="M838" i="19"/>
  <c r="M837" i="19"/>
  <c r="M836" i="19"/>
  <c r="M835" i="19"/>
  <c r="M834" i="19"/>
  <c r="M833" i="19"/>
  <c r="M832" i="19"/>
  <c r="M831" i="19"/>
  <c r="M830" i="19"/>
  <c r="M829" i="19"/>
  <c r="M828" i="19"/>
  <c r="M827" i="19"/>
  <c r="M826" i="19"/>
  <c r="M825" i="19"/>
  <c r="M824" i="19"/>
  <c r="M823" i="19"/>
  <c r="M822" i="19"/>
  <c r="M821" i="19"/>
  <c r="M820" i="19"/>
  <c r="M819" i="19"/>
  <c r="M818" i="19"/>
  <c r="M817" i="19"/>
  <c r="M816" i="19"/>
  <c r="M815" i="19"/>
  <c r="M814" i="19"/>
  <c r="M813" i="19"/>
  <c r="M812" i="19"/>
  <c r="M811" i="19"/>
  <c r="M810" i="19"/>
  <c r="M809" i="19"/>
  <c r="M808" i="19"/>
  <c r="M807" i="19"/>
  <c r="M806" i="19"/>
  <c r="M805" i="19"/>
  <c r="M804" i="19"/>
  <c r="M803" i="19"/>
  <c r="M802" i="19"/>
  <c r="M801" i="19"/>
  <c r="M800" i="19"/>
  <c r="M799" i="19"/>
  <c r="M798" i="19"/>
  <c r="M797" i="19"/>
  <c r="M796" i="19"/>
  <c r="M795" i="19"/>
  <c r="M794" i="19"/>
  <c r="M793" i="19"/>
  <c r="M792" i="19"/>
  <c r="M791" i="19"/>
  <c r="M790" i="19"/>
  <c r="M789" i="19"/>
  <c r="M788" i="19"/>
  <c r="M787" i="19"/>
  <c r="M786" i="19"/>
  <c r="M785" i="19"/>
  <c r="M784" i="19"/>
  <c r="M783" i="19"/>
  <c r="M782" i="19"/>
  <c r="M781" i="19"/>
  <c r="M780" i="19"/>
  <c r="M779" i="19"/>
  <c r="M778" i="19"/>
  <c r="M777" i="19"/>
  <c r="M776" i="19"/>
  <c r="M775" i="19"/>
  <c r="M774" i="19"/>
  <c r="M773" i="19"/>
  <c r="M772" i="19"/>
  <c r="M771" i="19"/>
  <c r="M770" i="19"/>
  <c r="M769" i="19"/>
  <c r="M768" i="19"/>
  <c r="M767" i="19"/>
  <c r="M766" i="19"/>
  <c r="M765" i="19"/>
  <c r="M764" i="19"/>
  <c r="M763" i="19"/>
  <c r="M762" i="19"/>
  <c r="M761" i="19"/>
  <c r="M760" i="19"/>
  <c r="M759" i="19"/>
  <c r="M758" i="19"/>
  <c r="M757" i="19"/>
  <c r="M756" i="19"/>
  <c r="M755" i="19"/>
  <c r="M754" i="19"/>
  <c r="M753" i="19"/>
  <c r="M752" i="19"/>
  <c r="M751" i="19"/>
  <c r="M750" i="19"/>
  <c r="M749" i="19"/>
  <c r="M748" i="19"/>
  <c r="M747" i="19"/>
  <c r="M746" i="19"/>
  <c r="M745" i="19"/>
  <c r="M744" i="19"/>
  <c r="M743" i="19"/>
  <c r="M742" i="19"/>
  <c r="M741" i="19"/>
  <c r="M740" i="19"/>
  <c r="M739" i="19"/>
  <c r="M738" i="19"/>
  <c r="M737" i="19"/>
  <c r="M736" i="19"/>
  <c r="M735" i="19"/>
  <c r="M734" i="19"/>
  <c r="M733" i="19"/>
  <c r="M732" i="19"/>
  <c r="M731" i="19"/>
  <c r="M730" i="19"/>
  <c r="M729" i="19"/>
  <c r="M728" i="19"/>
  <c r="M727" i="19"/>
  <c r="M726" i="19"/>
  <c r="M725" i="19"/>
  <c r="M724" i="19"/>
  <c r="M723" i="19"/>
  <c r="M722" i="19"/>
  <c r="M721" i="19"/>
  <c r="M720" i="19"/>
  <c r="M719" i="19"/>
  <c r="M718" i="19"/>
  <c r="M717" i="19"/>
  <c r="M716" i="19"/>
  <c r="M715" i="19"/>
  <c r="M714" i="19"/>
  <c r="M713" i="19"/>
  <c r="M712" i="19"/>
  <c r="M711" i="19"/>
  <c r="M710" i="19"/>
  <c r="M709" i="19"/>
  <c r="M708" i="19"/>
  <c r="M707" i="19"/>
  <c r="M706" i="19"/>
  <c r="M705" i="19"/>
  <c r="M704" i="19"/>
  <c r="M703" i="19"/>
  <c r="M702" i="19"/>
  <c r="M701" i="19"/>
  <c r="M700" i="19"/>
  <c r="M699" i="19"/>
  <c r="M698" i="19"/>
  <c r="M697" i="19"/>
  <c r="M696" i="19"/>
  <c r="M695" i="19"/>
  <c r="M694" i="19"/>
  <c r="M693" i="19"/>
  <c r="M692" i="19"/>
  <c r="M691" i="19"/>
  <c r="M690" i="19"/>
  <c r="M689" i="19"/>
  <c r="M688" i="19"/>
  <c r="M687" i="19"/>
  <c r="M686" i="19"/>
  <c r="M685" i="19"/>
  <c r="M684" i="19"/>
  <c r="M683" i="19"/>
  <c r="M682" i="19"/>
  <c r="M681" i="19"/>
  <c r="M680" i="19"/>
  <c r="M679" i="19"/>
  <c r="M678" i="19"/>
  <c r="M677" i="19"/>
  <c r="M676" i="19"/>
  <c r="M675" i="19"/>
  <c r="M674" i="19"/>
  <c r="M673" i="19"/>
  <c r="M672" i="19"/>
  <c r="M671" i="19"/>
  <c r="M670" i="19"/>
  <c r="M669" i="19"/>
  <c r="M668" i="19"/>
  <c r="M667" i="19"/>
  <c r="M666" i="19"/>
  <c r="M665" i="19"/>
  <c r="M664" i="19"/>
  <c r="M663" i="19"/>
  <c r="M662" i="19"/>
  <c r="M661" i="19"/>
  <c r="M660" i="19"/>
  <c r="M659" i="19"/>
  <c r="M658" i="19"/>
  <c r="M657" i="19"/>
  <c r="M656" i="19"/>
  <c r="M655" i="19"/>
  <c r="M654" i="19"/>
  <c r="M653" i="19"/>
  <c r="M652" i="19"/>
  <c r="M651" i="19"/>
  <c r="M650" i="19"/>
  <c r="M649" i="19"/>
  <c r="M648" i="19"/>
  <c r="M647" i="19"/>
  <c r="M646" i="19"/>
  <c r="M645" i="19"/>
  <c r="M644" i="19"/>
  <c r="M643" i="19"/>
  <c r="M642" i="19"/>
  <c r="M641" i="19"/>
  <c r="M640" i="19"/>
  <c r="M639" i="19"/>
  <c r="M638" i="19"/>
  <c r="M637" i="19"/>
  <c r="M636" i="19"/>
  <c r="M635" i="19"/>
  <c r="M634" i="19"/>
  <c r="M633" i="19"/>
  <c r="M632" i="19"/>
  <c r="M631" i="19"/>
  <c r="M630" i="19"/>
  <c r="M629" i="19"/>
  <c r="M628" i="19"/>
  <c r="M627" i="19"/>
  <c r="M626" i="19"/>
  <c r="M625" i="19"/>
  <c r="M624" i="19"/>
  <c r="M623" i="19"/>
  <c r="M622" i="19"/>
  <c r="M621" i="19"/>
  <c r="M620" i="19"/>
  <c r="M619" i="19"/>
  <c r="M618" i="19"/>
  <c r="M617" i="19"/>
  <c r="M616" i="19"/>
  <c r="M615" i="19"/>
  <c r="M614" i="19"/>
  <c r="M613" i="19"/>
  <c r="M612" i="19"/>
  <c r="M611" i="19"/>
  <c r="M610" i="19"/>
  <c r="M609" i="19"/>
  <c r="M608" i="19"/>
  <c r="M607" i="19"/>
  <c r="M606" i="19"/>
  <c r="M605" i="19"/>
  <c r="M604" i="19"/>
  <c r="M603" i="19"/>
  <c r="M602" i="19"/>
  <c r="M601" i="19"/>
  <c r="M600" i="19"/>
  <c r="M599" i="19"/>
  <c r="M598" i="19"/>
  <c r="M597" i="19"/>
  <c r="M596" i="19"/>
  <c r="M595" i="19"/>
  <c r="M594" i="19"/>
  <c r="M593" i="19"/>
  <c r="M592" i="19"/>
  <c r="M591" i="19"/>
  <c r="M590" i="19"/>
  <c r="M589" i="19"/>
  <c r="M588" i="19"/>
  <c r="M587" i="19"/>
  <c r="M586" i="19"/>
  <c r="M585" i="19"/>
  <c r="M584" i="19"/>
  <c r="M583" i="19"/>
  <c r="M582" i="19"/>
  <c r="M581" i="19"/>
  <c r="M580" i="19"/>
  <c r="M579" i="19"/>
  <c r="M578" i="19"/>
  <c r="M577" i="19"/>
  <c r="M576" i="19"/>
  <c r="M575" i="19"/>
  <c r="M574" i="19"/>
  <c r="M573" i="19"/>
  <c r="M572" i="19"/>
  <c r="M571" i="19"/>
  <c r="M570" i="19"/>
  <c r="M569" i="19"/>
  <c r="M568" i="19"/>
  <c r="M567" i="19"/>
  <c r="M566" i="19"/>
  <c r="M565" i="19"/>
  <c r="M564" i="19"/>
  <c r="M563" i="19"/>
  <c r="M562" i="19"/>
  <c r="M561" i="19"/>
  <c r="M560" i="19"/>
  <c r="M559" i="19"/>
  <c r="M558" i="19"/>
  <c r="M557" i="19"/>
  <c r="M556" i="19"/>
  <c r="M555" i="19"/>
  <c r="M554" i="19"/>
  <c r="M553" i="19"/>
  <c r="M552" i="19"/>
  <c r="M551" i="19"/>
  <c r="M550" i="19"/>
  <c r="M549" i="19"/>
  <c r="M548" i="19"/>
  <c r="M546" i="19"/>
  <c r="M545" i="19"/>
  <c r="M544" i="19"/>
  <c r="M543" i="19"/>
  <c r="M542" i="19"/>
  <c r="M541" i="19"/>
  <c r="M540" i="19"/>
  <c r="M539" i="19"/>
  <c r="M538" i="19"/>
  <c r="M537" i="19"/>
  <c r="M536" i="19"/>
  <c r="M535" i="19"/>
  <c r="M534" i="19"/>
  <c r="M533" i="19"/>
  <c r="M532" i="19"/>
  <c r="M531" i="19"/>
  <c r="M530" i="19"/>
  <c r="M529" i="19"/>
  <c r="M528" i="19"/>
  <c r="M527" i="19"/>
  <c r="M526" i="19"/>
  <c r="M525" i="19"/>
  <c r="M524" i="19"/>
  <c r="M523" i="19"/>
  <c r="M522" i="19"/>
  <c r="M521" i="19"/>
  <c r="M520" i="19"/>
  <c r="M519" i="19"/>
  <c r="M518" i="19"/>
  <c r="M517" i="19"/>
  <c r="M516" i="19"/>
  <c r="M515" i="19"/>
  <c r="M514" i="19"/>
  <c r="M513" i="19"/>
  <c r="M512" i="19"/>
  <c r="M511" i="19"/>
  <c r="M510" i="19"/>
  <c r="M509" i="19"/>
  <c r="M508" i="19"/>
  <c r="M507" i="19"/>
  <c r="M506" i="19"/>
  <c r="M505" i="19"/>
  <c r="M504" i="19"/>
  <c r="M503" i="19"/>
  <c r="M502" i="19"/>
  <c r="M501" i="19"/>
  <c r="M500" i="19"/>
  <c r="M499" i="19"/>
  <c r="M498" i="19"/>
  <c r="M497" i="19"/>
  <c r="M496" i="19"/>
  <c r="M495" i="19"/>
  <c r="M494" i="19"/>
  <c r="M493" i="19"/>
  <c r="M492" i="19"/>
  <c r="M491" i="19"/>
  <c r="M490" i="19"/>
  <c r="M489" i="19"/>
  <c r="M488" i="19"/>
  <c r="M487" i="19"/>
  <c r="M486" i="19"/>
  <c r="M485" i="19"/>
  <c r="M484" i="19"/>
  <c r="M483" i="19"/>
  <c r="M482" i="19"/>
  <c r="M481" i="19"/>
  <c r="M480" i="19"/>
  <c r="M479" i="19"/>
  <c r="M478" i="19"/>
  <c r="M477" i="19"/>
  <c r="M476" i="19"/>
  <c r="M475" i="19"/>
  <c r="M474" i="19"/>
  <c r="M473" i="19"/>
  <c r="M472" i="19"/>
  <c r="M471" i="19"/>
  <c r="M470" i="19"/>
  <c r="M469" i="19"/>
  <c r="M468" i="19"/>
  <c r="M467" i="19"/>
  <c r="M466" i="19"/>
  <c r="M465" i="19"/>
  <c r="M464" i="19"/>
  <c r="M463" i="19"/>
  <c r="M462" i="19"/>
  <c r="M461" i="19"/>
  <c r="M460" i="19"/>
  <c r="M459" i="19"/>
  <c r="M458" i="19"/>
  <c r="M457" i="19"/>
  <c r="M456" i="19"/>
  <c r="M455" i="19"/>
  <c r="M454" i="19"/>
  <c r="M453" i="19"/>
  <c r="M452" i="19"/>
  <c r="M451" i="19"/>
  <c r="M450" i="19"/>
  <c r="M449" i="19"/>
  <c r="M448" i="19"/>
  <c r="M447" i="19"/>
  <c r="M446" i="19"/>
  <c r="M445" i="19"/>
  <c r="M444" i="19"/>
  <c r="M443" i="19"/>
  <c r="M442" i="19"/>
  <c r="M441" i="19"/>
  <c r="M440" i="19"/>
  <c r="M439" i="19"/>
  <c r="M438" i="19"/>
  <c r="M437" i="19"/>
  <c r="M436" i="19"/>
  <c r="M435" i="19"/>
  <c r="M434" i="19"/>
  <c r="M433" i="19"/>
  <c r="M432" i="19"/>
  <c r="M431" i="19"/>
  <c r="M430" i="19"/>
  <c r="M429" i="19"/>
  <c r="M428" i="19"/>
  <c r="M427" i="19"/>
  <c r="M426" i="19"/>
  <c r="M425" i="19"/>
  <c r="M424" i="19"/>
  <c r="M423" i="19"/>
  <c r="M422" i="19"/>
  <c r="M421" i="19"/>
  <c r="M420" i="19"/>
  <c r="M419" i="19"/>
  <c r="M418" i="19"/>
  <c r="M417" i="19"/>
  <c r="M416" i="19"/>
  <c r="M415" i="19"/>
  <c r="M414" i="19"/>
  <c r="M413" i="19"/>
  <c r="M412" i="19"/>
  <c r="M411" i="19"/>
  <c r="M410" i="19"/>
  <c r="M409" i="19"/>
  <c r="M408" i="19"/>
  <c r="M407" i="19"/>
  <c r="M406" i="19"/>
  <c r="M405" i="19"/>
  <c r="M404" i="19"/>
  <c r="M403" i="19"/>
  <c r="M402" i="19"/>
  <c r="M401" i="19"/>
  <c r="M400" i="19"/>
  <c r="M399" i="19"/>
  <c r="M398" i="19"/>
  <c r="M397" i="19"/>
  <c r="M396" i="19"/>
  <c r="M395" i="19"/>
  <c r="M394" i="19"/>
  <c r="M393" i="19"/>
  <c r="M392" i="19"/>
  <c r="M391" i="19"/>
  <c r="M390" i="19"/>
  <c r="M389" i="19"/>
  <c r="M388" i="19"/>
  <c r="M387" i="19"/>
  <c r="M386" i="19"/>
  <c r="M385" i="19"/>
  <c r="M384" i="19"/>
  <c r="M383" i="19"/>
  <c r="M382" i="19"/>
  <c r="M381" i="19"/>
  <c r="M380" i="19"/>
  <c r="M379" i="19"/>
  <c r="M378" i="19"/>
  <c r="M377" i="19"/>
  <c r="M376" i="19"/>
  <c r="M375" i="19"/>
  <c r="M374" i="19"/>
  <c r="M373" i="19"/>
  <c r="M372" i="19"/>
  <c r="M371" i="19"/>
  <c r="M370" i="19"/>
  <c r="M369" i="19"/>
  <c r="M368" i="19"/>
  <c r="M367" i="19"/>
  <c r="M366" i="19"/>
  <c r="M365" i="19"/>
  <c r="M364" i="19"/>
  <c r="M363" i="19"/>
  <c r="M362" i="19"/>
  <c r="M361" i="19"/>
  <c r="M360" i="19"/>
  <c r="M359" i="19"/>
  <c r="M358" i="19"/>
  <c r="M357" i="19"/>
  <c r="M356" i="19"/>
  <c r="M355" i="19"/>
  <c r="M354" i="19"/>
  <c r="M353" i="19"/>
  <c r="M352" i="19"/>
  <c r="M351" i="19"/>
  <c r="M350" i="19"/>
  <c r="M349" i="19"/>
  <c r="M348" i="19"/>
  <c r="M347" i="19"/>
  <c r="M346" i="19"/>
  <c r="M345" i="19"/>
  <c r="M344" i="19"/>
  <c r="M343" i="19"/>
  <c r="M342" i="19"/>
  <c r="M341" i="19"/>
  <c r="M340" i="19"/>
  <c r="M339" i="19"/>
  <c r="M338" i="19"/>
  <c r="M337" i="19"/>
  <c r="M336" i="19"/>
  <c r="M335" i="19"/>
  <c r="M334" i="19"/>
  <c r="M333" i="19"/>
  <c r="M332" i="19"/>
  <c r="M331" i="19"/>
  <c r="M330" i="19"/>
  <c r="M329" i="19"/>
  <c r="M328" i="19"/>
  <c r="M327" i="19"/>
  <c r="M326" i="19"/>
  <c r="M325" i="19"/>
  <c r="M324" i="19"/>
  <c r="M323" i="19"/>
  <c r="M322" i="19"/>
  <c r="M321" i="19"/>
  <c r="M320" i="19"/>
  <c r="M319" i="19"/>
  <c r="M318" i="19"/>
  <c r="M317" i="19"/>
  <c r="M316" i="19"/>
  <c r="M315" i="19"/>
  <c r="M314" i="19"/>
  <c r="M313" i="19"/>
  <c r="M312" i="19"/>
  <c r="M311" i="19"/>
  <c r="M310" i="19"/>
  <c r="M309" i="19"/>
  <c r="M308" i="19"/>
  <c r="M307" i="19"/>
  <c r="M306" i="19"/>
  <c r="M305" i="19"/>
  <c r="M304" i="19"/>
  <c r="M303" i="19"/>
  <c r="M302" i="19"/>
  <c r="M301" i="19"/>
  <c r="M300" i="19"/>
  <c r="M299" i="19"/>
  <c r="M298" i="19"/>
  <c r="M297" i="19"/>
  <c r="M296" i="19"/>
  <c r="M295" i="19"/>
  <c r="M294" i="19"/>
  <c r="M293" i="19"/>
  <c r="M292" i="19"/>
  <c r="O291" i="19"/>
  <c r="M291" i="19"/>
  <c r="O290" i="19"/>
  <c r="M290" i="19" s="1"/>
  <c r="O289" i="19"/>
  <c r="M289" i="19"/>
  <c r="O288" i="19"/>
  <c r="M288" i="19"/>
  <c r="O287" i="19"/>
  <c r="M287" i="19"/>
  <c r="O286" i="19"/>
  <c r="M286" i="19"/>
  <c r="O285" i="19"/>
  <c r="M285" i="19"/>
  <c r="O284" i="19"/>
  <c r="M284" i="19" s="1"/>
  <c r="O283" i="19"/>
  <c r="M283" i="19"/>
  <c r="O282" i="19"/>
  <c r="M282" i="19"/>
  <c r="O281" i="19"/>
  <c r="M281" i="19" s="1"/>
  <c r="O280" i="19"/>
  <c r="M280" i="19" s="1"/>
  <c r="O279" i="19"/>
  <c r="M279" i="19" s="1"/>
  <c r="O278" i="19"/>
  <c r="M278" i="19"/>
  <c r="O277" i="19"/>
  <c r="M277" i="19"/>
  <c r="O276" i="19"/>
  <c r="M276" i="19"/>
  <c r="O275" i="19"/>
  <c r="M275" i="19"/>
  <c r="O274" i="19"/>
  <c r="M274" i="19"/>
  <c r="O273" i="19"/>
  <c r="M273" i="19"/>
  <c r="O272" i="19"/>
  <c r="M272" i="19"/>
  <c r="O271" i="19"/>
  <c r="M271" i="19" s="1"/>
  <c r="O270" i="19"/>
  <c r="M270" i="19"/>
  <c r="O269" i="19"/>
  <c r="M269" i="19"/>
  <c r="O268" i="19"/>
  <c r="M268" i="19"/>
  <c r="O267" i="19"/>
  <c r="M267" i="19"/>
  <c r="O266" i="19"/>
  <c r="M266" i="19"/>
  <c r="O265" i="19"/>
  <c r="M265" i="19" s="1"/>
  <c r="O264" i="19"/>
  <c r="M264" i="19"/>
  <c r="O263" i="19"/>
  <c r="M263" i="19"/>
  <c r="O262" i="19"/>
  <c r="M262" i="19"/>
  <c r="O261" i="19"/>
  <c r="M261" i="19"/>
  <c r="O260" i="19"/>
  <c r="M260" i="19"/>
  <c r="O259" i="19"/>
  <c r="M259" i="19"/>
  <c r="O258" i="19"/>
  <c r="M258" i="19"/>
  <c r="O257" i="19"/>
  <c r="M257" i="19" s="1"/>
  <c r="O256" i="19"/>
  <c r="M256" i="19"/>
  <c r="O255" i="19"/>
  <c r="M255" i="19"/>
  <c r="O254" i="19"/>
  <c r="M254" i="19"/>
  <c r="O253" i="19"/>
  <c r="M253" i="19" s="1"/>
  <c r="O252" i="19"/>
  <c r="M252" i="19" s="1"/>
  <c r="O251" i="19"/>
  <c r="M251" i="19"/>
  <c r="O250" i="19"/>
  <c r="M250" i="19" s="1"/>
  <c r="O249" i="19"/>
  <c r="M249" i="19" s="1"/>
  <c r="O248" i="19"/>
  <c r="M248" i="19" s="1"/>
  <c r="O247" i="19"/>
  <c r="M247" i="19" s="1"/>
  <c r="O246" i="19"/>
  <c r="M246" i="19" s="1"/>
  <c r="O245" i="19"/>
  <c r="M245" i="19"/>
  <c r="O244" i="19"/>
  <c r="M244" i="19"/>
  <c r="O243" i="19"/>
  <c r="M243" i="19"/>
  <c r="O242" i="19"/>
  <c r="M242" i="19"/>
  <c r="O241" i="19"/>
  <c r="M241" i="19" s="1"/>
  <c r="O240" i="19"/>
  <c r="M240" i="19" s="1"/>
  <c r="O239" i="19"/>
  <c r="M239" i="19" s="1"/>
  <c r="O238" i="19"/>
  <c r="M238" i="19" s="1"/>
  <c r="O237" i="19"/>
  <c r="M237" i="19"/>
  <c r="O236" i="19"/>
  <c r="M236" i="19"/>
  <c r="O235" i="19"/>
  <c r="M235" i="19"/>
  <c r="O234" i="19"/>
  <c r="M234" i="19"/>
  <c r="O233" i="19"/>
  <c r="M233" i="19" s="1"/>
  <c r="O232" i="19"/>
  <c r="M232" i="19"/>
  <c r="O231" i="19"/>
  <c r="M231" i="19"/>
  <c r="O230" i="19"/>
  <c r="M230" i="19" s="1"/>
  <c r="O229" i="19"/>
  <c r="M229" i="19"/>
  <c r="O228" i="19"/>
  <c r="M228" i="19"/>
  <c r="O227" i="19"/>
  <c r="M227" i="19"/>
  <c r="O226" i="19"/>
  <c r="M226" i="19"/>
  <c r="O225" i="19"/>
  <c r="M225" i="19"/>
  <c r="O224" i="19"/>
  <c r="M224" i="19"/>
  <c r="O223" i="19"/>
  <c r="M223" i="19"/>
  <c r="O222" i="19"/>
  <c r="M222" i="19" s="1"/>
  <c r="O221" i="19"/>
  <c r="M221" i="19"/>
  <c r="O220" i="19"/>
  <c r="M220" i="19"/>
  <c r="O219" i="19"/>
  <c r="M219" i="19" s="1"/>
  <c r="O218" i="19"/>
  <c r="M218" i="19" s="1"/>
  <c r="O217" i="19"/>
  <c r="M217" i="19"/>
  <c r="O216" i="19"/>
  <c r="M216" i="19" s="1"/>
  <c r="O215" i="19"/>
  <c r="M215" i="19"/>
  <c r="O214" i="19"/>
  <c r="M214" i="19" s="1"/>
  <c r="O213" i="19"/>
  <c r="M213" i="19"/>
  <c r="O212" i="19"/>
  <c r="M212" i="19"/>
  <c r="O211" i="19"/>
  <c r="M211" i="19"/>
  <c r="O210" i="19"/>
  <c r="M210" i="19"/>
  <c r="O209" i="19"/>
  <c r="M209" i="19" s="1"/>
  <c r="O208" i="19"/>
  <c r="M208" i="19"/>
  <c r="O207" i="19"/>
  <c r="M207" i="19"/>
  <c r="O206" i="19"/>
  <c r="M206" i="19"/>
  <c r="O205" i="19"/>
  <c r="M205" i="19" s="1"/>
  <c r="O204" i="19"/>
  <c r="M204" i="19"/>
  <c r="O203" i="19"/>
  <c r="M203" i="19" s="1"/>
  <c r="O202" i="19"/>
  <c r="M202" i="19" s="1"/>
  <c r="O201" i="19"/>
  <c r="M201" i="19" s="1"/>
  <c r="O200" i="19"/>
  <c r="M200" i="19" s="1"/>
  <c r="O199" i="19"/>
  <c r="M199" i="19"/>
  <c r="O198" i="19"/>
  <c r="M198" i="19" s="1"/>
  <c r="O197" i="19"/>
  <c r="M197" i="19"/>
  <c r="O196" i="19"/>
  <c r="M196" i="19"/>
  <c r="O195" i="19"/>
  <c r="M195" i="19"/>
  <c r="O194" i="19"/>
  <c r="M194" i="19"/>
  <c r="O193" i="19"/>
  <c r="M193" i="19"/>
  <c r="O192" i="19"/>
  <c r="M192" i="19"/>
  <c r="O191" i="19"/>
  <c r="M191" i="19"/>
  <c r="O190" i="19"/>
  <c r="M190" i="19"/>
  <c r="O189" i="19"/>
  <c r="M189" i="19" s="1"/>
  <c r="O188" i="19"/>
  <c r="M188" i="19"/>
  <c r="D188" i="19"/>
  <c r="E188" i="19" s="1"/>
  <c r="O187" i="19"/>
  <c r="M187" i="19"/>
  <c r="D187" i="19"/>
  <c r="E187" i="19" s="1"/>
  <c r="O186" i="19"/>
  <c r="M186" i="19"/>
  <c r="D186" i="19"/>
  <c r="E186" i="19" s="1"/>
  <c r="O185" i="19"/>
  <c r="M185" i="19"/>
  <c r="D185" i="19"/>
  <c r="E185" i="19" s="1"/>
  <c r="O184" i="19"/>
  <c r="M184" i="19"/>
  <c r="D184" i="19"/>
  <c r="E184" i="19" s="1"/>
  <c r="O183" i="19"/>
  <c r="M183" i="19"/>
  <c r="D183" i="19"/>
  <c r="E183" i="19" s="1"/>
  <c r="O182" i="19"/>
  <c r="M182" i="19"/>
  <c r="D182" i="19"/>
  <c r="E182" i="19" s="1"/>
  <c r="O181" i="19"/>
  <c r="M181" i="19" s="1"/>
  <c r="D181" i="19"/>
  <c r="E181" i="19" s="1"/>
  <c r="O180" i="19"/>
  <c r="M180" i="19"/>
  <c r="D180" i="19"/>
  <c r="E180" i="19" s="1"/>
  <c r="O179" i="19"/>
  <c r="M179" i="19"/>
  <c r="D179" i="19"/>
  <c r="E179" i="19" s="1"/>
  <c r="O178" i="19"/>
  <c r="M178" i="19"/>
  <c r="D178" i="19"/>
  <c r="E178" i="19" s="1"/>
  <c r="O177" i="19"/>
  <c r="M177" i="19"/>
  <c r="D177" i="19"/>
  <c r="E177" i="19" s="1"/>
  <c r="M176" i="19"/>
  <c r="D176" i="19"/>
  <c r="E176" i="19" s="1"/>
  <c r="O175" i="19"/>
  <c r="M175" i="19" s="1"/>
  <c r="D175" i="19"/>
  <c r="E175" i="19" s="1"/>
  <c r="O174" i="19"/>
  <c r="M174" i="19" s="1"/>
  <c r="D174" i="19"/>
  <c r="E174" i="19" s="1"/>
  <c r="O173" i="19"/>
  <c r="M173" i="19" s="1"/>
  <c r="D173" i="19"/>
  <c r="E173" i="19" s="1"/>
  <c r="O172" i="19"/>
  <c r="M172" i="19" s="1"/>
  <c r="D172" i="19"/>
  <c r="E172" i="19" s="1"/>
  <c r="O171" i="19"/>
  <c r="M171" i="19" s="1"/>
  <c r="D171" i="19"/>
  <c r="E171" i="19" s="1"/>
  <c r="O170" i="19"/>
  <c r="M170" i="19" s="1"/>
  <c r="D170" i="19"/>
  <c r="E170" i="19" s="1"/>
  <c r="O169" i="19"/>
  <c r="M169" i="19"/>
  <c r="D169" i="19"/>
  <c r="E169" i="19" s="1"/>
  <c r="O168" i="19"/>
  <c r="M168" i="19"/>
  <c r="D168" i="19"/>
  <c r="E168" i="19" s="1"/>
  <c r="O167" i="19"/>
  <c r="M167" i="19"/>
  <c r="D167" i="19"/>
  <c r="E167" i="19" s="1"/>
  <c r="O166" i="19"/>
  <c r="M166" i="19" s="1"/>
  <c r="D166" i="19"/>
  <c r="E166" i="19" s="1"/>
  <c r="O165" i="19"/>
  <c r="M165" i="19"/>
  <c r="D165" i="19"/>
  <c r="E165" i="19" s="1"/>
  <c r="O164" i="19"/>
  <c r="M164" i="19" s="1"/>
  <c r="E164" i="19"/>
  <c r="D164" i="19"/>
  <c r="O163" i="19"/>
  <c r="M163" i="19" s="1"/>
  <c r="E163" i="19"/>
  <c r="D163" i="19"/>
  <c r="O162" i="19"/>
  <c r="M162" i="19" s="1"/>
  <c r="E162" i="19"/>
  <c r="D162" i="19"/>
  <c r="O161" i="19"/>
  <c r="M161" i="19" s="1"/>
  <c r="D161" i="19"/>
  <c r="E161" i="19" s="1"/>
  <c r="O160" i="19"/>
  <c r="M160" i="19"/>
  <c r="D160" i="19"/>
  <c r="E160" i="19" s="1"/>
  <c r="O159" i="19"/>
  <c r="M159" i="19" s="1"/>
  <c r="D159" i="19"/>
  <c r="E159" i="19" s="1"/>
  <c r="O158" i="19"/>
  <c r="M158" i="19" s="1"/>
  <c r="D158" i="19"/>
  <c r="E158" i="19" s="1"/>
  <c r="O157" i="19"/>
  <c r="M157" i="19" s="1"/>
  <c r="D157" i="19"/>
  <c r="E157" i="19" s="1"/>
  <c r="O156" i="19"/>
  <c r="M156" i="19" s="1"/>
  <c r="D156" i="19"/>
  <c r="E156" i="19" s="1"/>
  <c r="O155" i="19"/>
  <c r="M155" i="19" s="1"/>
  <c r="D155" i="19"/>
  <c r="E155" i="19" s="1"/>
  <c r="O154" i="19"/>
  <c r="M154" i="19" s="1"/>
  <c r="D154" i="19"/>
  <c r="E154" i="19" s="1"/>
  <c r="O153" i="19"/>
  <c r="M153" i="19"/>
  <c r="E153" i="19"/>
  <c r="D153" i="19"/>
  <c r="O152" i="19"/>
  <c r="M152" i="19"/>
  <c r="D152" i="19"/>
  <c r="E152" i="19" s="1"/>
  <c r="O151" i="19"/>
  <c r="M151" i="19"/>
  <c r="D151" i="19"/>
  <c r="E151" i="19" s="1"/>
  <c r="O150" i="19"/>
  <c r="M150" i="19"/>
  <c r="D150" i="19"/>
  <c r="E150" i="19" s="1"/>
  <c r="O149" i="19"/>
  <c r="M149" i="19" s="1"/>
  <c r="D149" i="19"/>
  <c r="E149" i="19" s="1"/>
  <c r="O148" i="19"/>
  <c r="M148" i="19"/>
  <c r="D148" i="19"/>
  <c r="E148" i="19" s="1"/>
  <c r="O147" i="19"/>
  <c r="M147" i="19"/>
  <c r="E147" i="19"/>
  <c r="D147" i="19"/>
  <c r="O146" i="19"/>
  <c r="M146" i="19" s="1"/>
  <c r="D146" i="19"/>
  <c r="E146" i="19" s="1"/>
  <c r="O145" i="19"/>
  <c r="M145" i="19" s="1"/>
  <c r="D145" i="19"/>
  <c r="E145" i="19" s="1"/>
  <c r="O144" i="19"/>
  <c r="M144" i="19"/>
  <c r="E144" i="19"/>
  <c r="D144" i="19"/>
  <c r="O143" i="19"/>
  <c r="M143" i="19"/>
  <c r="D143" i="19"/>
  <c r="E143" i="19" s="1"/>
  <c r="O142" i="19"/>
  <c r="M142" i="19"/>
  <c r="D142" i="19"/>
  <c r="E142" i="19" s="1"/>
  <c r="O141" i="19"/>
  <c r="M141" i="19" s="1"/>
  <c r="D141" i="19"/>
  <c r="E141" i="19" s="1"/>
  <c r="O140" i="19"/>
  <c r="M140" i="19" s="1"/>
  <c r="D140" i="19"/>
  <c r="E140" i="19" s="1"/>
  <c r="O139" i="19"/>
  <c r="M139" i="19" s="1"/>
  <c r="D139" i="19"/>
  <c r="E139" i="19" s="1"/>
  <c r="O138" i="19"/>
  <c r="M138" i="19"/>
  <c r="D138" i="19"/>
  <c r="E138" i="19" s="1"/>
  <c r="O137" i="19"/>
  <c r="M137" i="19" s="1"/>
  <c r="D137" i="19"/>
  <c r="E137" i="19" s="1"/>
  <c r="O136" i="19"/>
  <c r="M136" i="19" s="1"/>
  <c r="E136" i="19"/>
  <c r="D136" i="19"/>
  <c r="O135" i="19"/>
  <c r="M135" i="19"/>
  <c r="D135" i="19"/>
  <c r="E135" i="19" s="1"/>
  <c r="O134" i="19"/>
  <c r="M134" i="19"/>
  <c r="D134" i="19"/>
  <c r="E134" i="19" s="1"/>
  <c r="O133" i="19"/>
  <c r="M133" i="19" s="1"/>
  <c r="D133" i="19"/>
  <c r="E133" i="19" s="1"/>
  <c r="O132" i="19"/>
  <c r="M132" i="19"/>
  <c r="D132" i="19"/>
  <c r="E132" i="19" s="1"/>
  <c r="O131" i="19"/>
  <c r="M131" i="19"/>
  <c r="E131" i="19"/>
  <c r="D131" i="19"/>
  <c r="O130" i="19"/>
  <c r="M130" i="19"/>
  <c r="D130" i="19"/>
  <c r="E130" i="19" s="1"/>
  <c r="O129" i="19"/>
  <c r="M129" i="19" s="1"/>
  <c r="D129" i="19"/>
  <c r="E129" i="19" s="1"/>
  <c r="O128" i="19"/>
  <c r="M128" i="19" s="1"/>
  <c r="D128" i="19"/>
  <c r="E128" i="19" s="1"/>
  <c r="O127" i="19"/>
  <c r="M127" i="19"/>
  <c r="D127" i="19"/>
  <c r="E127" i="19" s="1"/>
  <c r="O126" i="19"/>
  <c r="M126" i="19"/>
  <c r="D126" i="19"/>
  <c r="E126" i="19" s="1"/>
  <c r="O125" i="19"/>
  <c r="M125" i="19"/>
  <c r="D125" i="19"/>
  <c r="E125" i="19" s="1"/>
  <c r="O124" i="19"/>
  <c r="M124" i="19"/>
  <c r="E124" i="19"/>
  <c r="D124" i="19"/>
  <c r="O123" i="19"/>
  <c r="M123" i="19"/>
  <c r="D123" i="19"/>
  <c r="E123" i="19" s="1"/>
  <c r="O122" i="19"/>
  <c r="M122" i="19"/>
  <c r="D122" i="19"/>
  <c r="E122" i="19" s="1"/>
  <c r="O121" i="19"/>
  <c r="M121" i="19"/>
  <c r="D121" i="19"/>
  <c r="E121" i="19" s="1"/>
  <c r="O120" i="19"/>
  <c r="M120" i="19"/>
  <c r="E120" i="19"/>
  <c r="D120" i="19"/>
  <c r="O119" i="19"/>
  <c r="M119" i="19"/>
  <c r="D119" i="19"/>
  <c r="E119" i="19" s="1"/>
  <c r="O118" i="19"/>
  <c r="M118" i="19"/>
  <c r="D118" i="19"/>
  <c r="E118" i="19" s="1"/>
  <c r="M117" i="19"/>
  <c r="D117" i="19"/>
  <c r="E117" i="19" s="1"/>
  <c r="O116" i="19"/>
  <c r="M116" i="19"/>
  <c r="D116" i="19"/>
  <c r="E116" i="19" s="1"/>
  <c r="O115" i="19"/>
  <c r="M115" i="19" s="1"/>
  <c r="E115" i="19"/>
  <c r="D115" i="19"/>
  <c r="O114" i="19"/>
  <c r="M114" i="19"/>
  <c r="D114" i="19"/>
  <c r="E114" i="19" s="1"/>
  <c r="O113" i="19"/>
  <c r="M113" i="19"/>
  <c r="D113" i="19"/>
  <c r="E113" i="19" s="1"/>
  <c r="O112" i="19"/>
  <c r="M112" i="19" s="1"/>
  <c r="D112" i="19"/>
  <c r="E112" i="19" s="1"/>
  <c r="O111" i="19"/>
  <c r="M111" i="19"/>
  <c r="D111" i="19"/>
  <c r="E111" i="19" s="1"/>
  <c r="O110" i="19"/>
  <c r="M110" i="19" s="1"/>
  <c r="E110" i="19"/>
  <c r="D110" i="19"/>
  <c r="O109" i="19"/>
  <c r="M109" i="19"/>
  <c r="D109" i="19"/>
  <c r="E109" i="19" s="1"/>
  <c r="O108" i="19"/>
  <c r="M108" i="19"/>
  <c r="D108" i="19"/>
  <c r="E108" i="19" s="1"/>
  <c r="O107" i="19"/>
  <c r="M107" i="19"/>
  <c r="D107" i="19"/>
  <c r="E107" i="19" s="1"/>
  <c r="O106" i="19"/>
  <c r="M106" i="19"/>
  <c r="D106" i="19"/>
  <c r="E106" i="19" s="1"/>
  <c r="O105" i="19"/>
  <c r="M105" i="19"/>
  <c r="D105" i="19"/>
  <c r="E105" i="19" s="1"/>
  <c r="O104" i="19"/>
  <c r="M104" i="19"/>
  <c r="D104" i="19"/>
  <c r="E104" i="19" s="1"/>
  <c r="O103" i="19"/>
  <c r="M103" i="19"/>
  <c r="D103" i="19"/>
  <c r="E103" i="19" s="1"/>
  <c r="O102" i="19"/>
  <c r="M102" i="19" s="1"/>
  <c r="D102" i="19"/>
  <c r="E102" i="19" s="1"/>
  <c r="O101" i="19"/>
  <c r="M101" i="19"/>
  <c r="D101" i="19"/>
  <c r="E101" i="19" s="1"/>
  <c r="O100" i="19"/>
  <c r="M100" i="19"/>
  <c r="D100" i="19"/>
  <c r="E100" i="19" s="1"/>
  <c r="O99" i="19"/>
  <c r="M99" i="19"/>
  <c r="D99" i="19"/>
  <c r="E99" i="19" s="1"/>
  <c r="O98" i="19"/>
  <c r="M98" i="19"/>
  <c r="D98" i="19"/>
  <c r="E98" i="19" s="1"/>
  <c r="O97" i="19"/>
  <c r="M97" i="19"/>
  <c r="D97" i="19"/>
  <c r="E97" i="19" s="1"/>
  <c r="O96" i="19"/>
  <c r="M96" i="19"/>
  <c r="D96" i="19"/>
  <c r="E96" i="19" s="1"/>
  <c r="O95" i="19"/>
  <c r="M95" i="19"/>
  <c r="D95" i="19"/>
  <c r="E95" i="19" s="1"/>
  <c r="O94" i="19"/>
  <c r="M94" i="19"/>
  <c r="D94" i="19"/>
  <c r="E94" i="19" s="1"/>
  <c r="O93" i="19"/>
  <c r="M93" i="19"/>
  <c r="D93" i="19"/>
  <c r="E93" i="19" s="1"/>
  <c r="O92" i="19"/>
  <c r="M92" i="19"/>
  <c r="D92" i="19"/>
  <c r="E92" i="19" s="1"/>
  <c r="O91" i="19"/>
  <c r="M91" i="19"/>
  <c r="D91" i="19"/>
  <c r="E91" i="19" s="1"/>
  <c r="O90" i="19"/>
  <c r="M90" i="19" s="1"/>
  <c r="E90" i="19"/>
  <c r="D90" i="19"/>
  <c r="O89" i="19"/>
  <c r="M89" i="19"/>
  <c r="D89" i="19"/>
  <c r="E89" i="19" s="1"/>
  <c r="O88" i="19"/>
  <c r="M88" i="19"/>
  <c r="D88" i="19"/>
  <c r="E88" i="19" s="1"/>
  <c r="O87" i="19"/>
  <c r="M87" i="19" s="1"/>
  <c r="D87" i="19"/>
  <c r="E87" i="19" s="1"/>
  <c r="O86" i="19"/>
  <c r="M86" i="19" s="1"/>
  <c r="D86" i="19"/>
  <c r="E86" i="19" s="1"/>
  <c r="O85" i="19"/>
  <c r="M85" i="19"/>
  <c r="D85" i="19"/>
  <c r="E85" i="19" s="1"/>
  <c r="O84" i="19"/>
  <c r="M84" i="19"/>
  <c r="D84" i="19"/>
  <c r="E84" i="19" s="1"/>
  <c r="O83" i="19"/>
  <c r="M83" i="19"/>
  <c r="D83" i="19"/>
  <c r="E83" i="19" s="1"/>
  <c r="O82" i="19"/>
  <c r="M82" i="19"/>
  <c r="D82" i="19"/>
  <c r="E82" i="19" s="1"/>
  <c r="O81" i="19"/>
  <c r="M81" i="19"/>
  <c r="E81" i="19"/>
  <c r="D81" i="19"/>
  <c r="O80" i="19"/>
  <c r="M80" i="19"/>
  <c r="D80" i="19"/>
  <c r="E80" i="19" s="1"/>
  <c r="O79" i="19"/>
  <c r="M79" i="19"/>
  <c r="D79" i="19"/>
  <c r="E79" i="19" s="1"/>
  <c r="O78" i="19"/>
  <c r="M78" i="19"/>
  <c r="E78" i="19"/>
  <c r="D78" i="19"/>
  <c r="O77" i="19"/>
  <c r="M77" i="19"/>
  <c r="D77" i="19"/>
  <c r="E77" i="19" s="1"/>
  <c r="O76" i="19"/>
  <c r="M76" i="19"/>
  <c r="D76" i="19"/>
  <c r="E76" i="19" s="1"/>
  <c r="O75" i="19"/>
  <c r="M75" i="19"/>
  <c r="D75" i="19"/>
  <c r="E75" i="19" s="1"/>
  <c r="O74" i="19"/>
  <c r="M74" i="19" s="1"/>
  <c r="D74" i="19"/>
  <c r="E74" i="19" s="1"/>
  <c r="O73" i="19"/>
  <c r="M73" i="19"/>
  <c r="D73" i="19"/>
  <c r="E73" i="19" s="1"/>
  <c r="O72" i="19"/>
  <c r="M72" i="19"/>
  <c r="D72" i="19"/>
  <c r="E72" i="19" s="1"/>
  <c r="O71" i="19"/>
  <c r="M71" i="19" s="1"/>
  <c r="D71" i="19"/>
  <c r="E71" i="19" s="1"/>
  <c r="O70" i="19"/>
  <c r="M70" i="19" s="1"/>
  <c r="E70" i="19"/>
  <c r="D70" i="19"/>
  <c r="O69" i="19"/>
  <c r="M69" i="19" s="1"/>
  <c r="D69" i="19"/>
  <c r="E69" i="19" s="1"/>
  <c r="O68" i="19"/>
  <c r="M68" i="19"/>
  <c r="E68" i="19"/>
  <c r="D68" i="19"/>
  <c r="O67" i="19"/>
  <c r="M67" i="19"/>
  <c r="D67" i="19"/>
  <c r="E67" i="19" s="1"/>
  <c r="O66" i="19"/>
  <c r="M66" i="19" s="1"/>
  <c r="D66" i="19"/>
  <c r="E66" i="19" s="1"/>
  <c r="O65" i="19"/>
  <c r="M65" i="19" s="1"/>
  <c r="D65" i="19"/>
  <c r="E65" i="19" s="1"/>
  <c r="O64" i="19"/>
  <c r="M64" i="19"/>
  <c r="D64" i="19"/>
  <c r="E64" i="19" s="1"/>
  <c r="O63" i="19"/>
  <c r="M63" i="19"/>
  <c r="D63" i="19"/>
  <c r="E63" i="19" s="1"/>
  <c r="O62" i="19"/>
  <c r="M62" i="19"/>
  <c r="D62" i="19"/>
  <c r="E62" i="19" s="1"/>
  <c r="O61" i="19"/>
  <c r="M61" i="19" s="1"/>
  <c r="D61" i="19"/>
  <c r="E61" i="19" s="1"/>
  <c r="O60" i="19"/>
  <c r="M60" i="19"/>
  <c r="D60" i="19"/>
  <c r="E60" i="19" s="1"/>
  <c r="O59" i="19"/>
  <c r="M59" i="19" s="1"/>
  <c r="D59" i="19"/>
  <c r="E59" i="19" s="1"/>
  <c r="O58" i="19"/>
  <c r="M58" i="19"/>
  <c r="D58" i="19"/>
  <c r="E58" i="19" s="1"/>
  <c r="O57" i="19"/>
  <c r="M57" i="19"/>
  <c r="D57" i="19"/>
  <c r="E57" i="19" s="1"/>
  <c r="O56" i="19"/>
  <c r="M56" i="19"/>
  <c r="D56" i="19"/>
  <c r="E56" i="19" s="1"/>
  <c r="O55" i="19"/>
  <c r="M55" i="19"/>
  <c r="D55" i="19"/>
  <c r="E55" i="19" s="1"/>
  <c r="O54" i="19"/>
  <c r="M54" i="19"/>
  <c r="E54" i="19"/>
  <c r="D54" i="19"/>
  <c r="O53" i="19"/>
  <c r="M53" i="19" s="1"/>
  <c r="D53" i="19"/>
  <c r="E53" i="19" s="1"/>
  <c r="O52" i="19"/>
  <c r="M52" i="19"/>
  <c r="D52" i="19"/>
  <c r="E52" i="19" s="1"/>
  <c r="O51" i="19"/>
  <c r="M51" i="19"/>
  <c r="D51" i="19"/>
  <c r="E51" i="19" s="1"/>
  <c r="O50" i="19"/>
  <c r="M50" i="19" s="1"/>
  <c r="D50" i="19"/>
  <c r="E50" i="19" s="1"/>
  <c r="O49" i="19"/>
  <c r="M49" i="19"/>
  <c r="E49" i="19"/>
  <c r="D49" i="19"/>
  <c r="O48" i="19"/>
  <c r="M48" i="19"/>
  <c r="D48" i="19"/>
  <c r="E48" i="19" s="1"/>
  <c r="O47" i="19"/>
  <c r="M47" i="19"/>
  <c r="D47" i="19"/>
  <c r="E47" i="19" s="1"/>
  <c r="O46" i="19"/>
  <c r="M46" i="19" s="1"/>
  <c r="D46" i="19"/>
  <c r="E46" i="19" s="1"/>
  <c r="O45" i="19"/>
  <c r="M45" i="19" s="1"/>
  <c r="D45" i="19"/>
  <c r="E45" i="19" s="1"/>
  <c r="O44" i="19"/>
  <c r="M44" i="19"/>
  <c r="E44" i="19"/>
  <c r="D44" i="19"/>
  <c r="O43" i="19"/>
  <c r="M43" i="19"/>
  <c r="D43" i="19"/>
  <c r="E43" i="19" s="1"/>
  <c r="O42" i="19"/>
  <c r="M42" i="19" s="1"/>
  <c r="D42" i="19"/>
  <c r="E42" i="19" s="1"/>
  <c r="O41" i="19"/>
  <c r="M41" i="19" s="1"/>
  <c r="D41" i="19"/>
  <c r="E41" i="19" s="1"/>
  <c r="O40" i="19"/>
  <c r="M40" i="19" s="1"/>
  <c r="D40" i="19"/>
  <c r="E40" i="19" s="1"/>
  <c r="O39" i="19"/>
  <c r="M39" i="19" s="1"/>
  <c r="D39" i="19"/>
  <c r="E39" i="19" s="1"/>
  <c r="O38" i="19"/>
  <c r="M38" i="19" s="1"/>
  <c r="D38" i="19"/>
  <c r="E38" i="19" s="1"/>
  <c r="O37" i="19"/>
  <c r="M37" i="19" s="1"/>
  <c r="D37" i="19"/>
  <c r="E37" i="19" s="1"/>
  <c r="O36" i="19"/>
  <c r="M36" i="19"/>
  <c r="E36" i="19"/>
  <c r="D36" i="19"/>
  <c r="O35" i="19"/>
  <c r="M35" i="19" s="1"/>
  <c r="D35" i="19"/>
  <c r="E35" i="19" s="1"/>
  <c r="O34" i="19"/>
  <c r="M34" i="19"/>
  <c r="D34" i="19"/>
  <c r="E34" i="19" s="1"/>
  <c r="O33" i="19"/>
  <c r="M33" i="19"/>
  <c r="D33" i="19"/>
  <c r="E33" i="19" s="1"/>
  <c r="O32" i="19"/>
  <c r="M32" i="19"/>
  <c r="D32" i="19"/>
  <c r="E32" i="19" s="1"/>
  <c r="O31" i="19"/>
  <c r="M31" i="19"/>
  <c r="D31" i="19"/>
  <c r="E31" i="19" s="1"/>
  <c r="O30" i="19"/>
  <c r="M30" i="19"/>
  <c r="E30" i="19"/>
  <c r="D30" i="19"/>
  <c r="O29" i="19"/>
  <c r="M29" i="19" s="1"/>
  <c r="D29" i="19"/>
  <c r="E29" i="19" s="1"/>
  <c r="O28" i="19"/>
  <c r="M28" i="19"/>
  <c r="D28" i="19"/>
  <c r="E28" i="19" s="1"/>
  <c r="O27" i="19"/>
  <c r="M27" i="19" s="1"/>
  <c r="D27" i="19"/>
  <c r="E27" i="19" s="1"/>
  <c r="O26" i="19"/>
  <c r="M26" i="19" s="1"/>
  <c r="D26" i="19"/>
  <c r="E26" i="19" s="1"/>
  <c r="O25" i="19"/>
  <c r="M25" i="19"/>
  <c r="D25" i="19"/>
  <c r="E25" i="19" s="1"/>
  <c r="O24" i="19"/>
  <c r="M24" i="19"/>
  <c r="D24" i="19"/>
  <c r="E24" i="19" s="1"/>
  <c r="O23" i="19"/>
  <c r="M23" i="19" s="1"/>
  <c r="D23" i="19"/>
  <c r="E23" i="19" s="1"/>
  <c r="O22" i="19"/>
  <c r="M22" i="19"/>
  <c r="E22" i="19"/>
  <c r="D22" i="19"/>
  <c r="O21" i="19"/>
  <c r="M21" i="19"/>
  <c r="D21" i="19"/>
  <c r="E21" i="19" s="1"/>
  <c r="O20" i="19"/>
  <c r="M20" i="19" s="1"/>
  <c r="D20" i="19"/>
  <c r="E20" i="19" s="1"/>
  <c r="M19" i="19"/>
  <c r="D19" i="19"/>
  <c r="E19" i="19" s="1"/>
  <c r="M18" i="19"/>
  <c r="D18" i="19"/>
  <c r="E18" i="19" s="1"/>
  <c r="M17" i="19"/>
  <c r="D17" i="19"/>
  <c r="E17" i="19" s="1"/>
  <c r="M16" i="19"/>
  <c r="D16" i="19"/>
  <c r="E16" i="19" s="1"/>
  <c r="M15" i="19"/>
  <c r="D15" i="19"/>
  <c r="E15" i="19" s="1"/>
  <c r="M14" i="19"/>
  <c r="D14" i="19"/>
  <c r="E14" i="19" s="1"/>
  <c r="M13" i="19"/>
  <c r="D13" i="19"/>
  <c r="E13" i="19" s="1"/>
  <c r="M12" i="19"/>
  <c r="D12" i="19"/>
  <c r="E12" i="19" s="1"/>
  <c r="M11" i="19"/>
  <c r="D11" i="19"/>
  <c r="E11" i="19" s="1"/>
  <c r="M10" i="19"/>
  <c r="D10" i="19"/>
  <c r="E10" i="19" s="1"/>
  <c r="M9" i="19"/>
  <c r="D9" i="19"/>
  <c r="E9" i="19" s="1"/>
  <c r="I2965" i="19" l="1"/>
  <c r="I2937" i="19"/>
  <c r="I2929" i="19"/>
  <c r="I2922" i="19"/>
  <c r="I2914" i="19"/>
  <c r="I2964" i="19"/>
  <c r="I2957" i="19"/>
  <c r="I2953" i="19"/>
  <c r="I2949" i="19"/>
  <c r="I2945" i="19"/>
  <c r="I2941" i="19"/>
  <c r="I2936" i="19"/>
  <c r="I2928" i="19"/>
  <c r="I2921" i="19"/>
  <c r="I2913" i="19"/>
  <c r="I2909" i="19"/>
  <c r="I2905" i="19"/>
  <c r="I2901" i="19"/>
  <c r="I2897" i="19"/>
  <c r="I2893" i="19"/>
  <c r="I2889" i="19"/>
  <c r="I2885" i="19"/>
  <c r="I2881" i="19"/>
  <c r="I2877" i="19"/>
  <c r="I2873" i="19"/>
  <c r="I2869" i="19"/>
  <c r="I2865" i="19"/>
  <c r="I2861" i="19"/>
  <c r="I2857" i="19"/>
  <c r="I2853" i="19"/>
  <c r="I2849" i="19"/>
  <c r="I2845" i="19"/>
  <c r="I2841" i="19"/>
  <c r="I2837" i="19"/>
  <c r="I2833" i="19"/>
  <c r="I2829" i="19"/>
  <c r="I2825" i="19"/>
  <c r="I2821" i="19"/>
  <c r="I2817" i="19"/>
  <c r="I2813" i="19"/>
  <c r="I2809" i="19"/>
  <c r="I2805" i="19"/>
  <c r="I2801" i="19"/>
  <c r="I2797" i="19"/>
  <c r="I2793" i="19"/>
  <c r="I2789" i="19"/>
  <c r="I2785" i="19"/>
  <c r="I2781" i="19"/>
  <c r="I2777" i="19"/>
  <c r="I2773" i="19"/>
  <c r="I2769" i="19"/>
  <c r="I2765" i="19"/>
  <c r="I2761" i="19"/>
  <c r="I2757" i="19"/>
  <c r="I2753" i="19"/>
  <c r="I2749" i="19"/>
  <c r="I2745" i="19"/>
  <c r="I2741" i="19"/>
  <c r="I2737" i="19"/>
  <c r="I2733" i="19"/>
  <c r="I2729" i="19"/>
  <c r="I2725" i="19"/>
  <c r="I2721" i="19"/>
  <c r="I2717" i="19"/>
  <c r="I2713" i="19"/>
  <c r="I2709" i="19"/>
  <c r="I2705" i="19"/>
  <c r="I2701" i="19"/>
  <c r="I2697" i="19"/>
  <c r="I2693" i="19"/>
  <c r="I2689" i="19"/>
  <c r="I2685" i="19"/>
  <c r="I2681" i="19"/>
  <c r="I2677" i="19"/>
  <c r="I2673" i="19"/>
  <c r="I2669" i="19"/>
  <c r="I2665" i="19"/>
  <c r="I2661" i="19"/>
  <c r="I2657" i="19"/>
  <c r="I2653" i="19"/>
  <c r="I2649" i="19"/>
  <c r="I2645" i="19"/>
  <c r="I2641" i="19"/>
  <c r="I2637" i="19"/>
  <c r="I2633" i="19"/>
  <c r="I2629" i="19"/>
  <c r="I2625" i="19"/>
  <c r="I2621" i="19"/>
  <c r="I2617" i="19"/>
  <c r="I2613" i="19"/>
  <c r="I2963" i="19"/>
  <c r="I2935" i="19"/>
  <c r="I2927" i="19"/>
  <c r="I2920" i="19"/>
  <c r="I2962" i="19"/>
  <c r="I2956" i="19"/>
  <c r="I2952" i="19"/>
  <c r="I2948" i="19"/>
  <c r="I2944" i="19"/>
  <c r="I2940" i="19"/>
  <c r="I2934" i="19"/>
  <c r="I2926" i="19"/>
  <c r="I2919" i="19"/>
  <c r="I2912" i="19"/>
  <c r="I2908" i="19"/>
  <c r="I2904" i="19"/>
  <c r="I2900" i="19"/>
  <c r="I2896" i="19"/>
  <c r="I2892" i="19"/>
  <c r="I2888" i="19"/>
  <c r="I2884" i="19"/>
  <c r="I2880" i="19"/>
  <c r="I2876" i="19"/>
  <c r="I2872" i="19"/>
  <c r="I2868" i="19"/>
  <c r="I2864" i="19"/>
  <c r="I2860" i="19"/>
  <c r="I2856" i="19"/>
  <c r="I2852" i="19"/>
  <c r="I2848" i="19"/>
  <c r="I2844" i="19"/>
  <c r="I2840" i="19"/>
  <c r="I2836" i="19"/>
  <c r="I2832" i="19"/>
  <c r="I2828" i="19"/>
  <c r="I2824" i="19"/>
  <c r="I2820" i="19"/>
  <c r="I2816" i="19"/>
  <c r="I2812" i="19"/>
  <c r="I2808" i="19"/>
  <c r="I2804" i="19"/>
  <c r="I2800" i="19"/>
  <c r="I2796" i="19"/>
  <c r="I2792" i="19"/>
  <c r="I2788" i="19"/>
  <c r="I2784" i="19"/>
  <c r="I2780" i="19"/>
  <c r="I2961" i="19"/>
  <c r="I2933" i="19"/>
  <c r="I2925" i="19"/>
  <c r="I2918" i="19"/>
  <c r="I2960" i="19"/>
  <c r="I2955" i="19"/>
  <c r="I2951" i="19"/>
  <c r="I2947" i="19"/>
  <c r="I2943" i="19"/>
  <c r="I2939" i="19"/>
  <c r="I2932" i="19"/>
  <c r="I2924" i="19"/>
  <c r="I2917" i="19"/>
  <c r="I2911" i="19"/>
  <c r="I2907" i="19"/>
  <c r="I2903" i="19"/>
  <c r="I2899" i="19"/>
  <c r="I2895" i="19"/>
  <c r="I2891" i="19"/>
  <c r="I2887" i="19"/>
  <c r="I2883" i="19"/>
  <c r="I2879" i="19"/>
  <c r="I2875" i="19"/>
  <c r="I2871" i="19"/>
  <c r="I2867" i="19"/>
  <c r="I2863" i="19"/>
  <c r="I2859" i="19"/>
  <c r="I2855" i="19"/>
  <c r="I2851" i="19"/>
  <c r="I2847" i="19"/>
  <c r="I2843" i="19"/>
  <c r="I2839" i="19"/>
  <c r="I2835" i="19"/>
  <c r="I2831" i="19"/>
  <c r="I2827" i="19"/>
  <c r="I2823" i="19"/>
  <c r="I2819" i="19"/>
  <c r="I2815" i="19"/>
  <c r="I2811" i="19"/>
  <c r="I2807" i="19"/>
  <c r="I2803" i="19"/>
  <c r="I2799" i="19"/>
  <c r="I2795" i="19"/>
  <c r="I2791" i="19"/>
  <c r="I2787" i="19"/>
  <c r="I2783" i="19"/>
  <c r="I2779" i="19"/>
  <c r="I2775" i="19"/>
  <c r="I2771" i="19"/>
  <c r="I2767" i="19"/>
  <c r="I2763" i="19"/>
  <c r="I2759" i="19"/>
  <c r="I2755" i="19"/>
  <c r="I2751" i="19"/>
  <c r="I2747" i="19"/>
  <c r="I2743" i="19"/>
  <c r="I2739" i="19"/>
  <c r="I2735" i="19"/>
  <c r="I2731" i="19"/>
  <c r="I2727" i="19"/>
  <c r="I2723" i="19"/>
  <c r="I2719" i="19"/>
  <c r="I2715" i="19"/>
  <c r="I2711" i="19"/>
  <c r="I2707" i="19"/>
  <c r="I2703" i="19"/>
  <c r="I2699" i="19"/>
  <c r="I2695" i="19"/>
  <c r="I2691" i="19"/>
  <c r="I2687" i="19"/>
  <c r="I2683" i="19"/>
  <c r="I2679" i="19"/>
  <c r="I2675" i="19"/>
  <c r="I2671" i="19"/>
  <c r="I2667" i="19"/>
  <c r="I2663" i="19"/>
  <c r="I2659" i="19"/>
  <c r="I2655" i="19"/>
  <c r="I2651" i="19"/>
  <c r="I2647" i="19"/>
  <c r="I2643" i="19"/>
  <c r="I2639" i="19"/>
  <c r="I2635" i="19"/>
  <c r="I2631" i="19"/>
  <c r="I2627" i="19"/>
  <c r="I2623" i="19"/>
  <c r="I2619" i="19"/>
  <c r="I2615" i="19"/>
  <c r="I2611" i="19"/>
  <c r="I2959" i="19"/>
  <c r="I2946" i="19"/>
  <c r="I2915" i="19"/>
  <c r="I2894" i="19"/>
  <c r="I2862" i="19"/>
  <c r="I2830" i="19"/>
  <c r="I2798" i="19"/>
  <c r="I2768" i="19"/>
  <c r="I2752" i="19"/>
  <c r="I2736" i="19"/>
  <c r="I2720" i="19"/>
  <c r="I2704" i="19"/>
  <c r="I2688" i="19"/>
  <c r="I2672" i="19"/>
  <c r="I2656" i="19"/>
  <c r="I2640" i="19"/>
  <c r="I2624" i="19"/>
  <c r="I2958" i="19"/>
  <c r="I2906" i="19"/>
  <c r="I2874" i="19"/>
  <c r="I2842" i="19"/>
  <c r="I2810" i="19"/>
  <c r="I2778" i="19"/>
  <c r="I2762" i="19"/>
  <c r="I2746" i="19"/>
  <c r="I2730" i="19"/>
  <c r="I2714" i="19"/>
  <c r="I2698" i="19"/>
  <c r="I2682" i="19"/>
  <c r="I2666" i="19"/>
  <c r="I2650" i="19"/>
  <c r="I2634" i="19"/>
  <c r="I2618" i="19"/>
  <c r="I2608" i="19"/>
  <c r="I2604" i="19"/>
  <c r="I2600" i="19"/>
  <c r="I2596" i="19"/>
  <c r="I2592" i="19"/>
  <c r="I2588" i="19"/>
  <c r="I2584" i="19"/>
  <c r="I2580" i="19"/>
  <c r="I2576" i="19"/>
  <c r="I2572" i="19"/>
  <c r="I2568" i="19"/>
  <c r="I2564" i="19"/>
  <c r="I2560" i="19"/>
  <c r="I2556" i="19"/>
  <c r="I2552" i="19"/>
  <c r="I2548" i="19"/>
  <c r="I2544" i="19"/>
  <c r="I2540" i="19"/>
  <c r="I2536" i="19"/>
  <c r="I2532" i="19"/>
  <c r="I2528" i="19"/>
  <c r="I2524" i="19"/>
  <c r="I2520" i="19"/>
  <c r="I2516" i="19"/>
  <c r="I2512" i="19"/>
  <c r="I2508" i="19"/>
  <c r="I2504" i="19"/>
  <c r="I2500" i="19"/>
  <c r="I2496" i="19"/>
  <c r="I2492" i="19"/>
  <c r="I2488" i="19"/>
  <c r="I2484" i="19"/>
  <c r="I2480" i="19"/>
  <c r="I2476" i="19"/>
  <c r="I2472" i="19"/>
  <c r="I2468" i="19"/>
  <c r="I2464" i="19"/>
  <c r="I2460" i="19"/>
  <c r="I2456" i="19"/>
  <c r="I2452" i="19"/>
  <c r="I2448" i="19"/>
  <c r="I2444" i="19"/>
  <c r="I2440" i="19"/>
  <c r="I2436" i="19"/>
  <c r="I2432" i="19"/>
  <c r="I2428" i="19"/>
  <c r="I2424" i="19"/>
  <c r="I2420" i="19"/>
  <c r="I2416" i="19"/>
  <c r="I2412" i="19"/>
  <c r="I2408" i="19"/>
  <c r="I2404" i="19"/>
  <c r="I2400" i="19"/>
  <c r="I2396" i="19"/>
  <c r="I2392" i="19"/>
  <c r="I2388" i="19"/>
  <c r="I2384" i="19"/>
  <c r="I2380" i="19"/>
  <c r="I2376" i="19"/>
  <c r="I2372" i="19"/>
  <c r="I2368" i="19"/>
  <c r="I2364" i="19"/>
  <c r="I2360" i="19"/>
  <c r="I2356" i="19"/>
  <c r="I2938" i="19"/>
  <c r="I2886" i="19"/>
  <c r="I2854" i="19"/>
  <c r="I2822" i="19"/>
  <c r="I2790" i="19"/>
  <c r="I2772" i="19"/>
  <c r="I2756" i="19"/>
  <c r="I2740" i="19"/>
  <c r="I2724" i="19"/>
  <c r="I2708" i="19"/>
  <c r="I2692" i="19"/>
  <c r="I2676" i="19"/>
  <c r="I2660" i="19"/>
  <c r="I2644" i="19"/>
  <c r="I2628" i="19"/>
  <c r="I2612" i="19"/>
  <c r="I2950" i="19"/>
  <c r="I2931" i="19"/>
  <c r="I2898" i="19"/>
  <c r="I2866" i="19"/>
  <c r="I2834" i="19"/>
  <c r="I2802" i="19"/>
  <c r="I2766" i="19"/>
  <c r="I2750" i="19"/>
  <c r="I2734" i="19"/>
  <c r="I2718" i="19"/>
  <c r="I2702" i="19"/>
  <c r="I2686" i="19"/>
  <c r="I2670" i="19"/>
  <c r="I2654" i="19"/>
  <c r="I2638" i="19"/>
  <c r="I2622" i="19"/>
  <c r="I2607" i="19"/>
  <c r="I2603" i="19"/>
  <c r="I2599" i="19"/>
  <c r="I2595" i="19"/>
  <c r="I2591" i="19"/>
  <c r="I2587" i="19"/>
  <c r="I2583" i="19"/>
  <c r="I2579" i="19"/>
  <c r="I2575" i="19"/>
  <c r="I2571" i="19"/>
  <c r="I2567" i="19"/>
  <c r="I2563" i="19"/>
  <c r="I2559" i="19"/>
  <c r="I2555" i="19"/>
  <c r="I2551" i="19"/>
  <c r="I2547" i="19"/>
  <c r="I2543" i="19"/>
  <c r="I2539" i="19"/>
  <c r="I2535" i="19"/>
  <c r="I2531" i="19"/>
  <c r="I2527" i="19"/>
  <c r="I2523" i="19"/>
  <c r="I2519" i="19"/>
  <c r="I2515" i="19"/>
  <c r="I2511" i="19"/>
  <c r="I2507" i="19"/>
  <c r="I2503" i="19"/>
  <c r="I2499" i="19"/>
  <c r="I2495" i="19"/>
  <c r="I2491" i="19"/>
  <c r="I2487" i="19"/>
  <c r="I2483" i="19"/>
  <c r="I2479" i="19"/>
  <c r="I2475" i="19"/>
  <c r="I2471" i="19"/>
  <c r="I2467" i="19"/>
  <c r="I2463" i="19"/>
  <c r="I2459" i="19"/>
  <c r="I2455" i="19"/>
  <c r="I2451" i="19"/>
  <c r="I2447" i="19"/>
  <c r="I2443" i="19"/>
  <c r="I2439" i="19"/>
  <c r="I2435" i="19"/>
  <c r="I2431" i="19"/>
  <c r="I2427" i="19"/>
  <c r="I2423" i="19"/>
  <c r="I2419" i="19"/>
  <c r="I2415" i="19"/>
  <c r="I2411" i="19"/>
  <c r="I2407" i="19"/>
  <c r="I2403" i="19"/>
  <c r="I2399" i="19"/>
  <c r="I2395" i="19"/>
  <c r="I2391" i="19"/>
  <c r="I2930" i="19"/>
  <c r="I2910" i="19"/>
  <c r="I2878" i="19"/>
  <c r="I2846" i="19"/>
  <c r="I2814" i="19"/>
  <c r="I2782" i="19"/>
  <c r="I2776" i="19"/>
  <c r="I2760" i="19"/>
  <c r="I2744" i="19"/>
  <c r="I2728" i="19"/>
  <c r="I2712" i="19"/>
  <c r="I2696" i="19"/>
  <c r="I2680" i="19"/>
  <c r="I2664" i="19"/>
  <c r="I2648" i="19"/>
  <c r="I2632" i="19"/>
  <c r="I2616" i="19"/>
  <c r="I2942" i="19"/>
  <c r="I2923" i="19"/>
  <c r="I2890" i="19"/>
  <c r="I2858" i="19"/>
  <c r="I2826" i="19"/>
  <c r="I2794" i="19"/>
  <c r="I2770" i="19"/>
  <c r="I2754" i="19"/>
  <c r="I2738" i="19"/>
  <c r="I2722" i="19"/>
  <c r="I2706" i="19"/>
  <c r="I2690" i="19"/>
  <c r="I2674" i="19"/>
  <c r="I2658" i="19"/>
  <c r="I2642" i="19"/>
  <c r="I2626" i="19"/>
  <c r="I2610" i="19"/>
  <c r="I2606" i="19"/>
  <c r="I2602" i="19"/>
  <c r="I2598" i="19"/>
  <c r="I2594" i="19"/>
  <c r="I2590" i="19"/>
  <c r="I2586" i="19"/>
  <c r="I2582" i="19"/>
  <c r="I2578" i="19"/>
  <c r="I2574" i="19"/>
  <c r="I2570" i="19"/>
  <c r="I2566" i="19"/>
  <c r="I2562" i="19"/>
  <c r="I2558" i="19"/>
  <c r="I2554" i="19"/>
  <c r="I2550" i="19"/>
  <c r="I2546" i="19"/>
  <c r="I2542" i="19"/>
  <c r="I2538" i="19"/>
  <c r="I2534" i="19"/>
  <c r="I2530" i="19"/>
  <c r="I2526" i="19"/>
  <c r="I2522" i="19"/>
  <c r="I2518" i="19"/>
  <c r="I2514" i="19"/>
  <c r="I2510" i="19"/>
  <c r="I2506" i="19"/>
  <c r="I2502" i="19"/>
  <c r="I2498" i="19"/>
  <c r="I2494" i="19"/>
  <c r="I2490" i="19"/>
  <c r="I2486" i="19"/>
  <c r="I2482" i="19"/>
  <c r="I2478" i="19"/>
  <c r="I2474" i="19"/>
  <c r="I2470" i="19"/>
  <c r="I2466" i="19"/>
  <c r="I2462" i="19"/>
  <c r="I2458" i="19"/>
  <c r="I2454" i="19"/>
  <c r="I2450" i="19"/>
  <c r="I2446" i="19"/>
  <c r="I2442" i="19"/>
  <c r="I2438" i="19"/>
  <c r="I2434" i="19"/>
  <c r="I2430" i="19"/>
  <c r="I2426" i="19"/>
  <c r="I2422" i="19"/>
  <c r="I2418" i="19"/>
  <c r="I2414" i="19"/>
  <c r="I2410" i="19"/>
  <c r="I2406" i="19"/>
  <c r="I2402" i="19"/>
  <c r="I2398" i="19"/>
  <c r="I2394" i="19"/>
  <c r="I2390" i="19"/>
  <c r="I2386" i="19"/>
  <c r="I2382" i="19"/>
  <c r="I2378" i="19"/>
  <c r="I2374" i="19"/>
  <c r="I2370" i="19"/>
  <c r="I2366" i="19"/>
  <c r="I2362" i="19"/>
  <c r="I2358" i="19"/>
  <c r="I2354" i="19"/>
  <c r="I2350" i="19"/>
  <c r="I2346" i="19"/>
  <c r="I2342" i="19"/>
  <c r="I2338" i="19"/>
  <c r="I2806" i="19"/>
  <c r="I2726" i="19"/>
  <c r="I2662" i="19"/>
  <c r="I2593" i="19"/>
  <c r="I2561" i="19"/>
  <c r="I2529" i="19"/>
  <c r="I2497" i="19"/>
  <c r="I2465" i="19"/>
  <c r="I2433" i="19"/>
  <c r="I2401" i="19"/>
  <c r="I2383" i="19"/>
  <c r="I2367" i="19"/>
  <c r="I2347" i="19"/>
  <c r="I2850" i="19"/>
  <c r="I2732" i="19"/>
  <c r="I2668" i="19"/>
  <c r="I2605" i="19"/>
  <c r="I2573" i="19"/>
  <c r="I2541" i="19"/>
  <c r="I2509" i="19"/>
  <c r="I2477" i="19"/>
  <c r="I2445" i="19"/>
  <c r="I2413" i="19"/>
  <c r="I2377" i="19"/>
  <c r="I2361" i="19"/>
  <c r="I2351" i="19"/>
  <c r="I2337" i="19"/>
  <c r="I2333" i="19"/>
  <c r="I2329" i="19"/>
  <c r="I2325" i="19"/>
  <c r="I2321" i="19"/>
  <c r="I2317" i="19"/>
  <c r="I2313" i="19"/>
  <c r="I2309" i="19"/>
  <c r="I2305" i="19"/>
  <c r="I2301" i="19"/>
  <c r="I2297" i="19"/>
  <c r="I2293" i="19"/>
  <c r="I2289" i="19"/>
  <c r="I2285" i="19"/>
  <c r="I2281" i="19"/>
  <c r="I2277" i="19"/>
  <c r="I2273" i="19"/>
  <c r="I2269" i="19"/>
  <c r="I2265" i="19"/>
  <c r="I2261" i="19"/>
  <c r="I2257" i="19"/>
  <c r="I2253" i="19"/>
  <c r="I2249" i="19"/>
  <c r="I2245" i="19"/>
  <c r="I2241" i="19"/>
  <c r="I2237" i="19"/>
  <c r="I2902" i="19"/>
  <c r="I2774" i="19"/>
  <c r="I2710" i="19"/>
  <c r="I2646" i="19"/>
  <c r="I2585" i="19"/>
  <c r="I2553" i="19"/>
  <c r="I2521" i="19"/>
  <c r="I2489" i="19"/>
  <c r="I2457" i="19"/>
  <c r="I2425" i="19"/>
  <c r="I2393" i="19"/>
  <c r="I2387" i="19"/>
  <c r="I2371" i="19"/>
  <c r="I2355" i="19"/>
  <c r="I2341" i="19"/>
  <c r="I2818" i="19"/>
  <c r="I2716" i="19"/>
  <c r="I2652" i="19"/>
  <c r="I2597" i="19"/>
  <c r="I2565" i="19"/>
  <c r="I2533" i="19"/>
  <c r="I2501" i="19"/>
  <c r="I2469" i="19"/>
  <c r="I2437" i="19"/>
  <c r="I2405" i="19"/>
  <c r="I2381" i="19"/>
  <c r="I2365" i="19"/>
  <c r="I2345" i="19"/>
  <c r="I2336" i="19"/>
  <c r="I2332" i="19"/>
  <c r="I2328" i="19"/>
  <c r="I2324" i="19"/>
  <c r="I2320" i="19"/>
  <c r="I2316" i="19"/>
  <c r="I2312" i="19"/>
  <c r="I2308" i="19"/>
  <c r="I2304" i="19"/>
  <c r="I2300" i="19"/>
  <c r="I2296" i="19"/>
  <c r="I2292" i="19"/>
  <c r="I2288" i="19"/>
  <c r="I2284" i="19"/>
  <c r="I2280" i="19"/>
  <c r="I2276" i="19"/>
  <c r="I2272" i="19"/>
  <c r="I2268" i="19"/>
  <c r="I2264" i="19"/>
  <c r="I2260" i="19"/>
  <c r="I2256" i="19"/>
  <c r="I2252" i="19"/>
  <c r="I2248" i="19"/>
  <c r="I2244" i="19"/>
  <c r="I2240" i="19"/>
  <c r="I2236" i="19"/>
  <c r="I2232" i="19"/>
  <c r="I2228" i="19"/>
  <c r="I2224" i="19"/>
  <c r="I2220" i="19"/>
  <c r="I2216" i="19"/>
  <c r="I2212" i="19"/>
  <c r="I2208" i="19"/>
  <c r="I2204" i="19"/>
  <c r="I2200" i="19"/>
  <c r="I2196" i="19"/>
  <c r="I2192" i="19"/>
  <c r="I2188" i="19"/>
  <c r="I2184" i="19"/>
  <c r="I2180" i="19"/>
  <c r="I2176" i="19"/>
  <c r="I2172" i="19"/>
  <c r="I2168" i="19"/>
  <c r="I2164" i="19"/>
  <c r="I2160" i="19"/>
  <c r="I2156" i="19"/>
  <c r="I2152" i="19"/>
  <c r="I2148" i="19"/>
  <c r="I2144" i="19"/>
  <c r="I2140" i="19"/>
  <c r="I2136" i="19"/>
  <c r="I2132" i="19"/>
  <c r="I2128" i="19"/>
  <c r="I2124" i="19"/>
  <c r="I2120" i="19"/>
  <c r="I2116" i="19"/>
  <c r="I2112" i="19"/>
  <c r="I2108" i="19"/>
  <c r="I2104" i="19"/>
  <c r="I2100" i="19"/>
  <c r="I2096" i="19"/>
  <c r="I2092" i="19"/>
  <c r="I2954" i="19"/>
  <c r="I2870" i="19"/>
  <c r="I2758" i="19"/>
  <c r="I2694" i="19"/>
  <c r="I2630" i="19"/>
  <c r="I2609" i="19"/>
  <c r="I2577" i="19"/>
  <c r="I2545" i="19"/>
  <c r="I2513" i="19"/>
  <c r="I2481" i="19"/>
  <c r="I2449" i="19"/>
  <c r="I2417" i="19"/>
  <c r="I2375" i="19"/>
  <c r="I2359" i="19"/>
  <c r="I2349" i="19"/>
  <c r="I2340" i="19"/>
  <c r="I2882" i="19"/>
  <c r="I2748" i="19"/>
  <c r="I2684" i="19"/>
  <c r="I2620" i="19"/>
  <c r="I2581" i="19"/>
  <c r="I2549" i="19"/>
  <c r="I2517" i="19"/>
  <c r="I2485" i="19"/>
  <c r="I2453" i="19"/>
  <c r="I2421" i="19"/>
  <c r="I2389" i="19"/>
  <c r="I2373" i="19"/>
  <c r="I2357" i="19"/>
  <c r="I2352" i="19"/>
  <c r="I2343" i="19"/>
  <c r="I2334" i="19"/>
  <c r="I2330" i="19"/>
  <c r="I2326" i="19"/>
  <c r="I2322" i="19"/>
  <c r="I2318" i="19"/>
  <c r="I2314" i="19"/>
  <c r="I2310" i="19"/>
  <c r="I2306" i="19"/>
  <c r="I2302" i="19"/>
  <c r="I2298" i="19"/>
  <c r="I2294" i="19"/>
  <c r="I2290" i="19"/>
  <c r="I2286" i="19"/>
  <c r="I2282" i="19"/>
  <c r="I2278" i="19"/>
  <c r="I2274" i="19"/>
  <c r="I2270" i="19"/>
  <c r="I2266" i="19"/>
  <c r="I2262" i="19"/>
  <c r="I2258" i="19"/>
  <c r="I2254" i="19"/>
  <c r="I2250" i="19"/>
  <c r="I2246" i="19"/>
  <c r="I2242" i="19"/>
  <c r="I2238" i="19"/>
  <c r="I2234" i="19"/>
  <c r="I2230" i="19"/>
  <c r="I2226" i="19"/>
  <c r="I2222" i="19"/>
  <c r="I2218" i="19"/>
  <c r="I2214" i="19"/>
  <c r="I2210" i="19"/>
  <c r="I2206" i="19"/>
  <c r="I2202" i="19"/>
  <c r="I2198" i="19"/>
  <c r="I2194" i="19"/>
  <c r="I2190" i="19"/>
  <c r="I2186" i="19"/>
  <c r="I2182" i="19"/>
  <c r="I2178" i="19"/>
  <c r="I2174" i="19"/>
  <c r="I2170" i="19"/>
  <c r="I2166" i="19"/>
  <c r="I2162" i="19"/>
  <c r="I2158" i="19"/>
  <c r="I2154" i="19"/>
  <c r="I2150" i="19"/>
  <c r="I2146" i="19"/>
  <c r="I2142" i="19"/>
  <c r="I2138" i="19"/>
  <c r="I2134" i="19"/>
  <c r="I2130" i="19"/>
  <c r="I2126" i="19"/>
  <c r="I2122" i="19"/>
  <c r="I2118" i="19"/>
  <c r="I2114" i="19"/>
  <c r="I2110" i="19"/>
  <c r="I2106" i="19"/>
  <c r="I2102" i="19"/>
  <c r="I2098" i="19"/>
  <c r="I2094" i="19"/>
  <c r="I2090" i="19"/>
  <c r="I2086" i="19"/>
  <c r="I2082" i="19"/>
  <c r="I2078" i="19"/>
  <c r="I2074" i="19"/>
  <c r="I2070" i="19"/>
  <c r="I2066" i="19"/>
  <c r="I2062" i="19"/>
  <c r="I2058" i="19"/>
  <c r="I2614" i="19"/>
  <c r="I2569" i="19"/>
  <c r="I2441" i="19"/>
  <c r="I2353" i="19"/>
  <c r="I2327" i="19"/>
  <c r="I2295" i="19"/>
  <c r="I2263" i="19"/>
  <c r="I2221" i="19"/>
  <c r="I2205" i="19"/>
  <c r="I2189" i="19"/>
  <c r="I2173" i="19"/>
  <c r="I2157" i="19"/>
  <c r="I2141" i="19"/>
  <c r="I2125" i="19"/>
  <c r="I2109" i="19"/>
  <c r="I2093" i="19"/>
  <c r="I2088" i="19"/>
  <c r="I2079" i="19"/>
  <c r="I2065" i="19"/>
  <c r="I2056" i="19"/>
  <c r="I2052" i="19"/>
  <c r="I2048" i="19"/>
  <c r="I2044" i="19"/>
  <c r="I2040" i="19"/>
  <c r="I2036" i="19"/>
  <c r="I2032" i="19"/>
  <c r="I2028" i="19"/>
  <c r="I2024" i="19"/>
  <c r="I2020" i="19"/>
  <c r="I2016" i="19"/>
  <c r="I2012" i="19"/>
  <c r="I2008" i="19"/>
  <c r="I2004" i="19"/>
  <c r="I2000" i="19"/>
  <c r="I1996" i="19"/>
  <c r="I1992" i="19"/>
  <c r="I1988" i="19"/>
  <c r="I1984" i="19"/>
  <c r="I1980" i="19"/>
  <c r="I1976" i="19"/>
  <c r="I1972" i="19"/>
  <c r="I1968" i="19"/>
  <c r="I1964" i="19"/>
  <c r="I1960" i="19"/>
  <c r="I1956" i="19"/>
  <c r="I1952" i="19"/>
  <c r="I1948" i="19"/>
  <c r="I2838" i="19"/>
  <c r="I2636" i="19"/>
  <c r="I2493" i="19"/>
  <c r="I2339" i="19"/>
  <c r="I2307" i="19"/>
  <c r="I2275" i="19"/>
  <c r="I2243" i="19"/>
  <c r="I2231" i="19"/>
  <c r="I2215" i="19"/>
  <c r="I2199" i="19"/>
  <c r="I2183" i="19"/>
  <c r="I2167" i="19"/>
  <c r="I2151" i="19"/>
  <c r="I2135" i="19"/>
  <c r="I2119" i="19"/>
  <c r="I2103" i="19"/>
  <c r="I2083" i="19"/>
  <c r="I2069" i="19"/>
  <c r="I2060" i="19"/>
  <c r="I2537" i="19"/>
  <c r="I2409" i="19"/>
  <c r="I2319" i="19"/>
  <c r="I2287" i="19"/>
  <c r="I2255" i="19"/>
  <c r="I2225" i="19"/>
  <c r="I2209" i="19"/>
  <c r="I2193" i="19"/>
  <c r="I2177" i="19"/>
  <c r="I2161" i="19"/>
  <c r="I2145" i="19"/>
  <c r="I2129" i="19"/>
  <c r="I2113" i="19"/>
  <c r="I2097" i="19"/>
  <c r="I2087" i="19"/>
  <c r="I2073" i="19"/>
  <c r="I2064" i="19"/>
  <c r="I2055" i="19"/>
  <c r="I2051" i="19"/>
  <c r="I2047" i="19"/>
  <c r="I2043" i="19"/>
  <c r="I2039" i="19"/>
  <c r="I2035" i="19"/>
  <c r="I2031" i="19"/>
  <c r="I2027" i="19"/>
  <c r="I2023" i="19"/>
  <c r="I2019" i="19"/>
  <c r="I2015" i="19"/>
  <c r="I2011" i="19"/>
  <c r="I2007" i="19"/>
  <c r="I2003" i="19"/>
  <c r="I1999" i="19"/>
  <c r="I1995" i="19"/>
  <c r="I1991" i="19"/>
  <c r="I1987" i="19"/>
  <c r="I1983" i="19"/>
  <c r="I1979" i="19"/>
  <c r="I1975" i="19"/>
  <c r="I1971" i="19"/>
  <c r="I1967" i="19"/>
  <c r="I1963" i="19"/>
  <c r="I1959" i="19"/>
  <c r="I1955" i="19"/>
  <c r="I1951" i="19"/>
  <c r="I1947" i="19"/>
  <c r="I1943" i="19"/>
  <c r="I1939" i="19"/>
  <c r="I1935" i="19"/>
  <c r="I1931" i="19"/>
  <c r="I1927" i="19"/>
  <c r="I1923" i="19"/>
  <c r="I1919" i="19"/>
  <c r="I1915" i="19"/>
  <c r="I1911" i="19"/>
  <c r="I1907" i="19"/>
  <c r="I1903" i="19"/>
  <c r="I1899" i="19"/>
  <c r="I1895" i="19"/>
  <c r="I1891" i="19"/>
  <c r="I1887" i="19"/>
  <c r="I1883" i="19"/>
  <c r="I1879" i="19"/>
  <c r="I1875" i="19"/>
  <c r="I1871" i="19"/>
  <c r="I1867" i="19"/>
  <c r="I1863" i="19"/>
  <c r="I1859" i="19"/>
  <c r="I1855" i="19"/>
  <c r="I1851" i="19"/>
  <c r="I1847" i="19"/>
  <c r="I1843" i="19"/>
  <c r="I1839" i="19"/>
  <c r="I1835" i="19"/>
  <c r="I1831" i="19"/>
  <c r="I1827" i="19"/>
  <c r="I1823" i="19"/>
  <c r="I1819" i="19"/>
  <c r="I1815" i="19"/>
  <c r="I1811" i="19"/>
  <c r="I1807" i="19"/>
  <c r="I1803" i="19"/>
  <c r="I1799" i="19"/>
  <c r="I1795" i="19"/>
  <c r="I1791" i="19"/>
  <c r="I1787" i="19"/>
  <c r="I2589" i="19"/>
  <c r="I2461" i="19"/>
  <c r="I2379" i="19"/>
  <c r="I2344" i="19"/>
  <c r="I2331" i="19"/>
  <c r="I2299" i="19"/>
  <c r="I2267" i="19"/>
  <c r="I2235" i="19"/>
  <c r="I2219" i="19"/>
  <c r="I2203" i="19"/>
  <c r="I2187" i="19"/>
  <c r="I2171" i="19"/>
  <c r="I2155" i="19"/>
  <c r="I2139" i="19"/>
  <c r="I2123" i="19"/>
  <c r="I2107" i="19"/>
  <c r="I2091" i="19"/>
  <c r="I2077" i="19"/>
  <c r="I2068" i="19"/>
  <c r="I2059" i="19"/>
  <c r="I2742" i="19"/>
  <c r="I2505" i="19"/>
  <c r="I2385" i="19"/>
  <c r="I2311" i="19"/>
  <c r="I2279" i="19"/>
  <c r="I2247" i="19"/>
  <c r="I2229" i="19"/>
  <c r="I2213" i="19"/>
  <c r="I2197" i="19"/>
  <c r="I2181" i="19"/>
  <c r="I2165" i="19"/>
  <c r="I2149" i="19"/>
  <c r="I2133" i="19"/>
  <c r="I2117" i="19"/>
  <c r="I2101" i="19"/>
  <c r="I2081" i="19"/>
  <c r="I2072" i="19"/>
  <c r="I2063" i="19"/>
  <c r="I2054" i="19"/>
  <c r="I2050" i="19"/>
  <c r="I2046" i="19"/>
  <c r="I2042" i="19"/>
  <c r="I2038" i="19"/>
  <c r="I2034" i="19"/>
  <c r="I2030" i="19"/>
  <c r="I2026" i="19"/>
  <c r="I2022" i="19"/>
  <c r="I2018" i="19"/>
  <c r="I2014" i="19"/>
  <c r="I2010" i="19"/>
  <c r="I2006" i="19"/>
  <c r="I2002" i="19"/>
  <c r="I1998" i="19"/>
  <c r="I1994" i="19"/>
  <c r="I1990" i="19"/>
  <c r="I1986" i="19"/>
  <c r="I1982" i="19"/>
  <c r="I1978" i="19"/>
  <c r="I1974" i="19"/>
  <c r="I1970" i="19"/>
  <c r="I1966" i="19"/>
  <c r="I1962" i="19"/>
  <c r="I1958" i="19"/>
  <c r="I1954" i="19"/>
  <c r="I1950" i="19"/>
  <c r="I2916" i="19"/>
  <c r="I2764" i="19"/>
  <c r="I2557" i="19"/>
  <c r="I2429" i="19"/>
  <c r="I2363" i="19"/>
  <c r="I2323" i="19"/>
  <c r="I2291" i="19"/>
  <c r="I2259" i="19"/>
  <c r="I2223" i="19"/>
  <c r="I2207" i="19"/>
  <c r="I2191" i="19"/>
  <c r="I2175" i="19"/>
  <c r="I2159" i="19"/>
  <c r="I2143" i="19"/>
  <c r="I2127" i="19"/>
  <c r="I2111" i="19"/>
  <c r="I2095" i="19"/>
  <c r="I2085" i="19"/>
  <c r="I2076" i="19"/>
  <c r="I2067" i="19"/>
  <c r="I2601" i="19"/>
  <c r="I2335" i="19"/>
  <c r="I2195" i="19"/>
  <c r="I2131" i="19"/>
  <c r="I2075" i="19"/>
  <c r="I2061" i="19"/>
  <c r="I2029" i="19"/>
  <c r="I1997" i="19"/>
  <c r="I1965" i="19"/>
  <c r="I1946" i="19"/>
  <c r="I1937" i="19"/>
  <c r="I1928" i="19"/>
  <c r="I1914" i="19"/>
  <c r="I1905" i="19"/>
  <c r="I1896" i="19"/>
  <c r="I1882" i="19"/>
  <c r="I1873" i="19"/>
  <c r="I1864" i="19"/>
  <c r="I1850" i="19"/>
  <c r="I1841" i="19"/>
  <c r="I1832" i="19"/>
  <c r="I1818" i="19"/>
  <c r="I1809" i="19"/>
  <c r="I1800" i="19"/>
  <c r="I1786" i="19"/>
  <c r="I1782" i="19"/>
  <c r="I1778" i="19"/>
  <c r="I1774" i="19"/>
  <c r="I1770" i="19"/>
  <c r="I1766" i="19"/>
  <c r="I2251" i="19"/>
  <c r="I2201" i="19"/>
  <c r="I2137" i="19"/>
  <c r="I2041" i="19"/>
  <c r="I2009" i="19"/>
  <c r="I1977" i="19"/>
  <c r="I1941" i="19"/>
  <c r="I1932" i="19"/>
  <c r="I1918" i="19"/>
  <c r="I1909" i="19"/>
  <c r="I1900" i="19"/>
  <c r="I1886" i="19"/>
  <c r="I1877" i="19"/>
  <c r="I1868" i="19"/>
  <c r="I1854" i="19"/>
  <c r="I1845" i="19"/>
  <c r="I1836" i="19"/>
  <c r="I1822" i="19"/>
  <c r="I1813" i="19"/>
  <c r="I1804" i="19"/>
  <c r="I1790" i="19"/>
  <c r="I2678" i="19"/>
  <c r="I2473" i="19"/>
  <c r="I2348" i="19"/>
  <c r="I2303" i="19"/>
  <c r="I2179" i="19"/>
  <c r="I2115" i="19"/>
  <c r="I2080" i="19"/>
  <c r="I2053" i="19"/>
  <c r="I2021" i="19"/>
  <c r="I1989" i="19"/>
  <c r="I1957" i="19"/>
  <c r="I1945" i="19"/>
  <c r="I1936" i="19"/>
  <c r="I1922" i="19"/>
  <c r="I1913" i="19"/>
  <c r="I1904" i="19"/>
  <c r="I1890" i="19"/>
  <c r="I1881" i="19"/>
  <c r="I1872" i="19"/>
  <c r="I1858" i="19"/>
  <c r="I1849" i="19"/>
  <c r="I1840" i="19"/>
  <c r="I1826" i="19"/>
  <c r="I1817" i="19"/>
  <c r="I1808" i="19"/>
  <c r="I1794" i="19"/>
  <c r="I1785" i="19"/>
  <c r="I1781" i="19"/>
  <c r="I1777" i="19"/>
  <c r="I1773" i="19"/>
  <c r="I1769" i="19"/>
  <c r="I1765" i="19"/>
  <c r="I1761" i="19"/>
  <c r="I1757" i="19"/>
  <c r="I1753" i="19"/>
  <c r="I1749" i="19"/>
  <c r="I1745" i="19"/>
  <c r="I1741" i="19"/>
  <c r="I1737" i="19"/>
  <c r="I1733" i="19"/>
  <c r="I1729" i="19"/>
  <c r="I1725" i="19"/>
  <c r="I1721" i="19"/>
  <c r="I1717" i="19"/>
  <c r="I1713" i="19"/>
  <c r="I1709" i="19"/>
  <c r="I1705" i="19"/>
  <c r="I1701" i="19"/>
  <c r="I1697" i="19"/>
  <c r="I1693" i="19"/>
  <c r="I1689" i="19"/>
  <c r="I1685" i="19"/>
  <c r="I1681" i="19"/>
  <c r="I1677" i="19"/>
  <c r="I1673" i="19"/>
  <c r="I1669" i="19"/>
  <c r="I1665" i="19"/>
  <c r="I1661" i="19"/>
  <c r="I1657" i="19"/>
  <c r="I1653" i="19"/>
  <c r="I1649" i="19"/>
  <c r="I1645" i="19"/>
  <c r="I1641" i="19"/>
  <c r="I1637" i="19"/>
  <c r="I1633" i="19"/>
  <c r="I1629" i="19"/>
  <c r="I1625" i="19"/>
  <c r="I1621" i="19"/>
  <c r="I1617" i="19"/>
  <c r="I1613" i="19"/>
  <c r="I1609" i="19"/>
  <c r="I1605" i="19"/>
  <c r="I1601" i="19"/>
  <c r="I1597" i="19"/>
  <c r="I2700" i="19"/>
  <c r="I2185" i="19"/>
  <c r="I2121" i="19"/>
  <c r="I2033" i="19"/>
  <c r="I2001" i="19"/>
  <c r="I1969" i="19"/>
  <c r="I1940" i="19"/>
  <c r="I1926" i="19"/>
  <c r="I1917" i="19"/>
  <c r="I1908" i="19"/>
  <c r="I1894" i="19"/>
  <c r="I1885" i="19"/>
  <c r="I1876" i="19"/>
  <c r="I1862" i="19"/>
  <c r="I1853" i="19"/>
  <c r="I1844" i="19"/>
  <c r="I1830" i="19"/>
  <c r="I1821" i="19"/>
  <c r="I1812" i="19"/>
  <c r="I1798" i="19"/>
  <c r="I1789" i="19"/>
  <c r="I2786" i="19"/>
  <c r="I2369" i="19"/>
  <c r="I2271" i="19"/>
  <c r="I2227" i="19"/>
  <c r="I2163" i="19"/>
  <c r="I2099" i="19"/>
  <c r="I2045" i="19"/>
  <c r="I2013" i="19"/>
  <c r="I1981" i="19"/>
  <c r="I1949" i="19"/>
  <c r="I1944" i="19"/>
  <c r="I1930" i="19"/>
  <c r="I1921" i="19"/>
  <c r="I1912" i="19"/>
  <c r="I1898" i="19"/>
  <c r="I1889" i="19"/>
  <c r="I1880" i="19"/>
  <c r="I1866" i="19"/>
  <c r="I1857" i="19"/>
  <c r="I1848" i="19"/>
  <c r="I1834" i="19"/>
  <c r="I1825" i="19"/>
  <c r="I1816" i="19"/>
  <c r="I1802" i="19"/>
  <c r="I1793" i="19"/>
  <c r="I1784" i="19"/>
  <c r="I1780" i="19"/>
  <c r="I1776" i="19"/>
  <c r="I1772" i="19"/>
  <c r="I1768" i="19"/>
  <c r="I1764" i="19"/>
  <c r="I1760" i="19"/>
  <c r="I1756" i="19"/>
  <c r="I1752" i="19"/>
  <c r="I1748" i="19"/>
  <c r="I1744" i="19"/>
  <c r="I1740" i="19"/>
  <c r="I1736" i="19"/>
  <c r="I1732" i="19"/>
  <c r="I1728" i="19"/>
  <c r="I1724" i="19"/>
  <c r="I1720" i="19"/>
  <c r="I1716" i="19"/>
  <c r="I1712" i="19"/>
  <c r="I1708" i="19"/>
  <c r="I1704" i="19"/>
  <c r="I1700" i="19"/>
  <c r="I1696" i="19"/>
  <c r="I1692" i="19"/>
  <c r="I1688" i="19"/>
  <c r="I1684" i="19"/>
  <c r="I1680" i="19"/>
  <c r="I1676" i="19"/>
  <c r="I1672" i="19"/>
  <c r="I1668" i="19"/>
  <c r="I1664" i="19"/>
  <c r="I1660" i="19"/>
  <c r="I1656" i="19"/>
  <c r="I1652" i="19"/>
  <c r="I1648" i="19"/>
  <c r="I1644" i="19"/>
  <c r="I1640" i="19"/>
  <c r="I1636" i="19"/>
  <c r="I1632" i="19"/>
  <c r="I1628" i="19"/>
  <c r="I1624" i="19"/>
  <c r="I1620" i="19"/>
  <c r="I1616" i="19"/>
  <c r="I1612" i="19"/>
  <c r="I1608" i="19"/>
  <c r="I1604" i="19"/>
  <c r="I1600" i="19"/>
  <c r="I1596" i="19"/>
  <c r="I1592" i="19"/>
  <c r="I1588" i="19"/>
  <c r="I1584" i="19"/>
  <c r="I1580" i="19"/>
  <c r="I1576" i="19"/>
  <c r="I1572" i="19"/>
  <c r="I1568" i="19"/>
  <c r="I1564" i="19"/>
  <c r="I1560" i="19"/>
  <c r="I1556" i="19"/>
  <c r="I1552" i="19"/>
  <c r="I1548" i="19"/>
  <c r="I2397" i="19"/>
  <c r="I2283" i="19"/>
  <c r="I2217" i="19"/>
  <c r="I2153" i="19"/>
  <c r="I2089" i="19"/>
  <c r="I2049" i="19"/>
  <c r="I2017" i="19"/>
  <c r="I1985" i="19"/>
  <c r="I1953" i="19"/>
  <c r="I1942" i="19"/>
  <c r="I1933" i="19"/>
  <c r="I1924" i="19"/>
  <c r="I1910" i="19"/>
  <c r="I1901" i="19"/>
  <c r="I1892" i="19"/>
  <c r="I1878" i="19"/>
  <c r="I1869" i="19"/>
  <c r="I1860" i="19"/>
  <c r="I1846" i="19"/>
  <c r="I1837" i="19"/>
  <c r="I1828" i="19"/>
  <c r="I1814" i="19"/>
  <c r="I1805" i="19"/>
  <c r="I1796" i="19"/>
  <c r="I2233" i="19"/>
  <c r="I2071" i="19"/>
  <c r="I1973" i="19"/>
  <c r="I1929" i="19"/>
  <c r="I1916" i="19"/>
  <c r="I1902" i="19"/>
  <c r="I1801" i="19"/>
  <c r="I1788" i="19"/>
  <c r="I1775" i="19"/>
  <c r="I1583" i="19"/>
  <c r="I1574" i="19"/>
  <c r="I1565" i="19"/>
  <c r="I1551" i="19"/>
  <c r="I2525" i="19"/>
  <c r="I2239" i="19"/>
  <c r="I2147" i="19"/>
  <c r="I2025" i="19"/>
  <c r="I1888" i="19"/>
  <c r="I1874" i="19"/>
  <c r="I1861" i="19"/>
  <c r="I1762" i="19"/>
  <c r="I1751" i="19"/>
  <c r="I1746" i="19"/>
  <c r="I1735" i="19"/>
  <c r="I1730" i="19"/>
  <c r="I1719" i="19"/>
  <c r="I1714" i="19"/>
  <c r="I1703" i="19"/>
  <c r="I1698" i="19"/>
  <c r="I1687" i="19"/>
  <c r="I1682" i="19"/>
  <c r="I1671" i="19"/>
  <c r="I1666" i="19"/>
  <c r="I1655" i="19"/>
  <c r="I1650" i="19"/>
  <c r="I1639" i="19"/>
  <c r="I1634" i="19"/>
  <c r="I1623" i="19"/>
  <c r="I1618" i="19"/>
  <c r="I1607" i="19"/>
  <c r="I1602" i="19"/>
  <c r="I1587" i="19"/>
  <c r="I1578" i="19"/>
  <c r="I1569" i="19"/>
  <c r="I1555" i="19"/>
  <c r="I1546" i="19"/>
  <c r="I1542" i="19"/>
  <c r="I1538" i="19"/>
  <c r="I1534" i="19"/>
  <c r="I1530" i="19"/>
  <c r="I1526" i="19"/>
  <c r="I1522" i="19"/>
  <c r="I1518" i="19"/>
  <c r="I1514" i="19"/>
  <c r="I1510" i="19"/>
  <c r="I1506" i="19"/>
  <c r="I1502" i="19"/>
  <c r="I1498" i="19"/>
  <c r="I1494" i="19"/>
  <c r="I1490" i="19"/>
  <c r="I1486" i="19"/>
  <c r="I1482" i="19"/>
  <c r="I1478" i="19"/>
  <c r="I1474" i="19"/>
  <c r="I1470" i="19"/>
  <c r="I1466" i="19"/>
  <c r="I1462" i="19"/>
  <c r="I1458" i="19"/>
  <c r="I1454" i="19"/>
  <c r="I1450" i="19"/>
  <c r="I1446" i="19"/>
  <c r="I1442" i="19"/>
  <c r="I1438" i="19"/>
  <c r="I1434" i="19"/>
  <c r="I1430" i="19"/>
  <c r="I1426" i="19"/>
  <c r="I1422" i="19"/>
  <c r="I1418" i="19"/>
  <c r="I1414" i="19"/>
  <c r="I1410" i="19"/>
  <c r="I1406" i="19"/>
  <c r="I1402" i="19"/>
  <c r="I1398" i="19"/>
  <c r="I1394" i="19"/>
  <c r="I1390" i="19"/>
  <c r="I1386" i="19"/>
  <c r="I1382" i="19"/>
  <c r="I1378" i="19"/>
  <c r="I1374" i="19"/>
  <c r="I1370" i="19"/>
  <c r="I1366" i="19"/>
  <c r="I1362" i="19"/>
  <c r="I1358" i="19"/>
  <c r="I1354" i="19"/>
  <c r="I1350" i="19"/>
  <c r="I1346" i="19"/>
  <c r="I1342" i="19"/>
  <c r="I1338" i="19"/>
  <c r="I1334" i="19"/>
  <c r="I1330" i="19"/>
  <c r="I1326" i="19"/>
  <c r="I1322" i="19"/>
  <c r="I1318" i="19"/>
  <c r="I1314" i="19"/>
  <c r="I1310" i="19"/>
  <c r="I1306" i="19"/>
  <c r="I1302" i="19"/>
  <c r="I1298" i="19"/>
  <c r="I1294" i="19"/>
  <c r="I1290" i="19"/>
  <c r="I1286" i="19"/>
  <c r="I1282" i="19"/>
  <c r="I1278" i="19"/>
  <c r="I1274" i="19"/>
  <c r="I1270" i="19"/>
  <c r="I1266" i="19"/>
  <c r="I1262" i="19"/>
  <c r="I1258" i="19"/>
  <c r="I1254" i="19"/>
  <c r="I1250" i="19"/>
  <c r="I1246" i="19"/>
  <c r="I1242" i="19"/>
  <c r="I1238" i="19"/>
  <c r="I1234" i="19"/>
  <c r="I1230" i="19"/>
  <c r="I1226" i="19"/>
  <c r="I1222" i="19"/>
  <c r="I1218" i="19"/>
  <c r="I1214" i="19"/>
  <c r="I1210" i="19"/>
  <c r="I1206" i="19"/>
  <c r="I1202" i="19"/>
  <c r="I1198" i="19"/>
  <c r="I1194" i="19"/>
  <c r="I1190" i="19"/>
  <c r="I1186" i="19"/>
  <c r="I1182" i="19"/>
  <c r="I1178" i="19"/>
  <c r="I1174" i="19"/>
  <c r="I1170" i="19"/>
  <c r="I1166" i="19"/>
  <c r="I1162" i="19"/>
  <c r="I1158" i="19"/>
  <c r="I1154" i="19"/>
  <c r="I1150" i="19"/>
  <c r="I1146" i="19"/>
  <c r="I1142" i="19"/>
  <c r="I1138" i="19"/>
  <c r="I1134" i="19"/>
  <c r="I1130" i="19"/>
  <c r="I2169" i="19"/>
  <c r="I2084" i="19"/>
  <c r="I1934" i="19"/>
  <c r="I1833" i="19"/>
  <c r="I1820" i="19"/>
  <c r="I1806" i="19"/>
  <c r="I1767" i="19"/>
  <c r="I1591" i="19"/>
  <c r="I1582" i="19"/>
  <c r="I1573" i="19"/>
  <c r="I1559" i="19"/>
  <c r="I1550" i="19"/>
  <c r="I1993" i="19"/>
  <c r="I1920" i="19"/>
  <c r="I1906" i="19"/>
  <c r="I1893" i="19"/>
  <c r="I1792" i="19"/>
  <c r="I1779" i="19"/>
  <c r="I1755" i="19"/>
  <c r="I1750" i="19"/>
  <c r="I1739" i="19"/>
  <c r="I1734" i="19"/>
  <c r="I1723" i="19"/>
  <c r="I1718" i="19"/>
  <c r="I1707" i="19"/>
  <c r="I1702" i="19"/>
  <c r="I1691" i="19"/>
  <c r="I1686" i="19"/>
  <c r="I1675" i="19"/>
  <c r="I1670" i="19"/>
  <c r="I1659" i="19"/>
  <c r="I1654" i="19"/>
  <c r="I1643" i="19"/>
  <c r="I1638" i="19"/>
  <c r="I1627" i="19"/>
  <c r="I1622" i="19"/>
  <c r="I1611" i="19"/>
  <c r="I1606" i="19"/>
  <c r="I1595" i="19"/>
  <c r="I1586" i="19"/>
  <c r="I1577" i="19"/>
  <c r="I1563" i="19"/>
  <c r="I1554" i="19"/>
  <c r="I1545" i="19"/>
  <c r="I1541" i="19"/>
  <c r="I1537" i="19"/>
  <c r="I1533" i="19"/>
  <c r="I1529" i="19"/>
  <c r="I1525" i="19"/>
  <c r="I1521" i="19"/>
  <c r="I1517" i="19"/>
  <c r="I1513" i="19"/>
  <c r="I1509" i="19"/>
  <c r="I1505" i="19"/>
  <c r="I1501" i="19"/>
  <c r="I1497" i="19"/>
  <c r="I1493" i="19"/>
  <c r="I1489" i="19"/>
  <c r="I1485" i="19"/>
  <c r="I1481" i="19"/>
  <c r="I1477" i="19"/>
  <c r="I1473" i="19"/>
  <c r="I1469" i="19"/>
  <c r="I1465" i="19"/>
  <c r="I1461" i="19"/>
  <c r="I1457" i="19"/>
  <c r="I1453" i="19"/>
  <c r="I1449" i="19"/>
  <c r="I1445" i="19"/>
  <c r="I1441" i="19"/>
  <c r="I1437" i="19"/>
  <c r="I1433" i="19"/>
  <c r="I1429" i="19"/>
  <c r="I1425" i="19"/>
  <c r="I1421" i="19"/>
  <c r="I1417" i="19"/>
  <c r="I1413" i="19"/>
  <c r="I1409" i="19"/>
  <c r="I1405" i="19"/>
  <c r="I1401" i="19"/>
  <c r="I1397" i="19"/>
  <c r="I1393" i="19"/>
  <c r="I1389" i="19"/>
  <c r="I1385" i="19"/>
  <c r="I1381" i="19"/>
  <c r="I1377" i="19"/>
  <c r="I1373" i="19"/>
  <c r="I1369" i="19"/>
  <c r="I1365" i="19"/>
  <c r="I1361" i="19"/>
  <c r="I1357" i="19"/>
  <c r="I1353" i="19"/>
  <c r="I1349" i="19"/>
  <c r="I1345" i="19"/>
  <c r="I1341" i="19"/>
  <c r="I1337" i="19"/>
  <c r="I1333" i="19"/>
  <c r="I2315" i="19"/>
  <c r="I2105" i="19"/>
  <c r="I2037" i="19"/>
  <c r="I1865" i="19"/>
  <c r="I1852" i="19"/>
  <c r="I1838" i="19"/>
  <c r="I1590" i="19"/>
  <c r="I1581" i="19"/>
  <c r="I1567" i="19"/>
  <c r="I1558" i="19"/>
  <c r="I1549" i="19"/>
  <c r="I1961" i="19"/>
  <c r="I1938" i="19"/>
  <c r="I1925" i="19"/>
  <c r="I1824" i="19"/>
  <c r="I1810" i="19"/>
  <c r="I1797" i="19"/>
  <c r="I1771" i="19"/>
  <c r="I1759" i="19"/>
  <c r="I1754" i="19"/>
  <c r="I1743" i="19"/>
  <c r="I1738" i="19"/>
  <c r="I1727" i="19"/>
  <c r="I1722" i="19"/>
  <c r="I1711" i="19"/>
  <c r="I1706" i="19"/>
  <c r="I1695" i="19"/>
  <c r="I1690" i="19"/>
  <c r="I1679" i="19"/>
  <c r="I1674" i="19"/>
  <c r="I1663" i="19"/>
  <c r="I1658" i="19"/>
  <c r="I1647" i="19"/>
  <c r="I1642" i="19"/>
  <c r="I1631" i="19"/>
  <c r="I1626" i="19"/>
  <c r="I1615" i="19"/>
  <c r="I1610" i="19"/>
  <c r="I1599" i="19"/>
  <c r="I1594" i="19"/>
  <c r="I1585" i="19"/>
  <c r="I1571" i="19"/>
  <c r="I1562" i="19"/>
  <c r="I1553" i="19"/>
  <c r="I1544" i="19"/>
  <c r="I1540" i="19"/>
  <c r="I1536" i="19"/>
  <c r="I1532" i="19"/>
  <c r="I1528" i="19"/>
  <c r="I1524" i="19"/>
  <c r="I1520" i="19"/>
  <c r="I1516" i="19"/>
  <c r="I1512" i="19"/>
  <c r="I1508" i="19"/>
  <c r="I1504" i="19"/>
  <c r="I1500" i="19"/>
  <c r="I1496" i="19"/>
  <c r="I1492" i="19"/>
  <c r="I1488" i="19"/>
  <c r="I1484" i="19"/>
  <c r="I1480" i="19"/>
  <c r="I1476" i="19"/>
  <c r="I1472" i="19"/>
  <c r="I1468" i="19"/>
  <c r="I1464" i="19"/>
  <c r="I1460" i="19"/>
  <c r="I1456" i="19"/>
  <c r="I1452" i="19"/>
  <c r="I1448" i="19"/>
  <c r="I1444" i="19"/>
  <c r="I1440" i="19"/>
  <c r="I1436" i="19"/>
  <c r="I1432" i="19"/>
  <c r="I1428" i="19"/>
  <c r="I1424" i="19"/>
  <c r="I1420" i="19"/>
  <c r="I1416" i="19"/>
  <c r="I1412" i="19"/>
  <c r="I1408" i="19"/>
  <c r="I1404" i="19"/>
  <c r="I1400" i="19"/>
  <c r="I1396" i="19"/>
  <c r="I1392" i="19"/>
  <c r="I1388" i="19"/>
  <c r="I1384" i="19"/>
  <c r="I1380" i="19"/>
  <c r="I1376" i="19"/>
  <c r="I1372" i="19"/>
  <c r="I1368" i="19"/>
  <c r="I1364" i="19"/>
  <c r="I1360" i="19"/>
  <c r="I1356" i="19"/>
  <c r="I1352" i="19"/>
  <c r="I1348" i="19"/>
  <c r="I1344" i="19"/>
  <c r="I1340" i="19"/>
  <c r="I1336" i="19"/>
  <c r="I1332" i="19"/>
  <c r="I1328" i="19"/>
  <c r="I1324" i="19"/>
  <c r="I1320" i="19"/>
  <c r="I1316" i="19"/>
  <c r="I1312" i="19"/>
  <c r="I1308" i="19"/>
  <c r="I1304" i="19"/>
  <c r="I1300" i="19"/>
  <c r="I1296" i="19"/>
  <c r="I1292" i="19"/>
  <c r="I1288" i="19"/>
  <c r="I1284" i="19"/>
  <c r="I1280" i="19"/>
  <c r="I1276" i="19"/>
  <c r="I1272" i="19"/>
  <c r="I1268" i="19"/>
  <c r="I1264" i="19"/>
  <c r="I1260" i="19"/>
  <c r="I1256" i="19"/>
  <c r="I1252" i="19"/>
  <c r="I1248" i="19"/>
  <c r="I1244" i="19"/>
  <c r="I1240" i="19"/>
  <c r="I1236" i="19"/>
  <c r="I1232" i="19"/>
  <c r="I1228" i="19"/>
  <c r="I1224" i="19"/>
  <c r="I1220" i="19"/>
  <c r="I1216" i="19"/>
  <c r="I1212" i="19"/>
  <c r="I1208" i="19"/>
  <c r="I1204" i="19"/>
  <c r="I1200" i="19"/>
  <c r="I1196" i="19"/>
  <c r="I1192" i="19"/>
  <c r="I1188" i="19"/>
  <c r="I1184" i="19"/>
  <c r="I1180" i="19"/>
  <c r="I1176" i="19"/>
  <c r="I1172" i="19"/>
  <c r="I1168" i="19"/>
  <c r="I1164" i="19"/>
  <c r="I1160" i="19"/>
  <c r="I1156" i="19"/>
  <c r="I1152" i="19"/>
  <c r="I1148" i="19"/>
  <c r="I1144" i="19"/>
  <c r="I1140" i="19"/>
  <c r="I1136" i="19"/>
  <c r="I1132" i="19"/>
  <c r="I1128" i="19"/>
  <c r="I1124" i="19"/>
  <c r="I1120" i="19"/>
  <c r="I1116" i="19"/>
  <c r="I1112" i="19"/>
  <c r="I2211" i="19"/>
  <c r="I2057" i="19"/>
  <c r="I1856" i="19"/>
  <c r="I1842" i="19"/>
  <c r="I1829" i="19"/>
  <c r="I1763" i="19"/>
  <c r="I1758" i="19"/>
  <c r="I1747" i="19"/>
  <c r="I1742" i="19"/>
  <c r="I1731" i="19"/>
  <c r="I1726" i="19"/>
  <c r="I1715" i="19"/>
  <c r="I1710" i="19"/>
  <c r="I1699" i="19"/>
  <c r="I1694" i="19"/>
  <c r="I1683" i="19"/>
  <c r="I1678" i="19"/>
  <c r="I1667" i="19"/>
  <c r="I1662" i="19"/>
  <c r="I1651" i="19"/>
  <c r="I1630" i="19"/>
  <c r="I1561" i="19"/>
  <c r="I1547" i="19"/>
  <c r="I1515" i="19"/>
  <c r="I1483" i="19"/>
  <c r="I1451" i="19"/>
  <c r="I1419" i="19"/>
  <c r="I1387" i="19"/>
  <c r="I1355" i="19"/>
  <c r="I1319" i="19"/>
  <c r="I1303" i="19"/>
  <c r="I1287" i="19"/>
  <c r="I1271" i="19"/>
  <c r="I1255" i="19"/>
  <c r="I1239" i="19"/>
  <c r="I1223" i="19"/>
  <c r="I1207" i="19"/>
  <c r="I1191" i="19"/>
  <c r="I1175" i="19"/>
  <c r="I1159" i="19"/>
  <c r="I1143" i="19"/>
  <c r="I1127" i="19"/>
  <c r="I1118" i="19"/>
  <c r="I1109" i="19"/>
  <c r="I1105" i="19"/>
  <c r="I1101" i="19"/>
  <c r="I1097" i="19"/>
  <c r="I1093" i="19"/>
  <c r="I1089" i="19"/>
  <c r="I1085" i="19"/>
  <c r="I1081" i="19"/>
  <c r="I1077" i="19"/>
  <c r="I1073" i="19"/>
  <c r="I1069" i="19"/>
  <c r="I1065" i="19"/>
  <c r="I1061" i="19"/>
  <c r="I1057" i="19"/>
  <c r="I1053" i="19"/>
  <c r="I1049" i="19"/>
  <c r="I1045" i="19"/>
  <c r="I1041" i="19"/>
  <c r="I1037" i="19"/>
  <c r="I1033" i="19"/>
  <c r="I1029" i="19"/>
  <c r="I1025" i="19"/>
  <c r="I1021" i="19"/>
  <c r="I1017" i="19"/>
  <c r="I1013" i="19"/>
  <c r="I1009" i="19"/>
  <c r="I1005" i="19"/>
  <c r="I1001" i="19"/>
  <c r="I997" i="19"/>
  <c r="I993" i="19"/>
  <c r="I989" i="19"/>
  <c r="I985" i="19"/>
  <c r="I981" i="19"/>
  <c r="I977" i="19"/>
  <c r="I973" i="19"/>
  <c r="I969" i="19"/>
  <c r="I965" i="19"/>
  <c r="I961" i="19"/>
  <c r="I957" i="19"/>
  <c r="I953" i="19"/>
  <c r="I949" i="19"/>
  <c r="I945" i="19"/>
  <c r="I941" i="19"/>
  <c r="I937" i="19"/>
  <c r="I933" i="19"/>
  <c r="I929" i="19"/>
  <c r="I925" i="19"/>
  <c r="I921" i="19"/>
  <c r="I917" i="19"/>
  <c r="I913" i="19"/>
  <c r="I909" i="19"/>
  <c r="I905" i="19"/>
  <c r="I901" i="19"/>
  <c r="I897" i="19"/>
  <c r="I893" i="19"/>
  <c r="I889" i="19"/>
  <c r="I885" i="19"/>
  <c r="I881" i="19"/>
  <c r="I877" i="19"/>
  <c r="I873" i="19"/>
  <c r="I869" i="19"/>
  <c r="I2005" i="19"/>
  <c r="I1527" i="19"/>
  <c r="I1495" i="19"/>
  <c r="I1463" i="19"/>
  <c r="I1431" i="19"/>
  <c r="I1399" i="19"/>
  <c r="I1367" i="19"/>
  <c r="I1335" i="19"/>
  <c r="I1329" i="19"/>
  <c r="I1313" i="19"/>
  <c r="I1297" i="19"/>
  <c r="I1281" i="19"/>
  <c r="I1265" i="19"/>
  <c r="I1249" i="19"/>
  <c r="I1233" i="19"/>
  <c r="I1217" i="19"/>
  <c r="I1201" i="19"/>
  <c r="I1185" i="19"/>
  <c r="I1169" i="19"/>
  <c r="I1153" i="19"/>
  <c r="I1137" i="19"/>
  <c r="I1122" i="19"/>
  <c r="I1113" i="19"/>
  <c r="I1635" i="19"/>
  <c r="I1614" i="19"/>
  <c r="I1593" i="19"/>
  <c r="I1579" i="19"/>
  <c r="I1566" i="19"/>
  <c r="I1539" i="19"/>
  <c r="I1507" i="19"/>
  <c r="I1475" i="19"/>
  <c r="I1443" i="19"/>
  <c r="I1411" i="19"/>
  <c r="I1379" i="19"/>
  <c r="I1347" i="19"/>
  <c r="I1323" i="19"/>
  <c r="I1307" i="19"/>
  <c r="I1291" i="19"/>
  <c r="I1275" i="19"/>
  <c r="I1259" i="19"/>
  <c r="I1243" i="19"/>
  <c r="I1227" i="19"/>
  <c r="I1211" i="19"/>
  <c r="I1195" i="19"/>
  <c r="I1179" i="19"/>
  <c r="I1163" i="19"/>
  <c r="I1147" i="19"/>
  <c r="I1131" i="19"/>
  <c r="I1126" i="19"/>
  <c r="I1117" i="19"/>
  <c r="I1108" i="19"/>
  <c r="I1104" i="19"/>
  <c r="I1100" i="19"/>
  <c r="I1096" i="19"/>
  <c r="I1092" i="19"/>
  <c r="I1088" i="19"/>
  <c r="I1084" i="19"/>
  <c r="I1080" i="19"/>
  <c r="I1076" i="19"/>
  <c r="I1072" i="19"/>
  <c r="I1068" i="19"/>
  <c r="I1064" i="19"/>
  <c r="I1060" i="19"/>
  <c r="I1056" i="19"/>
  <c r="I1052" i="19"/>
  <c r="I1048" i="19"/>
  <c r="I1044" i="19"/>
  <c r="I1040" i="19"/>
  <c r="I1036" i="19"/>
  <c r="I1032" i="19"/>
  <c r="I1028" i="19"/>
  <c r="I1024" i="19"/>
  <c r="I1020" i="19"/>
  <c r="I1016" i="19"/>
  <c r="I1012" i="19"/>
  <c r="I1008" i="19"/>
  <c r="I1004" i="19"/>
  <c r="I1000" i="19"/>
  <c r="I996" i="19"/>
  <c r="I992" i="19"/>
  <c r="I988" i="19"/>
  <c r="I984" i="19"/>
  <c r="I980" i="19"/>
  <c r="I976" i="19"/>
  <c r="I972" i="19"/>
  <c r="I968" i="19"/>
  <c r="I964" i="19"/>
  <c r="I960" i="19"/>
  <c r="I956" i="19"/>
  <c r="I952" i="19"/>
  <c r="I948" i="19"/>
  <c r="I944" i="19"/>
  <c r="I940" i="19"/>
  <c r="I936" i="19"/>
  <c r="I932" i="19"/>
  <c r="I928" i="19"/>
  <c r="I924" i="19"/>
  <c r="I920" i="19"/>
  <c r="I916" i="19"/>
  <c r="I912" i="19"/>
  <c r="I908" i="19"/>
  <c r="I904" i="19"/>
  <c r="I900" i="19"/>
  <c r="I896" i="19"/>
  <c r="I892" i="19"/>
  <c r="I888" i="19"/>
  <c r="I884" i="19"/>
  <c r="I880" i="19"/>
  <c r="I876" i="19"/>
  <c r="I872" i="19"/>
  <c r="I868" i="19"/>
  <c r="I864" i="19"/>
  <c r="I860" i="19"/>
  <c r="I856" i="19"/>
  <c r="I852" i="19"/>
  <c r="I848" i="19"/>
  <c r="I844" i="19"/>
  <c r="I840" i="19"/>
  <c r="I836" i="19"/>
  <c r="I832" i="19"/>
  <c r="I828" i="19"/>
  <c r="I824" i="19"/>
  <c r="I820" i="19"/>
  <c r="I816" i="19"/>
  <c r="I812" i="19"/>
  <c r="I808" i="19"/>
  <c r="I804" i="19"/>
  <c r="I800" i="19"/>
  <c r="I796" i="19"/>
  <c r="I792" i="19"/>
  <c r="I788" i="19"/>
  <c r="I784" i="19"/>
  <c r="I780" i="19"/>
  <c r="I776" i="19"/>
  <c r="I772" i="19"/>
  <c r="I768" i="19"/>
  <c r="I764" i="19"/>
  <c r="I760" i="19"/>
  <c r="I756" i="19"/>
  <c r="I752" i="19"/>
  <c r="I748" i="19"/>
  <c r="I744" i="19"/>
  <c r="I740" i="19"/>
  <c r="I736" i="19"/>
  <c r="I732" i="19"/>
  <c r="I728" i="19"/>
  <c r="I724" i="19"/>
  <c r="I720" i="19"/>
  <c r="I716" i="19"/>
  <c r="I712" i="19"/>
  <c r="I708" i="19"/>
  <c r="I704" i="19"/>
  <c r="I700" i="19"/>
  <c r="I696" i="19"/>
  <c r="I692" i="19"/>
  <c r="I688" i="19"/>
  <c r="I684" i="19"/>
  <c r="I680" i="19"/>
  <c r="I676" i="19"/>
  <c r="I672" i="19"/>
  <c r="I668" i="19"/>
  <c r="I664" i="19"/>
  <c r="I660" i="19"/>
  <c r="I656" i="19"/>
  <c r="I652" i="19"/>
  <c r="I648" i="19"/>
  <c r="I644" i="19"/>
  <c r="I640" i="19"/>
  <c r="I636" i="19"/>
  <c r="I632" i="19"/>
  <c r="I628" i="19"/>
  <c r="I624" i="19"/>
  <c r="I620" i="19"/>
  <c r="I1870" i="19"/>
  <c r="I1783" i="19"/>
  <c r="I1519" i="19"/>
  <c r="I1487" i="19"/>
  <c r="I1455" i="19"/>
  <c r="I1423" i="19"/>
  <c r="I1391" i="19"/>
  <c r="I1359" i="19"/>
  <c r="I1317" i="19"/>
  <c r="I1301" i="19"/>
  <c r="I1285" i="19"/>
  <c r="I1269" i="19"/>
  <c r="I1253" i="19"/>
  <c r="I1237" i="19"/>
  <c r="I1221" i="19"/>
  <c r="I1205" i="19"/>
  <c r="I1189" i="19"/>
  <c r="I1173" i="19"/>
  <c r="I1157" i="19"/>
  <c r="I1141" i="19"/>
  <c r="I1121" i="19"/>
  <c r="I1884" i="19"/>
  <c r="I1619" i="19"/>
  <c r="I1598" i="19"/>
  <c r="I1531" i="19"/>
  <c r="I1499" i="19"/>
  <c r="I1467" i="19"/>
  <c r="I1435" i="19"/>
  <c r="I1403" i="19"/>
  <c r="I1371" i="19"/>
  <c r="I1339" i="19"/>
  <c r="I1327" i="19"/>
  <c r="I1311" i="19"/>
  <c r="I1295" i="19"/>
  <c r="I1279" i="19"/>
  <c r="I1263" i="19"/>
  <c r="I1247" i="19"/>
  <c r="I1231" i="19"/>
  <c r="I1215" i="19"/>
  <c r="I1199" i="19"/>
  <c r="I1183" i="19"/>
  <c r="I1167" i="19"/>
  <c r="I1151" i="19"/>
  <c r="I1135" i="19"/>
  <c r="I1125" i="19"/>
  <c r="I1111" i="19"/>
  <c r="I1107" i="19"/>
  <c r="I1103" i="19"/>
  <c r="I1099" i="19"/>
  <c r="I1095" i="19"/>
  <c r="I1091" i="19"/>
  <c r="I1087" i="19"/>
  <c r="I1083" i="19"/>
  <c r="I1079" i="19"/>
  <c r="I1075" i="19"/>
  <c r="I1071" i="19"/>
  <c r="I1067" i="19"/>
  <c r="I1063" i="19"/>
  <c r="I1059" i="19"/>
  <c r="I1055" i="19"/>
  <c r="I1051" i="19"/>
  <c r="I1047" i="19"/>
  <c r="I1043" i="19"/>
  <c r="I1039" i="19"/>
  <c r="I1035" i="19"/>
  <c r="I1031" i="19"/>
  <c r="I1027" i="19"/>
  <c r="I1023" i="19"/>
  <c r="I1019" i="19"/>
  <c r="I1015" i="19"/>
  <c r="I1011" i="19"/>
  <c r="I1007" i="19"/>
  <c r="I1003" i="19"/>
  <c r="I999" i="19"/>
  <c r="I995" i="19"/>
  <c r="I991" i="19"/>
  <c r="I987" i="19"/>
  <c r="I983" i="19"/>
  <c r="I979" i="19"/>
  <c r="I975" i="19"/>
  <c r="I971" i="19"/>
  <c r="I967" i="19"/>
  <c r="I963" i="19"/>
  <c r="I959" i="19"/>
  <c r="I955" i="19"/>
  <c r="I951" i="19"/>
  <c r="I947" i="19"/>
  <c r="I943" i="19"/>
  <c r="I939" i="19"/>
  <c r="I935" i="19"/>
  <c r="I931" i="19"/>
  <c r="I927" i="19"/>
  <c r="I923" i="19"/>
  <c r="I919" i="19"/>
  <c r="I915" i="19"/>
  <c r="I911" i="19"/>
  <c r="I907" i="19"/>
  <c r="I903" i="19"/>
  <c r="I899" i="19"/>
  <c r="I895" i="19"/>
  <c r="I891" i="19"/>
  <c r="I887" i="19"/>
  <c r="I883" i="19"/>
  <c r="I879" i="19"/>
  <c r="I875" i="19"/>
  <c r="I871" i="19"/>
  <c r="I867" i="19"/>
  <c r="I1570" i="19"/>
  <c r="I1557" i="19"/>
  <c r="I1543" i="19"/>
  <c r="I1511" i="19"/>
  <c r="I1479" i="19"/>
  <c r="I1447" i="19"/>
  <c r="I1415" i="19"/>
  <c r="I1383" i="19"/>
  <c r="I1351" i="19"/>
  <c r="I1321" i="19"/>
  <c r="I1305" i="19"/>
  <c r="I1289" i="19"/>
  <c r="I1273" i="19"/>
  <c r="I1257" i="19"/>
  <c r="I1241" i="19"/>
  <c r="I1225" i="19"/>
  <c r="I1209" i="19"/>
  <c r="I1193" i="19"/>
  <c r="I1177" i="19"/>
  <c r="I1161" i="19"/>
  <c r="I1145" i="19"/>
  <c r="I1129" i="19"/>
  <c r="I1115" i="19"/>
  <c r="I1589" i="19"/>
  <c r="I1575" i="19"/>
  <c r="I1535" i="19"/>
  <c r="I1503" i="19"/>
  <c r="I1471" i="19"/>
  <c r="I1439" i="19"/>
  <c r="I1407" i="19"/>
  <c r="I1375" i="19"/>
  <c r="I1343" i="19"/>
  <c r="I1325" i="19"/>
  <c r="I1309" i="19"/>
  <c r="I1293" i="19"/>
  <c r="I1277" i="19"/>
  <c r="I1261" i="19"/>
  <c r="I1245" i="19"/>
  <c r="I1229" i="19"/>
  <c r="I1213" i="19"/>
  <c r="I1197" i="19"/>
  <c r="I1181" i="19"/>
  <c r="I1165" i="19"/>
  <c r="I1149" i="19"/>
  <c r="I1133" i="19"/>
  <c r="I1123" i="19"/>
  <c r="I1114" i="19"/>
  <c r="I1459" i="19"/>
  <c r="I1267" i="19"/>
  <c r="I1139" i="19"/>
  <c r="I1090" i="19"/>
  <c r="I1058" i="19"/>
  <c r="I1026" i="19"/>
  <c r="I994" i="19"/>
  <c r="I962" i="19"/>
  <c r="I930" i="19"/>
  <c r="I898" i="19"/>
  <c r="I866" i="19"/>
  <c r="I857" i="19"/>
  <c r="I843" i="19"/>
  <c r="I834" i="19"/>
  <c r="I825" i="19"/>
  <c r="I811" i="19"/>
  <c r="I802" i="19"/>
  <c r="I793" i="19"/>
  <c r="I779" i="19"/>
  <c r="I770" i="19"/>
  <c r="I761" i="19"/>
  <c r="I747" i="19"/>
  <c r="I738" i="19"/>
  <c r="I729" i="19"/>
  <c r="I715" i="19"/>
  <c r="I706" i="19"/>
  <c r="I697" i="19"/>
  <c r="I683" i="19"/>
  <c r="I674" i="19"/>
  <c r="I665" i="19"/>
  <c r="I651" i="19"/>
  <c r="I642" i="19"/>
  <c r="I633" i="19"/>
  <c r="I619" i="19"/>
  <c r="I615" i="19"/>
  <c r="I611" i="19"/>
  <c r="I607" i="19"/>
  <c r="I603" i="19"/>
  <c r="I599" i="19"/>
  <c r="I595" i="19"/>
  <c r="I591" i="19"/>
  <c r="I587" i="19"/>
  <c r="I583" i="19"/>
  <c r="I579" i="19"/>
  <c r="I575" i="19"/>
  <c r="I571" i="19"/>
  <c r="I567" i="19"/>
  <c r="I563" i="19"/>
  <c r="I559" i="19"/>
  <c r="I555" i="19"/>
  <c r="I551" i="19"/>
  <c r="I291" i="19"/>
  <c r="I283" i="19"/>
  <c r="I275" i="19"/>
  <c r="I267" i="19"/>
  <c r="I259" i="19"/>
  <c r="I251" i="19"/>
  <c r="I243" i="19"/>
  <c r="I235" i="19"/>
  <c r="I227" i="19"/>
  <c r="I219" i="19"/>
  <c r="I211" i="19"/>
  <c r="I203" i="19"/>
  <c r="I195" i="19"/>
  <c r="I181" i="19"/>
  <c r="I176" i="19"/>
  <c r="I168" i="19"/>
  <c r="I160" i="19"/>
  <c r="I152" i="19"/>
  <c r="I144" i="19"/>
  <c r="I136" i="19"/>
  <c r="I128" i="19"/>
  <c r="I120" i="19"/>
  <c r="I1646" i="19"/>
  <c r="I1427" i="19"/>
  <c r="I1251" i="19"/>
  <c r="I1102" i="19"/>
  <c r="I1070" i="19"/>
  <c r="I1038" i="19"/>
  <c r="I1006" i="19"/>
  <c r="I974" i="19"/>
  <c r="I942" i="19"/>
  <c r="I910" i="19"/>
  <c r="I878" i="19"/>
  <c r="I861" i="19"/>
  <c r="I847" i="19"/>
  <c r="I838" i="19"/>
  <c r="I829" i="19"/>
  <c r="I815" i="19"/>
  <c r="I806" i="19"/>
  <c r="I797" i="19"/>
  <c r="I783" i="19"/>
  <c r="I774" i="19"/>
  <c r="I765" i="19"/>
  <c r="I751" i="19"/>
  <c r="I742" i="19"/>
  <c r="I733" i="19"/>
  <c r="I719" i="19"/>
  <c r="I710" i="19"/>
  <c r="I701" i="19"/>
  <c r="I687" i="19"/>
  <c r="I678" i="19"/>
  <c r="I669" i="19"/>
  <c r="I655" i="19"/>
  <c r="I646" i="19"/>
  <c r="I637" i="19"/>
  <c r="I623" i="19"/>
  <c r="I546" i="19"/>
  <c r="I542" i="19"/>
  <c r="I538" i="19"/>
  <c r="I534" i="19"/>
  <c r="I530" i="19"/>
  <c r="I526" i="19"/>
  <c r="I522" i="19"/>
  <c r="I518" i="19"/>
  <c r="I514" i="19"/>
  <c r="I510" i="19"/>
  <c r="I506" i="19"/>
  <c r="I502" i="19"/>
  <c r="I498" i="19"/>
  <c r="I494" i="19"/>
  <c r="I490" i="19"/>
  <c r="I486" i="19"/>
  <c r="I482" i="19"/>
  <c r="I478" i="19"/>
  <c r="I474" i="19"/>
  <c r="I470" i="19"/>
  <c r="I466" i="19"/>
  <c r="I462" i="19"/>
  <c r="I458" i="19"/>
  <c r="I454" i="19"/>
  <c r="I450" i="19"/>
  <c r="I446" i="19"/>
  <c r="I442" i="19"/>
  <c r="I438" i="19"/>
  <c r="I434" i="19"/>
  <c r="I430" i="19"/>
  <c r="I426" i="19"/>
  <c r="I422" i="19"/>
  <c r="I418" i="19"/>
  <c r="I414" i="19"/>
  <c r="I410" i="19"/>
  <c r="I406" i="19"/>
  <c r="I402" i="19"/>
  <c r="I398" i="19"/>
  <c r="I394" i="19"/>
  <c r="I390" i="19"/>
  <c r="I386" i="19"/>
  <c r="I382" i="19"/>
  <c r="I378" i="19"/>
  <c r="I374" i="19"/>
  <c r="I370" i="19"/>
  <c r="I366" i="19"/>
  <c r="I362" i="19"/>
  <c r="I358" i="19"/>
  <c r="I354" i="19"/>
  <c r="I350" i="19"/>
  <c r="I346" i="19"/>
  <c r="I342" i="19"/>
  <c r="I338" i="19"/>
  <c r="I334" i="19"/>
  <c r="I330" i="19"/>
  <c r="I326" i="19"/>
  <c r="I322" i="19"/>
  <c r="I318" i="19"/>
  <c r="I314" i="19"/>
  <c r="I310" i="19"/>
  <c r="I306" i="19"/>
  <c r="I302" i="19"/>
  <c r="I298" i="19"/>
  <c r="I294" i="19"/>
  <c r="I288" i="19"/>
  <c r="I280" i="19"/>
  <c r="I272" i="19"/>
  <c r="I264" i="19"/>
  <c r="I256" i="19"/>
  <c r="I248" i="19"/>
  <c r="I240" i="19"/>
  <c r="I232" i="19"/>
  <c r="I224" i="19"/>
  <c r="I216" i="19"/>
  <c r="I208" i="19"/>
  <c r="I200" i="19"/>
  <c r="I192" i="19"/>
  <c r="I184" i="19"/>
  <c r="I171" i="19"/>
  <c r="I163" i="19"/>
  <c r="I1395" i="19"/>
  <c r="I1235" i="19"/>
  <c r="I1082" i="19"/>
  <c r="I1050" i="19"/>
  <c r="I1018" i="19"/>
  <c r="I986" i="19"/>
  <c r="I954" i="19"/>
  <c r="I922" i="19"/>
  <c r="I890" i="19"/>
  <c r="I865" i="19"/>
  <c r="I851" i="19"/>
  <c r="I842" i="19"/>
  <c r="I833" i="19"/>
  <c r="I819" i="19"/>
  <c r="I810" i="19"/>
  <c r="I801" i="19"/>
  <c r="I787" i="19"/>
  <c r="I778" i="19"/>
  <c r="I769" i="19"/>
  <c r="I755" i="19"/>
  <c r="I746" i="19"/>
  <c r="I737" i="19"/>
  <c r="I723" i="19"/>
  <c r="I714" i="19"/>
  <c r="I705" i="19"/>
  <c r="I691" i="19"/>
  <c r="I682" i="19"/>
  <c r="I673" i="19"/>
  <c r="I659" i="19"/>
  <c r="I650" i="19"/>
  <c r="I641" i="19"/>
  <c r="I627" i="19"/>
  <c r="I618" i="19"/>
  <c r="I614" i="19"/>
  <c r="I610" i="19"/>
  <c r="I606" i="19"/>
  <c r="I602" i="19"/>
  <c r="I598" i="19"/>
  <c r="I594" i="19"/>
  <c r="I590" i="19"/>
  <c r="I586" i="19"/>
  <c r="I582" i="19"/>
  <c r="I578" i="19"/>
  <c r="I574" i="19"/>
  <c r="I570" i="19"/>
  <c r="I566" i="19"/>
  <c r="I562" i="19"/>
  <c r="I558" i="19"/>
  <c r="I554" i="19"/>
  <c r="I550" i="19"/>
  <c r="I285" i="19"/>
  <c r="I277" i="19"/>
  <c r="I269" i="19"/>
  <c r="I261" i="19"/>
  <c r="I253" i="19"/>
  <c r="I245" i="19"/>
  <c r="I237" i="19"/>
  <c r="I229" i="19"/>
  <c r="I221" i="19"/>
  <c r="I213" i="19"/>
  <c r="I205" i="19"/>
  <c r="I197" i="19"/>
  <c r="I189" i="19"/>
  <c r="I187" i="19"/>
  <c r="I179" i="19"/>
  <c r="I174" i="19"/>
  <c r="I166" i="19"/>
  <c r="I158" i="19"/>
  <c r="I1363" i="19"/>
  <c r="I1219" i="19"/>
  <c r="I1094" i="19"/>
  <c r="I1062" i="19"/>
  <c r="I1030" i="19"/>
  <c r="I998" i="19"/>
  <c r="I966" i="19"/>
  <c r="I934" i="19"/>
  <c r="I902" i="19"/>
  <c r="I870" i="19"/>
  <c r="I855" i="19"/>
  <c r="I846" i="19"/>
  <c r="I837" i="19"/>
  <c r="I823" i="19"/>
  <c r="I814" i="19"/>
  <c r="I805" i="19"/>
  <c r="I791" i="19"/>
  <c r="I782" i="19"/>
  <c r="I773" i="19"/>
  <c r="I759" i="19"/>
  <c r="I750" i="19"/>
  <c r="I741" i="19"/>
  <c r="I727" i="19"/>
  <c r="I718" i="19"/>
  <c r="I709" i="19"/>
  <c r="I695" i="19"/>
  <c r="I686" i="19"/>
  <c r="I677" i="19"/>
  <c r="I663" i="19"/>
  <c r="I654" i="19"/>
  <c r="I645" i="19"/>
  <c r="I631" i="19"/>
  <c r="I622" i="19"/>
  <c r="I545" i="19"/>
  <c r="I541" i="19"/>
  <c r="I537" i="19"/>
  <c r="I533" i="19"/>
  <c r="I529" i="19"/>
  <c r="I525" i="19"/>
  <c r="I521" i="19"/>
  <c r="I517" i="19"/>
  <c r="I513" i="19"/>
  <c r="I509" i="19"/>
  <c r="I505" i="19"/>
  <c r="I501" i="19"/>
  <c r="I497" i="19"/>
  <c r="I493" i="19"/>
  <c r="I489" i="19"/>
  <c r="I485" i="19"/>
  <c r="I481" i="19"/>
  <c r="I477" i="19"/>
  <c r="I473" i="19"/>
  <c r="I469" i="19"/>
  <c r="I465" i="19"/>
  <c r="I461" i="19"/>
  <c r="I457" i="19"/>
  <c r="I453" i="19"/>
  <c r="I449" i="19"/>
  <c r="I445" i="19"/>
  <c r="I441" i="19"/>
  <c r="I437" i="19"/>
  <c r="I433" i="19"/>
  <c r="I429" i="19"/>
  <c r="I425" i="19"/>
  <c r="I421" i="19"/>
  <c r="I417" i="19"/>
  <c r="I413" i="19"/>
  <c r="I409" i="19"/>
  <c r="I405" i="19"/>
  <c r="I401" i="19"/>
  <c r="I397" i="19"/>
  <c r="I393" i="19"/>
  <c r="I389" i="19"/>
  <c r="I385" i="19"/>
  <c r="I381" i="19"/>
  <c r="I377" i="19"/>
  <c r="I373" i="19"/>
  <c r="I369" i="19"/>
  <c r="I365" i="19"/>
  <c r="I361" i="19"/>
  <c r="I357" i="19"/>
  <c r="I353" i="19"/>
  <c r="I349" i="19"/>
  <c r="I345" i="19"/>
  <c r="I341" i="19"/>
  <c r="I337" i="19"/>
  <c r="I333" i="19"/>
  <c r="I329" i="19"/>
  <c r="I325" i="19"/>
  <c r="I321" i="19"/>
  <c r="I317" i="19"/>
  <c r="I313" i="19"/>
  <c r="I309" i="19"/>
  <c r="I305" i="19"/>
  <c r="I301" i="19"/>
  <c r="I297" i="19"/>
  <c r="I293" i="19"/>
  <c r="I290" i="19"/>
  <c r="I282" i="19"/>
  <c r="I274" i="19"/>
  <c r="I266" i="19"/>
  <c r="I258" i="19"/>
  <c r="I250" i="19"/>
  <c r="I242" i="19"/>
  <c r="I234" i="19"/>
  <c r="I226" i="19"/>
  <c r="I218" i="19"/>
  <c r="I210" i="19"/>
  <c r="I202" i="19"/>
  <c r="I194" i="19"/>
  <c r="I182" i="19"/>
  <c r="I169" i="19"/>
  <c r="I161" i="19"/>
  <c r="I153" i="19"/>
  <c r="I145" i="19"/>
  <c r="I137" i="19"/>
  <c r="I129" i="19"/>
  <c r="I121" i="19"/>
  <c r="I116" i="19"/>
  <c r="I1331" i="19"/>
  <c r="I1203" i="19"/>
  <c r="I1106" i="19"/>
  <c r="I1074" i="19"/>
  <c r="I1042" i="19"/>
  <c r="I1010" i="19"/>
  <c r="I978" i="19"/>
  <c r="I946" i="19"/>
  <c r="I914" i="19"/>
  <c r="I882" i="19"/>
  <c r="I859" i="19"/>
  <c r="I850" i="19"/>
  <c r="I841" i="19"/>
  <c r="I827" i="19"/>
  <c r="I818" i="19"/>
  <c r="I809" i="19"/>
  <c r="I795" i="19"/>
  <c r="I786" i="19"/>
  <c r="I777" i="19"/>
  <c r="I763" i="19"/>
  <c r="I754" i="19"/>
  <c r="I745" i="19"/>
  <c r="I731" i="19"/>
  <c r="I722" i="19"/>
  <c r="I713" i="19"/>
  <c r="I699" i="19"/>
  <c r="I690" i="19"/>
  <c r="I681" i="19"/>
  <c r="I667" i="19"/>
  <c r="I658" i="19"/>
  <c r="I649" i="19"/>
  <c r="I635" i="19"/>
  <c r="I626" i="19"/>
  <c r="I617" i="19"/>
  <c r="I613" i="19"/>
  <c r="I609" i="19"/>
  <c r="I605" i="19"/>
  <c r="I601" i="19"/>
  <c r="I597" i="19"/>
  <c r="I593" i="19"/>
  <c r="I589" i="19"/>
  <c r="I585" i="19"/>
  <c r="I581" i="19"/>
  <c r="I577" i="19"/>
  <c r="I573" i="19"/>
  <c r="I569" i="19"/>
  <c r="I565" i="19"/>
  <c r="I561" i="19"/>
  <c r="I557" i="19"/>
  <c r="I553" i="19"/>
  <c r="I549" i="19"/>
  <c r="I287" i="19"/>
  <c r="I279" i="19"/>
  <c r="I271" i="19"/>
  <c r="I263" i="19"/>
  <c r="I255" i="19"/>
  <c r="I247" i="19"/>
  <c r="I239" i="19"/>
  <c r="I231" i="19"/>
  <c r="I223" i="19"/>
  <c r="I215" i="19"/>
  <c r="I207" i="19"/>
  <c r="I199" i="19"/>
  <c r="I191" i="19"/>
  <c r="I185" i="19"/>
  <c r="I177" i="19"/>
  <c r="I172" i="19"/>
  <c r="I164" i="19"/>
  <c r="I156" i="19"/>
  <c r="I148" i="19"/>
  <c r="I1897" i="19"/>
  <c r="I1603" i="19"/>
  <c r="I1315" i="19"/>
  <c r="I1187" i="19"/>
  <c r="I1119" i="19"/>
  <c r="I1086" i="19"/>
  <c r="I1054" i="19"/>
  <c r="I1022" i="19"/>
  <c r="I990" i="19"/>
  <c r="I958" i="19"/>
  <c r="I926" i="19"/>
  <c r="I894" i="19"/>
  <c r="I863" i="19"/>
  <c r="I854" i="19"/>
  <c r="I845" i="19"/>
  <c r="I831" i="19"/>
  <c r="I822" i="19"/>
  <c r="I813" i="19"/>
  <c r="I799" i="19"/>
  <c r="I790" i="19"/>
  <c r="I781" i="19"/>
  <c r="I767" i="19"/>
  <c r="I758" i="19"/>
  <c r="I749" i="19"/>
  <c r="I735" i="19"/>
  <c r="I726" i="19"/>
  <c r="I717" i="19"/>
  <c r="I703" i="19"/>
  <c r="I694" i="19"/>
  <c r="I685" i="19"/>
  <c r="I671" i="19"/>
  <c r="I662" i="19"/>
  <c r="I653" i="19"/>
  <c r="I639" i="19"/>
  <c r="I630" i="19"/>
  <c r="I621" i="19"/>
  <c r="I544" i="19"/>
  <c r="I540" i="19"/>
  <c r="I536" i="19"/>
  <c r="I532" i="19"/>
  <c r="I528" i="19"/>
  <c r="I524" i="19"/>
  <c r="I520" i="19"/>
  <c r="I516" i="19"/>
  <c r="I512" i="19"/>
  <c r="I508" i="19"/>
  <c r="I504" i="19"/>
  <c r="I500" i="19"/>
  <c r="I496" i="19"/>
  <c r="I492" i="19"/>
  <c r="I488" i="19"/>
  <c r="I484" i="19"/>
  <c r="I480" i="19"/>
  <c r="I476" i="19"/>
  <c r="I472" i="19"/>
  <c r="I468" i="19"/>
  <c r="I464" i="19"/>
  <c r="I460" i="19"/>
  <c r="I456" i="19"/>
  <c r="I452" i="19"/>
  <c r="I448" i="19"/>
  <c r="I444" i="19"/>
  <c r="I440" i="19"/>
  <c r="I436" i="19"/>
  <c r="I432" i="19"/>
  <c r="I428" i="19"/>
  <c r="I424" i="19"/>
  <c r="I420" i="19"/>
  <c r="I416" i="19"/>
  <c r="I412" i="19"/>
  <c r="I408" i="19"/>
  <c r="I404" i="19"/>
  <c r="I400" i="19"/>
  <c r="I396" i="19"/>
  <c r="I392" i="19"/>
  <c r="I388" i="19"/>
  <c r="I384" i="19"/>
  <c r="I380" i="19"/>
  <c r="I376" i="19"/>
  <c r="I372" i="19"/>
  <c r="I368" i="19"/>
  <c r="I364" i="19"/>
  <c r="I360" i="19"/>
  <c r="I356" i="19"/>
  <c r="I352" i="19"/>
  <c r="I348" i="19"/>
  <c r="I344" i="19"/>
  <c r="I340" i="19"/>
  <c r="I336" i="19"/>
  <c r="I332" i="19"/>
  <c r="I328" i="19"/>
  <c r="I324" i="19"/>
  <c r="I320" i="19"/>
  <c r="I316" i="19"/>
  <c r="I312" i="19"/>
  <c r="I308" i="19"/>
  <c r="I304" i="19"/>
  <c r="I300" i="19"/>
  <c r="I296" i="19"/>
  <c r="I292" i="19"/>
  <c r="I284" i="19"/>
  <c r="I276" i="19"/>
  <c r="I268" i="19"/>
  <c r="I260" i="19"/>
  <c r="I252" i="19"/>
  <c r="I244" i="19"/>
  <c r="I236" i="19"/>
  <c r="I228" i="19"/>
  <c r="I220" i="19"/>
  <c r="I212" i="19"/>
  <c r="I204" i="19"/>
  <c r="I196" i="19"/>
  <c r="I188" i="19"/>
  <c r="I180" i="19"/>
  <c r="I175" i="19"/>
  <c r="I167" i="19"/>
  <c r="I159" i="19"/>
  <c r="I151" i="19"/>
  <c r="I1523" i="19"/>
  <c r="I1299" i="19"/>
  <c r="I1171" i="19"/>
  <c r="I1098" i="19"/>
  <c r="I1066" i="19"/>
  <c r="I1034" i="19"/>
  <c r="I1002" i="19"/>
  <c r="I970" i="19"/>
  <c r="I938" i="19"/>
  <c r="I906" i="19"/>
  <c r="I874" i="19"/>
  <c r="I858" i="19"/>
  <c r="I849" i="19"/>
  <c r="I835" i="19"/>
  <c r="I826" i="19"/>
  <c r="I817" i="19"/>
  <c r="I803" i="19"/>
  <c r="I794" i="19"/>
  <c r="I785" i="19"/>
  <c r="I771" i="19"/>
  <c r="I762" i="19"/>
  <c r="I753" i="19"/>
  <c r="I739" i="19"/>
  <c r="I730" i="19"/>
  <c r="I721" i="19"/>
  <c r="I707" i="19"/>
  <c r="I698" i="19"/>
  <c r="I689" i="19"/>
  <c r="I675" i="19"/>
  <c r="I666" i="19"/>
  <c r="I657" i="19"/>
  <c r="I643" i="19"/>
  <c r="I634" i="19"/>
  <c r="I625" i="19"/>
  <c r="I616" i="19"/>
  <c r="I612" i="19"/>
  <c r="I608" i="19"/>
  <c r="I604" i="19"/>
  <c r="I600" i="19"/>
  <c r="I596" i="19"/>
  <c r="I592" i="19"/>
  <c r="I588" i="19"/>
  <c r="I584" i="19"/>
  <c r="I580" i="19"/>
  <c r="I576" i="19"/>
  <c r="I572" i="19"/>
  <c r="I568" i="19"/>
  <c r="I564" i="19"/>
  <c r="I560" i="19"/>
  <c r="I556" i="19"/>
  <c r="I552" i="19"/>
  <c r="I548" i="19"/>
  <c r="I289" i="19"/>
  <c r="I281" i="19"/>
  <c r="I273" i="19"/>
  <c r="I265" i="19"/>
  <c r="I257" i="19"/>
  <c r="I249" i="19"/>
  <c r="I241" i="19"/>
  <c r="I233" i="19"/>
  <c r="I225" i="19"/>
  <c r="I217" i="19"/>
  <c r="I209" i="19"/>
  <c r="I201" i="19"/>
  <c r="I193" i="19"/>
  <c r="I183" i="19"/>
  <c r="I170" i="19"/>
  <c r="I162" i="19"/>
  <c r="I154" i="19"/>
  <c r="I146" i="19"/>
  <c r="I950" i="19"/>
  <c r="I821" i="19"/>
  <c r="I711" i="19"/>
  <c r="I638" i="19"/>
  <c r="I531" i="19"/>
  <c r="I499" i="19"/>
  <c r="I467" i="19"/>
  <c r="I435" i="19"/>
  <c r="I403" i="19"/>
  <c r="I371" i="19"/>
  <c r="I339" i="19"/>
  <c r="I307" i="19"/>
  <c r="I246" i="19"/>
  <c r="I190" i="19"/>
  <c r="I147" i="19"/>
  <c r="I141" i="19"/>
  <c r="I130" i="19"/>
  <c r="I112" i="19"/>
  <c r="I104" i="19"/>
  <c r="I96" i="19"/>
  <c r="I88" i="19"/>
  <c r="I80" i="19"/>
  <c r="I72" i="19"/>
  <c r="I64" i="19"/>
  <c r="I56" i="19"/>
  <c r="I48" i="19"/>
  <c r="I40" i="19"/>
  <c r="I32" i="19"/>
  <c r="I24" i="19"/>
  <c r="I19" i="19"/>
  <c r="I17" i="19"/>
  <c r="I15" i="19"/>
  <c r="I13" i="19"/>
  <c r="I11" i="19"/>
  <c r="I9" i="19"/>
  <c r="I51" i="19"/>
  <c r="I43" i="19"/>
  <c r="I35" i="19"/>
  <c r="I27" i="19"/>
  <c r="I78" i="19"/>
  <c r="I25" i="19"/>
  <c r="I918" i="19"/>
  <c r="I798" i="19"/>
  <c r="I725" i="19"/>
  <c r="I543" i="19"/>
  <c r="I511" i="19"/>
  <c r="I479" i="19"/>
  <c r="I447" i="19"/>
  <c r="I415" i="19"/>
  <c r="I383" i="19"/>
  <c r="I351" i="19"/>
  <c r="I319" i="19"/>
  <c r="I149" i="19"/>
  <c r="I135" i="19"/>
  <c r="I119" i="19"/>
  <c r="I117" i="19"/>
  <c r="I107" i="19"/>
  <c r="I99" i="19"/>
  <c r="I91" i="19"/>
  <c r="I83" i="19"/>
  <c r="I75" i="19"/>
  <c r="I67" i="19"/>
  <c r="I59" i="19"/>
  <c r="I54" i="19"/>
  <c r="I46" i="19"/>
  <c r="I886" i="19"/>
  <c r="I775" i="19"/>
  <c r="I702" i="19"/>
  <c r="I629" i="19"/>
  <c r="I523" i="19"/>
  <c r="I491" i="19"/>
  <c r="I459" i="19"/>
  <c r="I427" i="19"/>
  <c r="I395" i="19"/>
  <c r="I363" i="19"/>
  <c r="I331" i="19"/>
  <c r="I299" i="19"/>
  <c r="I214" i="19"/>
  <c r="I206" i="19"/>
  <c r="I133" i="19"/>
  <c r="I126" i="19"/>
  <c r="I124" i="19"/>
  <c r="I115" i="19"/>
  <c r="I110" i="19"/>
  <c r="I102" i="19"/>
  <c r="I94" i="19"/>
  <c r="I86" i="19"/>
  <c r="I70" i="19"/>
  <c r="I62" i="19"/>
  <c r="I38" i="19"/>
  <c r="I30" i="19"/>
  <c r="I22" i="19"/>
  <c r="I1491" i="19"/>
  <c r="I1110" i="19"/>
  <c r="I862" i="19"/>
  <c r="I789" i="19"/>
  <c r="I679" i="19"/>
  <c r="I535" i="19"/>
  <c r="I503" i="19"/>
  <c r="I471" i="19"/>
  <c r="I439" i="19"/>
  <c r="I407" i="19"/>
  <c r="I375" i="19"/>
  <c r="I343" i="19"/>
  <c r="I311" i="19"/>
  <c r="I186" i="19"/>
  <c r="I155" i="19"/>
  <c r="I140" i="19"/>
  <c r="I131" i="19"/>
  <c r="I105" i="19"/>
  <c r="I97" i="19"/>
  <c r="I89" i="19"/>
  <c r="I81" i="19"/>
  <c r="I73" i="19"/>
  <c r="I65" i="19"/>
  <c r="I57" i="19"/>
  <c r="I1283" i="19"/>
  <c r="I1078" i="19"/>
  <c r="I839" i="19"/>
  <c r="I766" i="19"/>
  <c r="I693" i="19"/>
  <c r="I547" i="19"/>
  <c r="I515" i="19"/>
  <c r="I483" i="19"/>
  <c r="I451" i="19"/>
  <c r="I419" i="19"/>
  <c r="I387" i="19"/>
  <c r="I355" i="19"/>
  <c r="I323" i="19"/>
  <c r="I278" i="19"/>
  <c r="I270" i="19"/>
  <c r="I262" i="19"/>
  <c r="I254" i="19"/>
  <c r="I230" i="19"/>
  <c r="I222" i="19"/>
  <c r="I173" i="19"/>
  <c r="I165" i="19"/>
  <c r="I142" i="19"/>
  <c r="I138" i="19"/>
  <c r="I122" i="19"/>
  <c r="I113" i="19"/>
  <c r="I108" i="19"/>
  <c r="I100" i="19"/>
  <c r="I92" i="19"/>
  <c r="I84" i="19"/>
  <c r="I76" i="19"/>
  <c r="I68" i="19"/>
  <c r="I60" i="19"/>
  <c r="I52" i="19"/>
  <c r="I44" i="19"/>
  <c r="I36" i="19"/>
  <c r="I28" i="19"/>
  <c r="I20" i="19"/>
  <c r="I18" i="19"/>
  <c r="I16" i="19"/>
  <c r="I14" i="19"/>
  <c r="I12" i="19"/>
  <c r="I10" i="19"/>
  <c r="I23" i="19"/>
  <c r="I53" i="19"/>
  <c r="I45" i="19"/>
  <c r="I37" i="19"/>
  <c r="I33" i="19"/>
  <c r="I1155" i="19"/>
  <c r="I1046" i="19"/>
  <c r="I853" i="19"/>
  <c r="I743" i="19"/>
  <c r="I670" i="19"/>
  <c r="I527" i="19"/>
  <c r="I495" i="19"/>
  <c r="I463" i="19"/>
  <c r="I431" i="19"/>
  <c r="I399" i="19"/>
  <c r="I367" i="19"/>
  <c r="I335" i="19"/>
  <c r="I303" i="19"/>
  <c r="I238" i="19"/>
  <c r="I178" i="19"/>
  <c r="I157" i="19"/>
  <c r="I127" i="19"/>
  <c r="I111" i="19"/>
  <c r="I103" i="19"/>
  <c r="I95" i="19"/>
  <c r="I87" i="19"/>
  <c r="I79" i="19"/>
  <c r="I71" i="19"/>
  <c r="I63" i="19"/>
  <c r="I55" i="19"/>
  <c r="I47" i="19"/>
  <c r="I39" i="19"/>
  <c r="I31" i="19"/>
  <c r="I77" i="19"/>
  <c r="I1014" i="19"/>
  <c r="I830" i="19"/>
  <c r="I757" i="19"/>
  <c r="I647" i="19"/>
  <c r="I539" i="19"/>
  <c r="I507" i="19"/>
  <c r="I475" i="19"/>
  <c r="I443" i="19"/>
  <c r="I411" i="19"/>
  <c r="I379" i="19"/>
  <c r="I347" i="19"/>
  <c r="I315" i="19"/>
  <c r="I286" i="19"/>
  <c r="I150" i="19"/>
  <c r="I134" i="19"/>
  <c r="I132" i="19"/>
  <c r="I125" i="19"/>
  <c r="I118" i="19"/>
  <c r="I106" i="19"/>
  <c r="I98" i="19"/>
  <c r="I90" i="19"/>
  <c r="I82" i="19"/>
  <c r="I74" i="19"/>
  <c r="I66" i="19"/>
  <c r="I58" i="19"/>
  <c r="I50" i="19"/>
  <c r="I42" i="19"/>
  <c r="I34" i="19"/>
  <c r="I26" i="19"/>
  <c r="I101" i="19"/>
  <c r="I93" i="19"/>
  <c r="I69" i="19"/>
  <c r="I61" i="19"/>
  <c r="I982" i="19"/>
  <c r="I807" i="19"/>
  <c r="I734" i="19"/>
  <c r="I661" i="19"/>
  <c r="I519" i="19"/>
  <c r="I487" i="19"/>
  <c r="I455" i="19"/>
  <c r="I423" i="19"/>
  <c r="I391" i="19"/>
  <c r="I359" i="19"/>
  <c r="I327" i="19"/>
  <c r="I295" i="19"/>
  <c r="I198" i="19"/>
  <c r="I143" i="19"/>
  <c r="I139" i="19"/>
  <c r="I123" i="19"/>
  <c r="I114" i="19"/>
  <c r="I109" i="19"/>
  <c r="I85" i="19"/>
  <c r="I29" i="19"/>
  <c r="I21" i="19"/>
  <c r="I49" i="19"/>
  <c r="I41" i="19"/>
  <c r="D1" i="18" l="1"/>
  <c r="D6" i="18" s="1"/>
  <c r="D5" i="18"/>
  <c r="D7" i="18"/>
  <c r="G7" i="13"/>
  <c r="F7" i="13"/>
  <c r="G5" i="13"/>
  <c r="F5" i="13"/>
  <c r="G1" i="13"/>
  <c r="G8" i="13" s="1"/>
  <c r="F1" i="13"/>
  <c r="F8" i="13" s="1"/>
  <c r="F6" i="13" l="1"/>
  <c r="G6" i="13"/>
  <c r="D8" i="18"/>
  <c r="E7" i="17"/>
  <c r="D7" i="17"/>
  <c r="E5" i="17"/>
  <c r="D5" i="17"/>
  <c r="E1" i="17"/>
  <c r="E6" i="17" s="1"/>
  <c r="D1" i="17"/>
  <c r="D6" i="17" s="1"/>
  <c r="D8" i="17" l="1"/>
  <c r="E8" i="17"/>
  <c r="J1" i="9"/>
  <c r="I1" i="9"/>
  <c r="D1" i="6"/>
  <c r="D8" i="6" s="1"/>
  <c r="C1" i="6"/>
  <c r="C6" i="6" s="1"/>
  <c r="C8" i="6" l="1"/>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C9" i="20"/>
  <c r="D9" i="20" s="1"/>
  <c r="C10" i="20"/>
  <c r="D10" i="20" s="1"/>
  <c r="C11" i="20"/>
  <c r="D11" i="20" s="1"/>
  <c r="C12" i="20"/>
  <c r="D12" i="20" s="1"/>
  <c r="C13" i="20"/>
  <c r="D13" i="20" s="1"/>
  <c r="C14" i="20"/>
  <c r="D14" i="20" s="1"/>
  <c r="C15" i="20"/>
  <c r="D15" i="20" s="1"/>
  <c r="C16" i="20"/>
  <c r="D16" i="20" s="1"/>
  <c r="C17" i="20"/>
  <c r="D17" i="20" s="1"/>
  <c r="C18" i="20"/>
  <c r="D18" i="20" s="1"/>
  <c r="C19" i="20"/>
  <c r="D19" i="20" s="1"/>
  <c r="C20" i="20"/>
  <c r="D20" i="20" s="1"/>
  <c r="C21" i="20"/>
  <c r="D21" i="20" s="1"/>
  <c r="C22" i="20"/>
  <c r="D22" i="20" s="1"/>
  <c r="C23" i="20"/>
  <c r="D23" i="20" s="1"/>
  <c r="C24" i="20"/>
  <c r="D24" i="20" s="1"/>
  <c r="C25" i="20"/>
  <c r="D25" i="20" s="1"/>
  <c r="C26" i="20"/>
  <c r="D26" i="20" s="1"/>
  <c r="C27" i="20"/>
  <c r="D27" i="20" s="1"/>
  <c r="C28" i="20"/>
  <c r="D28" i="20" s="1"/>
  <c r="C29" i="20"/>
  <c r="D29" i="20" s="1"/>
  <c r="C30" i="20"/>
  <c r="D30" i="20" s="1"/>
  <c r="C31" i="20"/>
  <c r="D31" i="20" s="1"/>
  <c r="C32" i="20"/>
  <c r="D32" i="20" s="1"/>
  <c r="C33" i="20"/>
  <c r="D33" i="20" s="1"/>
  <c r="C34" i="20"/>
  <c r="D34" i="20" s="1"/>
  <c r="C35" i="20"/>
  <c r="D35" i="20" s="1"/>
  <c r="C36" i="20"/>
  <c r="D36" i="20" s="1"/>
  <c r="C37" i="20"/>
  <c r="D37" i="20" s="1"/>
  <c r="C38" i="20"/>
  <c r="D38" i="20" s="1"/>
  <c r="C39" i="20"/>
  <c r="D39" i="20" s="1"/>
  <c r="C40" i="20"/>
  <c r="D40" i="20" s="1"/>
  <c r="C41" i="20"/>
  <c r="D41" i="20" s="1"/>
  <c r="C42" i="20"/>
  <c r="D42" i="20" s="1"/>
  <c r="C43" i="20"/>
  <c r="D43" i="20" s="1"/>
  <c r="C44" i="20"/>
  <c r="D44" i="20" s="1"/>
  <c r="C45" i="20"/>
  <c r="D45" i="20" s="1"/>
  <c r="C46" i="20"/>
  <c r="D46" i="20" s="1"/>
  <c r="C47" i="20"/>
  <c r="D47" i="20" s="1"/>
  <c r="C48" i="20"/>
  <c r="D48" i="20" s="1"/>
  <c r="C49" i="20"/>
  <c r="D49" i="20" s="1"/>
  <c r="C50" i="20"/>
  <c r="D50" i="20" s="1"/>
  <c r="C51" i="20"/>
  <c r="D51" i="20" s="1"/>
  <c r="C52" i="20"/>
  <c r="D52" i="20" s="1"/>
  <c r="C53" i="20"/>
  <c r="D53" i="20" s="1"/>
  <c r="C54" i="20"/>
  <c r="D54" i="20" s="1"/>
  <c r="C55" i="20"/>
  <c r="D55" i="20" s="1"/>
  <c r="C56" i="20"/>
  <c r="D56" i="20" s="1"/>
  <c r="C57" i="20"/>
  <c r="D57" i="20" s="1"/>
  <c r="C58" i="20"/>
  <c r="D58" i="20" s="1"/>
  <c r="C59" i="20"/>
  <c r="D59" i="20" s="1"/>
  <c r="C60" i="20"/>
  <c r="D60" i="20" s="1"/>
  <c r="C61" i="20"/>
  <c r="D61" i="20" s="1"/>
  <c r="C62" i="20"/>
  <c r="D62" i="20" s="1"/>
  <c r="C63" i="20"/>
  <c r="D63" i="20" s="1"/>
  <c r="C64" i="20"/>
  <c r="D64" i="20" s="1"/>
  <c r="C65" i="20"/>
  <c r="D65" i="20" s="1"/>
  <c r="C66" i="20"/>
  <c r="D66" i="20" s="1"/>
  <c r="C67" i="20"/>
  <c r="D67" i="20" s="1"/>
  <c r="C68" i="20"/>
  <c r="D68" i="20" s="1"/>
  <c r="C69" i="20"/>
  <c r="D69" i="20" s="1"/>
  <c r="C70" i="20"/>
  <c r="D70" i="20" s="1"/>
  <c r="C71" i="20"/>
  <c r="D71" i="20" s="1"/>
  <c r="C72" i="20"/>
  <c r="D72" i="20" s="1"/>
  <c r="C73" i="20"/>
  <c r="D73" i="20" s="1"/>
  <c r="C74" i="20"/>
  <c r="D74" i="20" s="1"/>
  <c r="C75" i="20"/>
  <c r="D75" i="20" s="1"/>
  <c r="C76" i="20"/>
  <c r="D76" i="20" s="1"/>
  <c r="C77" i="20"/>
  <c r="D77" i="20" s="1"/>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112" i="20"/>
  <c r="H113" i="20"/>
  <c r="H114" i="20"/>
  <c r="H115" i="20"/>
  <c r="H116" i="20"/>
  <c r="H117" i="20"/>
  <c r="H118" i="20"/>
  <c r="H119" i="20"/>
  <c r="H120" i="20"/>
  <c r="H121" i="20"/>
  <c r="H122" i="20"/>
  <c r="H123" i="20"/>
  <c r="H124" i="20"/>
  <c r="H125" i="20"/>
  <c r="H126" i="20"/>
  <c r="H127" i="20"/>
  <c r="H128" i="20"/>
  <c r="H129" i="20"/>
  <c r="H130" i="20"/>
  <c r="H131" i="20"/>
  <c r="H132" i="20"/>
  <c r="H133" i="20"/>
  <c r="H134" i="20"/>
  <c r="H135" i="20"/>
  <c r="H136" i="20"/>
  <c r="H137" i="20"/>
  <c r="H138" i="20"/>
  <c r="H139" i="20"/>
  <c r="H140" i="20"/>
  <c r="H141" i="20"/>
  <c r="H142" i="20"/>
  <c r="H143" i="20"/>
  <c r="H144" i="20"/>
  <c r="H145" i="20"/>
  <c r="H146" i="20"/>
  <c r="H147" i="20"/>
  <c r="H148" i="20"/>
  <c r="H149" i="20"/>
  <c r="H150"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H206" i="20"/>
  <c r="H207" i="20"/>
  <c r="H208" i="20"/>
  <c r="H209" i="20"/>
  <c r="H210" i="20"/>
  <c r="H211" i="20"/>
  <c r="H212" i="20"/>
  <c r="H213" i="20"/>
  <c r="H214" i="20"/>
  <c r="H215" i="20"/>
  <c r="H216" i="20"/>
  <c r="H217" i="20"/>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4" i="20"/>
  <c r="H265" i="20"/>
  <c r="H266" i="20"/>
  <c r="H267" i="20"/>
  <c r="H268" i="20"/>
  <c r="H269" i="20"/>
  <c r="H270" i="20"/>
  <c r="H271" i="20"/>
  <c r="H272" i="20"/>
  <c r="H273" i="20"/>
  <c r="H274" i="20"/>
  <c r="H275" i="20"/>
  <c r="H276" i="20"/>
  <c r="H277" i="20"/>
  <c r="H278" i="20"/>
  <c r="H279" i="20"/>
  <c r="H280" i="20"/>
  <c r="H281" i="20"/>
  <c r="H282" i="20"/>
  <c r="H283" i="20"/>
  <c r="H284" i="20"/>
  <c r="H285" i="20"/>
  <c r="H286" i="20"/>
  <c r="H287" i="20"/>
  <c r="H288" i="20"/>
  <c r="H289" i="20"/>
  <c r="H290" i="20"/>
  <c r="H291" i="20"/>
  <c r="H292" i="20"/>
  <c r="H293" i="20"/>
  <c r="H294" i="20"/>
  <c r="H295" i="20"/>
  <c r="H296" i="20"/>
  <c r="H297" i="20"/>
  <c r="H298" i="20"/>
  <c r="H299" i="20"/>
  <c r="H300" i="20"/>
  <c r="H301" i="20"/>
  <c r="H302" i="20"/>
  <c r="H303" i="20"/>
  <c r="H304" i="20"/>
  <c r="H305" i="20"/>
  <c r="H306" i="20"/>
  <c r="H307" i="20"/>
  <c r="H308" i="20"/>
  <c r="H309" i="20"/>
  <c r="H310" i="20"/>
  <c r="H311" i="20"/>
  <c r="H312" i="20"/>
  <c r="H313" i="20"/>
  <c r="H314" i="20"/>
  <c r="H315" i="20"/>
  <c r="H316" i="20"/>
  <c r="H317" i="20"/>
  <c r="H318" i="20"/>
  <c r="H319" i="20"/>
  <c r="H320" i="20"/>
  <c r="H321" i="20"/>
  <c r="H322" i="20"/>
  <c r="H323" i="20"/>
  <c r="H324" i="20"/>
  <c r="H325" i="20"/>
  <c r="H326" i="20"/>
  <c r="H327" i="20"/>
  <c r="H328" i="20"/>
  <c r="H329" i="20"/>
  <c r="H330" i="20"/>
  <c r="H331" i="20"/>
  <c r="H332" i="20"/>
  <c r="H333" i="20"/>
  <c r="H334" i="20"/>
  <c r="H335" i="20"/>
  <c r="H336" i="20"/>
  <c r="H337" i="20"/>
  <c r="H338" i="20"/>
  <c r="H339" i="20"/>
  <c r="H340" i="20"/>
  <c r="H341" i="20"/>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H368" i="20"/>
  <c r="H369" i="20"/>
  <c r="H370" i="20"/>
  <c r="H371" i="20"/>
  <c r="H372" i="20"/>
  <c r="H373" i="20"/>
  <c r="H374" i="20"/>
  <c r="H375" i="20"/>
  <c r="H376" i="20"/>
  <c r="H377" i="20"/>
  <c r="H378" i="20"/>
  <c r="H379" i="20"/>
  <c r="H380" i="20"/>
  <c r="H381" i="20"/>
  <c r="H382" i="20"/>
  <c r="H383" i="20"/>
  <c r="H384" i="20"/>
  <c r="H385" i="20"/>
  <c r="H386" i="20"/>
  <c r="H387" i="20"/>
  <c r="H388" i="20"/>
  <c r="H389" i="20"/>
  <c r="H390" i="20"/>
  <c r="H391" i="20"/>
  <c r="H392" i="20"/>
  <c r="H393" i="20"/>
  <c r="H394" i="20"/>
  <c r="H395" i="20"/>
  <c r="H396" i="20"/>
  <c r="H397" i="20"/>
  <c r="H398" i="20"/>
  <c r="H399" i="20"/>
  <c r="H400" i="20"/>
  <c r="H401" i="20"/>
  <c r="H402" i="20"/>
  <c r="H403" i="20"/>
  <c r="H404" i="20"/>
  <c r="H405" i="20"/>
  <c r="H406" i="20"/>
  <c r="H407" i="20"/>
  <c r="H408" i="20"/>
  <c r="H409" i="20"/>
  <c r="H410" i="20"/>
  <c r="H411" i="20"/>
  <c r="H412" i="20"/>
  <c r="H413" i="20"/>
  <c r="H414" i="20"/>
  <c r="H415" i="20"/>
  <c r="H416" i="20"/>
  <c r="H417" i="20"/>
  <c r="H418" i="20"/>
  <c r="H419" i="20"/>
  <c r="H420" i="20"/>
  <c r="H421" i="20"/>
  <c r="H422" i="20"/>
  <c r="H423" i="20"/>
  <c r="H424" i="20"/>
  <c r="H425" i="20"/>
  <c r="H426" i="20"/>
  <c r="H427" i="20"/>
  <c r="H428" i="20"/>
  <c r="H429" i="20"/>
  <c r="H430" i="20"/>
  <c r="H431" i="20"/>
  <c r="H432" i="20"/>
  <c r="H433" i="20"/>
  <c r="H434" i="20"/>
  <c r="H435" i="20"/>
  <c r="H436" i="20"/>
  <c r="H437" i="20"/>
  <c r="H438" i="20"/>
  <c r="H439" i="20"/>
  <c r="H440" i="20"/>
  <c r="H441" i="20"/>
  <c r="H442" i="20"/>
  <c r="H443" i="20"/>
  <c r="H444" i="20"/>
  <c r="H445" i="20"/>
  <c r="H446" i="20"/>
  <c r="H447" i="20"/>
  <c r="H448" i="20"/>
  <c r="H449" i="20"/>
  <c r="H450" i="20"/>
  <c r="H451" i="20"/>
  <c r="H452" i="20"/>
  <c r="H453" i="20"/>
  <c r="H454" i="20"/>
  <c r="H455" i="20"/>
  <c r="H456" i="20"/>
  <c r="H457" i="20"/>
  <c r="H458" i="20"/>
  <c r="H459" i="20"/>
  <c r="H460" i="20"/>
  <c r="H461" i="20"/>
  <c r="H462" i="20"/>
  <c r="H463" i="20"/>
  <c r="H464" i="20"/>
  <c r="H465" i="20"/>
  <c r="H466" i="20"/>
  <c r="H467" i="20"/>
  <c r="H468" i="20"/>
  <c r="H469" i="20"/>
  <c r="H470" i="20"/>
  <c r="H471" i="20"/>
  <c r="H472" i="20"/>
  <c r="H473" i="20"/>
  <c r="H474" i="20"/>
  <c r="H475" i="20"/>
  <c r="H476" i="20"/>
  <c r="H477" i="20"/>
  <c r="H478" i="20"/>
  <c r="H479" i="20"/>
  <c r="H480" i="20"/>
  <c r="H481" i="20"/>
  <c r="H482" i="20"/>
  <c r="H483" i="20"/>
  <c r="H484" i="20"/>
  <c r="H485" i="20"/>
  <c r="H486" i="20"/>
  <c r="H487" i="20"/>
  <c r="H488" i="20"/>
  <c r="H489" i="20"/>
  <c r="H490" i="20"/>
  <c r="H491" i="20"/>
  <c r="H492" i="20"/>
  <c r="H493" i="20"/>
  <c r="H494" i="20"/>
  <c r="H495" i="20"/>
  <c r="H496" i="20"/>
  <c r="H497" i="20"/>
  <c r="H498" i="20"/>
  <c r="H499" i="20"/>
  <c r="H500" i="20"/>
  <c r="H501" i="20"/>
  <c r="H502" i="20"/>
  <c r="H503" i="20"/>
  <c r="H504" i="20"/>
  <c r="H505" i="20"/>
  <c r="H506" i="20"/>
  <c r="H507" i="20"/>
  <c r="H508" i="20"/>
  <c r="H509" i="20"/>
  <c r="H510" i="20"/>
  <c r="H511" i="20"/>
  <c r="H512" i="20"/>
  <c r="H513" i="20"/>
  <c r="H514" i="20"/>
  <c r="H515" i="20"/>
  <c r="H516" i="20"/>
  <c r="H517" i="20"/>
  <c r="H518" i="20"/>
  <c r="H519" i="20"/>
  <c r="H520" i="20"/>
  <c r="H521" i="20"/>
  <c r="H522" i="20"/>
  <c r="H523" i="20"/>
  <c r="H524" i="20"/>
  <c r="H525" i="20"/>
  <c r="H526" i="20"/>
  <c r="H527" i="20"/>
  <c r="H528" i="20"/>
  <c r="H529" i="20"/>
  <c r="H530" i="20"/>
  <c r="H531" i="20"/>
  <c r="H532" i="20"/>
  <c r="H533" i="20"/>
  <c r="H534" i="20"/>
  <c r="H535" i="20"/>
  <c r="H536" i="20"/>
  <c r="H537" i="20"/>
  <c r="H538" i="20"/>
  <c r="H539" i="20"/>
  <c r="H540" i="20"/>
  <c r="H541" i="20"/>
  <c r="H542" i="20"/>
  <c r="H543" i="20"/>
  <c r="H544" i="20"/>
  <c r="H545" i="20"/>
  <c r="H546" i="20"/>
  <c r="H547" i="20"/>
  <c r="H548" i="20"/>
  <c r="H549" i="20"/>
  <c r="H550" i="20"/>
  <c r="H551" i="20"/>
  <c r="H552" i="20"/>
  <c r="H553" i="20"/>
  <c r="H554" i="20"/>
  <c r="H555" i="20"/>
  <c r="H556" i="20"/>
  <c r="H557" i="20"/>
  <c r="H558" i="20"/>
  <c r="H559" i="20"/>
  <c r="H560" i="20"/>
  <c r="H561" i="20"/>
  <c r="H562" i="20"/>
  <c r="H563" i="20"/>
  <c r="H564" i="20"/>
  <c r="H565" i="20"/>
  <c r="H566" i="20"/>
  <c r="H567" i="20"/>
  <c r="H568" i="20"/>
  <c r="H569" i="20"/>
  <c r="H570" i="20"/>
  <c r="H571" i="20"/>
  <c r="H572" i="20"/>
  <c r="H573" i="20"/>
  <c r="H574" i="20"/>
  <c r="H575" i="20"/>
  <c r="H576" i="20"/>
  <c r="H577" i="20"/>
  <c r="H578" i="20"/>
  <c r="H579" i="20"/>
  <c r="H580" i="20"/>
  <c r="H581" i="20"/>
  <c r="H582" i="20"/>
  <c r="H583" i="20"/>
  <c r="H584" i="20"/>
  <c r="H585" i="20"/>
  <c r="H586" i="20"/>
  <c r="H588" i="20"/>
  <c r="H589" i="20"/>
  <c r="H590" i="20"/>
  <c r="H591" i="20"/>
  <c r="H592" i="20"/>
  <c r="H593" i="20"/>
  <c r="H594" i="20"/>
  <c r="H595" i="20"/>
  <c r="H596" i="20"/>
  <c r="H597" i="20"/>
  <c r="H598" i="20"/>
  <c r="H599" i="20"/>
  <c r="H600" i="20"/>
  <c r="H601" i="20"/>
  <c r="H602" i="20"/>
  <c r="H603" i="20"/>
  <c r="H604" i="20"/>
  <c r="H605" i="20"/>
  <c r="H606" i="20"/>
  <c r="H607" i="20"/>
  <c r="H608" i="20"/>
  <c r="H609" i="20"/>
  <c r="H610" i="20"/>
  <c r="H611" i="20"/>
  <c r="H612" i="20"/>
  <c r="H613" i="20"/>
  <c r="H614" i="20"/>
  <c r="H615" i="20"/>
  <c r="H616" i="20"/>
  <c r="H617" i="20"/>
  <c r="H618" i="20"/>
  <c r="H619" i="20"/>
  <c r="H620" i="20"/>
  <c r="H621" i="20"/>
  <c r="H622" i="20"/>
  <c r="H623" i="20"/>
  <c r="H624" i="20"/>
  <c r="H625" i="20"/>
  <c r="H626" i="20"/>
  <c r="H627" i="20"/>
  <c r="H628" i="20"/>
  <c r="H629" i="20"/>
  <c r="H630" i="20"/>
  <c r="H631" i="20"/>
  <c r="H632" i="20"/>
  <c r="H633" i="20"/>
  <c r="H634" i="20"/>
  <c r="H635" i="20"/>
  <c r="H636" i="20"/>
  <c r="H637" i="20"/>
  <c r="H638" i="20"/>
  <c r="H639" i="20"/>
  <c r="H640" i="20"/>
  <c r="H641" i="20"/>
  <c r="H642" i="20"/>
  <c r="H643" i="20"/>
  <c r="H644" i="20"/>
  <c r="H645" i="20"/>
  <c r="H646" i="20"/>
  <c r="H647" i="20"/>
  <c r="H648" i="20"/>
  <c r="H649" i="20"/>
  <c r="H650" i="20"/>
  <c r="H651" i="20"/>
  <c r="H652" i="20"/>
  <c r="H653" i="20"/>
  <c r="H654" i="20"/>
  <c r="H655" i="20"/>
  <c r="H656" i="20"/>
  <c r="H657" i="20"/>
  <c r="H658" i="20"/>
  <c r="H659" i="20"/>
  <c r="H660" i="20"/>
  <c r="H661" i="20"/>
  <c r="H662" i="20"/>
  <c r="H663" i="20"/>
  <c r="H664" i="20"/>
  <c r="H665" i="20"/>
  <c r="H666" i="20"/>
  <c r="H667" i="20"/>
  <c r="H668" i="20"/>
  <c r="H669" i="20"/>
  <c r="H670" i="20"/>
  <c r="H671" i="20"/>
  <c r="H672" i="20"/>
  <c r="H673" i="20"/>
  <c r="H674" i="20"/>
  <c r="H675" i="20"/>
  <c r="H676" i="20"/>
  <c r="H677" i="20"/>
  <c r="H678" i="20"/>
  <c r="H679" i="20"/>
  <c r="H680" i="20"/>
  <c r="H681" i="20"/>
  <c r="H682" i="20"/>
  <c r="H683" i="20"/>
  <c r="H684" i="20"/>
  <c r="H685" i="20"/>
  <c r="H686" i="20"/>
  <c r="H687" i="20"/>
  <c r="H688" i="20"/>
  <c r="H689" i="20"/>
  <c r="H690" i="20"/>
  <c r="H691" i="20"/>
  <c r="H692" i="20"/>
  <c r="H693" i="20"/>
  <c r="H694" i="20"/>
  <c r="H695" i="20"/>
  <c r="H696" i="20"/>
  <c r="H697" i="20"/>
  <c r="H698" i="20"/>
  <c r="H699" i="20"/>
  <c r="H700" i="20"/>
  <c r="H701" i="20"/>
  <c r="H702" i="20"/>
  <c r="H703" i="20"/>
  <c r="H704" i="20"/>
  <c r="H705" i="20"/>
  <c r="H706" i="20"/>
  <c r="H707" i="20"/>
  <c r="H708" i="20"/>
  <c r="H709" i="20"/>
  <c r="H710" i="20"/>
  <c r="H711" i="20"/>
  <c r="H712" i="20"/>
  <c r="H713" i="20"/>
  <c r="H714" i="20"/>
  <c r="H715" i="20"/>
  <c r="H716" i="20"/>
  <c r="H717" i="20"/>
  <c r="H718" i="20"/>
  <c r="H719" i="20"/>
  <c r="H720" i="20"/>
  <c r="H721" i="20"/>
  <c r="H722" i="20"/>
  <c r="H723" i="20"/>
  <c r="H724" i="20"/>
  <c r="H725" i="20"/>
  <c r="H726" i="20"/>
  <c r="H727" i="20"/>
  <c r="H728" i="20"/>
  <c r="H729" i="20"/>
  <c r="H730" i="20"/>
  <c r="H731" i="20"/>
  <c r="H732" i="20"/>
  <c r="H733" i="20"/>
  <c r="H734" i="20"/>
  <c r="H735" i="20"/>
  <c r="H736" i="20"/>
  <c r="H737" i="20"/>
  <c r="H738" i="20"/>
  <c r="H739" i="20"/>
  <c r="H740" i="20"/>
  <c r="H741" i="20"/>
  <c r="H742" i="20"/>
  <c r="H743" i="20"/>
  <c r="H744" i="20"/>
  <c r="H745" i="20"/>
  <c r="H746" i="20"/>
  <c r="H747" i="20"/>
  <c r="H748" i="20"/>
  <c r="H749" i="20"/>
  <c r="H750" i="20"/>
  <c r="H751" i="20"/>
  <c r="H752" i="20"/>
  <c r="H753" i="20"/>
  <c r="H754" i="20"/>
  <c r="H755" i="20"/>
  <c r="H756" i="20"/>
  <c r="H757" i="20"/>
  <c r="H758" i="20"/>
  <c r="H759" i="20"/>
  <c r="H760" i="20"/>
  <c r="H761" i="20"/>
  <c r="H762" i="20"/>
  <c r="H763" i="20"/>
  <c r="H764" i="20"/>
  <c r="H765" i="20"/>
  <c r="H766" i="20"/>
  <c r="H767" i="20"/>
  <c r="H768" i="20"/>
  <c r="H769" i="20"/>
  <c r="H770" i="20"/>
  <c r="H771" i="20"/>
  <c r="H772" i="20"/>
  <c r="H773" i="20"/>
  <c r="H774" i="20"/>
  <c r="H775" i="20"/>
  <c r="H776" i="20"/>
  <c r="H777" i="20"/>
  <c r="H778" i="20"/>
  <c r="H779" i="20"/>
  <c r="H780" i="20"/>
  <c r="H781" i="20"/>
  <c r="H782" i="20"/>
  <c r="H783" i="20"/>
  <c r="H784" i="20"/>
  <c r="H785" i="20"/>
  <c r="H786" i="20"/>
  <c r="H787" i="20"/>
  <c r="H788" i="20"/>
  <c r="H789" i="20"/>
  <c r="H790" i="20"/>
  <c r="H791" i="20"/>
  <c r="H792" i="20"/>
  <c r="H793" i="20"/>
  <c r="H794" i="20"/>
  <c r="H795" i="20"/>
  <c r="H796" i="20"/>
  <c r="H797" i="20"/>
  <c r="H798" i="20"/>
  <c r="H799" i="20"/>
  <c r="H800" i="20"/>
  <c r="H801" i="20"/>
  <c r="H802" i="20"/>
  <c r="H803" i="20"/>
  <c r="H804" i="20"/>
  <c r="H805" i="20"/>
  <c r="H806" i="20"/>
  <c r="H807" i="20"/>
  <c r="H808" i="20"/>
  <c r="H809" i="20"/>
  <c r="H810" i="20"/>
  <c r="H811" i="20"/>
  <c r="H812" i="20"/>
  <c r="H813" i="20"/>
  <c r="H814" i="20"/>
  <c r="H815" i="20"/>
  <c r="H816" i="20"/>
  <c r="H817" i="20"/>
  <c r="H818" i="20"/>
  <c r="H819" i="20"/>
  <c r="H820" i="20"/>
  <c r="H821" i="20"/>
  <c r="H822" i="20"/>
  <c r="H823" i="20"/>
  <c r="H824" i="20"/>
  <c r="H825" i="20"/>
  <c r="H826" i="20"/>
  <c r="H827" i="20"/>
  <c r="H828" i="20"/>
  <c r="H829" i="20"/>
  <c r="H830" i="20"/>
  <c r="H831" i="20"/>
  <c r="H832" i="20"/>
  <c r="H833" i="20"/>
  <c r="H834" i="20"/>
  <c r="H835" i="20"/>
  <c r="H836" i="20"/>
  <c r="H837" i="20"/>
  <c r="H838" i="20"/>
  <c r="H839" i="20"/>
  <c r="H840" i="20"/>
  <c r="H841" i="20"/>
  <c r="H842" i="20"/>
  <c r="H843" i="20"/>
  <c r="H844" i="20"/>
  <c r="H845" i="20"/>
  <c r="H846" i="20"/>
  <c r="H847" i="20"/>
  <c r="H848" i="20"/>
  <c r="H849" i="20"/>
  <c r="H850" i="20"/>
  <c r="H851" i="20"/>
  <c r="H852" i="20"/>
  <c r="H853" i="20"/>
  <c r="H854" i="20"/>
  <c r="H855" i="20"/>
  <c r="H856" i="20"/>
  <c r="H857" i="20"/>
  <c r="H858" i="20"/>
  <c r="H859" i="20"/>
  <c r="H860" i="20"/>
  <c r="H861" i="20"/>
  <c r="H862" i="20"/>
  <c r="H863" i="20"/>
  <c r="H864" i="20"/>
  <c r="H865" i="20"/>
  <c r="H866" i="20"/>
  <c r="H867" i="20"/>
  <c r="H868" i="20"/>
  <c r="H869" i="20"/>
  <c r="H870" i="20"/>
  <c r="H871" i="20"/>
  <c r="H872" i="20"/>
  <c r="H873" i="20"/>
  <c r="H874" i="20"/>
  <c r="H875" i="20"/>
  <c r="H876" i="20"/>
  <c r="H877" i="20"/>
  <c r="H878" i="20"/>
  <c r="H879" i="20"/>
  <c r="H880" i="20"/>
  <c r="H881" i="20"/>
  <c r="H882" i="20"/>
  <c r="H883" i="20"/>
  <c r="H884" i="20"/>
  <c r="H885" i="20"/>
  <c r="H886" i="20"/>
  <c r="H887" i="20"/>
  <c r="H888" i="20"/>
  <c r="H889" i="20"/>
  <c r="H890" i="20"/>
  <c r="H891" i="20"/>
  <c r="H892" i="20"/>
  <c r="H893" i="20"/>
  <c r="H894" i="20"/>
  <c r="H895" i="20"/>
  <c r="H896" i="20"/>
  <c r="H897" i="20"/>
  <c r="H898" i="20"/>
  <c r="H899" i="20"/>
  <c r="H900" i="20"/>
  <c r="H901" i="20"/>
  <c r="H902" i="20"/>
  <c r="H903" i="20"/>
  <c r="H904" i="20"/>
  <c r="H905" i="20"/>
  <c r="H906" i="20"/>
  <c r="H907" i="20"/>
  <c r="H908" i="20"/>
  <c r="H909" i="20"/>
  <c r="H910" i="20"/>
  <c r="H911" i="20"/>
  <c r="H912" i="20"/>
  <c r="H913" i="20"/>
  <c r="H914" i="20"/>
  <c r="H915" i="20"/>
  <c r="H916" i="20"/>
  <c r="H917" i="20"/>
  <c r="H918" i="20"/>
  <c r="H919" i="20"/>
  <c r="H920" i="20"/>
  <c r="H921" i="20"/>
  <c r="H922" i="20"/>
  <c r="H923" i="20"/>
  <c r="H924" i="20"/>
  <c r="H925" i="20"/>
  <c r="H926" i="20"/>
  <c r="H927" i="20"/>
  <c r="H928" i="20"/>
  <c r="H929" i="20"/>
  <c r="H930" i="20"/>
  <c r="H931" i="20"/>
  <c r="H932" i="20"/>
  <c r="H933" i="20"/>
  <c r="H934" i="20"/>
  <c r="H935" i="20"/>
  <c r="H936" i="20"/>
  <c r="H937" i="20"/>
  <c r="H938" i="20"/>
  <c r="H939" i="20"/>
  <c r="H940" i="20"/>
  <c r="H941" i="20"/>
  <c r="H942" i="20"/>
  <c r="H943" i="20"/>
  <c r="H944" i="20"/>
  <c r="H945" i="20"/>
  <c r="H946" i="20"/>
  <c r="H947" i="20"/>
  <c r="H948" i="20"/>
  <c r="H949" i="20"/>
  <c r="H950" i="20"/>
  <c r="H951" i="20"/>
  <c r="H952" i="20"/>
  <c r="H953" i="20"/>
  <c r="H954" i="20"/>
  <c r="H955" i="20"/>
  <c r="H956" i="20"/>
  <c r="H957" i="20"/>
  <c r="H958" i="20"/>
  <c r="H959" i="20"/>
  <c r="H960" i="20"/>
  <c r="H961" i="20"/>
  <c r="H962" i="20"/>
  <c r="H963" i="20"/>
  <c r="H964" i="20"/>
  <c r="H965" i="20"/>
  <c r="H966" i="20"/>
  <c r="H967" i="20"/>
  <c r="H968" i="20"/>
  <c r="H969" i="20"/>
  <c r="H970" i="20"/>
  <c r="H971" i="20"/>
  <c r="H972" i="20"/>
  <c r="H973" i="20"/>
  <c r="H974" i="20"/>
  <c r="H975" i="20"/>
  <c r="H976" i="20"/>
  <c r="H977" i="20"/>
  <c r="H978" i="20"/>
  <c r="H979" i="20"/>
  <c r="H980" i="20"/>
  <c r="H981" i="20"/>
  <c r="H982" i="20"/>
  <c r="H983" i="20"/>
  <c r="H984" i="20"/>
  <c r="H985" i="20"/>
  <c r="H986" i="20"/>
  <c r="H987" i="20"/>
  <c r="H988" i="20"/>
  <c r="H989" i="20"/>
  <c r="H990" i="20"/>
  <c r="H991" i="20"/>
  <c r="H992" i="20"/>
  <c r="H993" i="20"/>
  <c r="H994" i="20"/>
  <c r="H995" i="20"/>
  <c r="H996" i="20"/>
  <c r="H997" i="20"/>
  <c r="H998" i="20"/>
  <c r="H999" i="20"/>
  <c r="H1000" i="20"/>
  <c r="H1001" i="20"/>
  <c r="H1002" i="20"/>
  <c r="H1003" i="20"/>
  <c r="H1004" i="20"/>
  <c r="H1005" i="20"/>
  <c r="H1006" i="20"/>
  <c r="H1007" i="20"/>
  <c r="H1008" i="20"/>
  <c r="H1009" i="20"/>
  <c r="H1010" i="20"/>
  <c r="H1011" i="20"/>
  <c r="H1012" i="20"/>
  <c r="H1013" i="20"/>
  <c r="H1014" i="20"/>
  <c r="H1015" i="20"/>
  <c r="H1016" i="20"/>
  <c r="H1017" i="20"/>
  <c r="H1018" i="20"/>
  <c r="H1019" i="20"/>
  <c r="H1020" i="20"/>
  <c r="H1021" i="20"/>
  <c r="H1022" i="20"/>
  <c r="H1023" i="20"/>
  <c r="H1024" i="20"/>
  <c r="H1025" i="20"/>
  <c r="H1026" i="20"/>
  <c r="H1027" i="20"/>
  <c r="H1028" i="20"/>
  <c r="H1029" i="20"/>
  <c r="H1030" i="20"/>
  <c r="H1031" i="20"/>
  <c r="H1032" i="20"/>
  <c r="H1033" i="20"/>
  <c r="H1034" i="20"/>
  <c r="H1035" i="20"/>
  <c r="H1036" i="20"/>
  <c r="H1037" i="20"/>
  <c r="H1038" i="20"/>
  <c r="H1039" i="20"/>
  <c r="H1040" i="20"/>
  <c r="H1041" i="20"/>
  <c r="H1042" i="20"/>
  <c r="H1043" i="20"/>
  <c r="H1044" i="20"/>
  <c r="H1045" i="20"/>
  <c r="H1046" i="20"/>
  <c r="H1047" i="20"/>
  <c r="H1048" i="20"/>
  <c r="H1049" i="20"/>
  <c r="H1050" i="20"/>
  <c r="H1051" i="20"/>
  <c r="H1052" i="20"/>
  <c r="H1053" i="20"/>
  <c r="H1054" i="20"/>
  <c r="H1055" i="20"/>
  <c r="H1056" i="20"/>
  <c r="H1057" i="20"/>
  <c r="H1058" i="20"/>
  <c r="H1059" i="20"/>
  <c r="H1060" i="20"/>
  <c r="H1061" i="20"/>
  <c r="H1062" i="20"/>
  <c r="H1063" i="20"/>
  <c r="H1064" i="20"/>
  <c r="H1065" i="20"/>
  <c r="H1066" i="20"/>
  <c r="H1067" i="20"/>
  <c r="H1068" i="20"/>
  <c r="H1069" i="20"/>
  <c r="H1070" i="20"/>
  <c r="H1071" i="20"/>
  <c r="H1072" i="20"/>
  <c r="H1073" i="20"/>
  <c r="H1074" i="20"/>
  <c r="H1075" i="20"/>
  <c r="H1076" i="20"/>
  <c r="H1077" i="20"/>
  <c r="H1078" i="20"/>
  <c r="H1079" i="20"/>
  <c r="H1080" i="20"/>
  <c r="H1081" i="20"/>
  <c r="H1082" i="20"/>
  <c r="H1083" i="20"/>
  <c r="H1084" i="20"/>
  <c r="H1085" i="20"/>
  <c r="H1086" i="20"/>
  <c r="H1087" i="20"/>
  <c r="H1088" i="20"/>
  <c r="H1089" i="20"/>
  <c r="H1090" i="20"/>
  <c r="H1091" i="20"/>
  <c r="H1092" i="20"/>
  <c r="H1093" i="20"/>
  <c r="H1094" i="20"/>
  <c r="H1095" i="20"/>
  <c r="H1096" i="20"/>
  <c r="H1097" i="20"/>
  <c r="H1098" i="20"/>
  <c r="H1099" i="20"/>
  <c r="H1100" i="20"/>
  <c r="H1101" i="20"/>
  <c r="H1102" i="20"/>
  <c r="H1103" i="20"/>
  <c r="H1104" i="20"/>
  <c r="H1105" i="20"/>
  <c r="H1106" i="20"/>
  <c r="H1107" i="20"/>
  <c r="H1108" i="20"/>
  <c r="H1109" i="20"/>
  <c r="H1110" i="20"/>
  <c r="H1111" i="20"/>
  <c r="H1112" i="20"/>
  <c r="H1113" i="20"/>
  <c r="H1114" i="20"/>
  <c r="H1115" i="20"/>
  <c r="H1116" i="20"/>
  <c r="H1117" i="20"/>
  <c r="H1118" i="20"/>
  <c r="H1119" i="20"/>
  <c r="H1120" i="20"/>
  <c r="H1121" i="20"/>
  <c r="H1122" i="20"/>
  <c r="H1123" i="20"/>
  <c r="H1124" i="20"/>
  <c r="H1125" i="20"/>
  <c r="H1126" i="20"/>
  <c r="H1127" i="20"/>
  <c r="H1128" i="20"/>
  <c r="H1129" i="20"/>
  <c r="H1130" i="20"/>
  <c r="H1131" i="20"/>
  <c r="H1132" i="20"/>
  <c r="H1133" i="20"/>
  <c r="H1134" i="20"/>
  <c r="H1135" i="20"/>
  <c r="H1136" i="20"/>
  <c r="H1137" i="20"/>
  <c r="H1138" i="20"/>
  <c r="H1139" i="20"/>
  <c r="H1140" i="20"/>
  <c r="H1141" i="20"/>
  <c r="H1142" i="20"/>
  <c r="H1143" i="20"/>
  <c r="H1144" i="20"/>
  <c r="H1145" i="20"/>
  <c r="H1146" i="20"/>
  <c r="H1147" i="20"/>
  <c r="H1148" i="20"/>
  <c r="H1149" i="20"/>
  <c r="H1150" i="20"/>
  <c r="H1151" i="20"/>
  <c r="H1152" i="20"/>
  <c r="H1153" i="20"/>
  <c r="H1154" i="20"/>
  <c r="H1155" i="20"/>
  <c r="H1156" i="20"/>
  <c r="H1157" i="20"/>
  <c r="H1158" i="20"/>
  <c r="H1159" i="20"/>
  <c r="H1160" i="20"/>
  <c r="H1161" i="20"/>
  <c r="H1162" i="20"/>
  <c r="H1163" i="20"/>
  <c r="H1164" i="20"/>
  <c r="H1165" i="20"/>
  <c r="H1166" i="20"/>
  <c r="H1167" i="20"/>
  <c r="H1168" i="20"/>
  <c r="H1169" i="20"/>
  <c r="H1170" i="20"/>
  <c r="H1171" i="20"/>
  <c r="H1172" i="20"/>
  <c r="H1173" i="20"/>
  <c r="H1174" i="20"/>
  <c r="H1175" i="20"/>
  <c r="H1176" i="20"/>
  <c r="H1177" i="20"/>
  <c r="H1178" i="20"/>
  <c r="H1179" i="20"/>
  <c r="H1180" i="20"/>
  <c r="H1181" i="20"/>
  <c r="H1182" i="20"/>
  <c r="H1183" i="20"/>
  <c r="H1184" i="20"/>
  <c r="H1185" i="20"/>
  <c r="H1186" i="20"/>
  <c r="H1187" i="20"/>
  <c r="H1188" i="20"/>
  <c r="H1189" i="20"/>
  <c r="H1190" i="20"/>
  <c r="H1191" i="20"/>
  <c r="H1192" i="20"/>
  <c r="H1193" i="20"/>
  <c r="H1194" i="20"/>
  <c r="H1195" i="20"/>
  <c r="H1196" i="20"/>
  <c r="H1197" i="20"/>
  <c r="H1198" i="20"/>
  <c r="H1199" i="20"/>
  <c r="H1200" i="20"/>
  <c r="H1201" i="20"/>
  <c r="H1202" i="20"/>
  <c r="H1203" i="20"/>
  <c r="H1204" i="20"/>
  <c r="H1205" i="20"/>
  <c r="H1206" i="20"/>
  <c r="H1207" i="20"/>
  <c r="H1208" i="20"/>
  <c r="H1209" i="20"/>
  <c r="H1210" i="20"/>
  <c r="H1211" i="20"/>
  <c r="H1212" i="20"/>
  <c r="H1213" i="20"/>
  <c r="H1214" i="20"/>
  <c r="H1215" i="20"/>
  <c r="H1216" i="20"/>
  <c r="H1217" i="20"/>
  <c r="H1218" i="20"/>
  <c r="H1219" i="20"/>
  <c r="H1220" i="20"/>
  <c r="H1221" i="20"/>
  <c r="H1222" i="20"/>
  <c r="H1223" i="20"/>
  <c r="H1224" i="20"/>
  <c r="H1225" i="20"/>
  <c r="H1226" i="20"/>
  <c r="H1227" i="20"/>
  <c r="H1228" i="20"/>
  <c r="H1229" i="20"/>
  <c r="H1230" i="20"/>
  <c r="H1231" i="20"/>
  <c r="H1232" i="20"/>
  <c r="H1233" i="20"/>
  <c r="H1234" i="20"/>
  <c r="H1235" i="20"/>
  <c r="H1236" i="20"/>
  <c r="H1237" i="20"/>
  <c r="H1238" i="20"/>
  <c r="H1239" i="20"/>
  <c r="H1240" i="20"/>
  <c r="H1241" i="20"/>
  <c r="H1242" i="20"/>
  <c r="H1243" i="20"/>
  <c r="H1244" i="20"/>
  <c r="H1245" i="20"/>
  <c r="H1246" i="20"/>
  <c r="H1247" i="20"/>
  <c r="H1248" i="20"/>
  <c r="H1249" i="20"/>
  <c r="H1250" i="20"/>
  <c r="H1251" i="20"/>
  <c r="H1252" i="20"/>
  <c r="H1253" i="20"/>
  <c r="H1254" i="20"/>
  <c r="H1255" i="20"/>
  <c r="H1256" i="20"/>
  <c r="H1257" i="20"/>
  <c r="H1258" i="20"/>
  <c r="H1259" i="20"/>
  <c r="H1260" i="20"/>
  <c r="H1261" i="20"/>
  <c r="H1262" i="20"/>
  <c r="H1263" i="20"/>
  <c r="H1264" i="20"/>
  <c r="H1266" i="20"/>
  <c r="H1267" i="20"/>
  <c r="H1268" i="20"/>
  <c r="H1269" i="20"/>
  <c r="H1270" i="20"/>
  <c r="H1271" i="20"/>
  <c r="H1272" i="20"/>
  <c r="H1273" i="20"/>
  <c r="H1274" i="20"/>
  <c r="H1275" i="20"/>
  <c r="H1276" i="20"/>
  <c r="H1277" i="20"/>
  <c r="H1278" i="20"/>
  <c r="H1279" i="20"/>
  <c r="H1280" i="20"/>
  <c r="H1281" i="20"/>
  <c r="H1282" i="20"/>
  <c r="H1283" i="20"/>
  <c r="H1284" i="20"/>
  <c r="H1285" i="20"/>
  <c r="H1286" i="20"/>
  <c r="H1287" i="20"/>
  <c r="H1288" i="20"/>
  <c r="H1289" i="20"/>
  <c r="H1290" i="20"/>
  <c r="H1291" i="20"/>
  <c r="H1292" i="20"/>
  <c r="H1293" i="20"/>
  <c r="H1294" i="20"/>
  <c r="H1295" i="20"/>
  <c r="H1296" i="20"/>
  <c r="H1297" i="20"/>
  <c r="H1298" i="20"/>
  <c r="H1299" i="20"/>
  <c r="H1300" i="20"/>
  <c r="H1301" i="20"/>
  <c r="H1302" i="20"/>
  <c r="H1303" i="20"/>
  <c r="H1304" i="20"/>
  <c r="H1305" i="20"/>
  <c r="H1306" i="20"/>
  <c r="H1307" i="20"/>
  <c r="H1308" i="20"/>
  <c r="H1309" i="20"/>
  <c r="H1310" i="20"/>
  <c r="H1311" i="20"/>
  <c r="H1312" i="20"/>
  <c r="H1313" i="20"/>
  <c r="H1314" i="20"/>
  <c r="H1315" i="20"/>
  <c r="H1316" i="20"/>
  <c r="H1317" i="20"/>
  <c r="H1318" i="20"/>
  <c r="H1319" i="20"/>
  <c r="H1320" i="20"/>
  <c r="H1321" i="20"/>
  <c r="H1322" i="20"/>
  <c r="H1323" i="20"/>
  <c r="H1324" i="20"/>
  <c r="H1325" i="20"/>
  <c r="H1326" i="20"/>
  <c r="H1327" i="20"/>
  <c r="H1328" i="20"/>
  <c r="H1329" i="20"/>
  <c r="H1330" i="20"/>
  <c r="H1331" i="20"/>
  <c r="H1332" i="20"/>
  <c r="H1333" i="20"/>
  <c r="H1334" i="20"/>
  <c r="H1335" i="20"/>
  <c r="H1336" i="20"/>
  <c r="H1337" i="20"/>
  <c r="H1338" i="20"/>
  <c r="H1339" i="20"/>
  <c r="H1340" i="20"/>
  <c r="H1342" i="20"/>
  <c r="H1343" i="20"/>
  <c r="H1344" i="20"/>
  <c r="H1345" i="20"/>
  <c r="H1346" i="20"/>
  <c r="H1347" i="20"/>
  <c r="H1348" i="20"/>
  <c r="H1349" i="20"/>
  <c r="H1350" i="20"/>
  <c r="H1351" i="20"/>
  <c r="H1352" i="20"/>
  <c r="H1353" i="20"/>
  <c r="H1354" i="20"/>
  <c r="H1355" i="20"/>
  <c r="H1356" i="20"/>
  <c r="H1357" i="20"/>
  <c r="H1358" i="20"/>
  <c r="H1359" i="20"/>
  <c r="H1360" i="20"/>
  <c r="H1361" i="20"/>
  <c r="H1362" i="20"/>
  <c r="H1363" i="20"/>
  <c r="H1364" i="20"/>
  <c r="H1365" i="20"/>
  <c r="H1366" i="20"/>
  <c r="H1367" i="20"/>
  <c r="H1368" i="20"/>
  <c r="H1369" i="20"/>
  <c r="H1370" i="20"/>
  <c r="H1371" i="20"/>
  <c r="H1372" i="20"/>
  <c r="H1373" i="20"/>
  <c r="H1374" i="20"/>
  <c r="H1375" i="20"/>
  <c r="H1376" i="20"/>
  <c r="H1377" i="20"/>
  <c r="H1378" i="20"/>
  <c r="H1379" i="20"/>
  <c r="H1380" i="20"/>
  <c r="H1381" i="20"/>
  <c r="H1382" i="20"/>
  <c r="H1383" i="20"/>
  <c r="H1384" i="20"/>
  <c r="H1385" i="20"/>
  <c r="H1386" i="20"/>
  <c r="H1387" i="20"/>
  <c r="H1388" i="20"/>
  <c r="H1389" i="20"/>
  <c r="H1390" i="20"/>
  <c r="H1391" i="20"/>
  <c r="H1392" i="20"/>
  <c r="H1393" i="20"/>
  <c r="H1394" i="20"/>
  <c r="H1395" i="20"/>
  <c r="H1396" i="20"/>
  <c r="H1397" i="20"/>
  <c r="H1398" i="20"/>
  <c r="H1399" i="20"/>
  <c r="H1400" i="20"/>
  <c r="H1401" i="20"/>
  <c r="H1402" i="20"/>
  <c r="H1403" i="20"/>
  <c r="H1404" i="20"/>
  <c r="H1405" i="20"/>
  <c r="H1406" i="20"/>
  <c r="H1407" i="20"/>
  <c r="H1408" i="20"/>
  <c r="H1409" i="20"/>
  <c r="H1410" i="20"/>
  <c r="H1411" i="20"/>
  <c r="H1412" i="20"/>
  <c r="H1413" i="20"/>
  <c r="H1414" i="20"/>
  <c r="H1415" i="20"/>
  <c r="H1416" i="20"/>
  <c r="H1417" i="20"/>
  <c r="H1418" i="20"/>
  <c r="H1419" i="20"/>
  <c r="H1420" i="20"/>
  <c r="H1421" i="20"/>
  <c r="H1422" i="20"/>
  <c r="H1423" i="20"/>
  <c r="H1424" i="20"/>
  <c r="H1425" i="20"/>
  <c r="H1426" i="20"/>
  <c r="H1427" i="20"/>
  <c r="H1428" i="20"/>
  <c r="H1429" i="20"/>
  <c r="H1430" i="20"/>
  <c r="H1431" i="20"/>
  <c r="H1432" i="20"/>
  <c r="H1433" i="20"/>
  <c r="H1434" i="20"/>
  <c r="H1435" i="20"/>
  <c r="H1436" i="20"/>
  <c r="H1437" i="20"/>
  <c r="H1438" i="20"/>
  <c r="H1439" i="20"/>
  <c r="H1440" i="20"/>
  <c r="H1441" i="20"/>
  <c r="H1442" i="20"/>
  <c r="H1443" i="20"/>
  <c r="H1444" i="20"/>
  <c r="H1445" i="20"/>
  <c r="H1446" i="20"/>
  <c r="H1447" i="20"/>
  <c r="H1448" i="20"/>
  <c r="H1449" i="20"/>
  <c r="H1450" i="20"/>
  <c r="H1451" i="20"/>
  <c r="H1452" i="20"/>
  <c r="H1453" i="20"/>
  <c r="H1454" i="20"/>
  <c r="H1455" i="20"/>
  <c r="H1456" i="20"/>
  <c r="H1457" i="20"/>
  <c r="H1458" i="20"/>
  <c r="H1459" i="20"/>
  <c r="H1460" i="20"/>
  <c r="H1461" i="20"/>
  <c r="H1462" i="20"/>
  <c r="H1463" i="20"/>
  <c r="H1464" i="20"/>
  <c r="H1465" i="20"/>
  <c r="H1466" i="20"/>
  <c r="H1467" i="20"/>
  <c r="H1468" i="20"/>
  <c r="H1469" i="20"/>
  <c r="H1470" i="20"/>
  <c r="H1471" i="20"/>
  <c r="H1472" i="20"/>
  <c r="H1473" i="20"/>
  <c r="H1474" i="20"/>
  <c r="H1475" i="20"/>
  <c r="H1476" i="20"/>
  <c r="H1477" i="20"/>
  <c r="H1478" i="20"/>
  <c r="H1479" i="20"/>
  <c r="H1480" i="20"/>
  <c r="H1481" i="20"/>
  <c r="H1482" i="20"/>
  <c r="H1483" i="20"/>
  <c r="H1484" i="20"/>
  <c r="H1485" i="20"/>
  <c r="H1486" i="20"/>
  <c r="H1487" i="20"/>
  <c r="H1488" i="20"/>
  <c r="H1489" i="20"/>
  <c r="H1490" i="20"/>
  <c r="H1491" i="20"/>
  <c r="H1492" i="20"/>
  <c r="H1493" i="20"/>
  <c r="H1494" i="20"/>
  <c r="H1495" i="20"/>
  <c r="H1496" i="20"/>
  <c r="H1497" i="20"/>
  <c r="H1498" i="20"/>
  <c r="H1499" i="20"/>
  <c r="H1500" i="20"/>
  <c r="H1501" i="20"/>
  <c r="H1502" i="20"/>
  <c r="H1503" i="20"/>
  <c r="H1504" i="20"/>
  <c r="H1505" i="20"/>
  <c r="H1506" i="20"/>
  <c r="H1507" i="20"/>
  <c r="H1508" i="20"/>
  <c r="H1509" i="20"/>
  <c r="H1510" i="20"/>
  <c r="H1511" i="20"/>
  <c r="H1512" i="20"/>
  <c r="H1513" i="20"/>
  <c r="H1514" i="20"/>
  <c r="H1515" i="20"/>
  <c r="H1516" i="20"/>
  <c r="H1517" i="20"/>
  <c r="H1518" i="20"/>
  <c r="H1519" i="20"/>
  <c r="H1520" i="20"/>
  <c r="H1521" i="20"/>
  <c r="H1522" i="20"/>
  <c r="H1523" i="20"/>
  <c r="H1524" i="20"/>
  <c r="H1525" i="20"/>
  <c r="H1526" i="20"/>
  <c r="H1527" i="20"/>
  <c r="H1528" i="20"/>
  <c r="H1529" i="20"/>
  <c r="H1530" i="20"/>
  <c r="H1531" i="20"/>
  <c r="H1532" i="20"/>
  <c r="H1533" i="20"/>
  <c r="H1534" i="20"/>
  <c r="H1535" i="20"/>
  <c r="H1536" i="20"/>
  <c r="H1537" i="20"/>
  <c r="H1538" i="20"/>
  <c r="H1539" i="20"/>
  <c r="H1540" i="20"/>
  <c r="H1541" i="20"/>
  <c r="H1542" i="20"/>
  <c r="H1543" i="20"/>
  <c r="H1544" i="20"/>
  <c r="H1545" i="20"/>
  <c r="H1546" i="20"/>
  <c r="H1547" i="20"/>
  <c r="H1548" i="20"/>
  <c r="H1549" i="20"/>
  <c r="H1550" i="20"/>
  <c r="H1551" i="20"/>
  <c r="H1552" i="20"/>
  <c r="H1553" i="20"/>
  <c r="H1554" i="20"/>
  <c r="H1555" i="20"/>
  <c r="H1556" i="20"/>
  <c r="H1557" i="20"/>
  <c r="H1558" i="20"/>
  <c r="H1559" i="20"/>
  <c r="H1560" i="20"/>
  <c r="H1561" i="20"/>
  <c r="H1562" i="20"/>
  <c r="H1563" i="20"/>
  <c r="H1564" i="20"/>
  <c r="H1565" i="20"/>
  <c r="H1566" i="20"/>
  <c r="H1567" i="20"/>
  <c r="H1568" i="20"/>
  <c r="H1569" i="20"/>
  <c r="H1570" i="20"/>
  <c r="H1571" i="20"/>
  <c r="H1572" i="20"/>
  <c r="H1573" i="20"/>
  <c r="H1574" i="20"/>
  <c r="H1575" i="20"/>
  <c r="H1576" i="20"/>
  <c r="H1577" i="20"/>
  <c r="H1578" i="20"/>
  <c r="H1579" i="20"/>
  <c r="H1580" i="20"/>
  <c r="H1581" i="20"/>
  <c r="H1582" i="20"/>
  <c r="H1583" i="20"/>
  <c r="H1584" i="20"/>
  <c r="H1585" i="20"/>
  <c r="H1586" i="20"/>
  <c r="H1587" i="20"/>
  <c r="H1588" i="20"/>
  <c r="H1589" i="20"/>
  <c r="H1590" i="20"/>
  <c r="H1591" i="20"/>
  <c r="H1592" i="20"/>
  <c r="H1593" i="20"/>
  <c r="H1594" i="20"/>
  <c r="H1595" i="20"/>
  <c r="H1596" i="20"/>
  <c r="H1597" i="20"/>
  <c r="H1598" i="20"/>
  <c r="H1599" i="20"/>
  <c r="H1600" i="20"/>
  <c r="H1601" i="20"/>
  <c r="H1602" i="20"/>
  <c r="H1603" i="20"/>
  <c r="H1604" i="20"/>
  <c r="H1605" i="20"/>
  <c r="H1606" i="20"/>
  <c r="H1607" i="20"/>
  <c r="H1608" i="20"/>
  <c r="H1609" i="20"/>
  <c r="H1610" i="20"/>
  <c r="H1611" i="20"/>
  <c r="H1612" i="20"/>
  <c r="H1613" i="20"/>
  <c r="H1614" i="20"/>
  <c r="H1615" i="20"/>
  <c r="H1616" i="20"/>
  <c r="H1617" i="20"/>
  <c r="H1618" i="20"/>
  <c r="H1619" i="20"/>
  <c r="H1620" i="20"/>
  <c r="H1621" i="20"/>
  <c r="H1622" i="20"/>
  <c r="H1623" i="20"/>
  <c r="H1624" i="20"/>
  <c r="H1625" i="20"/>
  <c r="H1626" i="20"/>
  <c r="H1627" i="20"/>
  <c r="H1628" i="20"/>
  <c r="H1629" i="20"/>
  <c r="H1630" i="20"/>
  <c r="H1631" i="20"/>
  <c r="H1632" i="20"/>
  <c r="H1633" i="20"/>
  <c r="H1634" i="20"/>
  <c r="H1635" i="20"/>
  <c r="H1636" i="20"/>
  <c r="H1637" i="20"/>
  <c r="H1638" i="20"/>
  <c r="H1639" i="20"/>
  <c r="H1640" i="20"/>
  <c r="H1641" i="20"/>
  <c r="H1642" i="20"/>
  <c r="H1643" i="20"/>
  <c r="H1644" i="20"/>
  <c r="H1645" i="20"/>
  <c r="H1646" i="20"/>
  <c r="H1647" i="20"/>
  <c r="H1648" i="20"/>
  <c r="H1649" i="20"/>
  <c r="H1650" i="20"/>
  <c r="H1651" i="20"/>
  <c r="H1652" i="20"/>
  <c r="H1653" i="20"/>
  <c r="H1654" i="20"/>
  <c r="H1655" i="20"/>
  <c r="H1656" i="20"/>
  <c r="H1657" i="20"/>
  <c r="H1658" i="20"/>
  <c r="H1659" i="20"/>
  <c r="H1660" i="20"/>
  <c r="H1661" i="20"/>
  <c r="H1662" i="20"/>
  <c r="H1663" i="20"/>
  <c r="H1664" i="20"/>
  <c r="H1665" i="20"/>
  <c r="H1666" i="20"/>
  <c r="H1667" i="20"/>
  <c r="H1668" i="20"/>
  <c r="H1669" i="20"/>
  <c r="H1670" i="20"/>
  <c r="H1671" i="20"/>
  <c r="H1672" i="20"/>
  <c r="H1673" i="20"/>
  <c r="H1674" i="20"/>
  <c r="H1675" i="20"/>
  <c r="H1676" i="20"/>
  <c r="H1677" i="20"/>
  <c r="H1678" i="20"/>
  <c r="H1679" i="20"/>
  <c r="H1680" i="20"/>
  <c r="H1681" i="20"/>
  <c r="H1682" i="20"/>
  <c r="H1683" i="20"/>
  <c r="H1684" i="20"/>
  <c r="H1685" i="20"/>
  <c r="H1686" i="20"/>
  <c r="H1687" i="20"/>
  <c r="H1688" i="20"/>
  <c r="H1689" i="20"/>
  <c r="H1690" i="20"/>
  <c r="H1691" i="20"/>
  <c r="H1692" i="20"/>
  <c r="H1693" i="20"/>
  <c r="H1694" i="20"/>
  <c r="H1695" i="20"/>
  <c r="H1696" i="20"/>
  <c r="H1697" i="20"/>
  <c r="H1698" i="20"/>
  <c r="H1699" i="20"/>
  <c r="H1700" i="20"/>
  <c r="H1701" i="20"/>
  <c r="H1702" i="20"/>
  <c r="H1703" i="20"/>
  <c r="H1704" i="20"/>
  <c r="H1705" i="20"/>
  <c r="H1706" i="20"/>
  <c r="H1707" i="20"/>
  <c r="H1708" i="20"/>
  <c r="H1709" i="20"/>
  <c r="H1710" i="20"/>
  <c r="H1711" i="20"/>
  <c r="H1712" i="20"/>
  <c r="H1713" i="20"/>
  <c r="H1714" i="20"/>
  <c r="H1715" i="20"/>
  <c r="H1716" i="20"/>
  <c r="H1717" i="20"/>
  <c r="H1718" i="20"/>
  <c r="H1719" i="20"/>
  <c r="H1720" i="20"/>
  <c r="H1721" i="20"/>
  <c r="H1722" i="20"/>
  <c r="H1723" i="20"/>
  <c r="H1724" i="20"/>
  <c r="H1725" i="20"/>
  <c r="H1726" i="20"/>
  <c r="H1727" i="20"/>
  <c r="H1728" i="20"/>
  <c r="H1729" i="20"/>
  <c r="H1730" i="20"/>
  <c r="H1731" i="20"/>
  <c r="H1732" i="20"/>
  <c r="H1733" i="20"/>
  <c r="H1734" i="20"/>
  <c r="H1735" i="20"/>
  <c r="H1736" i="20"/>
  <c r="H1737" i="20"/>
  <c r="H1738" i="20"/>
  <c r="H1739" i="20"/>
  <c r="H1740" i="20"/>
  <c r="H1741" i="20"/>
  <c r="H1742" i="20"/>
  <c r="H1743" i="20"/>
  <c r="H1744" i="20"/>
  <c r="H1745" i="20"/>
  <c r="H1746" i="20"/>
  <c r="H1747" i="20"/>
  <c r="H1748" i="20"/>
  <c r="H1749" i="20"/>
  <c r="H1750" i="20"/>
  <c r="H1751" i="20"/>
  <c r="H1752" i="20"/>
  <c r="H1753" i="20"/>
  <c r="H1754" i="20"/>
  <c r="H1755" i="20"/>
  <c r="H1756" i="20"/>
  <c r="H1757" i="20"/>
  <c r="H1758" i="20"/>
  <c r="H1759" i="20"/>
  <c r="H1760" i="20"/>
  <c r="H1761" i="20"/>
  <c r="H1762" i="20"/>
  <c r="H1763" i="20"/>
  <c r="H1764" i="20"/>
  <c r="H1765" i="20"/>
  <c r="H1766" i="20"/>
  <c r="H1767" i="20"/>
  <c r="H1768" i="20"/>
  <c r="H1769" i="20"/>
  <c r="H1770" i="20"/>
  <c r="H1771" i="20"/>
  <c r="H1772" i="20"/>
  <c r="H1773" i="20"/>
  <c r="H1774" i="20"/>
  <c r="H1775" i="20"/>
  <c r="H1776" i="20"/>
  <c r="H1777" i="20"/>
  <c r="H1778" i="20"/>
  <c r="H1779" i="20"/>
  <c r="H1780" i="20"/>
  <c r="H1781" i="20"/>
  <c r="H1782" i="20"/>
  <c r="H1783" i="20"/>
  <c r="H1784" i="20"/>
  <c r="H1785" i="20"/>
  <c r="H1786" i="20"/>
  <c r="H1787" i="20"/>
  <c r="H1788" i="20"/>
  <c r="H1789" i="20"/>
  <c r="H1790" i="20"/>
  <c r="H1791" i="20"/>
  <c r="H1792" i="20"/>
  <c r="H1793" i="20"/>
  <c r="H1794" i="20"/>
  <c r="H1795" i="20"/>
  <c r="H1796" i="20"/>
  <c r="H1797" i="20"/>
  <c r="H1798" i="20"/>
  <c r="H1799" i="20"/>
  <c r="H1800" i="20"/>
  <c r="H1801" i="20"/>
  <c r="H1802" i="20"/>
  <c r="H1803" i="20"/>
  <c r="H1804" i="20"/>
  <c r="H1805" i="20"/>
  <c r="H1806" i="20"/>
  <c r="H1807" i="20"/>
  <c r="H1808" i="20"/>
  <c r="H1809" i="20"/>
  <c r="H1810" i="20"/>
  <c r="H1811" i="20"/>
  <c r="H1812" i="20"/>
  <c r="H1813" i="20"/>
  <c r="H1814" i="20"/>
  <c r="H1815" i="20"/>
  <c r="H1816" i="20"/>
  <c r="H1817" i="20"/>
  <c r="H1818" i="20"/>
  <c r="H1819" i="20"/>
  <c r="H1820" i="20"/>
  <c r="H1821" i="20"/>
  <c r="H1822" i="20"/>
  <c r="H1823" i="20"/>
  <c r="H1824" i="20"/>
  <c r="H1825" i="20"/>
  <c r="H1826" i="20"/>
  <c r="H1827" i="20"/>
  <c r="H1828" i="20"/>
  <c r="H1829" i="20"/>
  <c r="H1830" i="20"/>
  <c r="H1831" i="20"/>
  <c r="H1832" i="20"/>
  <c r="H1833" i="20"/>
  <c r="H1834" i="20"/>
  <c r="H1835" i="20"/>
  <c r="H1836" i="20"/>
  <c r="H1837" i="20"/>
  <c r="H1838" i="20"/>
  <c r="H1839" i="20"/>
  <c r="H1840" i="20"/>
  <c r="H1841" i="20"/>
  <c r="H1842" i="20"/>
  <c r="H1843" i="20"/>
  <c r="H1844" i="20"/>
  <c r="H1845" i="20"/>
  <c r="H1846" i="20"/>
  <c r="H1847" i="20"/>
  <c r="H1848" i="20"/>
  <c r="H1849" i="20"/>
  <c r="H1850" i="20"/>
  <c r="H1851" i="20"/>
  <c r="H1852" i="20"/>
  <c r="H1853" i="20"/>
  <c r="H1854" i="20"/>
  <c r="H1855" i="20"/>
  <c r="H1856" i="20"/>
  <c r="H1857" i="20"/>
  <c r="H1858" i="20"/>
  <c r="H1859" i="20"/>
  <c r="H1860" i="20"/>
  <c r="H1861" i="20"/>
  <c r="H1862" i="20"/>
  <c r="H1863" i="20"/>
  <c r="H1864" i="20"/>
  <c r="H1865" i="20"/>
  <c r="H1866" i="20"/>
  <c r="H1867" i="20"/>
  <c r="H1868" i="20"/>
  <c r="H1869" i="20"/>
  <c r="H1870" i="20"/>
  <c r="H1871" i="20"/>
  <c r="H1872" i="20"/>
  <c r="H1873" i="20"/>
  <c r="H1874" i="20"/>
  <c r="H1875" i="20"/>
  <c r="H1876" i="20"/>
  <c r="H1877" i="20"/>
  <c r="H1878" i="20"/>
  <c r="H1879" i="20"/>
  <c r="H1880" i="20"/>
  <c r="H1881" i="20"/>
  <c r="H1882" i="20"/>
  <c r="H1883" i="20"/>
  <c r="H1884" i="20"/>
  <c r="H1885" i="20"/>
  <c r="H1886" i="20"/>
  <c r="H1887" i="20"/>
  <c r="H1888" i="20"/>
  <c r="H1889" i="20"/>
  <c r="H1890" i="20"/>
  <c r="H1891" i="20"/>
  <c r="H1892" i="20"/>
  <c r="H1893" i="20"/>
  <c r="H1894" i="20"/>
  <c r="H1895" i="20"/>
  <c r="H1896" i="20"/>
  <c r="H1897" i="20"/>
  <c r="H1898" i="20"/>
  <c r="H1899" i="20"/>
  <c r="H1900" i="20"/>
  <c r="H1901" i="20"/>
  <c r="H1902" i="20"/>
  <c r="H1903" i="20"/>
  <c r="H1904" i="20"/>
  <c r="H1905" i="20"/>
  <c r="H1906" i="20"/>
  <c r="H1907" i="20"/>
  <c r="H1908" i="20"/>
  <c r="H1909" i="20"/>
  <c r="H1910" i="20"/>
  <c r="H1911" i="20"/>
  <c r="H1912" i="20"/>
  <c r="H1913" i="20"/>
  <c r="H1914" i="20"/>
  <c r="H1915" i="20"/>
  <c r="H1916" i="20"/>
  <c r="H1917" i="20"/>
  <c r="H1919" i="20"/>
  <c r="H1920" i="20"/>
  <c r="H1921" i="20"/>
  <c r="H1922" i="20"/>
  <c r="H1923" i="20"/>
  <c r="H1924" i="20"/>
  <c r="H1925" i="20"/>
  <c r="H1926" i="20"/>
  <c r="H1927" i="20"/>
  <c r="H1928" i="20"/>
  <c r="H1929" i="20"/>
  <c r="H1930" i="20"/>
  <c r="H1931" i="20"/>
  <c r="H1932" i="20"/>
  <c r="H1933" i="20"/>
  <c r="H1934" i="20"/>
  <c r="H1935" i="20"/>
  <c r="H1936" i="20"/>
  <c r="H1937" i="20"/>
  <c r="H1938" i="20"/>
  <c r="H1939" i="20"/>
  <c r="H1940" i="20"/>
  <c r="H1941" i="20"/>
  <c r="H1942" i="20"/>
  <c r="H1943" i="20"/>
  <c r="H1944" i="20"/>
  <c r="H1945" i="20"/>
  <c r="H1946" i="20"/>
  <c r="H1947" i="20"/>
  <c r="H1948" i="20"/>
  <c r="H1949" i="20"/>
  <c r="H1950" i="20"/>
  <c r="H1951" i="20"/>
  <c r="H1952" i="20"/>
  <c r="H1953" i="20"/>
  <c r="H1954" i="20"/>
  <c r="H1955" i="20"/>
  <c r="H1956" i="20"/>
  <c r="H1957" i="20"/>
  <c r="H1958" i="20"/>
  <c r="H1959" i="20"/>
  <c r="H1960" i="20"/>
  <c r="H1961" i="20"/>
  <c r="H1962" i="20"/>
  <c r="H1963" i="20"/>
  <c r="H1964" i="20"/>
  <c r="H1965" i="20"/>
  <c r="H1966" i="20"/>
  <c r="H1967" i="20"/>
  <c r="H1968" i="20"/>
  <c r="H1969" i="20"/>
  <c r="H1970" i="20"/>
  <c r="H1971" i="20"/>
  <c r="H1972" i="20"/>
  <c r="H1973" i="20"/>
  <c r="H1974" i="20"/>
  <c r="H1975" i="20"/>
  <c r="H1976" i="20"/>
  <c r="H1977" i="20"/>
  <c r="H1978" i="20"/>
  <c r="H1979" i="20"/>
  <c r="H1980" i="20"/>
  <c r="H1981" i="20"/>
  <c r="H1982" i="20"/>
  <c r="H1983" i="20"/>
  <c r="H1984" i="20"/>
  <c r="H1985" i="20"/>
  <c r="H1986" i="20"/>
  <c r="H1987" i="20"/>
  <c r="H1988" i="20"/>
  <c r="H1989" i="20"/>
  <c r="H1990" i="20"/>
  <c r="H1991" i="20"/>
  <c r="H1992" i="20"/>
  <c r="H1993" i="20"/>
  <c r="H1994" i="20"/>
  <c r="H1995" i="20"/>
  <c r="H1996" i="20"/>
  <c r="H1997" i="20"/>
  <c r="H1998" i="20"/>
  <c r="H1999" i="20"/>
  <c r="H2000" i="20"/>
  <c r="H2001" i="20"/>
  <c r="H2002" i="20"/>
  <c r="H2003" i="20"/>
  <c r="H2004" i="20"/>
  <c r="H2005" i="20"/>
  <c r="H2006" i="20"/>
  <c r="H2007" i="20"/>
  <c r="H2008" i="20"/>
  <c r="H2009" i="20"/>
  <c r="H2010" i="20"/>
  <c r="H2011" i="20"/>
  <c r="H2012" i="20"/>
  <c r="H2013" i="20"/>
  <c r="H2014" i="20"/>
  <c r="H2015" i="20"/>
  <c r="H2016" i="20"/>
  <c r="H2017" i="20"/>
  <c r="H2018" i="20"/>
  <c r="H2019" i="20"/>
  <c r="H2020" i="20"/>
  <c r="H2021" i="20"/>
  <c r="H2022" i="20"/>
  <c r="H2023" i="20"/>
  <c r="H2024" i="20"/>
  <c r="H2025" i="20"/>
  <c r="H2026" i="20"/>
  <c r="H2027" i="20"/>
  <c r="H2028" i="20"/>
  <c r="H2029" i="20"/>
  <c r="H2030" i="20"/>
  <c r="H2031" i="20"/>
  <c r="H2032" i="20"/>
  <c r="H2033" i="20"/>
  <c r="H2034" i="20"/>
  <c r="H2035" i="20"/>
  <c r="H2036" i="20"/>
  <c r="H2037" i="20"/>
  <c r="H2038" i="20"/>
  <c r="H2039" i="20"/>
  <c r="H2040" i="20"/>
  <c r="H2041" i="20"/>
  <c r="H2042" i="20"/>
  <c r="H2043" i="20"/>
  <c r="H2044" i="20"/>
  <c r="H2045" i="20"/>
  <c r="H2046" i="20"/>
  <c r="H2047" i="20"/>
  <c r="H2048" i="20"/>
  <c r="H2049" i="20"/>
  <c r="H2050" i="20"/>
  <c r="H2051" i="20"/>
  <c r="H2052" i="20"/>
  <c r="H2053" i="20"/>
  <c r="H2054" i="20"/>
  <c r="H2055" i="20"/>
  <c r="H2056" i="20"/>
  <c r="H2057" i="20"/>
  <c r="H2058" i="20"/>
  <c r="H2059" i="20"/>
  <c r="H2060" i="20"/>
  <c r="H2061" i="20"/>
  <c r="H2062" i="20"/>
  <c r="H2063" i="20"/>
  <c r="H2064" i="20"/>
  <c r="H2065" i="20"/>
  <c r="H2066" i="20"/>
  <c r="H2067" i="20"/>
  <c r="H2068" i="20"/>
  <c r="H2069" i="20"/>
  <c r="H2070" i="20"/>
  <c r="H2071" i="20"/>
  <c r="H2072" i="20"/>
  <c r="H2073" i="20"/>
  <c r="H2074" i="20"/>
  <c r="H2075" i="20"/>
  <c r="H2076" i="20"/>
  <c r="H2077" i="20"/>
  <c r="H2078" i="20"/>
  <c r="H2079" i="20"/>
  <c r="H2080" i="20"/>
  <c r="H2081" i="20"/>
  <c r="H2082" i="20"/>
  <c r="H2083" i="20"/>
  <c r="H2084" i="20"/>
  <c r="H2085" i="20"/>
  <c r="H2086" i="20"/>
  <c r="H2087" i="20"/>
  <c r="H2088" i="20"/>
  <c r="H2089" i="20"/>
  <c r="H2090" i="20"/>
  <c r="H2091" i="20"/>
  <c r="H2092" i="20"/>
  <c r="H2093" i="20"/>
  <c r="H2094" i="20"/>
  <c r="H2095" i="20"/>
  <c r="H2096" i="20"/>
  <c r="H2097" i="20"/>
  <c r="H2098" i="20"/>
  <c r="H2099" i="20"/>
  <c r="H2100" i="20"/>
  <c r="H2101" i="20"/>
  <c r="H2102" i="20"/>
  <c r="H2103" i="20"/>
  <c r="H2104" i="20"/>
  <c r="H2105" i="20"/>
  <c r="H2106" i="20"/>
  <c r="H2107" i="20"/>
  <c r="H2108" i="20"/>
  <c r="H2109" i="20"/>
  <c r="H2110" i="20"/>
  <c r="H2111" i="20"/>
  <c r="H2112" i="20"/>
  <c r="H2113" i="20"/>
  <c r="H2114" i="20"/>
  <c r="H2115" i="20"/>
  <c r="H2116" i="20"/>
  <c r="H2117" i="20"/>
  <c r="H2118" i="20"/>
  <c r="H2119" i="20"/>
  <c r="H2120" i="20"/>
  <c r="H2121" i="20"/>
  <c r="H2122" i="20"/>
  <c r="H2123" i="20"/>
  <c r="H2124" i="20"/>
  <c r="H2125" i="20"/>
  <c r="H2126" i="20"/>
  <c r="H2127" i="20"/>
  <c r="H2128" i="20"/>
  <c r="H2129" i="20"/>
  <c r="H2130" i="20"/>
  <c r="H2131" i="20"/>
  <c r="H2132" i="20"/>
  <c r="H2133" i="20"/>
  <c r="H2134" i="20"/>
  <c r="H2135" i="20"/>
  <c r="H2136" i="20"/>
  <c r="H2137" i="20"/>
  <c r="H2138" i="20"/>
  <c r="H2139" i="20"/>
  <c r="H2140" i="20"/>
  <c r="H2141" i="20"/>
  <c r="H2142" i="20"/>
  <c r="H2143" i="20"/>
  <c r="H2144" i="20"/>
  <c r="H2145" i="20"/>
  <c r="H2146" i="20"/>
  <c r="H2147" i="20"/>
  <c r="H2148" i="20"/>
  <c r="H2149" i="20"/>
  <c r="H2150" i="20"/>
  <c r="H2151" i="20"/>
  <c r="H2152" i="20"/>
  <c r="H2153" i="20"/>
  <c r="H2154" i="20"/>
  <c r="H2155" i="20"/>
  <c r="H2156" i="20"/>
  <c r="H2157" i="20"/>
  <c r="H2158" i="20"/>
  <c r="H2159" i="20"/>
  <c r="H2160" i="20"/>
  <c r="H2161" i="20"/>
  <c r="H2162" i="20"/>
  <c r="H2163" i="20"/>
  <c r="H2164" i="20"/>
  <c r="H2165" i="20"/>
  <c r="H2166" i="20"/>
  <c r="H2167" i="20"/>
  <c r="H2168" i="20"/>
  <c r="H2169" i="20"/>
  <c r="H2170" i="20"/>
  <c r="H2171" i="20"/>
  <c r="H2172" i="20"/>
  <c r="H2173" i="20"/>
  <c r="H2174" i="20"/>
  <c r="H2175" i="20"/>
  <c r="H2176" i="20"/>
  <c r="H2177" i="20"/>
  <c r="H2178" i="20"/>
  <c r="H2179" i="20"/>
  <c r="H2180" i="20"/>
  <c r="H2181" i="20"/>
  <c r="H2182" i="20"/>
  <c r="H2183" i="20"/>
  <c r="H2184" i="20"/>
  <c r="H2185" i="20"/>
  <c r="H2186" i="20"/>
  <c r="H2187" i="20"/>
  <c r="H2188" i="20"/>
  <c r="H2189" i="20"/>
  <c r="H2190" i="20"/>
  <c r="H2191" i="20"/>
  <c r="H2192" i="20"/>
  <c r="H2193" i="20"/>
  <c r="H2194" i="20"/>
  <c r="H2195" i="20"/>
  <c r="H2196" i="20"/>
  <c r="H2197" i="20"/>
  <c r="H2198" i="20"/>
  <c r="H2199" i="20"/>
  <c r="H2200" i="20"/>
  <c r="H2201" i="20"/>
  <c r="H2202" i="20"/>
  <c r="H2203" i="20"/>
  <c r="H2204" i="20"/>
  <c r="H2205" i="20"/>
  <c r="H2206" i="20"/>
  <c r="H2207" i="20"/>
  <c r="H2208" i="20"/>
  <c r="H2209" i="20"/>
  <c r="H2210" i="20"/>
  <c r="H2211" i="20"/>
  <c r="H2212" i="20"/>
  <c r="H2213" i="20"/>
  <c r="H2214" i="20"/>
  <c r="H2215" i="20"/>
  <c r="H2216" i="20"/>
  <c r="H2217" i="20"/>
  <c r="H2218" i="20"/>
  <c r="H2219" i="20"/>
  <c r="H2220" i="20"/>
  <c r="H2221" i="20"/>
  <c r="H2222" i="20"/>
  <c r="H2223" i="20"/>
  <c r="H2224" i="20"/>
  <c r="H2225" i="20"/>
  <c r="H2226" i="20"/>
  <c r="H2227" i="20"/>
  <c r="H2228" i="20"/>
  <c r="H2229" i="20"/>
  <c r="H2230" i="20"/>
  <c r="H2231" i="20"/>
  <c r="H2232" i="20"/>
  <c r="H2233" i="20"/>
  <c r="H2234" i="20"/>
  <c r="H2235" i="20"/>
  <c r="H2236" i="20"/>
  <c r="H2237" i="20"/>
  <c r="H2238" i="20"/>
  <c r="H2239" i="20"/>
  <c r="H2240" i="20"/>
  <c r="H2241" i="20"/>
  <c r="H2242" i="20"/>
  <c r="H2243" i="20"/>
  <c r="H2244" i="20"/>
  <c r="H2245" i="20"/>
  <c r="H2246" i="20"/>
  <c r="H2247" i="20"/>
  <c r="H2248" i="20"/>
  <c r="H2249" i="20"/>
  <c r="H2250" i="20"/>
  <c r="H2251" i="20"/>
  <c r="H2252" i="20"/>
  <c r="H2253" i="20"/>
  <c r="H2254" i="20"/>
  <c r="H2255" i="20"/>
  <c r="H2256" i="20"/>
  <c r="H2257" i="20"/>
  <c r="H2258" i="20"/>
  <c r="H2259" i="20"/>
  <c r="H2260" i="20"/>
  <c r="H2261" i="20"/>
  <c r="H2262" i="20"/>
  <c r="H2263" i="20"/>
  <c r="H2264" i="20"/>
  <c r="H2265" i="20"/>
  <c r="H2266" i="20"/>
  <c r="H2267" i="20"/>
  <c r="H2268" i="20"/>
  <c r="H2269" i="20"/>
  <c r="H2270" i="20"/>
  <c r="H2271" i="20"/>
  <c r="H2272" i="20"/>
  <c r="H2273" i="20"/>
  <c r="H2274" i="20"/>
  <c r="H2275" i="20"/>
  <c r="H2276" i="20"/>
  <c r="H2277" i="20"/>
  <c r="H2278" i="20"/>
  <c r="H2279" i="20"/>
  <c r="H2280" i="20"/>
  <c r="H2281" i="20"/>
  <c r="H2282" i="20"/>
  <c r="H2283" i="20"/>
  <c r="H2284" i="20"/>
  <c r="H2285" i="20"/>
  <c r="H2286" i="20"/>
  <c r="H2287" i="20"/>
  <c r="H2288" i="20"/>
  <c r="H2289" i="20"/>
  <c r="H2290" i="20"/>
  <c r="H2291" i="20"/>
  <c r="H2292" i="20"/>
  <c r="H2293" i="20"/>
  <c r="H2294" i="20"/>
  <c r="H2295" i="20"/>
  <c r="H2296" i="20"/>
  <c r="H2297" i="20"/>
  <c r="H2298" i="20"/>
  <c r="H2299" i="20"/>
  <c r="H2300" i="20"/>
  <c r="H2301" i="20"/>
  <c r="H2302" i="20"/>
  <c r="H2303" i="20"/>
  <c r="H2304" i="20"/>
  <c r="H2305" i="20"/>
  <c r="H2306" i="20"/>
  <c r="H2307" i="20"/>
  <c r="H2308" i="20"/>
  <c r="H2309" i="20"/>
  <c r="H2310" i="20"/>
  <c r="H2311" i="20"/>
  <c r="H2312" i="20"/>
  <c r="H2313" i="20"/>
  <c r="H2314" i="20"/>
  <c r="H2315" i="20"/>
  <c r="H2316" i="20"/>
  <c r="H2317" i="20"/>
  <c r="H2318" i="20"/>
  <c r="H2319" i="20"/>
  <c r="H2320" i="20"/>
  <c r="H2321" i="20"/>
  <c r="H2322" i="20"/>
  <c r="H2323" i="20"/>
  <c r="H2324" i="20"/>
  <c r="H2325" i="20"/>
  <c r="H2326" i="20"/>
  <c r="H2327" i="20"/>
  <c r="H2328" i="20"/>
  <c r="H2329" i="20"/>
  <c r="H2330" i="20"/>
  <c r="H2331" i="20"/>
  <c r="H2332" i="20"/>
  <c r="H2333" i="20"/>
  <c r="H2334" i="20"/>
  <c r="H2335" i="20"/>
  <c r="H2336" i="20"/>
  <c r="H2337" i="20"/>
  <c r="H2338" i="20"/>
  <c r="H2339" i="20"/>
  <c r="H2340" i="20"/>
  <c r="H2341" i="20"/>
  <c r="H2342" i="20"/>
  <c r="H2343" i="20"/>
  <c r="H2344" i="20"/>
  <c r="H2345" i="20"/>
  <c r="H2346" i="20"/>
  <c r="H2347" i="20"/>
  <c r="H2348" i="20"/>
  <c r="H2349" i="20"/>
  <c r="H2350" i="20"/>
  <c r="H2351" i="20"/>
  <c r="H2352" i="20"/>
  <c r="H2353" i="20"/>
  <c r="H2354" i="20"/>
  <c r="H2355" i="20"/>
  <c r="H2356" i="20"/>
  <c r="H2357" i="20"/>
  <c r="H2358" i="20"/>
  <c r="H2359" i="20"/>
  <c r="H2360" i="20"/>
  <c r="H2361" i="20"/>
  <c r="H2362" i="20"/>
  <c r="H2363" i="20"/>
  <c r="H2364" i="20"/>
  <c r="H2365" i="20"/>
  <c r="H2366" i="20"/>
  <c r="H2367" i="20"/>
  <c r="H2368" i="20"/>
  <c r="H2369" i="20"/>
  <c r="H2370" i="20"/>
  <c r="H2371" i="20"/>
  <c r="H2372" i="20"/>
  <c r="H2373" i="20"/>
  <c r="H2374" i="20"/>
  <c r="H2375" i="20"/>
  <c r="H2376" i="20"/>
  <c r="H2377" i="20"/>
  <c r="H2378" i="20"/>
  <c r="H2379" i="20"/>
  <c r="H2380" i="20"/>
  <c r="H2381" i="20"/>
  <c r="H2382" i="20"/>
  <c r="H2383" i="20"/>
  <c r="H2384" i="20"/>
  <c r="H2385" i="20"/>
  <c r="H2386" i="20"/>
  <c r="H2387" i="20"/>
  <c r="H2388" i="20"/>
  <c r="H2389" i="20"/>
  <c r="H2390" i="20"/>
  <c r="H2391" i="20"/>
  <c r="H2392" i="20"/>
  <c r="H2393" i="20"/>
  <c r="H2394" i="20"/>
  <c r="H2395" i="20"/>
  <c r="H2396" i="20"/>
  <c r="H2397" i="20"/>
  <c r="H2398" i="20"/>
  <c r="H2399" i="20"/>
  <c r="H2400" i="20"/>
  <c r="H2401" i="20"/>
  <c r="H2402" i="20"/>
  <c r="H2403" i="20"/>
  <c r="H2404" i="20"/>
  <c r="H2405" i="20"/>
  <c r="H2406" i="20"/>
  <c r="H2407" i="20"/>
  <c r="H2408" i="20"/>
  <c r="H2409" i="20"/>
  <c r="H2410" i="20"/>
  <c r="H2411" i="20"/>
  <c r="H2412" i="20"/>
  <c r="H2413" i="20"/>
  <c r="H2414" i="20"/>
  <c r="H2415" i="20"/>
  <c r="H2416" i="20"/>
  <c r="H2417" i="20"/>
  <c r="H2418" i="20"/>
  <c r="H2419" i="20"/>
  <c r="H2420" i="20"/>
  <c r="H2421" i="20"/>
  <c r="H2422" i="20"/>
  <c r="H2423" i="20"/>
  <c r="H2424" i="20"/>
  <c r="H2425" i="20"/>
  <c r="H2426" i="20"/>
  <c r="H2427" i="20"/>
  <c r="H2428" i="20"/>
  <c r="H2429" i="20"/>
  <c r="H2430" i="20"/>
  <c r="H2431" i="20"/>
  <c r="H2432" i="20"/>
  <c r="H2433" i="20"/>
  <c r="H2434" i="20"/>
  <c r="H2435" i="20"/>
  <c r="H2436" i="20"/>
  <c r="H2437" i="20"/>
  <c r="H2438" i="20"/>
  <c r="H2439" i="20"/>
  <c r="H2440" i="20"/>
  <c r="H2441" i="20"/>
  <c r="H2442" i="20"/>
  <c r="H2443" i="20"/>
  <c r="H2444" i="20"/>
  <c r="H2445" i="20"/>
  <c r="H2446" i="20"/>
  <c r="H2447" i="20"/>
  <c r="H2448" i="20"/>
  <c r="H2449" i="20"/>
  <c r="H2450" i="20"/>
  <c r="H2451" i="20"/>
  <c r="H2452" i="20"/>
  <c r="H2453" i="20"/>
  <c r="H2454" i="20"/>
  <c r="H2455" i="20"/>
  <c r="H2456" i="20"/>
  <c r="H2457" i="20"/>
  <c r="H2458" i="20"/>
  <c r="H2459" i="20"/>
  <c r="H2460" i="20"/>
  <c r="H2461" i="20"/>
  <c r="H2462" i="20"/>
  <c r="H2463" i="20"/>
  <c r="H2464" i="20"/>
  <c r="H2465" i="20"/>
  <c r="H2466" i="20"/>
  <c r="H2467" i="20"/>
  <c r="H2468" i="20"/>
  <c r="H2469" i="20"/>
  <c r="H2470" i="20"/>
  <c r="H2471" i="20"/>
  <c r="H2472" i="20"/>
  <c r="H2473" i="20"/>
  <c r="H2474" i="20"/>
  <c r="H2475" i="20"/>
  <c r="H2476" i="20"/>
  <c r="H2477" i="20"/>
  <c r="H2478" i="20"/>
  <c r="H2479" i="20"/>
  <c r="H2480" i="20"/>
  <c r="H2481" i="20"/>
  <c r="H2482" i="20"/>
  <c r="H2483" i="20"/>
  <c r="H2484" i="20"/>
  <c r="H2485" i="20"/>
  <c r="H2486" i="20"/>
  <c r="H2487" i="20"/>
  <c r="H2488" i="20"/>
  <c r="H2489" i="20"/>
  <c r="H2490" i="20"/>
  <c r="H2491" i="20"/>
  <c r="H2492" i="20"/>
  <c r="H2493" i="20"/>
  <c r="H2494" i="20"/>
  <c r="H2495" i="20"/>
  <c r="H2496" i="20"/>
  <c r="H2497" i="20"/>
  <c r="H2498" i="20"/>
  <c r="H2499" i="20"/>
  <c r="H2500" i="20"/>
  <c r="H2501" i="20"/>
  <c r="H2502" i="20"/>
  <c r="H2503" i="20"/>
  <c r="H2504" i="20"/>
  <c r="H2505" i="20"/>
  <c r="H2506" i="20"/>
  <c r="H2507" i="20"/>
  <c r="H2508" i="20"/>
  <c r="H2509" i="20"/>
  <c r="H2510" i="20"/>
  <c r="H2511" i="20"/>
  <c r="H2512" i="20"/>
  <c r="H2513" i="20"/>
  <c r="H2514" i="20"/>
  <c r="H2515" i="20"/>
  <c r="H2516" i="20"/>
  <c r="H2517" i="20"/>
  <c r="H2518" i="20"/>
  <c r="H2519" i="20"/>
  <c r="H2520" i="20"/>
  <c r="H2521" i="20"/>
  <c r="H2522" i="20"/>
  <c r="H2523" i="20"/>
  <c r="H2524" i="20"/>
  <c r="H2525" i="20"/>
  <c r="H2526" i="20"/>
  <c r="H2527" i="20"/>
  <c r="H2528" i="20"/>
  <c r="H2529" i="20"/>
  <c r="H2530" i="20"/>
  <c r="H2531" i="20"/>
  <c r="H2532" i="20"/>
  <c r="H2533" i="20"/>
  <c r="H2534" i="20"/>
  <c r="H2535" i="20"/>
  <c r="H2536" i="20"/>
  <c r="H2537" i="20"/>
  <c r="H2538" i="20"/>
  <c r="H2539" i="20"/>
  <c r="H2540" i="20"/>
  <c r="H2541" i="20"/>
  <c r="H2542" i="20"/>
  <c r="H2543" i="20"/>
  <c r="H2544" i="20"/>
  <c r="H2545" i="20"/>
  <c r="H2546" i="20"/>
  <c r="H2547" i="20"/>
  <c r="H2548" i="20"/>
  <c r="H2549" i="20"/>
  <c r="H2550" i="20"/>
  <c r="H2551" i="20"/>
  <c r="H2552" i="20"/>
  <c r="H2553" i="20"/>
  <c r="H2554" i="20"/>
  <c r="H2555" i="20"/>
  <c r="H2556" i="20"/>
  <c r="H2557" i="20"/>
  <c r="H2558" i="20"/>
  <c r="H2559" i="20"/>
  <c r="H2560" i="20"/>
  <c r="H2561" i="20"/>
  <c r="H2562" i="20"/>
  <c r="H2563" i="20"/>
  <c r="H2564" i="20"/>
  <c r="H2565" i="20"/>
  <c r="H2566" i="20"/>
  <c r="H2567" i="20"/>
  <c r="H2568" i="20"/>
  <c r="H2569" i="20"/>
  <c r="H2570" i="20"/>
  <c r="H2571" i="20"/>
  <c r="H2572" i="20"/>
  <c r="H2573" i="20"/>
  <c r="H2574" i="20"/>
  <c r="H2575" i="20"/>
  <c r="H2576" i="20"/>
  <c r="H2577" i="20"/>
  <c r="H2578" i="20"/>
  <c r="H2579" i="20"/>
  <c r="H2580" i="20"/>
  <c r="H2581" i="20"/>
  <c r="H2582" i="20"/>
  <c r="H2583" i="20"/>
  <c r="H2584" i="20"/>
  <c r="H2585" i="20"/>
  <c r="H2586" i="20"/>
  <c r="H2587" i="20"/>
  <c r="H2588" i="20"/>
  <c r="H2589" i="20"/>
  <c r="H2590" i="20"/>
  <c r="H2591" i="20"/>
  <c r="H2592" i="20"/>
  <c r="H2593" i="20"/>
  <c r="H2594" i="20"/>
  <c r="H2595" i="20"/>
  <c r="H2596" i="20"/>
  <c r="H2597" i="20"/>
  <c r="H2598" i="20"/>
  <c r="H2599" i="20"/>
  <c r="H2600" i="20"/>
  <c r="H2601" i="20"/>
  <c r="H2602" i="20"/>
  <c r="H2603" i="20"/>
  <c r="H2604" i="20"/>
  <c r="H2605" i="20"/>
  <c r="H2606" i="20"/>
  <c r="H2607" i="20"/>
  <c r="H2608" i="20"/>
  <c r="H2609" i="20"/>
  <c r="H2610" i="20"/>
  <c r="H2611" i="20"/>
  <c r="H2612" i="20"/>
  <c r="H2613" i="20"/>
  <c r="H2614" i="20"/>
  <c r="H2615" i="20"/>
  <c r="H2616" i="20"/>
  <c r="H2617" i="20"/>
  <c r="H2618" i="20"/>
  <c r="H2619" i="20"/>
  <c r="H2620" i="20"/>
  <c r="H2621" i="20"/>
  <c r="H2622" i="20"/>
  <c r="H2623" i="20"/>
  <c r="H2624" i="20"/>
  <c r="H2625" i="20"/>
  <c r="H2626" i="20"/>
  <c r="H2627" i="20"/>
  <c r="H2628" i="20"/>
  <c r="H2629" i="20"/>
  <c r="H2630" i="20"/>
  <c r="H2631" i="20"/>
  <c r="H2632" i="20"/>
  <c r="H2633" i="20"/>
  <c r="H2634" i="20"/>
  <c r="H2635" i="20"/>
  <c r="H2636" i="20"/>
  <c r="H2637" i="20"/>
  <c r="H2638" i="20"/>
  <c r="H2639" i="20"/>
  <c r="H2640" i="20"/>
  <c r="H2641" i="20"/>
  <c r="H2642" i="20"/>
  <c r="H2643" i="20"/>
  <c r="H2644" i="20"/>
  <c r="H2645" i="20"/>
  <c r="H2646" i="20"/>
  <c r="H2647" i="20"/>
  <c r="H2648" i="20"/>
  <c r="H2649" i="20"/>
  <c r="H2650" i="20"/>
  <c r="H2651" i="20"/>
  <c r="H2652" i="20"/>
  <c r="H2653" i="20"/>
  <c r="H2654" i="20"/>
  <c r="H2655" i="20"/>
  <c r="H2656" i="20"/>
  <c r="H2657" i="20"/>
  <c r="H2658" i="20"/>
  <c r="H2659" i="20"/>
  <c r="H2660" i="20"/>
  <c r="H2661" i="20"/>
  <c r="H2662" i="20"/>
  <c r="H2663" i="20"/>
  <c r="H2664" i="20"/>
  <c r="H2665" i="20"/>
  <c r="H2666" i="20"/>
  <c r="H2667" i="20"/>
  <c r="H2668" i="20"/>
  <c r="H2669" i="20"/>
  <c r="H2670" i="20"/>
  <c r="H2671" i="20"/>
  <c r="H2672" i="20"/>
  <c r="H2673" i="20"/>
  <c r="H2674" i="20"/>
  <c r="H2675" i="20"/>
  <c r="H2676" i="20"/>
  <c r="H2677" i="20"/>
  <c r="H2678" i="20"/>
  <c r="H2679" i="20"/>
  <c r="H2680" i="20"/>
  <c r="H2681" i="20"/>
  <c r="H2682" i="20"/>
  <c r="H2683" i="20"/>
  <c r="H2684" i="20"/>
  <c r="H2685" i="20"/>
  <c r="H2686" i="20"/>
  <c r="H2687" i="20"/>
  <c r="H2688" i="20"/>
  <c r="H2689" i="20"/>
  <c r="H2690" i="20"/>
  <c r="H2691" i="20"/>
  <c r="H2692" i="20"/>
  <c r="H2693" i="20"/>
  <c r="H2694" i="20"/>
  <c r="H2695" i="20"/>
  <c r="H2696" i="20"/>
  <c r="H2697" i="20"/>
  <c r="H2698" i="20"/>
  <c r="H2699" i="20"/>
  <c r="H2700" i="20"/>
  <c r="H2701" i="20"/>
  <c r="H2702" i="20"/>
  <c r="H2703" i="20"/>
  <c r="H2704" i="20"/>
  <c r="H2705" i="20"/>
  <c r="H2706" i="20"/>
  <c r="H2707" i="20"/>
  <c r="H2708" i="20"/>
  <c r="H2709" i="20"/>
  <c r="H2710" i="20"/>
  <c r="H2711" i="20"/>
  <c r="H2712" i="20"/>
  <c r="H2713" i="20"/>
  <c r="H2714" i="20"/>
  <c r="H2715" i="20"/>
  <c r="H2716" i="20"/>
  <c r="H2717" i="20"/>
  <c r="H2718" i="20"/>
  <c r="H2719" i="20"/>
  <c r="H2720" i="20"/>
  <c r="H2721" i="20"/>
  <c r="H2722" i="20"/>
  <c r="H2723" i="20"/>
  <c r="H2724" i="20"/>
  <c r="H2725" i="20"/>
  <c r="H2726" i="20"/>
  <c r="H2727" i="20"/>
  <c r="H2728" i="20"/>
  <c r="H2729" i="20"/>
  <c r="H2730" i="20"/>
  <c r="H2731" i="20"/>
  <c r="H2732" i="20"/>
  <c r="H2733" i="20"/>
  <c r="H2734" i="20"/>
  <c r="H2735" i="20"/>
  <c r="H2736" i="20"/>
  <c r="H2737" i="20"/>
  <c r="H2738" i="20"/>
  <c r="H2739" i="20"/>
  <c r="H2740" i="20"/>
  <c r="H2741" i="20"/>
  <c r="H2742" i="20"/>
  <c r="H2743" i="20"/>
  <c r="H2744" i="20"/>
  <c r="H2745" i="20"/>
  <c r="H2746" i="20"/>
  <c r="H2747" i="20"/>
  <c r="H2748" i="20"/>
  <c r="H2749" i="20"/>
  <c r="H2750" i="20"/>
  <c r="H2751" i="20"/>
  <c r="H2752" i="20"/>
  <c r="H2753" i="20"/>
  <c r="H2754" i="20"/>
  <c r="H2755" i="20"/>
  <c r="H2756" i="20"/>
  <c r="H2757" i="20"/>
  <c r="H2758" i="20"/>
  <c r="H2759" i="20"/>
  <c r="H2760" i="20"/>
  <c r="H2761" i="20"/>
  <c r="H2762" i="20"/>
  <c r="H2763" i="20"/>
  <c r="H2764" i="20"/>
  <c r="H2765" i="20"/>
  <c r="H2766" i="20"/>
  <c r="H2767" i="20"/>
  <c r="H2768" i="20"/>
  <c r="H2769" i="20"/>
  <c r="H2770" i="20"/>
  <c r="H2771" i="20"/>
  <c r="H2772" i="20"/>
  <c r="H2773" i="20"/>
  <c r="H2774" i="20"/>
  <c r="H2775" i="20"/>
  <c r="H2776" i="20"/>
  <c r="H2777" i="20"/>
  <c r="H2778" i="20"/>
  <c r="H2779" i="20"/>
  <c r="H2780" i="20"/>
  <c r="H2781" i="20"/>
  <c r="H2782" i="20"/>
  <c r="H2783" i="20"/>
  <c r="H2784" i="20"/>
  <c r="H2785" i="20"/>
  <c r="H2786" i="20"/>
  <c r="H2787" i="20"/>
  <c r="H2788" i="20"/>
  <c r="H2789" i="20"/>
  <c r="H2790" i="20"/>
  <c r="H2791" i="20"/>
  <c r="H2792" i="20"/>
  <c r="H2793" i="20"/>
  <c r="H2794" i="20"/>
  <c r="H2795" i="20"/>
  <c r="H2796" i="20"/>
  <c r="H2797" i="20"/>
  <c r="H2798" i="20"/>
  <c r="H2799" i="20"/>
  <c r="H2800" i="20"/>
  <c r="H2801" i="20"/>
  <c r="H2802" i="20"/>
  <c r="H2803" i="20"/>
  <c r="H2804" i="20"/>
  <c r="H2805" i="20"/>
  <c r="H2806" i="20"/>
  <c r="H2807" i="20"/>
  <c r="H2808" i="20"/>
  <c r="H2809" i="20"/>
  <c r="H2810" i="20"/>
  <c r="H2811" i="20"/>
  <c r="H2812" i="20"/>
  <c r="H2813" i="20"/>
  <c r="H2814" i="20"/>
  <c r="H2815" i="20"/>
  <c r="H2816" i="20"/>
  <c r="H2817" i="20"/>
  <c r="H2818" i="20"/>
  <c r="H2819" i="20"/>
  <c r="H2820" i="20"/>
  <c r="H2821" i="20"/>
  <c r="H2822" i="20"/>
  <c r="H2823" i="20"/>
  <c r="H2824" i="20"/>
  <c r="H2825" i="20"/>
  <c r="H2826" i="20"/>
  <c r="H2827" i="20"/>
  <c r="H2828" i="20"/>
  <c r="H2829" i="20"/>
  <c r="H2830" i="20"/>
  <c r="H2831" i="20"/>
  <c r="H2832" i="20"/>
  <c r="H2833" i="20"/>
  <c r="H2834" i="20"/>
  <c r="H2835" i="20"/>
  <c r="H2836" i="20"/>
  <c r="H2837" i="20"/>
  <c r="H2838" i="20"/>
  <c r="H2839" i="20"/>
  <c r="H2840" i="20"/>
  <c r="H2841" i="20"/>
  <c r="H2842" i="20"/>
  <c r="H2843" i="20"/>
  <c r="H2844" i="20"/>
  <c r="H2845" i="20"/>
  <c r="H2846" i="20"/>
  <c r="H2847" i="20"/>
  <c r="H2848" i="20"/>
  <c r="H2849" i="20"/>
  <c r="H2850" i="20"/>
  <c r="H2851" i="20"/>
  <c r="H2852" i="20"/>
  <c r="H2853" i="20"/>
  <c r="H2854" i="20"/>
  <c r="H2855" i="20"/>
  <c r="H2856" i="20"/>
  <c r="H2857" i="20"/>
  <c r="H2858" i="20"/>
  <c r="H2859" i="20"/>
  <c r="H2860" i="20"/>
  <c r="H2861" i="20"/>
  <c r="H2862" i="20"/>
  <c r="H2863" i="20"/>
  <c r="H2864" i="20"/>
  <c r="H2865" i="20"/>
  <c r="H2866" i="20"/>
  <c r="H2867" i="20"/>
  <c r="H2868" i="20"/>
  <c r="H2869" i="20"/>
  <c r="H2870" i="20"/>
  <c r="H2871" i="20"/>
  <c r="H2872" i="20"/>
  <c r="H2873" i="20"/>
  <c r="H2874" i="20"/>
  <c r="H2875" i="20"/>
  <c r="H2876" i="20"/>
  <c r="H2877" i="20"/>
  <c r="H2878" i="20"/>
  <c r="H2879" i="20"/>
  <c r="H2880" i="20"/>
  <c r="H2881" i="20"/>
  <c r="H2882" i="20"/>
  <c r="H2883" i="20"/>
  <c r="H2884" i="20"/>
  <c r="H2885" i="20"/>
  <c r="H2886" i="20"/>
  <c r="H2887" i="20"/>
  <c r="H2888" i="20"/>
  <c r="H2889" i="20"/>
  <c r="H2890" i="20"/>
  <c r="H2891" i="20"/>
  <c r="H2892" i="20"/>
  <c r="H2893" i="20"/>
  <c r="H2894" i="20"/>
  <c r="H2895" i="20"/>
  <c r="H2896" i="20"/>
  <c r="H2897" i="20"/>
  <c r="H2898" i="20"/>
  <c r="H2899" i="20"/>
  <c r="H2900" i="20"/>
  <c r="H2901" i="20"/>
  <c r="H2902" i="20"/>
  <c r="H2903" i="20"/>
  <c r="H2904" i="20"/>
  <c r="H2905" i="20"/>
  <c r="H2906" i="20"/>
  <c r="H2907" i="20"/>
  <c r="H2908" i="20"/>
  <c r="H2909" i="20"/>
  <c r="H2910" i="20"/>
  <c r="H2911" i="20"/>
  <c r="H2912" i="20"/>
  <c r="H2913" i="20"/>
  <c r="H2914" i="20"/>
  <c r="H2915" i="20"/>
  <c r="H2916" i="20"/>
  <c r="H2917" i="20"/>
  <c r="H2918" i="20"/>
  <c r="H2919" i="20"/>
  <c r="H2920" i="20"/>
  <c r="H2921" i="20"/>
  <c r="H2922" i="20"/>
  <c r="H2923" i="20"/>
  <c r="H2924" i="20"/>
  <c r="H2925" i="20"/>
  <c r="H2926" i="20"/>
  <c r="H2927" i="20"/>
  <c r="H2928" i="20"/>
  <c r="H2929" i="20"/>
  <c r="H2930" i="20"/>
  <c r="H2931" i="20"/>
  <c r="H2932" i="20"/>
  <c r="H2933" i="20"/>
  <c r="H2934" i="20"/>
  <c r="H2935" i="20"/>
  <c r="H2936" i="20"/>
  <c r="H2937" i="20"/>
  <c r="H2938" i="20"/>
  <c r="H2939" i="20"/>
  <c r="H2940" i="20"/>
  <c r="H2941" i="20"/>
  <c r="H2942" i="20"/>
  <c r="H2943" i="20"/>
  <c r="H2944" i="20"/>
  <c r="H2945" i="20"/>
  <c r="H2946" i="20"/>
  <c r="H2947" i="20"/>
  <c r="H2948" i="20"/>
  <c r="H2949" i="20"/>
  <c r="H2950" i="20"/>
  <c r="H2951" i="20"/>
  <c r="H2952" i="20"/>
  <c r="H2953" i="20"/>
  <c r="H2954" i="20"/>
  <c r="H2955" i="20"/>
  <c r="H2956" i="20"/>
  <c r="H2957" i="20"/>
  <c r="H2958" i="20"/>
  <c r="H2959" i="20"/>
  <c r="H2960" i="20"/>
  <c r="H2961" i="20"/>
  <c r="H2962" i="20"/>
  <c r="H2963" i="20"/>
  <c r="H2964" i="20"/>
  <c r="H2965" i="20"/>
  <c r="H2966" i="20"/>
  <c r="H2967" i="20"/>
  <c r="H2968" i="20"/>
  <c r="H2969" i="20"/>
  <c r="H2970" i="20"/>
  <c r="H2971" i="20"/>
  <c r="H2972" i="20"/>
  <c r="H2973" i="20"/>
  <c r="H2974" i="20"/>
  <c r="H2975" i="20"/>
  <c r="H2976" i="20"/>
  <c r="H2977" i="20"/>
  <c r="H2978" i="20"/>
  <c r="H2979" i="20"/>
  <c r="H2980" i="20"/>
  <c r="H2981" i="20"/>
  <c r="H2982" i="20"/>
  <c r="H2983" i="20"/>
  <c r="H2984" i="20"/>
  <c r="H2985" i="20"/>
  <c r="H2986" i="20"/>
  <c r="H2987" i="20"/>
  <c r="H2988" i="20"/>
  <c r="H2989" i="20"/>
  <c r="H2990" i="20"/>
  <c r="H2991" i="20"/>
  <c r="H2992" i="20"/>
  <c r="H2993" i="20"/>
  <c r="H2994" i="20"/>
  <c r="H2995" i="20"/>
  <c r="H2996" i="20"/>
  <c r="H2997" i="20"/>
  <c r="H2998" i="20"/>
  <c r="H2999" i="20"/>
  <c r="H3000" i="20"/>
  <c r="H3001" i="20"/>
  <c r="H3002" i="20"/>
  <c r="H3003" i="20"/>
  <c r="H3004" i="20"/>
  <c r="H3005" i="20"/>
  <c r="H3006" i="20"/>
  <c r="H3007" i="20"/>
  <c r="H3008" i="20"/>
  <c r="H3009" i="20"/>
  <c r="H3010" i="20"/>
  <c r="H3011" i="20"/>
  <c r="H3012" i="20"/>
  <c r="H3013" i="20"/>
  <c r="H3014" i="20"/>
  <c r="H3015" i="20"/>
  <c r="H3016" i="20"/>
  <c r="H3017" i="20"/>
  <c r="H3018" i="20"/>
  <c r="H3019" i="20"/>
  <c r="H3020" i="20"/>
  <c r="H3021" i="20"/>
  <c r="H3022" i="20"/>
  <c r="H3023" i="20"/>
  <c r="H3024" i="20"/>
  <c r="H3025" i="20"/>
  <c r="H3026" i="20"/>
  <c r="H3027" i="20"/>
  <c r="H3028" i="20"/>
  <c r="H3029" i="20"/>
  <c r="H3030" i="20"/>
  <c r="H3031" i="20"/>
  <c r="H3032" i="20"/>
  <c r="H3033" i="20"/>
  <c r="H3034" i="20"/>
  <c r="H3035" i="20"/>
  <c r="H3036" i="20"/>
  <c r="H3037" i="20"/>
  <c r="H3038" i="20"/>
  <c r="H3039" i="20"/>
  <c r="H3040" i="20"/>
  <c r="H3041" i="20"/>
  <c r="H3042" i="20"/>
  <c r="H3043" i="20"/>
  <c r="H3044" i="20"/>
  <c r="H3045" i="20"/>
  <c r="H3046" i="20"/>
  <c r="H3047" i="20"/>
  <c r="H3048" i="20"/>
  <c r="H3049" i="20"/>
  <c r="H3050" i="20"/>
  <c r="H3051" i="20"/>
  <c r="H3052" i="20"/>
  <c r="H3053" i="20"/>
  <c r="H3054" i="20"/>
  <c r="H3055" i="20"/>
  <c r="H3056" i="20"/>
  <c r="H3057" i="20"/>
  <c r="H3058" i="20"/>
  <c r="H3059" i="20"/>
  <c r="H3060" i="20"/>
  <c r="H3061" i="20"/>
  <c r="H3062" i="20"/>
  <c r="H3063" i="20"/>
  <c r="H3064" i="20"/>
  <c r="H3065" i="20"/>
  <c r="H3066" i="20"/>
  <c r="H3067" i="20"/>
  <c r="H3068" i="20"/>
  <c r="H3069" i="20"/>
  <c r="H3070" i="20"/>
  <c r="H3071" i="20"/>
  <c r="H3072" i="20"/>
  <c r="H3073" i="20"/>
  <c r="H3074" i="20"/>
  <c r="H3075" i="20"/>
  <c r="H3076" i="20"/>
  <c r="H3077" i="20"/>
  <c r="H3078" i="20"/>
  <c r="H3079" i="20"/>
  <c r="H3080" i="20"/>
  <c r="H3081" i="20"/>
  <c r="H3082" i="20"/>
  <c r="H3083" i="20"/>
  <c r="H3084" i="20"/>
  <c r="H3085" i="20"/>
  <c r="H3086" i="20"/>
  <c r="H3087" i="20"/>
  <c r="H3088" i="20"/>
  <c r="H3089" i="20"/>
  <c r="H3090" i="20"/>
  <c r="H3091" i="20"/>
  <c r="H3092" i="20"/>
  <c r="H3093" i="20"/>
  <c r="H3094" i="20"/>
  <c r="H3095" i="20"/>
  <c r="H3096" i="20"/>
  <c r="H3097" i="20"/>
  <c r="H3098" i="20"/>
  <c r="H3099" i="20"/>
  <c r="H3100" i="20"/>
  <c r="H3101" i="20"/>
  <c r="H3102" i="20"/>
  <c r="H3103" i="20"/>
  <c r="H3104" i="20"/>
  <c r="H3105" i="20"/>
  <c r="H3106" i="20"/>
  <c r="H3107" i="20"/>
  <c r="H3108" i="20"/>
  <c r="H3109" i="20"/>
  <c r="H3110" i="20"/>
  <c r="H3111" i="20"/>
  <c r="H3112" i="20"/>
  <c r="H3113" i="20"/>
  <c r="H3114" i="20"/>
  <c r="H3115" i="20"/>
  <c r="H3116" i="20"/>
  <c r="H3117" i="20"/>
  <c r="H3118" i="20"/>
  <c r="H3119" i="20"/>
  <c r="H3120" i="20"/>
  <c r="H3121" i="20"/>
  <c r="H3122" i="20"/>
  <c r="H3123" i="20"/>
  <c r="H3124" i="20"/>
  <c r="H3125" i="20"/>
  <c r="H3126" i="20"/>
  <c r="H3127" i="20"/>
  <c r="H3128" i="20"/>
  <c r="H3129" i="20"/>
  <c r="H3130" i="20"/>
  <c r="H3131" i="20"/>
  <c r="H3132" i="20"/>
  <c r="H3133" i="20"/>
  <c r="H3134" i="20"/>
  <c r="H3135" i="20"/>
  <c r="H3136" i="20"/>
  <c r="H3137" i="20"/>
  <c r="H3138" i="20"/>
  <c r="H3139" i="20"/>
  <c r="H3140" i="20"/>
  <c r="H3141" i="20"/>
  <c r="H3142" i="20"/>
  <c r="H3143" i="20"/>
  <c r="H3145" i="20"/>
  <c r="H3146" i="20"/>
  <c r="H3147" i="20"/>
  <c r="H3148" i="20"/>
  <c r="H3149" i="20"/>
  <c r="H3150" i="20"/>
  <c r="H3151" i="20"/>
  <c r="H3152" i="20"/>
  <c r="H3153" i="20"/>
  <c r="H3154" i="20"/>
  <c r="H3155" i="20"/>
  <c r="H3156" i="20"/>
  <c r="H3157" i="20"/>
  <c r="H3158" i="20"/>
  <c r="H3159" i="20"/>
  <c r="H3160" i="20"/>
  <c r="H3161" i="20"/>
  <c r="H3162" i="20"/>
  <c r="H3163" i="20"/>
  <c r="H3164" i="20"/>
  <c r="H3165" i="20"/>
  <c r="H3166" i="20"/>
  <c r="H3167" i="20"/>
  <c r="H3168" i="20"/>
  <c r="H3169" i="20"/>
  <c r="H3170" i="20"/>
  <c r="H3171" i="20"/>
  <c r="H3172" i="20"/>
  <c r="H3173" i="20"/>
  <c r="H3174" i="20"/>
  <c r="H3175" i="20"/>
  <c r="H3176" i="20"/>
  <c r="H3177" i="20"/>
  <c r="H3178" i="20"/>
  <c r="H3179" i="20"/>
  <c r="H3180" i="20"/>
  <c r="H3181" i="20"/>
  <c r="H3182" i="20"/>
  <c r="H3183" i="20"/>
  <c r="H3184" i="20"/>
  <c r="H3185" i="20"/>
  <c r="H3186" i="20"/>
  <c r="H3187" i="20"/>
  <c r="H3188" i="20"/>
  <c r="H3189" i="20"/>
  <c r="H3190" i="20"/>
  <c r="H3191" i="20"/>
  <c r="H3192" i="20"/>
  <c r="H3193" i="20"/>
  <c r="H3194" i="20"/>
  <c r="H3195" i="20"/>
  <c r="H3196" i="20"/>
  <c r="H3197" i="20"/>
  <c r="H3198" i="20"/>
  <c r="H3199" i="20"/>
  <c r="H3200" i="20"/>
  <c r="H3201" i="20"/>
  <c r="H3202" i="20"/>
  <c r="H3203" i="20"/>
  <c r="H3204" i="20"/>
  <c r="H3205" i="20"/>
  <c r="H3206" i="20"/>
  <c r="H3207" i="20"/>
  <c r="H3208" i="20"/>
  <c r="H3209" i="20"/>
  <c r="H3210" i="20"/>
  <c r="H3211" i="20"/>
  <c r="H3212" i="20"/>
  <c r="H3213" i="20"/>
  <c r="H3214" i="20"/>
  <c r="H3215" i="20"/>
  <c r="H3216" i="20"/>
  <c r="H3217" i="20"/>
  <c r="H3218" i="20"/>
  <c r="H3219" i="20"/>
  <c r="H3220" i="20"/>
  <c r="H3221" i="20"/>
  <c r="H3222" i="20"/>
  <c r="H3223" i="20"/>
  <c r="H3224" i="20"/>
  <c r="H3225" i="20"/>
  <c r="H3226" i="20"/>
  <c r="H3227" i="20"/>
  <c r="H3228" i="20"/>
  <c r="H3229" i="20"/>
  <c r="H3230" i="20"/>
  <c r="H3231" i="20"/>
  <c r="H3232" i="20"/>
  <c r="H3233" i="20"/>
  <c r="H3234" i="20"/>
  <c r="H3235" i="20"/>
  <c r="H3236" i="20"/>
  <c r="H3237" i="20"/>
  <c r="H3238" i="20"/>
  <c r="H3239" i="20"/>
  <c r="H3240" i="20"/>
  <c r="H3241" i="20"/>
  <c r="H3242" i="20"/>
  <c r="H3243" i="20"/>
  <c r="H3244" i="20"/>
  <c r="H3245" i="20"/>
  <c r="H3246" i="20"/>
  <c r="H3247" i="20"/>
  <c r="H3248" i="20"/>
  <c r="H3249" i="20"/>
  <c r="H3250" i="20"/>
  <c r="H3251" i="20"/>
  <c r="H3252" i="20"/>
  <c r="H3253" i="20"/>
  <c r="H3254" i="20"/>
  <c r="H3255" i="20"/>
  <c r="H3256" i="20"/>
  <c r="H3257" i="20"/>
  <c r="H3258" i="20"/>
  <c r="H3259" i="20"/>
  <c r="H3260" i="20"/>
  <c r="H3261" i="20"/>
  <c r="H3262" i="20"/>
  <c r="H3263" i="20"/>
  <c r="H3264" i="20"/>
  <c r="H3265" i="20"/>
  <c r="H3267" i="20"/>
  <c r="H3268" i="20"/>
  <c r="H3269" i="20"/>
  <c r="H3270" i="20"/>
  <c r="H3271" i="20"/>
  <c r="H3272" i="20"/>
  <c r="H3273" i="20"/>
  <c r="H3274" i="20"/>
  <c r="H3275" i="20"/>
  <c r="H3276" i="20"/>
  <c r="H3277" i="20"/>
  <c r="H3278" i="20"/>
  <c r="H3279" i="20"/>
  <c r="H3280" i="20"/>
  <c r="H3281" i="20"/>
  <c r="H3282" i="20"/>
  <c r="H3283" i="20"/>
  <c r="H3284" i="20"/>
  <c r="H3285" i="20"/>
  <c r="H3286" i="20"/>
  <c r="H3287" i="20"/>
  <c r="H3288" i="20"/>
  <c r="H3289" i="20"/>
  <c r="H3290" i="20"/>
  <c r="H3291" i="20"/>
  <c r="H3292" i="20"/>
  <c r="H3293" i="20"/>
  <c r="H3294" i="20"/>
  <c r="H3295" i="20"/>
  <c r="H3296" i="20"/>
  <c r="H3297" i="20"/>
  <c r="H3298" i="20"/>
  <c r="H3299" i="20"/>
  <c r="H3300" i="20"/>
  <c r="H3301" i="20"/>
  <c r="H3302" i="20"/>
  <c r="H3303" i="20"/>
  <c r="H3304" i="20"/>
  <c r="H3305" i="20"/>
  <c r="H3306" i="20"/>
  <c r="H3307" i="20"/>
  <c r="H3308" i="20"/>
  <c r="H3309" i="20"/>
  <c r="H3310" i="20"/>
  <c r="H3311" i="20"/>
  <c r="H3312" i="20"/>
  <c r="H3313" i="20"/>
  <c r="H3314" i="20"/>
  <c r="H3315" i="20"/>
  <c r="H3316" i="20"/>
  <c r="H3317" i="20"/>
  <c r="H3318" i="20"/>
  <c r="H3319" i="20"/>
  <c r="H3320" i="20"/>
  <c r="H3321" i="20"/>
  <c r="H3322" i="20"/>
  <c r="H3323" i="20"/>
  <c r="H3324" i="20"/>
  <c r="H3325" i="20"/>
  <c r="H3326" i="20"/>
  <c r="H3327" i="20"/>
  <c r="H3328" i="20"/>
  <c r="H3329" i="20"/>
  <c r="H3330" i="20"/>
  <c r="H3331" i="20"/>
  <c r="H3332" i="20"/>
  <c r="H3333" i="20"/>
  <c r="H3334" i="20"/>
  <c r="H3335" i="20"/>
  <c r="H3336" i="20"/>
  <c r="H3337" i="20"/>
  <c r="H3338" i="20"/>
  <c r="H3339" i="20"/>
  <c r="H3340" i="20"/>
  <c r="H3341" i="20"/>
  <c r="H3342" i="20"/>
  <c r="H3343" i="20"/>
  <c r="H3344" i="20"/>
  <c r="H3345" i="20"/>
  <c r="H3346" i="20"/>
  <c r="H3347" i="20"/>
  <c r="H3348" i="20"/>
  <c r="H3349" i="20"/>
  <c r="H3350" i="20"/>
  <c r="H3351" i="20"/>
  <c r="H3352" i="20"/>
  <c r="H3353" i="20"/>
  <c r="H3354" i="20"/>
  <c r="H3355" i="20"/>
  <c r="H3356" i="20"/>
  <c r="H3357" i="20"/>
  <c r="H3358" i="20"/>
  <c r="H3359" i="20"/>
  <c r="H3360" i="20"/>
  <c r="H3361" i="20"/>
  <c r="H3362" i="20"/>
  <c r="H3363" i="20"/>
  <c r="H3364" i="20"/>
  <c r="H3365" i="20"/>
  <c r="H3366" i="20"/>
  <c r="H3367" i="20"/>
  <c r="H3368" i="20"/>
  <c r="H3369" i="20"/>
  <c r="H3370" i="20"/>
  <c r="H3371" i="20"/>
  <c r="H3372" i="20"/>
  <c r="H3373" i="20"/>
  <c r="H3374" i="20"/>
  <c r="H3375" i="20"/>
  <c r="H3376" i="20"/>
  <c r="H3377" i="20"/>
  <c r="H3378" i="20"/>
  <c r="H3379" i="20"/>
  <c r="H3380" i="20"/>
  <c r="H3381" i="20"/>
  <c r="H3382" i="20"/>
  <c r="H3383" i="20"/>
  <c r="H3384" i="20"/>
  <c r="H3385" i="20"/>
  <c r="H3386" i="20"/>
  <c r="H3387" i="20"/>
  <c r="H3388" i="20"/>
  <c r="H3389" i="20"/>
  <c r="H3390" i="20"/>
  <c r="H3391" i="20"/>
  <c r="H3392" i="20"/>
  <c r="H3393" i="20"/>
  <c r="H3394" i="20"/>
  <c r="H3395" i="20"/>
  <c r="H3396" i="20"/>
  <c r="H3397" i="20"/>
  <c r="H3398" i="20"/>
  <c r="H3399" i="20"/>
  <c r="H3400" i="20"/>
  <c r="H3401" i="20"/>
  <c r="H3402" i="20"/>
  <c r="H3403" i="20"/>
  <c r="H3404" i="20"/>
  <c r="H3405" i="20"/>
  <c r="H3406" i="20"/>
  <c r="H3407" i="20"/>
  <c r="H3408" i="20"/>
  <c r="H3409" i="20"/>
  <c r="H3410" i="20"/>
  <c r="H3411" i="20"/>
  <c r="H3412" i="20"/>
  <c r="H3413" i="20"/>
  <c r="H3414" i="20"/>
  <c r="H3415" i="20"/>
  <c r="H3416" i="20"/>
  <c r="H3417" i="20"/>
  <c r="H3418" i="20"/>
  <c r="H3419" i="20"/>
  <c r="H3420" i="20"/>
  <c r="H3421" i="20"/>
  <c r="H3422" i="20"/>
  <c r="H3423" i="20"/>
  <c r="H3424" i="20"/>
  <c r="H3425" i="20"/>
  <c r="H3426" i="20"/>
  <c r="H3427" i="20"/>
  <c r="H3428" i="20"/>
  <c r="H3429" i="20"/>
  <c r="H3430" i="20"/>
  <c r="H3431" i="20"/>
  <c r="H3432" i="20"/>
  <c r="H3433" i="20"/>
  <c r="H3434" i="20"/>
  <c r="H3435" i="20"/>
  <c r="H3436" i="20"/>
  <c r="H3437" i="20"/>
  <c r="H3438" i="20"/>
  <c r="H3439" i="20"/>
  <c r="H3440" i="20"/>
  <c r="H3441" i="20"/>
  <c r="H3442" i="20"/>
  <c r="H3443" i="20"/>
  <c r="H3444" i="20"/>
  <c r="H3445" i="20"/>
  <c r="H3446" i="20"/>
  <c r="H3447" i="20"/>
  <c r="H3448" i="20"/>
  <c r="H3449" i="20"/>
  <c r="H3450" i="20"/>
  <c r="H3451" i="20"/>
  <c r="H3452" i="20"/>
  <c r="H3453" i="20"/>
  <c r="H3454" i="20"/>
  <c r="H3455" i="20"/>
  <c r="H3456" i="20"/>
  <c r="H3457" i="20"/>
  <c r="H3458" i="20"/>
  <c r="H3459" i="20"/>
  <c r="H3460" i="20"/>
  <c r="H3461" i="20"/>
  <c r="H3462" i="20"/>
  <c r="H3463" i="20"/>
  <c r="H3464" i="20"/>
  <c r="H3465" i="20"/>
  <c r="H3466" i="20"/>
  <c r="H3467" i="20"/>
  <c r="H3468" i="20"/>
  <c r="H3469" i="20"/>
  <c r="H3470" i="20"/>
  <c r="H3471" i="20"/>
  <c r="H3472" i="20"/>
  <c r="H3473" i="20"/>
  <c r="H3474" i="20"/>
  <c r="H3475" i="20"/>
  <c r="H3476" i="20"/>
  <c r="H3477" i="20"/>
  <c r="H3478" i="20"/>
  <c r="H3479" i="20"/>
  <c r="H3480" i="20"/>
  <c r="H3481" i="20"/>
  <c r="H3482" i="20"/>
  <c r="H3483" i="20"/>
  <c r="H3484" i="20"/>
  <c r="H3485" i="20"/>
  <c r="H3486" i="20"/>
  <c r="H3487" i="20"/>
  <c r="H3488" i="20"/>
  <c r="H3489" i="20"/>
  <c r="H3490" i="20"/>
  <c r="H3491" i="20"/>
  <c r="H3492" i="20"/>
  <c r="H3493" i="20"/>
  <c r="H3494" i="20"/>
  <c r="H3495" i="20"/>
  <c r="H3496" i="20"/>
  <c r="H3497" i="20"/>
  <c r="H3498" i="20"/>
  <c r="H3499" i="20"/>
  <c r="H3500" i="20"/>
  <c r="H3501" i="20"/>
  <c r="H3502" i="20"/>
  <c r="H3503" i="20"/>
  <c r="H3504" i="20"/>
  <c r="H3505" i="20"/>
  <c r="H3506" i="20"/>
  <c r="H3507" i="20"/>
  <c r="H3508" i="20"/>
  <c r="H3509" i="20"/>
  <c r="H3510" i="20"/>
  <c r="H3511" i="20"/>
  <c r="H3512" i="20"/>
  <c r="H3513" i="20"/>
  <c r="H3514" i="20"/>
  <c r="H3515" i="20"/>
  <c r="H3516" i="20"/>
  <c r="H3517" i="20"/>
  <c r="H3518" i="20"/>
  <c r="H3519" i="20"/>
  <c r="H3520" i="20"/>
  <c r="H3521" i="20"/>
  <c r="H3522" i="20"/>
  <c r="H3523" i="20"/>
  <c r="H3524" i="20"/>
  <c r="H3525" i="20"/>
  <c r="H3526" i="20"/>
  <c r="H3527" i="20"/>
  <c r="H3528" i="20"/>
  <c r="H3529" i="20"/>
  <c r="H3530" i="20"/>
  <c r="H3531" i="20"/>
  <c r="H3532" i="20"/>
  <c r="H3533" i="20"/>
  <c r="H3534" i="20"/>
  <c r="H3535" i="20"/>
  <c r="H3536" i="20"/>
  <c r="H3537" i="20"/>
  <c r="H3538" i="20"/>
  <c r="H3539" i="20"/>
  <c r="H3540" i="20"/>
  <c r="H3541" i="20"/>
  <c r="H3542" i="20"/>
  <c r="H3543" i="20"/>
  <c r="H3544" i="20"/>
  <c r="H3545" i="20"/>
  <c r="H3546" i="20"/>
  <c r="H3547" i="20"/>
  <c r="H3548" i="20"/>
  <c r="H3549" i="20"/>
  <c r="H3550" i="20"/>
  <c r="H3551" i="20"/>
  <c r="H3552" i="20"/>
  <c r="H3553" i="20"/>
  <c r="H3554" i="20"/>
  <c r="H3555" i="20"/>
  <c r="H3556" i="20"/>
  <c r="H3557" i="20"/>
  <c r="H3558" i="20"/>
  <c r="H3559" i="20"/>
  <c r="H3560" i="20"/>
  <c r="H3561" i="20"/>
  <c r="H3562" i="20"/>
  <c r="H3563" i="20"/>
  <c r="H3564" i="20"/>
  <c r="H3565" i="20"/>
  <c r="H3566" i="20"/>
  <c r="H3567" i="20"/>
  <c r="H3568" i="20"/>
  <c r="H3569" i="20"/>
  <c r="H3570" i="20"/>
  <c r="H3571" i="20"/>
  <c r="H3572" i="20"/>
  <c r="H3573" i="20"/>
  <c r="H3574" i="20"/>
  <c r="H3575" i="20"/>
  <c r="H3576" i="20"/>
  <c r="H3577" i="20"/>
  <c r="H3578" i="20"/>
  <c r="H3579" i="20"/>
  <c r="H3580" i="20"/>
  <c r="H3581" i="20"/>
  <c r="H3582" i="20"/>
  <c r="H3583" i="20"/>
  <c r="H3584" i="20"/>
  <c r="H3585" i="20"/>
  <c r="H3586" i="20"/>
  <c r="H3587" i="20"/>
  <c r="H3588" i="20"/>
  <c r="H3589" i="20"/>
  <c r="H3590" i="20"/>
  <c r="H3591" i="20"/>
  <c r="H3592" i="20"/>
  <c r="H3593" i="20"/>
  <c r="H3594" i="20"/>
  <c r="H3595" i="20"/>
  <c r="H3596" i="20"/>
  <c r="H3597" i="20"/>
  <c r="H3598" i="20"/>
  <c r="H3599" i="20"/>
  <c r="H3600" i="20"/>
  <c r="H3601" i="20"/>
  <c r="H3602" i="20"/>
  <c r="H3603" i="20"/>
  <c r="H3604" i="20"/>
  <c r="H3605" i="20"/>
  <c r="H3606" i="20"/>
  <c r="H3607" i="20"/>
  <c r="H3608" i="20"/>
  <c r="H3609" i="20"/>
  <c r="H3610" i="20"/>
  <c r="H3611" i="20"/>
  <c r="H3612" i="20"/>
  <c r="H3613" i="20"/>
  <c r="H3614" i="20"/>
  <c r="H3615" i="20"/>
  <c r="H3616" i="20"/>
  <c r="H3617" i="20"/>
  <c r="H3618" i="20"/>
  <c r="H3619" i="20"/>
  <c r="H3620" i="20"/>
  <c r="H3621" i="20"/>
  <c r="H3622" i="20"/>
  <c r="H3623" i="20"/>
  <c r="H3624" i="20"/>
  <c r="H3625" i="20"/>
  <c r="H3626" i="20"/>
  <c r="H3627" i="20"/>
  <c r="H3628" i="20"/>
  <c r="H3629" i="20"/>
  <c r="H3630" i="20"/>
  <c r="H3631" i="20"/>
  <c r="H3632" i="20"/>
  <c r="H3633" i="20"/>
  <c r="H3634" i="20"/>
  <c r="H3635" i="20"/>
  <c r="H3636" i="20"/>
  <c r="H3637" i="20"/>
  <c r="H3638" i="20"/>
  <c r="H3639" i="20"/>
  <c r="H3640" i="20"/>
  <c r="H3641" i="20"/>
  <c r="H3642" i="20"/>
  <c r="H3643" i="20"/>
  <c r="H3644" i="20"/>
  <c r="H3645" i="20"/>
  <c r="H3646" i="20"/>
  <c r="H3647" i="20"/>
  <c r="H3648" i="20"/>
  <c r="H3649" i="20"/>
  <c r="H3650" i="20"/>
  <c r="H3651" i="20"/>
  <c r="H3652" i="20"/>
  <c r="H3653" i="20"/>
  <c r="H3654" i="20"/>
  <c r="H3655" i="20"/>
  <c r="H3656" i="20"/>
  <c r="H3657" i="20"/>
  <c r="H3658" i="20"/>
  <c r="H3659" i="20"/>
  <c r="H3660" i="20"/>
  <c r="H3661" i="20"/>
  <c r="H3662" i="20"/>
  <c r="H3663" i="20"/>
  <c r="H3664" i="20"/>
  <c r="H3665" i="20"/>
  <c r="H3666" i="20"/>
  <c r="H3667" i="20"/>
  <c r="H3668" i="20"/>
  <c r="H3669" i="20"/>
  <c r="H3670" i="20"/>
  <c r="H3671" i="20"/>
  <c r="H3672" i="20"/>
  <c r="H3673" i="20"/>
  <c r="H3674" i="20"/>
  <c r="H3675" i="20"/>
  <c r="H3676" i="20"/>
  <c r="H3677" i="20"/>
  <c r="H3678" i="20"/>
  <c r="H3679" i="20"/>
  <c r="H3680" i="20"/>
  <c r="H3681" i="20"/>
  <c r="H3682" i="20"/>
  <c r="H3683" i="20"/>
  <c r="H3684" i="20"/>
  <c r="H3685" i="20"/>
  <c r="H3686" i="20"/>
  <c r="H3687" i="20"/>
  <c r="H3688" i="20"/>
  <c r="H3689" i="20"/>
  <c r="H3690" i="20"/>
  <c r="H3691" i="20"/>
  <c r="H3692" i="20"/>
  <c r="H3693" i="20"/>
  <c r="H3694" i="20"/>
  <c r="H3695" i="20"/>
  <c r="H3696" i="20"/>
  <c r="H3697" i="20"/>
  <c r="H3698" i="20"/>
  <c r="H3699" i="20"/>
  <c r="H3700" i="20"/>
  <c r="H3701" i="20"/>
  <c r="H3702" i="20"/>
  <c r="H3703" i="20"/>
  <c r="H3704" i="20"/>
  <c r="H3705" i="20"/>
  <c r="H3706" i="20"/>
  <c r="H3707" i="20"/>
  <c r="H3708" i="20"/>
  <c r="H3709" i="20"/>
  <c r="H3710" i="20"/>
  <c r="H3711" i="20"/>
  <c r="H3712" i="20"/>
  <c r="H3713" i="20"/>
  <c r="H3714" i="20"/>
  <c r="H3715" i="20"/>
  <c r="H3716" i="20"/>
  <c r="H3717" i="20"/>
  <c r="H3718" i="20"/>
  <c r="H3719" i="20"/>
  <c r="H3720" i="20"/>
  <c r="H3721" i="20"/>
  <c r="H3722" i="20"/>
  <c r="H3723" i="20"/>
  <c r="H3724" i="20"/>
  <c r="H3725" i="20"/>
  <c r="H3726" i="20"/>
  <c r="H3727" i="20"/>
  <c r="H3728" i="20"/>
  <c r="H3729" i="20"/>
  <c r="H3730" i="20"/>
  <c r="H3731" i="20"/>
  <c r="H3732" i="20"/>
  <c r="H3733" i="20"/>
  <c r="H3734" i="20"/>
  <c r="H3735" i="20"/>
  <c r="H3736" i="20"/>
  <c r="H3737" i="20"/>
  <c r="H3738" i="20"/>
  <c r="H3739" i="20"/>
  <c r="H3740" i="20"/>
  <c r="H3741" i="20"/>
  <c r="H3742" i="20"/>
  <c r="H3743" i="20"/>
  <c r="H3744" i="20"/>
  <c r="H3745" i="20"/>
  <c r="H3746" i="20"/>
  <c r="H3747" i="20"/>
  <c r="H3748" i="20"/>
  <c r="H3749" i="20"/>
  <c r="H3750" i="20"/>
  <c r="H3751" i="20"/>
  <c r="H3752" i="20"/>
  <c r="H3753" i="20"/>
  <c r="H3754" i="20"/>
  <c r="H3755" i="20"/>
  <c r="H3756" i="20"/>
  <c r="H3757" i="20"/>
  <c r="H3758" i="20"/>
  <c r="H3759" i="20"/>
  <c r="H3760" i="20"/>
  <c r="H3761" i="20"/>
  <c r="H3762" i="20"/>
  <c r="H3763" i="20"/>
  <c r="H3764" i="20"/>
  <c r="H3765" i="20"/>
  <c r="H3766" i="20"/>
  <c r="H3767" i="20"/>
  <c r="H3768" i="20"/>
  <c r="H3769" i="20"/>
  <c r="H3770" i="20"/>
  <c r="H3771" i="20"/>
  <c r="H3772" i="20"/>
  <c r="H3773" i="20"/>
  <c r="H3774" i="20"/>
  <c r="H3775" i="20"/>
  <c r="H3776" i="20"/>
  <c r="H3777" i="20"/>
  <c r="H3778" i="20"/>
  <c r="H3779" i="20"/>
  <c r="H3780" i="20"/>
  <c r="H3781" i="20"/>
  <c r="H3782" i="20"/>
  <c r="H3783" i="20"/>
  <c r="H3784" i="20"/>
  <c r="H3785" i="20"/>
  <c r="H3786" i="20"/>
  <c r="H3787" i="20"/>
  <c r="H3788" i="20"/>
  <c r="H3789" i="20"/>
  <c r="H3790" i="20"/>
  <c r="H3791" i="20"/>
  <c r="H3792" i="20"/>
  <c r="H3793" i="20"/>
  <c r="H3794" i="20"/>
  <c r="H3795" i="20"/>
  <c r="H3796" i="20"/>
  <c r="H3797" i="20"/>
  <c r="H3798" i="20"/>
  <c r="H3799" i="20"/>
  <c r="H3800" i="20"/>
  <c r="H3801" i="20"/>
  <c r="H3802" i="20"/>
  <c r="H3803" i="20"/>
  <c r="H3804" i="20"/>
  <c r="H3805" i="20"/>
  <c r="H3806" i="20"/>
  <c r="H3807" i="20"/>
  <c r="H3808" i="20"/>
  <c r="H3809" i="20"/>
  <c r="H3810" i="20"/>
  <c r="H3811" i="20"/>
  <c r="H3812" i="20"/>
  <c r="H3813" i="20"/>
  <c r="H3814" i="20"/>
  <c r="H3815" i="20"/>
  <c r="H3816" i="20"/>
  <c r="H3817" i="20"/>
  <c r="H3818" i="20"/>
  <c r="H3819" i="20"/>
  <c r="H3820" i="20"/>
  <c r="H3821" i="20"/>
  <c r="H3822" i="20"/>
  <c r="H3823" i="20"/>
  <c r="H3824" i="20"/>
  <c r="H3825" i="20"/>
  <c r="H3826" i="20"/>
  <c r="H3827" i="20"/>
  <c r="H3828" i="20"/>
  <c r="H3829" i="20"/>
  <c r="H3830" i="20"/>
  <c r="H3831" i="20"/>
  <c r="H3832" i="20"/>
  <c r="H3833" i="20"/>
  <c r="H3834" i="20"/>
  <c r="H3835" i="20"/>
  <c r="H3836" i="20"/>
  <c r="H3837" i="20"/>
  <c r="H3838" i="20"/>
  <c r="H3839" i="20"/>
  <c r="H3840" i="20"/>
  <c r="H3841" i="20"/>
  <c r="H3842" i="20"/>
  <c r="H3843" i="20"/>
  <c r="H3844" i="20"/>
  <c r="H3845" i="20"/>
  <c r="H3846" i="20"/>
  <c r="H3847" i="20"/>
  <c r="H3848" i="20"/>
  <c r="H3849" i="20"/>
  <c r="H3850" i="20"/>
  <c r="H3851" i="20"/>
  <c r="H3852" i="20"/>
  <c r="H3853" i="20"/>
  <c r="H3854" i="20"/>
  <c r="H3855" i="20"/>
  <c r="H3856" i="20"/>
  <c r="H3857" i="20"/>
  <c r="H3858" i="20"/>
  <c r="H3859" i="20"/>
  <c r="H3860" i="20"/>
  <c r="H3861" i="20"/>
  <c r="H3862" i="20"/>
  <c r="H3863" i="20"/>
  <c r="H3864" i="20"/>
  <c r="H3865" i="20"/>
  <c r="H3866" i="20"/>
  <c r="H3867" i="20"/>
  <c r="H3868" i="20"/>
  <c r="H3869" i="20"/>
  <c r="H3870" i="20"/>
  <c r="H3871" i="20"/>
  <c r="H3872" i="20"/>
  <c r="H3873" i="20"/>
  <c r="H3874" i="20"/>
  <c r="H3875" i="20"/>
  <c r="H3876" i="20"/>
  <c r="H3877" i="20"/>
  <c r="H3878" i="20"/>
  <c r="H3879" i="20"/>
  <c r="H3880" i="20"/>
  <c r="H3881" i="20"/>
  <c r="H3882" i="20"/>
  <c r="H3883" i="20"/>
  <c r="H3884" i="20"/>
  <c r="H3885" i="20"/>
  <c r="H3886" i="20"/>
  <c r="H3887" i="20"/>
  <c r="H3888" i="20"/>
  <c r="H3889" i="20"/>
  <c r="H3890" i="20"/>
  <c r="H3891" i="20"/>
  <c r="H3892" i="20"/>
  <c r="H3893" i="20"/>
  <c r="H3894" i="20"/>
  <c r="H3895" i="20"/>
  <c r="H3896" i="20"/>
  <c r="H3897" i="20"/>
  <c r="H3898" i="20"/>
  <c r="H3899" i="20"/>
  <c r="H3900" i="20"/>
  <c r="H3901" i="20"/>
  <c r="H3902" i="20"/>
  <c r="H3903" i="20"/>
  <c r="H3904" i="20"/>
  <c r="H3905" i="20"/>
  <c r="H3906" i="20"/>
  <c r="H3907" i="20"/>
  <c r="H3908" i="20"/>
  <c r="H3909" i="20"/>
  <c r="H3910" i="20"/>
  <c r="H3911" i="20"/>
  <c r="H3912" i="20"/>
  <c r="H3913" i="20"/>
  <c r="H3914" i="20"/>
  <c r="H3915" i="20"/>
  <c r="H3916" i="20"/>
  <c r="H3917" i="20"/>
  <c r="H3918" i="20"/>
  <c r="H3919" i="20"/>
  <c r="H3920" i="20"/>
  <c r="H3921" i="20"/>
  <c r="H3922" i="20"/>
  <c r="H3923" i="20"/>
  <c r="H3924" i="20"/>
  <c r="H3925" i="20"/>
  <c r="H3926" i="20"/>
  <c r="H3927" i="20"/>
  <c r="H3928" i="20"/>
  <c r="H3929" i="20"/>
  <c r="H3930" i="20"/>
  <c r="H3931" i="20"/>
  <c r="H3932" i="20"/>
  <c r="H3933" i="20"/>
  <c r="H3934" i="20"/>
  <c r="H3935" i="20"/>
  <c r="H3936" i="20"/>
  <c r="H3937" i="20"/>
  <c r="H3938" i="20"/>
  <c r="H3939" i="20"/>
  <c r="H3940" i="20"/>
  <c r="H3941" i="20"/>
  <c r="H3942" i="20"/>
  <c r="H3943" i="20"/>
  <c r="H3944" i="20"/>
  <c r="H3945" i="20"/>
  <c r="H3946" i="20"/>
  <c r="H3947" i="20"/>
  <c r="H3948" i="20"/>
  <c r="H3949" i="20"/>
  <c r="H3950" i="20"/>
  <c r="H3951" i="20"/>
  <c r="H3952" i="20"/>
  <c r="H3953" i="20"/>
  <c r="H3954" i="20"/>
  <c r="H3955" i="20"/>
  <c r="H3956" i="20"/>
  <c r="H3957" i="20"/>
  <c r="H3958" i="20"/>
  <c r="H3959" i="20"/>
  <c r="H3960" i="20"/>
  <c r="H3961" i="20"/>
  <c r="H3962" i="20"/>
  <c r="H3963" i="20"/>
  <c r="H3964" i="20"/>
  <c r="H3965" i="20"/>
  <c r="H3966" i="20"/>
  <c r="H3967" i="20"/>
  <c r="H3968" i="20"/>
  <c r="H3969" i="20"/>
  <c r="H3970" i="20"/>
  <c r="H3971" i="20"/>
  <c r="H3972" i="20"/>
  <c r="H3973" i="20"/>
  <c r="H3974" i="20"/>
  <c r="H3975" i="20"/>
  <c r="H3976" i="20"/>
  <c r="H3977" i="20"/>
  <c r="H3978" i="20"/>
  <c r="H3979" i="20"/>
  <c r="H3980" i="20"/>
  <c r="H3981" i="20"/>
  <c r="H3982" i="20"/>
  <c r="H3983" i="20"/>
  <c r="H3984" i="20"/>
  <c r="H3985" i="20"/>
  <c r="H3986" i="20"/>
  <c r="H3987" i="20"/>
  <c r="H3988" i="20"/>
  <c r="H3989" i="20"/>
  <c r="H3990" i="20"/>
  <c r="H3991" i="20"/>
  <c r="H3992" i="20"/>
  <c r="H3993" i="20"/>
  <c r="H3994" i="20"/>
  <c r="H3995" i="20"/>
  <c r="H3996" i="20"/>
  <c r="H3997" i="20"/>
  <c r="H3998" i="20"/>
  <c r="H3999" i="20"/>
  <c r="H4000" i="20"/>
  <c r="H4001" i="20"/>
  <c r="H4002" i="20"/>
  <c r="H4003" i="20"/>
  <c r="H4004" i="20"/>
  <c r="H4005" i="20"/>
  <c r="H4006" i="20"/>
  <c r="H4007" i="20"/>
  <c r="H4008" i="20"/>
  <c r="H4009" i="20"/>
  <c r="H4010" i="20"/>
  <c r="H4011" i="20"/>
  <c r="H4012" i="20"/>
  <c r="H4013" i="20"/>
  <c r="H4014" i="20"/>
  <c r="H4015" i="20"/>
  <c r="H4016" i="20"/>
  <c r="H4017" i="20"/>
  <c r="H4018" i="20"/>
  <c r="H4019" i="20"/>
  <c r="H4020" i="20"/>
  <c r="H4021" i="20"/>
  <c r="H4022" i="20"/>
  <c r="H4023" i="20"/>
  <c r="H4024" i="20"/>
  <c r="H4025" i="20"/>
  <c r="H4026" i="20"/>
  <c r="H4027" i="20"/>
  <c r="H4028" i="20"/>
  <c r="H4029" i="20"/>
  <c r="H4030" i="20"/>
  <c r="H4031" i="20"/>
  <c r="H4032" i="20"/>
  <c r="H4033" i="20"/>
  <c r="H4034" i="20"/>
  <c r="H4035" i="20"/>
  <c r="H4036" i="20"/>
  <c r="H4037" i="20"/>
  <c r="H4038" i="20"/>
  <c r="H4039" i="20"/>
  <c r="H4040" i="20"/>
  <c r="H4041" i="20"/>
  <c r="H4042" i="20"/>
  <c r="H4043" i="20"/>
  <c r="H4044" i="20"/>
  <c r="H4045" i="20"/>
  <c r="H4046" i="20"/>
  <c r="H4047" i="20"/>
  <c r="H4048" i="20"/>
  <c r="H4049" i="20"/>
  <c r="H4050" i="20"/>
  <c r="H4051" i="20"/>
  <c r="H4052" i="20"/>
  <c r="H4053" i="20"/>
  <c r="H4054" i="20"/>
  <c r="H4055" i="20"/>
  <c r="H4056" i="20"/>
  <c r="H4057" i="20"/>
  <c r="H4058" i="20"/>
  <c r="H4059" i="20"/>
  <c r="H4060" i="20"/>
  <c r="H4061" i="20"/>
  <c r="H4062" i="20"/>
  <c r="H4063" i="20"/>
  <c r="H4064" i="20"/>
  <c r="H4065" i="20"/>
  <c r="H4066" i="20"/>
  <c r="H4067" i="20"/>
  <c r="H4068" i="20"/>
  <c r="H4069" i="20"/>
  <c r="H4070" i="20"/>
  <c r="H4071" i="20"/>
  <c r="H4072" i="20"/>
  <c r="H4073" i="20"/>
  <c r="H4074" i="20"/>
  <c r="H4075" i="20"/>
  <c r="H4076" i="20"/>
  <c r="H4077" i="20"/>
  <c r="H4078" i="20"/>
  <c r="H4079" i="20"/>
  <c r="H4080" i="20"/>
  <c r="H4081" i="20"/>
  <c r="H4082" i="20"/>
  <c r="H4083" i="20"/>
  <c r="H4084" i="20"/>
  <c r="H4085" i="20"/>
  <c r="H4086" i="20"/>
  <c r="H4087" i="20"/>
  <c r="H4088" i="20"/>
  <c r="H4089" i="20"/>
  <c r="H4090" i="20"/>
  <c r="H4091" i="20"/>
  <c r="H4092" i="20"/>
  <c r="H4093" i="20"/>
  <c r="H4094" i="20"/>
  <c r="H4095" i="20"/>
  <c r="H4096" i="20"/>
  <c r="H4097" i="20"/>
  <c r="H4098" i="20"/>
  <c r="H4099" i="20"/>
  <c r="H4100" i="20"/>
  <c r="H4101" i="20"/>
  <c r="H4102" i="20"/>
  <c r="H4103" i="20"/>
  <c r="H4104" i="20"/>
  <c r="H4105" i="20"/>
  <c r="H4106" i="20"/>
  <c r="H4107" i="20"/>
  <c r="H4108" i="20"/>
  <c r="H4109" i="20"/>
  <c r="H4110" i="20"/>
  <c r="H4111" i="20"/>
  <c r="H4112" i="20"/>
  <c r="H4113" i="20"/>
  <c r="H4114" i="20"/>
  <c r="H4115" i="20"/>
  <c r="H4116" i="20"/>
  <c r="H4117" i="20"/>
  <c r="H4118" i="20"/>
  <c r="H4119" i="20"/>
  <c r="H4120" i="20"/>
  <c r="H4121" i="20"/>
  <c r="H4122" i="20"/>
  <c r="H4123" i="20"/>
  <c r="H4124" i="20"/>
  <c r="H4125" i="20"/>
  <c r="H4126" i="20"/>
  <c r="H4127" i="20"/>
  <c r="H4128" i="20"/>
  <c r="H4129" i="20"/>
  <c r="H4130" i="20"/>
  <c r="H4131" i="20"/>
  <c r="H4132" i="20"/>
  <c r="H4133" i="20"/>
  <c r="H4134" i="20"/>
  <c r="H4135" i="20"/>
  <c r="H4136" i="20"/>
  <c r="H4137" i="20"/>
  <c r="H4138" i="20"/>
  <c r="H4139" i="20"/>
  <c r="H4140" i="20"/>
  <c r="H4141" i="20"/>
  <c r="H4142" i="20"/>
  <c r="H4143" i="20"/>
  <c r="H4144" i="20"/>
  <c r="H4145" i="20"/>
  <c r="H4146" i="20"/>
  <c r="H4147" i="20"/>
  <c r="H4148" i="20"/>
  <c r="H4149" i="20"/>
  <c r="H4150" i="20"/>
  <c r="H4151" i="20"/>
  <c r="H4152" i="20"/>
  <c r="H4153" i="20"/>
  <c r="H4154" i="20"/>
  <c r="H4155" i="20"/>
  <c r="H4156" i="20"/>
  <c r="H4157" i="20"/>
  <c r="H4158" i="20"/>
  <c r="H4159" i="20"/>
  <c r="H4160" i="20"/>
  <c r="H4161" i="20"/>
  <c r="H4162" i="20"/>
  <c r="H4163" i="20"/>
  <c r="H4164" i="20"/>
  <c r="H4165" i="20"/>
  <c r="H4166" i="20"/>
  <c r="H4167" i="20"/>
  <c r="H4168" i="20"/>
  <c r="H4169" i="20"/>
  <c r="H4170" i="20"/>
  <c r="H4171" i="20"/>
  <c r="H4172" i="20"/>
  <c r="H4173" i="20"/>
  <c r="H4174" i="20"/>
  <c r="H4175" i="20"/>
  <c r="H4176" i="20"/>
  <c r="H4177" i="20"/>
  <c r="H4178" i="20"/>
  <c r="H4179" i="20"/>
  <c r="H4180" i="20"/>
  <c r="H4181" i="20"/>
  <c r="H4182" i="20"/>
  <c r="H4183" i="20"/>
  <c r="H4184" i="20"/>
  <c r="H4185" i="20"/>
  <c r="H4186" i="20"/>
  <c r="H4187" i="20"/>
  <c r="H4188" i="20"/>
  <c r="H4189" i="20"/>
  <c r="H4190" i="20"/>
  <c r="H4191" i="20"/>
  <c r="H4192" i="20"/>
  <c r="H4193" i="20"/>
  <c r="H4194" i="20"/>
  <c r="H4195" i="20"/>
  <c r="H4196" i="20"/>
  <c r="H4197" i="20"/>
  <c r="H4198" i="20"/>
  <c r="H4199" i="20"/>
  <c r="H4200" i="20"/>
  <c r="H4201" i="20"/>
  <c r="H4202" i="20"/>
  <c r="H4203" i="20"/>
  <c r="H4204" i="20"/>
  <c r="H4205" i="20"/>
  <c r="H4206" i="20"/>
  <c r="H4207" i="20"/>
  <c r="H4208" i="20"/>
  <c r="H4209" i="20"/>
  <c r="H4210" i="20"/>
  <c r="H4211" i="20"/>
  <c r="H4212" i="20"/>
  <c r="H4213" i="20"/>
  <c r="H4214" i="20"/>
  <c r="H4215" i="20"/>
  <c r="H4216" i="20"/>
  <c r="H4217" i="20"/>
  <c r="H4218" i="20"/>
  <c r="H4219" i="20"/>
  <c r="H4220" i="20"/>
  <c r="H4221" i="20"/>
  <c r="H4222" i="20"/>
  <c r="H4223" i="20"/>
  <c r="H4224" i="20"/>
  <c r="H4225" i="20"/>
  <c r="H4226" i="20"/>
  <c r="H4227" i="20"/>
  <c r="H4228" i="20"/>
  <c r="H4229" i="20"/>
  <c r="H4230" i="20"/>
  <c r="H4231" i="20"/>
  <c r="H4232" i="20"/>
  <c r="H4233" i="20"/>
  <c r="H4234" i="20"/>
  <c r="H4235" i="20"/>
  <c r="H4236" i="20"/>
  <c r="H4237" i="20"/>
  <c r="H4238" i="20"/>
  <c r="H4239" i="20"/>
  <c r="H4240" i="20"/>
  <c r="H4241" i="20"/>
  <c r="H4242" i="20"/>
  <c r="H4243" i="20"/>
  <c r="H4244" i="20"/>
  <c r="H4245" i="20"/>
  <c r="H4246" i="20"/>
  <c r="H4247" i="20"/>
  <c r="H4248" i="20"/>
  <c r="H4249" i="20"/>
  <c r="H4250" i="20"/>
  <c r="H4251" i="20"/>
  <c r="H4252" i="20"/>
  <c r="H4253" i="20"/>
  <c r="H4254" i="20"/>
  <c r="H4255" i="20"/>
  <c r="H4256" i="20"/>
  <c r="H4257" i="20"/>
  <c r="H4258" i="20"/>
  <c r="H4259" i="20"/>
  <c r="H4260" i="20"/>
  <c r="H4261" i="20"/>
  <c r="H4262" i="20"/>
  <c r="H4263" i="20"/>
  <c r="H4264" i="20"/>
  <c r="H4265" i="20"/>
  <c r="H4266" i="20"/>
  <c r="H4267" i="20"/>
  <c r="H4268" i="20"/>
  <c r="H4269" i="20"/>
  <c r="H4270" i="20"/>
  <c r="H4271" i="20"/>
  <c r="H4272" i="20"/>
  <c r="H4273" i="20"/>
  <c r="H4274" i="20"/>
  <c r="H4275" i="20"/>
  <c r="H4276" i="20"/>
  <c r="H4277" i="20"/>
  <c r="H4278" i="20"/>
  <c r="H4279" i="20"/>
  <c r="H4280" i="20"/>
  <c r="H4281" i="20"/>
  <c r="H4282" i="20"/>
  <c r="H4283" i="20"/>
  <c r="H4284" i="20"/>
  <c r="H4285" i="20"/>
  <c r="H4286" i="20"/>
  <c r="H4287" i="20"/>
  <c r="H4288" i="20"/>
  <c r="H4289" i="20"/>
  <c r="H4290" i="20"/>
  <c r="H4291" i="20"/>
  <c r="H4292" i="20"/>
  <c r="H4293" i="20"/>
  <c r="H4294" i="20"/>
  <c r="H4295" i="20"/>
  <c r="H4296" i="20"/>
  <c r="H4297" i="20"/>
  <c r="H4298" i="20"/>
  <c r="H4299" i="20"/>
  <c r="H4300" i="20"/>
  <c r="H4301" i="20"/>
  <c r="H4302" i="20"/>
  <c r="H4303" i="20"/>
  <c r="H4304" i="20"/>
  <c r="H4305" i="20"/>
  <c r="H4306" i="20"/>
  <c r="H4307" i="20"/>
  <c r="H4308" i="20"/>
  <c r="H4309" i="20"/>
  <c r="H4310" i="20"/>
  <c r="H4311" i="20"/>
  <c r="H4312" i="20"/>
  <c r="H4313" i="20"/>
  <c r="H4314" i="20"/>
  <c r="H4315" i="20"/>
  <c r="H4316" i="20"/>
  <c r="H4317" i="20"/>
  <c r="H4318" i="20"/>
  <c r="H4319" i="20"/>
  <c r="H4320" i="20"/>
  <c r="H4321" i="20"/>
  <c r="H4322" i="20"/>
  <c r="H4323" i="20"/>
  <c r="H4324" i="20"/>
  <c r="H4325" i="20"/>
  <c r="H4326" i="20"/>
  <c r="H4327" i="20"/>
  <c r="H4328" i="20"/>
  <c r="H4329" i="20"/>
  <c r="H4330" i="20"/>
  <c r="H4331" i="20"/>
  <c r="H4332" i="20"/>
  <c r="H4333" i="20"/>
  <c r="H4334" i="20"/>
  <c r="H4335" i="20"/>
  <c r="H4336" i="20"/>
  <c r="H4337" i="20"/>
  <c r="H4338" i="20"/>
  <c r="H4339" i="20"/>
  <c r="H4340" i="20"/>
  <c r="H4341" i="20"/>
  <c r="H4342" i="20"/>
  <c r="H4343" i="20"/>
  <c r="H4344" i="20"/>
  <c r="H4345" i="20"/>
  <c r="H4346" i="20"/>
  <c r="H4347" i="20"/>
  <c r="H4348" i="20"/>
  <c r="H4349" i="20"/>
  <c r="H4350" i="20"/>
  <c r="H4351" i="20"/>
  <c r="H4352" i="20"/>
  <c r="H4353" i="20"/>
  <c r="H4354" i="20"/>
  <c r="H4355" i="20"/>
  <c r="H4356" i="20"/>
  <c r="H4357" i="20"/>
  <c r="H4358" i="20"/>
  <c r="H4359" i="20"/>
  <c r="H4360" i="20"/>
  <c r="H4361" i="20"/>
  <c r="H4362" i="20"/>
  <c r="H4363" i="20"/>
  <c r="H4364" i="20"/>
  <c r="H4365" i="20"/>
  <c r="H4366" i="20"/>
  <c r="H4367" i="20"/>
  <c r="H4368" i="20"/>
  <c r="H4369" i="20"/>
  <c r="H4370" i="20"/>
  <c r="H4371" i="20"/>
  <c r="H4372" i="20"/>
  <c r="H4373" i="20"/>
  <c r="H4374" i="20"/>
  <c r="H4375" i="20"/>
  <c r="H4376" i="20"/>
  <c r="H4377" i="20"/>
  <c r="H4378" i="20"/>
  <c r="H4379" i="20"/>
  <c r="H4380" i="20"/>
  <c r="H4381" i="20"/>
  <c r="H4382" i="20"/>
  <c r="H4383" i="20"/>
  <c r="H4384" i="20"/>
  <c r="H4385" i="20"/>
  <c r="H4386" i="20"/>
  <c r="H4387" i="20"/>
  <c r="H4388" i="20"/>
  <c r="H4389" i="20"/>
  <c r="H4390" i="20"/>
  <c r="H4391" i="20"/>
  <c r="H4392" i="20"/>
  <c r="H4393" i="20"/>
  <c r="H4394" i="20"/>
  <c r="H4395" i="20"/>
  <c r="H4396" i="20"/>
  <c r="H4397" i="20"/>
  <c r="H4398" i="20"/>
  <c r="H4399" i="20"/>
  <c r="H4400" i="20"/>
  <c r="H4401" i="20"/>
  <c r="H4402" i="20"/>
  <c r="H4403" i="20"/>
  <c r="H4404" i="20"/>
  <c r="H4405" i="20"/>
  <c r="H4406" i="20"/>
  <c r="H4407" i="20"/>
  <c r="H4408" i="20"/>
  <c r="H4409" i="20"/>
  <c r="H4410" i="20"/>
  <c r="H4411" i="20"/>
  <c r="H4412" i="20"/>
  <c r="H4413" i="20"/>
  <c r="H4414" i="20"/>
  <c r="H4415" i="20"/>
  <c r="H4416" i="20"/>
  <c r="H4417" i="20"/>
  <c r="H4418" i="20"/>
  <c r="H4419" i="20"/>
  <c r="H4420" i="20"/>
  <c r="H4421" i="20"/>
  <c r="H4422" i="20"/>
  <c r="H4423" i="20"/>
  <c r="H4424" i="20"/>
  <c r="H4425" i="20"/>
  <c r="H4426" i="20"/>
  <c r="H4427" i="20"/>
  <c r="H4428" i="20"/>
  <c r="H4429" i="20"/>
  <c r="H4430" i="20"/>
  <c r="H4431" i="20"/>
  <c r="H4432" i="20"/>
  <c r="H4433" i="20"/>
  <c r="H4434" i="20"/>
  <c r="H4435" i="20"/>
  <c r="H4436" i="20"/>
  <c r="H4437" i="20"/>
  <c r="H4438" i="20"/>
  <c r="H4439" i="20"/>
  <c r="H4440" i="20"/>
  <c r="H4441" i="20"/>
  <c r="H4442" i="20"/>
  <c r="H4443" i="20"/>
  <c r="H4444" i="20"/>
  <c r="H4445" i="20"/>
  <c r="H4446" i="20"/>
  <c r="H4447" i="20"/>
  <c r="H4448" i="20"/>
  <c r="H4449" i="20"/>
  <c r="H4450" i="20"/>
  <c r="H4451" i="20"/>
  <c r="H4452" i="20"/>
  <c r="H4453" i="20"/>
  <c r="H4454" i="20"/>
  <c r="H4455" i="20"/>
  <c r="H4456" i="20"/>
  <c r="H4457" i="20"/>
  <c r="H4458" i="20"/>
  <c r="H4459" i="20"/>
  <c r="H4460" i="20"/>
  <c r="H4461" i="20"/>
  <c r="H4462" i="20"/>
  <c r="H4463" i="20"/>
  <c r="H4464" i="20"/>
  <c r="H4465" i="20"/>
  <c r="H4466" i="20"/>
  <c r="H4467" i="20"/>
  <c r="H4468" i="20"/>
  <c r="H4469" i="20"/>
  <c r="H4470" i="20"/>
  <c r="H4471" i="20"/>
  <c r="H4472" i="20"/>
  <c r="H4473" i="20"/>
  <c r="H4474" i="20"/>
  <c r="H4475" i="20"/>
  <c r="H4476" i="20"/>
  <c r="H4477" i="20"/>
  <c r="H4478" i="20"/>
  <c r="H4479" i="20"/>
  <c r="H4480" i="20"/>
  <c r="H4481" i="20"/>
  <c r="H4482" i="20"/>
  <c r="H4483" i="20"/>
  <c r="H4484" i="20"/>
  <c r="H4485" i="20"/>
  <c r="H4486" i="20"/>
  <c r="H4487" i="20"/>
  <c r="H4488" i="20"/>
  <c r="H4489" i="20"/>
  <c r="H4490" i="20"/>
  <c r="H4491" i="20"/>
  <c r="H4492" i="20"/>
  <c r="H4493" i="20"/>
  <c r="H4494" i="20"/>
  <c r="H4495" i="20"/>
  <c r="H4496" i="20"/>
  <c r="H4497" i="20"/>
  <c r="H4498" i="20"/>
  <c r="H4499" i="20"/>
  <c r="H4500" i="20"/>
  <c r="H4501" i="20"/>
  <c r="H4502" i="20"/>
  <c r="H4503" i="20"/>
  <c r="H4504" i="20"/>
  <c r="H4505" i="20"/>
  <c r="H4506" i="20"/>
  <c r="H4507" i="20"/>
  <c r="H4508" i="20"/>
  <c r="H4509" i="20"/>
  <c r="H4510" i="20"/>
  <c r="H4511" i="20"/>
  <c r="H4512" i="20"/>
  <c r="H4513" i="20"/>
  <c r="H4514" i="20"/>
  <c r="H4515" i="20"/>
  <c r="H4516" i="20"/>
  <c r="H4517" i="20"/>
  <c r="H4518" i="20"/>
  <c r="H4519" i="20"/>
  <c r="H4520" i="20"/>
  <c r="H4521" i="20"/>
  <c r="H4522" i="20"/>
  <c r="H4523" i="20"/>
  <c r="H4524" i="20"/>
  <c r="H4525" i="20"/>
  <c r="H4526" i="20"/>
  <c r="H4527" i="20"/>
  <c r="H4528" i="20"/>
  <c r="H4529" i="20"/>
  <c r="H4530" i="20"/>
  <c r="H4531" i="20"/>
  <c r="H4532" i="20"/>
  <c r="H4533" i="20"/>
  <c r="H4534" i="20"/>
  <c r="H4535" i="20"/>
  <c r="H4536" i="20"/>
  <c r="H4537" i="20"/>
  <c r="H4538" i="20"/>
  <c r="H4539" i="20"/>
  <c r="H4540" i="20"/>
  <c r="H4541" i="20"/>
  <c r="H4542" i="20"/>
  <c r="H4543" i="20"/>
  <c r="H4544" i="20"/>
  <c r="H4545" i="20"/>
  <c r="H4546" i="20"/>
  <c r="H4547" i="20"/>
  <c r="H4548" i="20"/>
  <c r="H4549" i="20"/>
  <c r="H4550" i="20"/>
  <c r="H4551" i="20"/>
  <c r="H4552" i="20"/>
  <c r="H4553" i="20"/>
  <c r="H4554" i="20"/>
  <c r="H4555" i="20"/>
  <c r="H4556" i="20"/>
  <c r="H4557" i="20"/>
  <c r="H4558" i="20"/>
  <c r="H4559" i="20"/>
  <c r="H4560" i="20"/>
  <c r="H4561" i="20"/>
  <c r="H4562" i="20"/>
  <c r="H4563" i="20"/>
  <c r="H4564" i="20"/>
  <c r="H4565" i="20"/>
  <c r="H4566" i="20"/>
  <c r="H4567" i="20"/>
  <c r="H4568" i="20"/>
  <c r="H4569" i="20"/>
  <c r="H4570" i="20"/>
  <c r="H4571" i="20"/>
  <c r="H4572" i="20"/>
  <c r="H4573" i="20"/>
  <c r="H4574" i="20"/>
  <c r="H4575" i="20"/>
  <c r="H4576" i="20"/>
  <c r="H4577" i="20"/>
  <c r="H4578" i="20"/>
  <c r="H4579" i="20"/>
  <c r="H4580" i="20"/>
  <c r="H4581" i="20"/>
  <c r="H4582" i="20"/>
  <c r="H4583" i="20"/>
  <c r="H4584" i="20"/>
  <c r="H4585" i="20"/>
  <c r="H4586" i="20"/>
  <c r="H4587" i="20"/>
  <c r="H4588" i="20"/>
  <c r="H4589" i="20"/>
  <c r="H4590" i="20"/>
  <c r="H4591" i="20"/>
  <c r="H4592" i="20"/>
  <c r="H4593" i="20"/>
  <c r="H4594" i="20"/>
  <c r="H4595" i="20"/>
  <c r="H4596" i="20"/>
  <c r="H4597" i="20"/>
  <c r="H4598" i="20"/>
  <c r="H4599" i="20"/>
  <c r="H4600" i="20"/>
  <c r="H4601" i="20"/>
  <c r="H4602" i="20"/>
  <c r="H4603" i="20"/>
  <c r="H4604" i="20"/>
  <c r="H4605" i="20"/>
  <c r="H4606" i="20"/>
  <c r="H4607" i="20"/>
  <c r="H4608" i="20"/>
  <c r="H4609" i="20"/>
  <c r="H4610" i="20"/>
  <c r="H4611" i="20"/>
  <c r="H4612" i="20"/>
  <c r="H4613" i="20"/>
  <c r="H4614" i="20"/>
  <c r="H4615" i="20"/>
  <c r="H4616" i="20"/>
  <c r="H4617" i="20"/>
  <c r="H4618" i="20"/>
  <c r="H4619" i="20"/>
  <c r="H4620" i="20"/>
  <c r="H4621" i="20"/>
  <c r="H4622" i="20"/>
  <c r="H4623" i="20"/>
  <c r="H4624" i="20"/>
  <c r="H4625" i="20"/>
  <c r="H4626" i="20"/>
  <c r="H4627" i="20"/>
  <c r="H4628" i="20"/>
  <c r="H4629" i="20"/>
  <c r="H4630" i="20"/>
  <c r="H4631" i="20"/>
  <c r="H4632" i="20"/>
  <c r="H4633" i="20"/>
  <c r="H4634" i="20"/>
  <c r="H4635" i="20"/>
  <c r="H4636" i="20"/>
  <c r="H4637" i="20"/>
  <c r="H4638" i="20"/>
  <c r="H4639" i="20"/>
  <c r="H4640" i="20"/>
  <c r="H4641" i="20"/>
  <c r="H4642" i="20"/>
  <c r="H4643" i="20"/>
  <c r="H4644" i="20"/>
  <c r="H4645" i="20"/>
  <c r="H4646" i="20"/>
  <c r="H4647" i="20"/>
  <c r="H4648" i="20"/>
  <c r="H4649" i="20"/>
  <c r="H4650" i="20"/>
  <c r="H4651" i="20"/>
  <c r="H4652" i="20"/>
  <c r="H4653" i="20"/>
  <c r="H4654" i="20"/>
  <c r="H4655" i="20"/>
  <c r="H4656" i="20"/>
  <c r="H4657" i="20"/>
  <c r="H4658" i="20"/>
  <c r="H4659" i="20"/>
  <c r="H4660" i="20"/>
  <c r="H4661" i="20"/>
  <c r="H4662" i="20"/>
  <c r="H4663" i="20"/>
  <c r="H4664" i="20"/>
  <c r="H4665" i="20"/>
  <c r="H4666" i="20"/>
  <c r="H4667" i="20"/>
  <c r="H4668" i="20"/>
  <c r="H4669" i="20"/>
  <c r="H4670" i="20"/>
  <c r="H4671" i="20"/>
  <c r="H4672" i="20"/>
  <c r="H4673" i="20"/>
  <c r="H4674" i="20"/>
  <c r="H4675" i="20"/>
  <c r="H4676" i="20"/>
  <c r="H4677" i="20"/>
  <c r="H4678" i="20"/>
  <c r="H4679" i="20"/>
  <c r="H4680" i="20"/>
  <c r="H4681" i="20"/>
  <c r="H4682" i="20"/>
  <c r="H4683" i="20"/>
  <c r="H4684" i="20"/>
  <c r="H4685" i="20"/>
  <c r="H4686" i="20"/>
  <c r="H4687" i="20"/>
  <c r="H4688" i="20"/>
  <c r="H4689" i="20"/>
  <c r="H4690" i="20"/>
  <c r="H4691" i="20"/>
  <c r="H4692" i="20"/>
  <c r="H4693" i="20"/>
  <c r="H4694" i="20"/>
  <c r="H4695" i="20"/>
  <c r="H4696" i="20"/>
  <c r="H4697" i="20"/>
  <c r="H4698" i="20"/>
  <c r="H4700" i="20"/>
  <c r="H4701" i="20"/>
  <c r="H4702" i="20"/>
  <c r="H4703" i="20"/>
  <c r="H4704" i="20"/>
  <c r="H4705" i="20"/>
  <c r="H4706" i="20"/>
  <c r="H4707" i="20"/>
  <c r="H4708" i="20"/>
  <c r="H4709" i="20"/>
  <c r="H4710" i="20"/>
  <c r="H4711" i="20"/>
  <c r="H4712" i="20"/>
  <c r="H4713" i="20"/>
  <c r="H4714" i="20"/>
  <c r="H4715" i="20"/>
  <c r="H4716" i="20"/>
  <c r="H4717" i="20"/>
  <c r="H4718" i="20"/>
  <c r="H4719" i="20"/>
  <c r="H4720" i="20"/>
  <c r="H4721" i="20"/>
  <c r="H4722" i="20"/>
  <c r="H4723" i="20"/>
  <c r="H4724" i="20"/>
  <c r="H4725" i="20"/>
  <c r="H4726" i="20"/>
  <c r="H4727" i="20"/>
  <c r="H4728" i="20"/>
  <c r="H4729" i="20"/>
  <c r="H4730" i="20"/>
  <c r="H4731" i="20"/>
  <c r="H4732" i="20"/>
  <c r="H4733" i="20"/>
  <c r="H4734" i="20"/>
  <c r="H4735" i="20"/>
  <c r="H4736" i="20"/>
  <c r="H4737" i="20"/>
  <c r="H4738" i="20"/>
  <c r="H4739" i="20"/>
  <c r="H4740" i="20"/>
  <c r="H4741" i="20"/>
  <c r="H4742" i="20"/>
  <c r="H4743" i="20"/>
  <c r="H4744" i="20"/>
  <c r="H4745" i="20"/>
  <c r="H4746" i="20"/>
  <c r="H4747" i="20"/>
  <c r="H4748" i="20"/>
  <c r="H4749" i="20"/>
  <c r="H4750" i="20"/>
  <c r="H4752" i="20"/>
  <c r="H4753" i="20"/>
  <c r="H4754" i="20"/>
  <c r="H4755" i="20"/>
  <c r="H4756" i="20"/>
  <c r="H4757" i="20"/>
  <c r="H4758" i="20"/>
  <c r="H4759" i="20"/>
  <c r="H4760" i="20"/>
  <c r="H4761" i="20"/>
  <c r="H4762" i="20"/>
  <c r="H4763" i="20"/>
  <c r="H4764" i="20"/>
  <c r="H4765" i="20"/>
  <c r="H4766" i="20"/>
  <c r="H4767" i="20"/>
  <c r="H4768" i="20"/>
  <c r="H4769" i="20"/>
  <c r="H4770" i="20"/>
  <c r="H4771" i="20"/>
  <c r="H4772" i="20"/>
  <c r="H4773" i="20"/>
  <c r="H4774" i="20"/>
  <c r="H4775" i="20"/>
  <c r="H4776" i="20"/>
  <c r="H4777" i="20"/>
  <c r="H4778" i="20"/>
  <c r="H4779" i="20"/>
  <c r="H4780" i="20"/>
  <c r="H4781" i="20"/>
  <c r="H4782" i="20"/>
  <c r="H4783" i="20"/>
  <c r="H4784" i="20"/>
  <c r="H4785" i="20"/>
  <c r="H4786" i="20"/>
  <c r="H4787" i="20"/>
  <c r="H4788" i="20"/>
  <c r="H4789" i="20"/>
  <c r="H4790" i="20"/>
  <c r="H4791" i="20"/>
  <c r="H4792" i="20"/>
  <c r="H4793" i="20"/>
  <c r="H4794" i="20"/>
  <c r="H4795" i="20"/>
  <c r="H4796" i="20"/>
  <c r="H4797" i="20"/>
  <c r="H4798" i="20"/>
  <c r="H4800" i="20"/>
  <c r="H4801" i="20"/>
  <c r="H4802" i="20"/>
  <c r="H4803" i="20"/>
  <c r="H4804" i="20"/>
  <c r="H4805" i="20"/>
  <c r="H4806" i="20"/>
  <c r="H4807" i="20"/>
  <c r="H4808" i="20"/>
  <c r="H4809" i="20"/>
  <c r="H4810" i="20"/>
  <c r="H4811" i="20"/>
  <c r="H4812" i="20"/>
  <c r="H4813" i="20"/>
  <c r="H4814" i="20"/>
  <c r="H4815" i="20"/>
  <c r="H4816" i="20"/>
  <c r="H4817" i="20"/>
  <c r="H4818" i="20"/>
  <c r="H4819" i="20"/>
  <c r="H4820" i="20"/>
  <c r="H4821" i="20"/>
  <c r="H4822" i="20"/>
  <c r="H4823" i="20"/>
  <c r="H4824" i="20"/>
  <c r="H4825" i="20"/>
  <c r="H4826" i="20"/>
  <c r="H4827" i="20"/>
  <c r="H4828" i="20"/>
  <c r="H4829" i="20"/>
  <c r="H4830" i="20"/>
  <c r="H4831" i="20"/>
  <c r="H4832" i="20"/>
  <c r="H4833" i="20"/>
  <c r="H4834" i="20"/>
  <c r="H4835" i="20"/>
  <c r="H4836" i="20"/>
  <c r="H4837" i="20"/>
  <c r="H4838" i="20"/>
  <c r="H4839" i="20"/>
  <c r="H4840" i="20"/>
  <c r="H4841" i="20"/>
  <c r="H4842" i="20"/>
  <c r="H4843" i="20"/>
  <c r="H4844" i="20"/>
  <c r="H4845" i="20"/>
  <c r="H4846" i="20"/>
  <c r="H4847" i="20"/>
  <c r="H4848" i="20"/>
  <c r="H4849" i="20"/>
  <c r="H4850" i="20"/>
  <c r="H4851" i="20"/>
  <c r="H4852" i="20"/>
  <c r="H4853" i="20"/>
  <c r="H4854" i="20"/>
  <c r="H4855" i="20"/>
  <c r="H4856" i="20"/>
  <c r="H4857" i="20"/>
  <c r="H4858" i="20"/>
  <c r="H4859" i="20"/>
  <c r="H4860" i="20"/>
  <c r="H4861" i="20"/>
  <c r="H4862" i="20"/>
  <c r="H4863" i="20"/>
  <c r="H4864" i="20"/>
  <c r="H4865" i="20"/>
  <c r="H4866" i="20"/>
  <c r="H4867" i="20"/>
  <c r="H4868" i="20"/>
  <c r="H4869" i="20"/>
  <c r="H4870" i="20"/>
  <c r="H4871" i="20"/>
  <c r="H4872" i="20"/>
  <c r="H4873" i="20"/>
  <c r="H4874" i="20"/>
  <c r="H4875" i="20"/>
  <c r="H4876" i="20"/>
  <c r="H4877" i="20"/>
  <c r="H4878" i="20"/>
  <c r="H4879" i="20"/>
  <c r="H4880" i="20"/>
  <c r="H4881" i="20"/>
  <c r="H4882" i="20"/>
  <c r="H4883" i="20"/>
  <c r="H4884" i="20"/>
  <c r="H4885" i="20"/>
  <c r="H4886" i="20"/>
  <c r="H4887" i="20"/>
  <c r="H4888" i="20"/>
  <c r="H4889" i="20"/>
  <c r="H4890" i="20"/>
  <c r="H4891" i="20"/>
  <c r="H4892" i="20"/>
  <c r="H4893" i="20"/>
  <c r="H4894" i="20"/>
  <c r="H4895" i="20"/>
  <c r="H4896" i="20"/>
  <c r="H4897" i="20"/>
  <c r="H4898" i="20"/>
  <c r="H4899" i="20"/>
  <c r="H4900" i="20"/>
  <c r="H4901" i="20"/>
  <c r="H4902" i="20"/>
  <c r="H4903" i="20"/>
  <c r="H4904" i="20"/>
  <c r="H4905" i="20"/>
  <c r="H4906" i="20"/>
  <c r="H4907" i="20"/>
  <c r="H4908" i="20"/>
  <c r="H4909" i="20"/>
  <c r="H4910" i="20"/>
  <c r="H4911" i="20"/>
  <c r="H4912" i="20"/>
  <c r="H4913" i="20"/>
  <c r="H4914" i="20"/>
  <c r="H4915" i="20"/>
  <c r="H4916" i="20"/>
  <c r="H4917" i="20"/>
  <c r="H4918" i="20"/>
  <c r="H4919" i="20"/>
  <c r="H4920" i="20"/>
  <c r="H4921" i="20"/>
  <c r="H4922" i="20"/>
  <c r="H4923" i="20"/>
  <c r="H4924" i="20"/>
  <c r="H4925" i="20"/>
  <c r="H4926" i="20"/>
  <c r="H4927" i="20"/>
  <c r="H4928" i="20"/>
  <c r="H4929" i="20"/>
  <c r="H4930" i="20"/>
  <c r="H4931" i="20"/>
  <c r="H4932" i="20"/>
  <c r="H4933" i="20"/>
  <c r="H4934" i="20"/>
  <c r="H4935" i="20"/>
  <c r="H4936" i="20"/>
  <c r="H4937" i="20"/>
  <c r="H4938" i="20"/>
  <c r="H4939" i="20"/>
  <c r="H4940" i="20"/>
  <c r="H4941" i="20"/>
  <c r="H4942" i="20"/>
  <c r="H4943" i="20"/>
  <c r="H4944" i="20"/>
  <c r="H4945" i="20"/>
  <c r="H4946" i="20"/>
  <c r="H4947" i="20"/>
  <c r="H4948" i="20"/>
  <c r="H4949" i="20"/>
  <c r="H4950" i="20"/>
  <c r="H4951" i="20"/>
  <c r="H4952" i="20"/>
  <c r="H4953" i="20"/>
  <c r="H4954" i="20"/>
  <c r="H4955" i="20"/>
  <c r="H4956" i="20"/>
  <c r="H4957" i="20"/>
  <c r="H4958" i="20"/>
  <c r="H4959" i="20"/>
  <c r="H4960" i="20"/>
  <c r="H4961" i="20"/>
  <c r="H4962" i="20"/>
  <c r="H4963" i="20"/>
  <c r="H4964" i="20"/>
  <c r="H4965" i="20"/>
  <c r="H4966" i="20"/>
  <c r="H4967" i="20"/>
  <c r="H4968" i="20"/>
  <c r="H4969" i="20"/>
  <c r="H4970" i="20"/>
  <c r="H4971" i="20"/>
  <c r="H4972" i="20"/>
  <c r="H4973" i="20"/>
  <c r="H4974" i="20"/>
  <c r="H4975" i="20"/>
  <c r="H4976" i="20"/>
  <c r="H4977" i="20"/>
  <c r="H4978" i="20"/>
  <c r="H4979" i="20"/>
  <c r="H4980" i="20"/>
  <c r="H4981" i="20"/>
  <c r="H4982" i="20"/>
  <c r="H4983" i="20"/>
  <c r="H4984" i="20"/>
  <c r="H4985" i="20"/>
  <c r="H4986" i="20"/>
  <c r="H4987" i="20"/>
  <c r="H4988" i="20"/>
  <c r="H4989" i="20"/>
  <c r="H4990" i="20"/>
  <c r="H4991" i="20"/>
  <c r="H4992" i="20"/>
  <c r="H4993" i="20"/>
  <c r="H4994" i="20"/>
  <c r="H4995" i="20"/>
  <c r="H4996" i="20"/>
  <c r="H4997" i="20"/>
  <c r="H4998" i="20"/>
  <c r="H4999" i="20"/>
  <c r="H5000" i="20"/>
  <c r="H5001" i="20"/>
  <c r="H5002" i="20"/>
  <c r="H5003" i="20"/>
  <c r="H5004" i="20"/>
  <c r="H5005" i="20"/>
  <c r="H5006" i="20"/>
  <c r="H5007" i="20"/>
  <c r="H5008" i="20"/>
  <c r="H5009" i="20"/>
  <c r="H5010" i="20"/>
  <c r="H5011" i="20"/>
  <c r="H5012" i="20"/>
  <c r="H5013" i="20"/>
  <c r="H5014" i="20"/>
  <c r="H5015" i="20"/>
  <c r="H5016" i="20"/>
  <c r="H5017" i="20"/>
  <c r="H5018" i="20"/>
  <c r="H5019" i="20"/>
  <c r="H5020" i="20"/>
  <c r="H5021" i="20"/>
  <c r="H5022" i="20"/>
  <c r="H5023" i="20"/>
  <c r="H5024" i="20"/>
  <c r="H5025" i="20"/>
  <c r="H5026" i="20"/>
  <c r="H5027" i="20"/>
  <c r="H5028" i="20"/>
  <c r="H5029" i="20"/>
  <c r="H5030" i="20"/>
  <c r="H5031" i="20"/>
  <c r="H5032" i="20"/>
  <c r="H5033" i="20"/>
  <c r="H5034" i="20"/>
  <c r="H5035" i="20"/>
  <c r="H5036" i="20"/>
  <c r="H5037" i="20"/>
  <c r="H5038" i="20"/>
  <c r="H5039" i="20"/>
  <c r="H5040" i="20"/>
  <c r="H5041" i="20"/>
  <c r="H5042" i="20"/>
  <c r="H5043" i="20"/>
  <c r="H5044" i="20"/>
  <c r="H5045" i="20"/>
  <c r="H5046" i="20"/>
  <c r="H5047" i="20"/>
  <c r="H5048" i="20"/>
  <c r="H5049" i="20"/>
  <c r="H5050" i="20"/>
  <c r="H5051" i="20"/>
  <c r="H5052" i="20"/>
  <c r="H5053" i="20"/>
  <c r="H5054" i="20"/>
  <c r="H5055" i="20"/>
  <c r="H5056" i="20"/>
  <c r="H5057" i="20"/>
  <c r="H5058" i="20"/>
  <c r="H5059" i="20"/>
  <c r="H5060" i="20"/>
  <c r="H5061" i="20"/>
  <c r="H5062" i="20"/>
  <c r="H5063" i="20"/>
  <c r="H5064" i="20"/>
  <c r="H5065" i="20"/>
  <c r="H5066" i="20"/>
  <c r="H5067" i="20"/>
  <c r="H5068" i="20"/>
  <c r="H5069" i="20"/>
  <c r="H5070" i="20"/>
  <c r="H5071" i="20"/>
  <c r="H5072" i="20"/>
  <c r="H5073" i="20"/>
  <c r="H5074" i="20"/>
  <c r="H5075" i="20"/>
  <c r="H5076" i="20"/>
  <c r="H5077" i="20"/>
  <c r="H5078" i="20"/>
  <c r="H5079" i="20"/>
  <c r="H5080" i="20"/>
  <c r="H5081" i="20"/>
  <c r="H5082" i="20"/>
  <c r="H5083" i="20"/>
  <c r="H5084" i="20"/>
  <c r="H5085" i="20"/>
  <c r="H5086" i="20"/>
  <c r="H5087" i="20"/>
  <c r="H5088" i="20"/>
  <c r="H5089" i="20"/>
  <c r="H5090" i="20"/>
  <c r="H5091" i="20"/>
  <c r="H5092" i="20"/>
  <c r="H5093" i="20"/>
  <c r="H5094" i="20"/>
  <c r="H5095" i="20"/>
  <c r="H5096" i="20"/>
  <c r="H5097" i="20"/>
  <c r="H5098" i="20"/>
  <c r="H5099" i="20"/>
  <c r="H5100" i="20"/>
  <c r="H5101" i="20"/>
  <c r="H5102" i="20"/>
  <c r="H5103" i="20"/>
  <c r="H5104" i="20"/>
  <c r="H5105" i="20"/>
  <c r="H5106" i="20"/>
  <c r="H5107" i="20"/>
  <c r="H5108" i="20"/>
  <c r="H5109" i="20"/>
  <c r="H5110" i="20"/>
  <c r="H5111" i="20"/>
  <c r="H5112" i="20"/>
  <c r="H5113" i="20"/>
  <c r="H5114" i="20"/>
  <c r="H5115" i="20"/>
  <c r="H5116" i="20"/>
  <c r="H5117" i="20"/>
  <c r="H5118" i="20"/>
  <c r="H5119" i="20"/>
  <c r="H5120" i="20"/>
  <c r="H5121" i="20"/>
  <c r="H5122" i="20"/>
  <c r="H5123" i="20"/>
  <c r="H5124" i="20"/>
  <c r="H5125" i="20"/>
  <c r="H5126" i="20"/>
  <c r="H5127" i="20"/>
  <c r="H5128" i="20"/>
  <c r="H5129" i="20"/>
  <c r="H5130" i="20"/>
  <c r="H5131" i="20"/>
  <c r="H5132" i="20"/>
  <c r="H5133" i="20"/>
  <c r="H5134" i="20"/>
  <c r="H5135" i="20"/>
  <c r="H5136" i="20"/>
  <c r="H5137" i="20"/>
  <c r="H5138" i="20"/>
  <c r="H5139" i="20"/>
  <c r="H5140" i="20"/>
  <c r="H5141" i="20"/>
  <c r="H5142" i="20"/>
  <c r="H5143" i="20"/>
  <c r="H5144" i="20"/>
  <c r="H5145" i="20"/>
  <c r="H5146" i="20"/>
  <c r="H5147" i="20"/>
  <c r="H5148" i="20"/>
  <c r="H5149" i="20"/>
  <c r="H5150" i="20"/>
  <c r="H5151" i="20"/>
  <c r="H5152" i="20"/>
  <c r="H5153" i="20"/>
  <c r="H5154" i="20"/>
  <c r="H5155" i="20"/>
  <c r="H5156" i="20"/>
  <c r="H5157" i="20"/>
  <c r="H5158" i="20"/>
  <c r="H5159" i="20"/>
  <c r="H5160" i="20"/>
  <c r="H5161" i="20"/>
  <c r="H5162" i="20"/>
  <c r="H5163" i="20"/>
  <c r="H5164" i="20"/>
  <c r="H5165" i="20"/>
  <c r="H5166" i="20"/>
  <c r="H5167" i="20"/>
  <c r="H5168" i="20"/>
  <c r="H5169" i="20"/>
  <c r="H5170" i="20"/>
  <c r="H5171" i="20"/>
  <c r="H5172" i="20"/>
  <c r="H5173" i="20"/>
  <c r="H5174" i="20"/>
  <c r="H5175" i="20"/>
  <c r="H5176" i="20"/>
  <c r="H5177" i="20"/>
  <c r="H5178" i="20"/>
  <c r="H5179" i="20"/>
  <c r="H5180" i="20"/>
  <c r="H5181" i="20"/>
  <c r="H5182" i="20"/>
  <c r="H5183" i="20"/>
  <c r="H5184" i="20"/>
  <c r="H5185" i="20"/>
  <c r="H5186" i="20"/>
  <c r="H5187" i="20"/>
  <c r="H5188" i="20"/>
  <c r="H5189" i="20"/>
  <c r="H5190" i="20"/>
  <c r="E1" i="18"/>
  <c r="E5" i="18"/>
  <c r="E7" i="18"/>
  <c r="I8" i="9"/>
  <c r="J8" i="9"/>
  <c r="C7" i="6"/>
  <c r="E6" i="18" l="1"/>
  <c r="E8" i="18"/>
  <c r="J5" i="23"/>
  <c r="J8" i="23"/>
  <c r="K7" i="23"/>
  <c r="H1265" i="20"/>
  <c r="J7" i="23"/>
  <c r="D8" i="26"/>
  <c r="C5" i="6"/>
  <c r="D7" i="6"/>
  <c r="D5" i="6"/>
  <c r="D6" i="6"/>
  <c r="J7" i="9"/>
  <c r="J6" i="9"/>
  <c r="H4699" i="20"/>
  <c r="K8" i="23"/>
  <c r="H78" i="20"/>
  <c r="C8" i="26"/>
  <c r="J5" i="9"/>
  <c r="I6" i="9"/>
  <c r="I5" i="9"/>
  <c r="I7" i="9"/>
  <c r="H81" i="20"/>
  <c r="H14" i="20"/>
  <c r="H39" i="20"/>
  <c r="H3266" i="20"/>
  <c r="H58" i="20"/>
  <c r="H71" i="20"/>
  <c r="H46" i="20"/>
  <c r="H55" i="20"/>
  <c r="H3144" i="20"/>
  <c r="H70" i="20"/>
  <c r="H38" i="20"/>
  <c r="H4799" i="20"/>
  <c r="H4751" i="20"/>
  <c r="H47" i="20"/>
  <c r="H82" i="20"/>
  <c r="H74" i="20"/>
  <c r="H62" i="20"/>
  <c r="H11" i="20"/>
  <c r="H19" i="20"/>
  <c r="H27" i="20"/>
  <c r="H35" i="20"/>
  <c r="H43" i="20"/>
  <c r="H51" i="20"/>
  <c r="H59" i="20"/>
  <c r="H67" i="20"/>
  <c r="H75" i="20"/>
  <c r="H1341" i="20"/>
  <c r="H9" i="20"/>
  <c r="H17" i="20"/>
  <c r="H25" i="20"/>
  <c r="H33" i="20"/>
  <c r="H41" i="20"/>
  <c r="H49" i="20"/>
  <c r="H57" i="20"/>
  <c r="H65" i="20"/>
  <c r="H73" i="20"/>
  <c r="H79" i="20"/>
  <c r="H12" i="20"/>
  <c r="H20" i="20"/>
  <c r="H28" i="20"/>
  <c r="H36" i="20"/>
  <c r="H44" i="20"/>
  <c r="H52" i="20"/>
  <c r="H60" i="20"/>
  <c r="H68" i="20"/>
  <c r="H76" i="20"/>
  <c r="H80" i="20"/>
  <c r="H15" i="20"/>
  <c r="H10" i="20"/>
  <c r="H18" i="20"/>
  <c r="H26" i="20"/>
  <c r="H34" i="20"/>
  <c r="H42" i="20"/>
  <c r="H50" i="20"/>
  <c r="H13" i="20"/>
  <c r="H21" i="20"/>
  <c r="H29" i="20"/>
  <c r="H37" i="20"/>
  <c r="H45" i="20"/>
  <c r="H53" i="20"/>
  <c r="H61" i="20"/>
  <c r="H69" i="20"/>
  <c r="H77" i="20"/>
  <c r="H83" i="20"/>
  <c r="H587" i="20"/>
  <c r="H16" i="20"/>
  <c r="H24" i="20"/>
  <c r="H32" i="20"/>
  <c r="H40" i="20"/>
  <c r="H48" i="20"/>
  <c r="H56" i="20"/>
  <c r="H64" i="20"/>
  <c r="H72" i="20"/>
  <c r="H23" i="20"/>
  <c r="H63" i="20"/>
  <c r="H31" i="20"/>
  <c r="H22" i="20"/>
  <c r="H1918" i="20"/>
  <c r="H66" i="20"/>
  <c r="H54" i="20"/>
  <c r="H30" i="20"/>
  <c r="D7" i="26"/>
  <c r="C7" i="26"/>
  <c r="K6" i="23"/>
  <c r="D6" i="26"/>
  <c r="C6" i="26"/>
</calcChain>
</file>

<file path=xl/sharedStrings.xml><?xml version="1.0" encoding="utf-8"?>
<sst xmlns="http://schemas.openxmlformats.org/spreadsheetml/2006/main" count="30357" uniqueCount="19518">
  <si>
    <t>FIELD</t>
  </si>
  <si>
    <t>DEPTH_DATUM</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</si>
  <si>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</si>
  <si>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</si>
  <si>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</si>
  <si>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</si>
  <si>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</si>
  <si>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</si>
  <si>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</si>
  <si>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</si>
  <si>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</si>
  <si>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</si>
  <si>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</si>
  <si>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</si>
  <si>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</si>
  <si>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</si>
  <si>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</si>
  <si>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VALIDATION DICTIONARIES</t>
  </si>
  <si>
    <t>CORE</t>
  </si>
  <si>
    <t>ATMOSPHERES (atm)</t>
  </si>
  <si>
    <t>LEASE_NAME</t>
  </si>
  <si>
    <t>BAR (bar)</t>
  </si>
  <si>
    <t>ROTARY TABLE (RT)</t>
  </si>
  <si>
    <t>MEGALITRES (ML)</t>
  </si>
  <si>
    <t>BARRELS (bbl)</t>
  </si>
  <si>
    <t>MILLION CUBIC METRES (MMm3)</t>
  </si>
  <si>
    <t>BARRELS PER DAY (bbl/d)</t>
  </si>
  <si>
    <t>GROUND LEVEL (GL)</t>
  </si>
  <si>
    <t>BARRELS PER HOUR (bbl/hr)</t>
  </si>
  <si>
    <t>OTHER</t>
  </si>
  <si>
    <t>BARRELS PER MINUTE (bbl/min)</t>
  </si>
  <si>
    <t>BRITISH THERMAL UNITS (BTU)</t>
  </si>
  <si>
    <t>CENTIMETRES (cm)</t>
  </si>
  <si>
    <t>CENTIPOISE (cp)</t>
  </si>
  <si>
    <t>CUBIC CENTIMETRES (cm3 or cc)</t>
  </si>
  <si>
    <t>CUBIC FEET (ft3 or cf)</t>
  </si>
  <si>
    <t>CUBIC FEET PER HOUR (cf/hr or ft3/d)</t>
  </si>
  <si>
    <t>CUBIC METRES (m3)</t>
  </si>
  <si>
    <t>CUBIC METRES PER DAY (m3/d)</t>
  </si>
  <si>
    <t>CUBIC METRES PER HOUR (m3/hr)</t>
  </si>
  <si>
    <t>DARCY (D)</t>
  </si>
  <si>
    <t>DAYS (d)</t>
  </si>
  <si>
    <t>DEGREES CELSIUS (degc)</t>
  </si>
  <si>
    <t>DEGREES FARENHEIT (degf)</t>
  </si>
  <si>
    <t>FEET (ft)</t>
  </si>
  <si>
    <t>FEET PER HOUR (ft/hr)</t>
  </si>
  <si>
    <t>FEET PER SECOND (ft/s)</t>
  </si>
  <si>
    <t>GALLONS (gal)</t>
  </si>
  <si>
    <t>GIGAJOULES (GJ)</t>
  </si>
  <si>
    <t>GRAMS (g)</t>
  </si>
  <si>
    <t>GRAMS PER CUBIC CENTIMETRE (g/cc)</t>
  </si>
  <si>
    <t>HERTZ (hz)</t>
  </si>
  <si>
    <t>HOURS (hr)</t>
  </si>
  <si>
    <t>HOURS PER METRE (hrs/m)</t>
  </si>
  <si>
    <t>INCHES (in)</t>
  </si>
  <si>
    <t>KILOGRAMS (kg)</t>
  </si>
  <si>
    <t>KILOGRAMS PER CUBIC METRE (kg/m3)</t>
  </si>
  <si>
    <t>KILOLITRES (kl)</t>
  </si>
  <si>
    <t>KILOLITRES PER DAY (kl/d)</t>
  </si>
  <si>
    <t>KILOPASCAL (kpa)</t>
  </si>
  <si>
    <t>LITRES (l)</t>
  </si>
  <si>
    <t>LITRES PER DAY (l/d)</t>
  </si>
  <si>
    <t>LITRES PER HOUR (l/hr)</t>
  </si>
  <si>
    <t>LITRES PER MINUTE  (l/min)</t>
  </si>
  <si>
    <t>MEGALITRES PER DAY (ML/d)</t>
  </si>
  <si>
    <t>MEGAPASCAL (mpa)</t>
  </si>
  <si>
    <t>METRES  (m)</t>
  </si>
  <si>
    <t>METRES PER HOUR (m/hr)</t>
  </si>
  <si>
    <t>METRES PER SECOND (m/s)</t>
  </si>
  <si>
    <t>MICRO-SIEMENS PER CENTIMETRE (µS/cm)</t>
  </si>
  <si>
    <t>MILLIDARCY (mD)</t>
  </si>
  <si>
    <t>MILLIGRAMS (mg)</t>
  </si>
  <si>
    <t>MILLIGRAMS PER GRAM TOC (mg/gTOC)</t>
  </si>
  <si>
    <t>MILLIMETRES (mm)</t>
  </si>
  <si>
    <t>MILLION BRITISH THERMAL UNITS (MMBTU)</t>
  </si>
  <si>
    <t>MILLION CUBIC FEET (MMcf )</t>
  </si>
  <si>
    <t>MILLION CUBIC FEET PER DAY (MMcf/d)</t>
  </si>
  <si>
    <t>MILLSECONDS (ms)</t>
  </si>
  <si>
    <t>MINUTES (min)</t>
  </si>
  <si>
    <t>OHMMETRES (ohmms)</t>
  </si>
  <si>
    <t>OUNCE (oz)</t>
  </si>
  <si>
    <t>PARTS PER MILLION (ppm)</t>
  </si>
  <si>
    <t>PASCAL (pa)</t>
  </si>
  <si>
    <t>PASCAL SECOND (pa.s)</t>
  </si>
  <si>
    <t>PERCENT (%)</t>
  </si>
  <si>
    <t>PERCENT BY VOLUME (vol%)</t>
  </si>
  <si>
    <t>PERCENT BY WEIGHT (wt%)</t>
  </si>
  <si>
    <t>PETAJOULES (PJ)</t>
  </si>
  <si>
    <t>POUNDS (lbs)</t>
  </si>
  <si>
    <t>POUNDS PER CUBIC FEET (lbs/ft3)</t>
  </si>
  <si>
    <t>POUNDS PER GALLON (lbs/gal)</t>
  </si>
  <si>
    <t>POUNDS PER SQUARE INCH (psi)</t>
  </si>
  <si>
    <t>REVOLUTIONS PER MINUTE (RPM)</t>
  </si>
  <si>
    <t>SECONDS (sec)</t>
  </si>
  <si>
    <t>SHOTS PER FOOT (sht/ft)</t>
  </si>
  <si>
    <t>SHOTS PER METRE (sht/m)</t>
  </si>
  <si>
    <t>SPECIFIC GRAVITY (sg)</t>
  </si>
  <si>
    <t>THOUSAND BARRELS (kbbl)</t>
  </si>
  <si>
    <t>THOUSAND BRITISH THERMAL UNITS (MBTU)</t>
  </si>
  <si>
    <t>THOUSAND CUBIC FEET (mcf or kft3)</t>
  </si>
  <si>
    <t>THOUSAND POUNDS (klbs)</t>
  </si>
  <si>
    <t>TONNES (t)</t>
  </si>
  <si>
    <t>INTRODUCTION</t>
  </si>
  <si>
    <t>INSTRUCTIONS</t>
  </si>
  <si>
    <t>TEMPLATE REFERENCE</t>
  </si>
  <si>
    <t>DATA FILE COMPONENT</t>
  </si>
  <si>
    <t>SUBMISSION TEMPLATE</t>
  </si>
  <si>
    <t>PURPOSE</t>
  </si>
  <si>
    <t>REQUIREMENT</t>
  </si>
  <si>
    <t>GOOD INDUSTRY PRACTICE</t>
  </si>
  <si>
    <t>Data - Lithology</t>
  </si>
  <si>
    <t>Reserves and resources classifications and confidence levels estimated within the resource authorities.</t>
  </si>
  <si>
    <t>Data - Samples and analysis</t>
  </si>
  <si>
    <t>TEMPLATE DEFINITIONS</t>
  </si>
  <si>
    <t>TEMPLATE HEADER ELEMENT</t>
  </si>
  <si>
    <t>Describes the type of data required to be reported in the field as VARCHAR2 (text), NUMBER, DATE, or TIME.</t>
  </si>
  <si>
    <t>Provides the length of characters or significant figures available for the column of data reported in the field with respect to the data type.</t>
  </si>
  <si>
    <t>Where relevant, provides the standard decimal place accuracy required for the numeric values reported in the field.</t>
  </si>
  <si>
    <t>Provides a definition for the field of data used to alias data from its native captured form to the standardised field name used in the submission template for lodgement.</t>
  </si>
  <si>
    <t xml:space="preserve"> </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</si>
  <si>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</si>
  <si>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</si>
  <si>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</si>
  <si>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</si>
  <si>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</si>
  <si>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</si>
  <si>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</si>
  <si>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</si>
  <si>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</si>
  <si>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</si>
  <si>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</si>
  <si>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</si>
  <si>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</si>
  <si>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</si>
  <si>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TENEMENT</t>
  </si>
  <si>
    <t>DRILLHOLE_LOCATION</t>
  </si>
  <si>
    <t>COORD_SYS_ID</t>
  </si>
  <si>
    <t>DRILL_TYPE</t>
  </si>
  <si>
    <t>EPC</t>
  </si>
  <si>
    <t>EPM</t>
  </si>
  <si>
    <t>MDL</t>
  </si>
  <si>
    <t>ML</t>
  </si>
  <si>
    <t>DRILLHOLE_ID</t>
  </si>
  <si>
    <t>DRILL_START_DATE</t>
  </si>
  <si>
    <t>DRILL_END_DATE</t>
  </si>
  <si>
    <t>H1000</t>
  </si>
  <si>
    <t>H0532</t>
  </si>
  <si>
    <t>H0533</t>
  </si>
  <si>
    <t>DEGREES</t>
  </si>
  <si>
    <t>DD-MMM-YYYY</t>
  </si>
  <si>
    <t>DRILLHOLE ID: Unique name and/or number assigned to the drillhole by the operator.</t>
  </si>
  <si>
    <t>Pasmino Exp</t>
  </si>
  <si>
    <t>DRILLPIPE COLLAR (DC)</t>
  </si>
  <si>
    <t>15,5</t>
  </si>
  <si>
    <t>START_DATE</t>
  </si>
  <si>
    <t>END_DATE</t>
  </si>
  <si>
    <t>TOP_DEPTH</t>
  </si>
  <si>
    <t>BASE_DEPTH</t>
  </si>
  <si>
    <t>RECOVERED_AMOUNT</t>
  </si>
  <si>
    <t>RECOVERED AMOUNT: Measured length of core recovered in the coring run.</t>
  </si>
  <si>
    <t>ROCK_TYPE</t>
  </si>
  <si>
    <t>ROCK_TYPE_CODE</t>
  </si>
  <si>
    <t>Alluvium</t>
  </si>
  <si>
    <t>Andesite</t>
  </si>
  <si>
    <t>Basalt</t>
  </si>
  <si>
    <t>Boulders</t>
  </si>
  <si>
    <t>Breccia</t>
  </si>
  <si>
    <t>Calcite</t>
  </si>
  <si>
    <t>Calcrete</t>
  </si>
  <si>
    <t>Carbonaceous Claystone</t>
  </si>
  <si>
    <t>Carbonaceous Mudstone</t>
  </si>
  <si>
    <t>Carbonaceous Sandstone</t>
  </si>
  <si>
    <t>Carbonaceous Shale</t>
  </si>
  <si>
    <t>Carbonaceous Siltstone</t>
  </si>
  <si>
    <t>Chalk</t>
  </si>
  <si>
    <t>Chert</t>
  </si>
  <si>
    <t>Clay</t>
  </si>
  <si>
    <t>Claystone</t>
  </si>
  <si>
    <t>Coal</t>
  </si>
  <si>
    <t>Coaly Claystone</t>
  </si>
  <si>
    <t>Coaly Mudstone</t>
  </si>
  <si>
    <t>Coaly Sandstone</t>
  </si>
  <si>
    <t>Coaly Shale</t>
  </si>
  <si>
    <t>Coaly Siltstone</t>
  </si>
  <si>
    <t>Cobbles</t>
  </si>
  <si>
    <t>Colluvium</t>
  </si>
  <si>
    <t>Conglomerate</t>
  </si>
  <si>
    <t>Core Loss</t>
  </si>
  <si>
    <t>Diamictite</t>
  </si>
  <si>
    <t>Dolerite</t>
  </si>
  <si>
    <t>Dolomite</t>
  </si>
  <si>
    <t>Ferricrete</t>
  </si>
  <si>
    <t>Fill</t>
  </si>
  <si>
    <t>Gabbro</t>
  </si>
  <si>
    <t>Gneiss</t>
  </si>
  <si>
    <t>Granite</t>
  </si>
  <si>
    <t>Granodiorite</t>
  </si>
  <si>
    <t>Gravel</t>
  </si>
  <si>
    <t>Ironstone</t>
  </si>
  <si>
    <t>Kaolinite</t>
  </si>
  <si>
    <t>Laterite</t>
  </si>
  <si>
    <t>Lignite</t>
  </si>
  <si>
    <t>Limestone</t>
  </si>
  <si>
    <t>Loam</t>
  </si>
  <si>
    <t>Mud</t>
  </si>
  <si>
    <t>Mudstone</t>
  </si>
  <si>
    <t>Mylonite</t>
  </si>
  <si>
    <t>Not Logged</t>
  </si>
  <si>
    <t>Peat</t>
  </si>
  <si>
    <t>Phyllite</t>
  </si>
  <si>
    <t>Pyrite</t>
  </si>
  <si>
    <t>Quartz</t>
  </si>
  <si>
    <t>Quartzite</t>
  </si>
  <si>
    <t>Rhyolite</t>
  </si>
  <si>
    <t>Sand</t>
  </si>
  <si>
    <t>Sandstone</t>
  </si>
  <si>
    <t>Schist</t>
  </si>
  <si>
    <t>Shale</t>
  </si>
  <si>
    <t>Siderite</t>
  </si>
  <si>
    <t>Silcrete</t>
  </si>
  <si>
    <t>Silt</t>
  </si>
  <si>
    <t>Siltstone</t>
  </si>
  <si>
    <t>Slate</t>
  </si>
  <si>
    <t>Soil</t>
  </si>
  <si>
    <t>Talc</t>
  </si>
  <si>
    <t>Tillite</t>
  </si>
  <si>
    <t>Tonstein</t>
  </si>
  <si>
    <t>Tuff</t>
  </si>
  <si>
    <t>Tuffite</t>
  </si>
  <si>
    <t>Void</t>
  </si>
  <si>
    <t>CA</t>
  </si>
  <si>
    <t>CB</t>
  </si>
  <si>
    <t>CL</t>
  </si>
  <si>
    <t>CS</t>
  </si>
  <si>
    <t>CO</t>
  </si>
  <si>
    <t>CC</t>
  </si>
  <si>
    <t>DM</t>
  </si>
  <si>
    <t>KA</t>
  </si>
  <si>
    <t>LI</t>
  </si>
  <si>
    <t>MS</t>
  </si>
  <si>
    <t>PH</t>
  </si>
  <si>
    <t>PY</t>
  </si>
  <si>
    <t>QZ</t>
  </si>
  <si>
    <t>SD</t>
  </si>
  <si>
    <t>ST</t>
  </si>
  <si>
    <t>TT</t>
  </si>
  <si>
    <t>TN</t>
  </si>
  <si>
    <t>BI</t>
  </si>
  <si>
    <t>CH</t>
  </si>
  <si>
    <t>CV</t>
  </si>
  <si>
    <t>GR</t>
  </si>
  <si>
    <t>SU</t>
  </si>
  <si>
    <t>SL</t>
  </si>
  <si>
    <t>TA</t>
  </si>
  <si>
    <t>LITHOLOGIC ROCK TYPE CODE: Type of rock comprising a significant portion of the interval being described. e.g. CO: coal, LS: limestone, XH: carbonaceous shale, GR: granite, AN: andesite.</t>
  </si>
  <si>
    <t>PERCENT</t>
  </si>
  <si>
    <t>MINE_TYPE</t>
  </si>
  <si>
    <t>RESERVE_CLASS_ID</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</si>
  <si>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</si>
  <si>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</si>
  <si>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</si>
  <si>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</si>
  <si>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</si>
  <si>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</si>
  <si>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</si>
  <si>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</si>
  <si>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</si>
  <si>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</si>
  <si>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</si>
  <si>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</si>
  <si>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</si>
  <si>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</si>
  <si>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</si>
  <si>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</si>
  <si>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</si>
  <si>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</si>
  <si>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</si>
  <si>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</si>
  <si>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</si>
  <si>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</si>
  <si>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</si>
  <si>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</si>
  <si>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</si>
  <si>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</si>
  <si>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</si>
  <si>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</si>
  <si>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</si>
  <si>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</si>
  <si>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</si>
  <si>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</si>
  <si>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</si>
  <si>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</si>
  <si>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</si>
  <si>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</si>
  <si>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</si>
  <si>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</si>
  <si>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</si>
  <si>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</si>
  <si>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</si>
  <si>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</si>
  <si>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</si>
  <si>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</si>
  <si>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</si>
  <si>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</si>
  <si>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</si>
  <si>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</si>
  <si>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</si>
  <si>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</si>
  <si>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HCORE</t>
  </si>
  <si>
    <t>QCORE</t>
  </si>
  <si>
    <t>PULP</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</si>
  <si>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</si>
  <si>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</si>
  <si>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</si>
  <si>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</si>
  <si>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</si>
  <si>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</si>
  <si>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</si>
  <si>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</si>
  <si>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</si>
  <si>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</si>
  <si>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</si>
  <si>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FLOAT</t>
  </si>
  <si>
    <t>SOIL</t>
  </si>
  <si>
    <t>VEGETATION</t>
  </si>
  <si>
    <t>WATER</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</si>
  <si>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</si>
  <si>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</si>
  <si>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</si>
  <si>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</si>
  <si>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VARCHAR</t>
  </si>
  <si>
    <t>RUN_NUM</t>
  </si>
  <si>
    <t>RUN NUMBER: Sequential number assigned by the logging company that identifies the run within a given logging job.</t>
  </si>
  <si>
    <t>amphibolite</t>
  </si>
  <si>
    <t>basalt</t>
  </si>
  <si>
    <t>conglomerate</t>
  </si>
  <si>
    <t>claystone</t>
  </si>
  <si>
    <t>clay</t>
  </si>
  <si>
    <t>coal</t>
  </si>
  <si>
    <t>gabbro</t>
  </si>
  <si>
    <t>gneiss</t>
  </si>
  <si>
    <t>granite</t>
  </si>
  <si>
    <t>granulite</t>
  </si>
  <si>
    <t>gravel</t>
  </si>
  <si>
    <t>hornblendite</t>
  </si>
  <si>
    <t>lignite</t>
  </si>
  <si>
    <t>limestone</t>
  </si>
  <si>
    <t>migmatite</t>
  </si>
  <si>
    <t>pegmatite</t>
  </si>
  <si>
    <t>pyroxenite</t>
  </si>
  <si>
    <t>quartzite</t>
  </si>
  <si>
    <t>silt</t>
  </si>
  <si>
    <t>siltstone</t>
  </si>
  <si>
    <t>sand</t>
  </si>
  <si>
    <t>sandstone</t>
  </si>
  <si>
    <t>UM</t>
  </si>
  <si>
    <t>GEOCHEMISTRY</t>
  </si>
  <si>
    <t>Assay Description</t>
  </si>
  <si>
    <t>Induction Coupled Plasma</t>
  </si>
  <si>
    <t>Data - Drilling</t>
  </si>
  <si>
    <t>General details of a drillhole and its depth.</t>
  </si>
  <si>
    <t>RESERVES_RESOURCES</t>
  </si>
  <si>
    <t>Data - Reserves and resources</t>
  </si>
  <si>
    <t xml:space="preserve">The standard field name that the column of data is reported against. </t>
  </si>
  <si>
    <t>References to the corresponding table code used in the GGIC data submission templates, where applicable</t>
  </si>
  <si>
    <t>MINERALS REPORTING SUBMISSION TEMPLATES</t>
  </si>
  <si>
    <t>All</t>
  </si>
  <si>
    <t>RPT_SURVEY_TYPE</t>
  </si>
  <si>
    <t>GYROSCOPIC</t>
  </si>
  <si>
    <t>MWD</t>
  </si>
  <si>
    <t>MAGNETIC</t>
  </si>
  <si>
    <t>TOTCO</t>
  </si>
  <si>
    <t>DRILLHOLE SURVEY</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</si>
  <si>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</si>
  <si>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</si>
  <si>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Downhole surveys conducted in a drillhole.</t>
  </si>
  <si>
    <t>Dictionary of common lithology classifications and their corresponding codes. It is preferred that rock types entered in other templates use the existing codes. Where existing codes are not used the codes and descriptions used must be appended to this table.</t>
  </si>
  <si>
    <t>Logging of lithology type and descriptions from cuttings or core acquired in a drillhole.</t>
  </si>
  <si>
    <t>LITH_DICTIONARY</t>
  </si>
  <si>
    <t>Data - Drillhole survey</t>
  </si>
  <si>
    <t>DRILLHOLE_SURVEY</t>
  </si>
  <si>
    <t>DRILLHOLE ID: Unique name and/or number assigned to each drillhole by the operator. A new row should be used for each individual drillhole.</t>
  </si>
  <si>
    <t>MULTISHOT CAMERA</t>
  </si>
  <si>
    <t>SINGLESHOT CAMERA</t>
  </si>
  <si>
    <t>SURVEY_DATE</t>
  </si>
  <si>
    <t>Assay Code/Method</t>
  </si>
  <si>
    <t xml:space="preserve">Analytical Laboratory or Operator:
Note: Append fields as necessary after this column for all geochemical assays performed. It is mandatory to delete the example column before submission </t>
  </si>
  <si>
    <t>INCLINATION_ACCURACY</t>
  </si>
  <si>
    <t>AZIMUTH_ACCURACY</t>
  </si>
  <si>
    <t>INCLINATION ACCURACY: The uncertainty of the drillhole inclination measurements.</t>
  </si>
  <si>
    <t>AZIMUTH ACCURACY: The uncertainty of the drillhole azimuth measurements.</t>
  </si>
  <si>
    <t>Phlogiston Laboratories</t>
  </si>
  <si>
    <t>Fire Assay AAS finish</t>
  </si>
  <si>
    <t>ALS Minerals</t>
  </si>
  <si>
    <t>SAMPLE_PREP_CODE</t>
  </si>
  <si>
    <t>PREP_DESCRIPTION</t>
  </si>
  <si>
    <t>DEPOSIT_NAME</t>
  </si>
  <si>
    <t>COMMODITY</t>
  </si>
  <si>
    <t>EST_DATE</t>
  </si>
  <si>
    <t>REPORT_REGIME</t>
  </si>
  <si>
    <t>SECONDARY_COMMODITIES</t>
  </si>
  <si>
    <t>DEPOSIT_TYPE</t>
  </si>
  <si>
    <t>DD-MM-YYYY</t>
  </si>
  <si>
    <t>DRILL START DATE: Date the drilling operations commenced on the drillhole, penetrating the ground surface. It is mandatory to report this in DD-MM-YYYY format.</t>
  </si>
  <si>
    <t>DRILL END DATE:  Date the drilling operations for the drillhole activity was completed at the total or maximum measured depth of the wellbore. It is mandatory to report this in DD-MM-YYYY format.</t>
  </si>
  <si>
    <t>SURVEY DATE: Date the downhole survey commenced. It is mandatory to report this in DD-MM-YYYY format.</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</si>
  <si>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</si>
  <si>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</si>
  <si>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RESOURCE STATUS</t>
  </si>
  <si>
    <t>TAILINGS DAM</t>
  </si>
  <si>
    <t>STOCKPILE (MINERALISED MATERIAL)</t>
  </si>
  <si>
    <t>RESOURCE UNALIENATED</t>
  </si>
  <si>
    <t>ALIENATED</t>
  </si>
  <si>
    <t>STERILISED</t>
  </si>
  <si>
    <t>RESOURCE MINED OUT</t>
  </si>
  <si>
    <t>RESOURCE BEING MINED</t>
  </si>
  <si>
    <t>RESOURCE_STATUS</t>
  </si>
  <si>
    <t>CERIUM</t>
  </si>
  <si>
    <t>PRASEODYMIUM</t>
  </si>
  <si>
    <t>PRASEODYMIUM OXIDE</t>
  </si>
  <si>
    <t>NEODYMIUM OXIDE</t>
  </si>
  <si>
    <t>PROMETHIUM</t>
  </si>
  <si>
    <t>EUROPIUM</t>
  </si>
  <si>
    <t>SAMARIUM</t>
  </si>
  <si>
    <t>SAMARIUM OXIDE</t>
  </si>
  <si>
    <t>GADOLINIUM</t>
  </si>
  <si>
    <t>TERBIUM</t>
  </si>
  <si>
    <t>HOLMIUM</t>
  </si>
  <si>
    <t>ERBIUM</t>
  </si>
  <si>
    <t>THULIUM</t>
  </si>
  <si>
    <t>YTTERBIUM</t>
  </si>
  <si>
    <t>YTTRIUM OXIDE</t>
  </si>
  <si>
    <t>LUTETIUM</t>
  </si>
  <si>
    <t>NEODYMIUM</t>
  </si>
  <si>
    <t>DYSPROSIUM</t>
  </si>
  <si>
    <t>WURTZITE</t>
  </si>
  <si>
    <t>WITHERITE</t>
  </si>
  <si>
    <t>WAVELLITE</t>
  </si>
  <si>
    <t>XENON</t>
  </si>
  <si>
    <t>XENOTIME</t>
  </si>
  <si>
    <t>YTTRIUM</t>
  </si>
  <si>
    <t>ZINNWALDITE</t>
  </si>
  <si>
    <t>ZINKENITE</t>
  </si>
  <si>
    <t>ZINC</t>
  </si>
  <si>
    <t>ZINCITE</t>
  </si>
  <si>
    <t>ZOISITE</t>
  </si>
  <si>
    <t>TITANITE / SPHENE</t>
  </si>
  <si>
    <t>THALLIUM</t>
  </si>
  <si>
    <t>TENORITE</t>
  </si>
  <si>
    <t>TOPAZ</t>
  </si>
  <si>
    <t>TREMOLITE</t>
  </si>
  <si>
    <t>TURGITE</t>
  </si>
  <si>
    <t>TRIDYMITE</t>
  </si>
  <si>
    <t>TUNGSTITE</t>
  </si>
  <si>
    <t>URANIUM</t>
  </si>
  <si>
    <t>UMOHOITE</t>
  </si>
  <si>
    <t>URANINITE</t>
  </si>
  <si>
    <t>URALITE</t>
  </si>
  <si>
    <t>UVAROVITE</t>
  </si>
  <si>
    <t>VANADINITE</t>
  </si>
  <si>
    <t>VALENTINITE</t>
  </si>
  <si>
    <t>VARISCITE</t>
  </si>
  <si>
    <t>VESUVIANITE</t>
  </si>
  <si>
    <t>VIVIANITE</t>
  </si>
  <si>
    <t>TUNGSTEN</t>
  </si>
  <si>
    <t>WULFENITE</t>
  </si>
  <si>
    <t>WILLEMITE</t>
  </si>
  <si>
    <t>SHALE</t>
  </si>
  <si>
    <t>SILICON</t>
  </si>
  <si>
    <t>SIDERITE</t>
  </si>
  <si>
    <t>SILLIMANITE</t>
  </si>
  <si>
    <t>SKUTTERUDITE</t>
  </si>
  <si>
    <t>SMECTITE</t>
  </si>
  <si>
    <t>SMITHSONITE</t>
  </si>
  <si>
    <t>SEMSEYITE</t>
  </si>
  <si>
    <t>SMALTITE</t>
  </si>
  <si>
    <t>TIN</t>
  </si>
  <si>
    <t>SODALITE</t>
  </si>
  <si>
    <t>SPHALERITE</t>
  </si>
  <si>
    <t>SPHENE / TITANITE</t>
  </si>
  <si>
    <t>SPERRYLITE</t>
  </si>
  <si>
    <t>SPESSARTITE</t>
  </si>
  <si>
    <t>STRONTIANITE</t>
  </si>
  <si>
    <t>SLATE</t>
  </si>
  <si>
    <t>STAUROLITE</t>
  </si>
  <si>
    <t>STIBICONITE</t>
  </si>
  <si>
    <t>STEATITE (TALC)</t>
  </si>
  <si>
    <t>STIBNITE</t>
  </si>
  <si>
    <t>STILBITE</t>
  </si>
  <si>
    <t>STOLZITE</t>
  </si>
  <si>
    <t>STANNITE</t>
  </si>
  <si>
    <t>STEPHANITE</t>
  </si>
  <si>
    <t>STRENGITE</t>
  </si>
  <si>
    <t>STROMEYERITE</t>
  </si>
  <si>
    <t>SYLVANITE</t>
  </si>
  <si>
    <t>TORBERNITE</t>
  </si>
  <si>
    <t>TALC (STEATITE)</t>
  </si>
  <si>
    <t>TELLURIDES</t>
  </si>
  <si>
    <t>TENNANTITE</t>
  </si>
  <si>
    <t>TETRAHEDRITE</t>
  </si>
  <si>
    <t>THORIANITE</t>
  </si>
  <si>
    <t>THORITE</t>
  </si>
  <si>
    <t>SANIDINE</t>
  </si>
  <si>
    <t>ANTIMONY</t>
  </si>
  <si>
    <t>SCANDIUM</t>
  </si>
  <si>
    <t>SCAPOLITE</t>
  </si>
  <si>
    <t>SCHEELITE</t>
  </si>
  <si>
    <t>SCORODITE</t>
  </si>
  <si>
    <t>SELENITE</t>
  </si>
  <si>
    <t>SENARMONTITE</t>
  </si>
  <si>
    <t>SERICITE</t>
  </si>
  <si>
    <t>OIL SHALE</t>
  </si>
  <si>
    <t>OSMIRIDIUM</t>
  </si>
  <si>
    <t>PHOSPHORUS</t>
  </si>
  <si>
    <t>PARAGONITE</t>
  </si>
  <si>
    <t>LEAD</t>
  </si>
  <si>
    <t>PITCHBLENDE</t>
  </si>
  <si>
    <t>PLUMBO-JAROSITE</t>
  </si>
  <si>
    <t>PALLADIUM</t>
  </si>
  <si>
    <t>PEAT</t>
  </si>
  <si>
    <t>PENTLANDITE</t>
  </si>
  <si>
    <t>PERICLASE</t>
  </si>
  <si>
    <t>PETROLEUM</t>
  </si>
  <si>
    <t>PHENACITE</t>
  </si>
  <si>
    <t>PHLOGOPITE</t>
  </si>
  <si>
    <t>PHOSPHATE ROCK (PHOSPHORITE)</t>
  </si>
  <si>
    <t>PHOSGENITE</t>
  </si>
  <si>
    <t>PLAGIOCLASE</t>
  </si>
  <si>
    <t>POLYBASITE</t>
  </si>
  <si>
    <t>POLLUCITE</t>
  </si>
  <si>
    <t>PIEMONTITE</t>
  </si>
  <si>
    <t>POWELLITE</t>
  </si>
  <si>
    <t>PYROCHLORE</t>
  </si>
  <si>
    <t>PROUSTITE</t>
  </si>
  <si>
    <t>PSILOMELANE</t>
  </si>
  <si>
    <t>PERTHITE</t>
  </si>
  <si>
    <t>PETZITE</t>
  </si>
  <si>
    <t>PUMPELLYITE</t>
  </si>
  <si>
    <t>WAXES</t>
  </si>
  <si>
    <t>PYROXENE</t>
  </si>
  <si>
    <t>PYRITE</t>
  </si>
  <si>
    <t>PYRARGYRITE</t>
  </si>
  <si>
    <t>PYROLUSITE</t>
  </si>
  <si>
    <t>PYROMORPHITE</t>
  </si>
  <si>
    <t>PYROPE</t>
  </si>
  <si>
    <t>PYRRHOTITE</t>
  </si>
  <si>
    <t>POZZOLAN</t>
  </si>
  <si>
    <t>QUARTZITE</t>
  </si>
  <si>
    <t>RHODIUM</t>
  </si>
  <si>
    <t>RHODOCHROSITE</t>
  </si>
  <si>
    <t>RHODOLITE</t>
  </si>
  <si>
    <t>RIEBECKITE</t>
  </si>
  <si>
    <t>REALGAR</t>
  </si>
  <si>
    <t>RUBY</t>
  </si>
  <si>
    <t>SULPHUR</t>
  </si>
  <si>
    <t>LITHIUM</t>
  </si>
  <si>
    <t>LIME</t>
  </si>
  <si>
    <t>LIMESTONE</t>
  </si>
  <si>
    <t>LAZULITE</t>
  </si>
  <si>
    <t>MALACHITE</t>
  </si>
  <si>
    <t>MARBLE</t>
  </si>
  <si>
    <t>MARCASITE</t>
  </si>
  <si>
    <t>MARMATITE</t>
  </si>
  <si>
    <t>MARIPOSITE</t>
  </si>
  <si>
    <t>MATILDITE</t>
  </si>
  <si>
    <t>MICROCLINE</t>
  </si>
  <si>
    <t>MICROLITE</t>
  </si>
  <si>
    <t>METHANE</t>
  </si>
  <si>
    <t>METAHALLOYSITE</t>
  </si>
  <si>
    <t>MICA</t>
  </si>
  <si>
    <t>MELANTERITE</t>
  </si>
  <si>
    <t>MILLERITE</t>
  </si>
  <si>
    <t>MELANITE</t>
  </si>
  <si>
    <t>MIMETITE</t>
  </si>
  <si>
    <t>MANGANESE</t>
  </si>
  <si>
    <t>MENEGHINITE</t>
  </si>
  <si>
    <t>MANGANITE</t>
  </si>
  <si>
    <t>MOLYBDENUM</t>
  </si>
  <si>
    <t>MOLYBDITE</t>
  </si>
  <si>
    <t>MOLYBDENITE</t>
  </si>
  <si>
    <t>MONTMORILLONITE</t>
  </si>
  <si>
    <t>MONTROYDITE</t>
  </si>
  <si>
    <t>MARTITE</t>
  </si>
  <si>
    <t>MAGNESITE</t>
  </si>
  <si>
    <t>MASSICOT</t>
  </si>
  <si>
    <t>MAGNETITE</t>
  </si>
  <si>
    <t>METATORBERNITE</t>
  </si>
  <si>
    <t>MUSCOVITE</t>
  </si>
  <si>
    <t>MONAZITE</t>
  </si>
  <si>
    <t>SODIUM</t>
  </si>
  <si>
    <t>SALT</t>
  </si>
  <si>
    <t>NATROLITE</t>
  </si>
  <si>
    <t>NIOBIUM / COLUMBIUM</t>
  </si>
  <si>
    <t>NATURAL GAS</t>
  </si>
  <si>
    <t>NICKEL</t>
  </si>
  <si>
    <t>OBSIDIAN</t>
  </si>
  <si>
    <t>OCHRE</t>
  </si>
  <si>
    <t>OIL</t>
  </si>
  <si>
    <t>OLIGOCLASE</t>
  </si>
  <si>
    <t>OLIVINE</t>
  </si>
  <si>
    <t>OLIVINITE</t>
  </si>
  <si>
    <t>OPAL</t>
  </si>
  <si>
    <t>ORTHOPYROXENE</t>
  </si>
  <si>
    <t>ORTHOCLASE</t>
  </si>
  <si>
    <t>ORPIMENT</t>
  </si>
  <si>
    <t>OSMIUM</t>
  </si>
  <si>
    <t>IRIDIUM</t>
  </si>
  <si>
    <t>JAROSITE</t>
  </si>
  <si>
    <t>POTASH FELDSPAR</t>
  </si>
  <si>
    <t>KYANITE</t>
  </si>
  <si>
    <t>FELDSPAR</t>
  </si>
  <si>
    <t>GALLIUM</t>
  </si>
  <si>
    <t>GERMANIUM</t>
  </si>
  <si>
    <t>GLAUCONITE</t>
  </si>
  <si>
    <t>GARNET</t>
  </si>
  <si>
    <t>GRANITE</t>
  </si>
  <si>
    <t>GEMSTONE</t>
  </si>
  <si>
    <t>GRAPHITE</t>
  </si>
  <si>
    <t>GYPSUM</t>
  </si>
  <si>
    <t>HEMATITE</t>
  </si>
  <si>
    <t>MERCURY</t>
  </si>
  <si>
    <t>HALLOYSITE</t>
  </si>
  <si>
    <t>ILMENITE</t>
  </si>
  <si>
    <t>INDIUM</t>
  </si>
  <si>
    <t>CLAY</t>
  </si>
  <si>
    <t>DIATOMITE</t>
  </si>
  <si>
    <t>DIAMOND</t>
  </si>
  <si>
    <t>DIOPTASE</t>
  </si>
  <si>
    <t>EPSOMITE</t>
  </si>
  <si>
    <t>EVAPORITE</t>
  </si>
  <si>
    <t>FLUORINE</t>
  </si>
  <si>
    <t>IRON</t>
  </si>
  <si>
    <t>ZUNYITE</t>
  </si>
  <si>
    <t>FLUORITE</t>
  </si>
  <si>
    <t>CORDIERITE</t>
  </si>
  <si>
    <t>POTTERY CLAY</t>
  </si>
  <si>
    <t>CHROMIUM</t>
  </si>
  <si>
    <t>CARNALLITE</t>
  </si>
  <si>
    <t>CRYOLITE</t>
  </si>
  <si>
    <t>TERRACOTTA CLAY</t>
  </si>
  <si>
    <t>TORBANITE</t>
  </si>
  <si>
    <t>COPPER</t>
  </si>
  <si>
    <t>CALCITE</t>
  </si>
  <si>
    <t>ANTHRACITE</t>
  </si>
  <si>
    <t>CHRYSOBERYL</t>
  </si>
  <si>
    <t>RIP-RAP</t>
  </si>
  <si>
    <t>CADMIUM</t>
  </si>
  <si>
    <t>CHLORITE</t>
  </si>
  <si>
    <t>CHROMITE</t>
  </si>
  <si>
    <t>CHERT</t>
  </si>
  <si>
    <t>CHRYSOPRASE</t>
  </si>
  <si>
    <t>CHRYSOTILE</t>
  </si>
  <si>
    <t>CORUNDUM</t>
  </si>
  <si>
    <t>COBALT</t>
  </si>
  <si>
    <t>BROMINE</t>
  </si>
  <si>
    <t>BAUXITE</t>
  </si>
  <si>
    <t>AGATE</t>
  </si>
  <si>
    <t>SILVER</t>
  </si>
  <si>
    <t>ALUMINIUM</t>
  </si>
  <si>
    <t>ALUNITE</t>
  </si>
  <si>
    <t>AMETHYST</t>
  </si>
  <si>
    <t>ANDALUSITE</t>
  </si>
  <si>
    <t>ANHYDRITE</t>
  </si>
  <si>
    <t>APATITE</t>
  </si>
  <si>
    <t>ANTHOPHYLLITE</t>
  </si>
  <si>
    <t>AQUAMARINE</t>
  </si>
  <si>
    <t>ARSENIC</t>
  </si>
  <si>
    <t>ASBESTOS</t>
  </si>
  <si>
    <t>GOLD</t>
  </si>
  <si>
    <t>BARIUM</t>
  </si>
  <si>
    <t>BERYLLIUM</t>
  </si>
  <si>
    <t>BENTONITE</t>
  </si>
  <si>
    <t>BERYL</t>
  </si>
  <si>
    <t>BISMUTH</t>
  </si>
  <si>
    <t>MAGNESIUM</t>
  </si>
  <si>
    <t>TAR</t>
  </si>
  <si>
    <t>AGGREGATE</t>
  </si>
  <si>
    <t>SEMI-ANTHRACITE</t>
  </si>
  <si>
    <t>PULVERISED LIME</t>
  </si>
  <si>
    <t>REFRACTORY MINERALS</t>
  </si>
  <si>
    <t>STILLWELLITE</t>
  </si>
  <si>
    <t>NAUMANNITE</t>
  </si>
  <si>
    <t>PLUMBOGUMMITE</t>
  </si>
  <si>
    <t>RENARDITE</t>
  </si>
  <si>
    <t>SODDYITE</t>
  </si>
  <si>
    <t>NEODIGINITE</t>
  </si>
  <si>
    <t>MANGANESE OXIDES</t>
  </si>
  <si>
    <t>MANGANESE SILICATES</t>
  </si>
  <si>
    <t>MINERAL SAND</t>
  </si>
  <si>
    <t>URANIUM OXIDE</t>
  </si>
  <si>
    <t>PERIDOT</t>
  </si>
  <si>
    <t>NAPTHA</t>
  </si>
  <si>
    <t>PALYGORSKITE</t>
  </si>
  <si>
    <t>TITANOMAGNETITE</t>
  </si>
  <si>
    <t>PERLITE</t>
  </si>
  <si>
    <t>PETRIFIED WOOD</t>
  </si>
  <si>
    <t>PLATINUM</t>
  </si>
  <si>
    <t>POTASSIUM / POTASH</t>
  </si>
  <si>
    <t>PREHNITE</t>
  </si>
  <si>
    <t>PYROPHYLLITE</t>
  </si>
  <si>
    <t>QUARTZ</t>
  </si>
  <si>
    <t>RARE EARTHS</t>
  </si>
  <si>
    <t>RHODONITE</t>
  </si>
  <si>
    <t>RUTHENIUM</t>
  </si>
  <si>
    <t>RUTILE</t>
  </si>
  <si>
    <t>SAND</t>
  </si>
  <si>
    <t>SANDSTONE</t>
  </si>
  <si>
    <t>SAPPHIRE</t>
  </si>
  <si>
    <t>SELENIUM</t>
  </si>
  <si>
    <t>SERPENTINE</t>
  </si>
  <si>
    <t>SILICA SAND</t>
  </si>
  <si>
    <t>SODA ASH</t>
  </si>
  <si>
    <t>SPINEL</t>
  </si>
  <si>
    <t>SPODUMENE</t>
  </si>
  <si>
    <t>STRONTIUM</t>
  </si>
  <si>
    <t>SYLVITE</t>
  </si>
  <si>
    <t>TANTALUM</t>
  </si>
  <si>
    <t>TELLURIUM</t>
  </si>
  <si>
    <t>THORIUM</t>
  </si>
  <si>
    <t>THUNDER EGG</t>
  </si>
  <si>
    <t>TITANIUM</t>
  </si>
  <si>
    <t>TOURMALINE</t>
  </si>
  <si>
    <t>TURQUOISE</t>
  </si>
  <si>
    <t>UNKNOWN</t>
  </si>
  <si>
    <t>VANADIUM OXIDE</t>
  </si>
  <si>
    <t>VERMICULITE</t>
  </si>
  <si>
    <t>WOLLASTONITE</t>
  </si>
  <si>
    <t>ZEOLITE</t>
  </si>
  <si>
    <t>ZIRCON</t>
  </si>
  <si>
    <t>ZIRCONIUM</t>
  </si>
  <si>
    <t>EMERALD</t>
  </si>
  <si>
    <t>CHALCEDONY</t>
  </si>
  <si>
    <t>COAL</t>
  </si>
  <si>
    <t>LEUCOXENE</t>
  </si>
  <si>
    <t>SILICA</t>
  </si>
  <si>
    <t>QUARRY ROCK</t>
  </si>
  <si>
    <t>ROAD PAVEMENT GRAVEL</t>
  </si>
  <si>
    <t>RHENIUM</t>
  </si>
  <si>
    <t>RARE EARTH ELEMENTS</t>
  </si>
  <si>
    <t>RHYOLITE</t>
  </si>
  <si>
    <t>SODIUM BICARBONATE</t>
  </si>
  <si>
    <t>NEPHELINE</t>
  </si>
  <si>
    <t>OPALISED WOOD</t>
  </si>
  <si>
    <t>LANTHANUM</t>
  </si>
  <si>
    <t>CROCIDOLITE</t>
  </si>
  <si>
    <t>TANTALITE</t>
  </si>
  <si>
    <t>WOLFRAMITE</t>
  </si>
  <si>
    <t>PHOSPHATE</t>
  </si>
  <si>
    <t>TUNGSTIC OXIDE</t>
  </si>
  <si>
    <t>SAND, GLASS</t>
  </si>
  <si>
    <t>LOCATION_SURVEY_TYPE</t>
  </si>
  <si>
    <t>SIMPLE LITHOLOGY REFERENCE: The linked reference to the Simple Lithology Vocabulary published by the Commission for the Management and Application of Geoscience Information</t>
  </si>
  <si>
    <t>acidic_igneous_rock</t>
  </si>
  <si>
    <t>alkali-olivine_basalt</t>
  </si>
  <si>
    <t>alkali_feldspar_granite</t>
  </si>
  <si>
    <t>alkali_feldspar_rhyolite</t>
  </si>
  <si>
    <t>alkali_feldspar_syenite</t>
  </si>
  <si>
    <t>alkali_feldspar_syenitic_rock</t>
  </si>
  <si>
    <t>alkali_feldspar_trachyte</t>
  </si>
  <si>
    <t>alkali_feldspar_trachytic_rock</t>
  </si>
  <si>
    <t>http://resource.geosciml.org/classifier/cgi/lithology/amphibolite</t>
  </si>
  <si>
    <t>andesite</t>
  </si>
  <si>
    <t>http://resource.geosciml.org/classifier/cgi/lithology/andesite</t>
  </si>
  <si>
    <t>anorthosite</t>
  </si>
  <si>
    <t>anorthositic_rock</t>
  </si>
  <si>
    <t>anthracite_coal</t>
  </si>
  <si>
    <t>anthropogenic_material</t>
  </si>
  <si>
    <t>aphanite</t>
  </si>
  <si>
    <t>aplite</t>
  </si>
  <si>
    <t>arenite</t>
  </si>
  <si>
    <t>ash_and_lapilli</t>
  </si>
  <si>
    <t>ash_breccia_bomb_or_block_tephra</t>
  </si>
  <si>
    <t>ash_tuff_lapillistone_and_lapilli_tuff</t>
  </si>
  <si>
    <t>http://resource.geosciml.org/classifier/cgi/lithology/basalt</t>
  </si>
  <si>
    <t>basanite</t>
  </si>
  <si>
    <t>basanitic_foidite</t>
  </si>
  <si>
    <t>basic_igneous_rock</t>
  </si>
  <si>
    <t>http://resource.geosciml.org/classifier/cgi/lithology/basic_igneous_rock</t>
  </si>
  <si>
    <t>bauxite</t>
  </si>
  <si>
    <t>biogenic_silica_sedimentary_rock</t>
  </si>
  <si>
    <t>bituminous_coal</t>
  </si>
  <si>
    <t>boninite</t>
  </si>
  <si>
    <t>boulder_gravel_size_sediment</t>
  </si>
  <si>
    <t>http://resource.geosciml.org/classifier/cgi/lithology/boulder_gravel_size_sediment</t>
  </si>
  <si>
    <t>boundstone</t>
  </si>
  <si>
    <t>breccia</t>
  </si>
  <si>
    <t>http://resource.geosciml.org/classifier/cgi/lithology/breccia</t>
  </si>
  <si>
    <t>breccia_gouge_series</t>
  </si>
  <si>
    <t>http://resource.geosciml.org/classifier/cgi/lithology/breccia_gouge_series</t>
  </si>
  <si>
    <t>calcareous_carbonate_sediment</t>
  </si>
  <si>
    <t>http://resource.geosciml.org/classifier/cgi/lithology/calcareous_carbonate_sediment</t>
  </si>
  <si>
    <t>carbonate_mud</t>
  </si>
  <si>
    <t>carbonate_mudstone</t>
  </si>
  <si>
    <t>carbonate_ooze</t>
  </si>
  <si>
    <t>carbonate_rich_mud</t>
  </si>
  <si>
    <t>carbonate_rich_mudstone</t>
  </si>
  <si>
    <t>carbonate_sediment</t>
  </si>
  <si>
    <t>http://resource.geosciml.org/classifier/cgi/lithology/carbonate_sedimentary_material</t>
  </si>
  <si>
    <t>carbonate_sedimentary_rock</t>
  </si>
  <si>
    <t>http://resource.geosciml.org/classifier/cgi/lithology/carbonate_sedimentary_rock</t>
  </si>
  <si>
    <t>carbonate_wackestone</t>
  </si>
  <si>
    <t>carbonatite</t>
  </si>
  <si>
    <t>cataclasite_series</t>
  </si>
  <si>
    <t>chalk</t>
  </si>
  <si>
    <t>http://resource.geosciml.org/classifier/cgi/lithology/chalk</t>
  </si>
  <si>
    <t>http://resource.geosciml.org/classifier/cgi/lithology/clastic_conglomerate</t>
  </si>
  <si>
    <t>http://resource.geosciml.org/classifier/cgi/lithology/clastic_mudstone</t>
  </si>
  <si>
    <t>http://resource.geosciml.org/classifier/cgi/lithology/clastic_sandstone</t>
  </si>
  <si>
    <t>clastic_sediment</t>
  </si>
  <si>
    <t>clastic_sedimentary_rock</t>
  </si>
  <si>
    <t>http://resource.geosciml.org/classifier/cgi/lithology/clay</t>
  </si>
  <si>
    <t>http://resource.geosciml.org/classifier/cgi/lithology/claystone</t>
  </si>
  <si>
    <t>http://resource.geosciml.org/classifier/cgi/lithology/coal</t>
  </si>
  <si>
    <t>cobble_gravel_size_sediment</t>
  </si>
  <si>
    <t>http://resource.geosciml.org/classifier/cgi/lithology/cobble_gravel_size_sediment</t>
  </si>
  <si>
    <t>composite_genesis_rock</t>
  </si>
  <si>
    <t>crystalline_carbonate</t>
  </si>
  <si>
    <t>dacite</t>
  </si>
  <si>
    <t>http://resource.geosciml.org/classifier/cgi/lithology/dacite</t>
  </si>
  <si>
    <t>diamictite</t>
  </si>
  <si>
    <t>http://resource.geosciml.org/classifier/cgi/lithology/diamictite</t>
  </si>
  <si>
    <t>diamicton</t>
  </si>
  <si>
    <t>diorite</t>
  </si>
  <si>
    <t>dioritic_rock</t>
  </si>
  <si>
    <t>dioritoid</t>
  </si>
  <si>
    <t>doleritic_rock</t>
  </si>
  <si>
    <t>http://resource.geosciml.org/classifier/cgi/lithology/doleritic_rock</t>
  </si>
  <si>
    <t>dolomitic_or_magnesian_sedimentary_material</t>
  </si>
  <si>
    <t>http://resource.geosciml.org/classifier/cgi/lithology/dolomitic_or_magnesian_sedimentary_rock</t>
  </si>
  <si>
    <t>dolostone</t>
  </si>
  <si>
    <t>duricrust</t>
  </si>
  <si>
    <t>http://resource.geosciml.org/classifier/cgi/lithology/duricrust</t>
  </si>
  <si>
    <t>eclogite</t>
  </si>
  <si>
    <t>evaporite</t>
  </si>
  <si>
    <t>exotic_alkaline_rock</t>
  </si>
  <si>
    <t>exotic_composition_igneous_rock</t>
  </si>
  <si>
    <t>exotic_evaporite</t>
  </si>
  <si>
    <t>fault_related_material</t>
  </si>
  <si>
    <t>http://resource.geosciml.org/classifier/cgi/lithology/fault_related_material</t>
  </si>
  <si>
    <t>fine_grained_igneous_rock</t>
  </si>
  <si>
    <t>foid_bearing_alkali_feldspar_syenite</t>
  </si>
  <si>
    <t>foid_bearing_alkali_feldspar_trachyte</t>
  </si>
  <si>
    <t>foid_bearing_anorthosite</t>
  </si>
  <si>
    <t>foid_bearing_diorite</t>
  </si>
  <si>
    <t>foid_bearing_gabbro</t>
  </si>
  <si>
    <t>foid_bearing_latite</t>
  </si>
  <si>
    <t>foid_bearing_monzodiorite</t>
  </si>
  <si>
    <t>foid_bearing_monzogabbro</t>
  </si>
  <si>
    <t>foid_bearing_monzonite</t>
  </si>
  <si>
    <t>foid_bearing_syenite</t>
  </si>
  <si>
    <t>foid_bearing_trachyte</t>
  </si>
  <si>
    <t>foid_diorite</t>
  </si>
  <si>
    <t>foid_dioritoid</t>
  </si>
  <si>
    <t>foid_gabbro</t>
  </si>
  <si>
    <t>foid_gabbroid</t>
  </si>
  <si>
    <t>foid_monzodiorite</t>
  </si>
  <si>
    <t>foid_monzogabbro</t>
  </si>
  <si>
    <t>foid_monzosyenite</t>
  </si>
  <si>
    <t>foid_syenite</t>
  </si>
  <si>
    <t>foid_syenitoid</t>
  </si>
  <si>
    <t>foidite</t>
  </si>
  <si>
    <t>foiditoid</t>
  </si>
  <si>
    <t>foidolite</t>
  </si>
  <si>
    <t>http://resource.geosciml.org/classifier/cgi/lithology/foliated_metamorphic_rock</t>
  </si>
  <si>
    <t>fragmental_igneous_material</t>
  </si>
  <si>
    <t>fragmental_igneous_rock</t>
  </si>
  <si>
    <t>http://resource.geosciml.org/classifier/cgi/lithology/fragmental_igneous_rock</t>
  </si>
  <si>
    <t>framestone</t>
  </si>
  <si>
    <t>http://resource.geosciml.org/classifier/cgi/lithology/gabbro</t>
  </si>
  <si>
    <t>gabbroic_rock</t>
  </si>
  <si>
    <t>gabbroid</t>
  </si>
  <si>
    <t>http://resource.geosciml.org/classifier/cgi/lithology/gabbroid</t>
  </si>
  <si>
    <t>glass_rich_igneous_rock</t>
  </si>
  <si>
    <t>glassy_igneous_rock</t>
  </si>
  <si>
    <t>http://resource.geosciml.org/classifier/cgi/lithology/gneiss</t>
  </si>
  <si>
    <t>grainstone</t>
  </si>
  <si>
    <t>http://resource.geosciml.org/classifier/cgi/lithology/granite</t>
  </si>
  <si>
    <t>granitoid</t>
  </si>
  <si>
    <t>granodiorite</t>
  </si>
  <si>
    <t>http://resource.geosciml.org/classifier/cgi/lithology/granodiorite</t>
  </si>
  <si>
    <t>granofels</t>
  </si>
  <si>
    <t>http://resource.geosciml.org/classifier/cgi/lithology/granulite</t>
  </si>
  <si>
    <t>http://resource.geosciml.org/classifier/cgi/lithology/gravel</t>
  </si>
  <si>
    <t>http://resource.geosciml.org/classifier/cgi/lithology/hornblendite</t>
  </si>
  <si>
    <t>hornfels</t>
  </si>
  <si>
    <t>hybrid_sediment</t>
  </si>
  <si>
    <t>hybrid_sedimentary_rock</t>
  </si>
  <si>
    <t>igneous_material</t>
  </si>
  <si>
    <t>http://resource.geosciml.org/classifier/cgi/lithology/igneous_rock</t>
  </si>
  <si>
    <t>impact_generated_material</t>
  </si>
  <si>
    <t>impure_calcareous_carbonate_sediment</t>
  </si>
  <si>
    <t>impure_carbonate_sediment</t>
  </si>
  <si>
    <t>impure_carbonate_sedimentary_rock</t>
  </si>
  <si>
    <t>impure_dolomitic_sediment</t>
  </si>
  <si>
    <t>impure_limestone</t>
  </si>
  <si>
    <t>intermediate_composition_igneous_rock</t>
  </si>
  <si>
    <t>iron_rich_sediment</t>
  </si>
  <si>
    <t>http://resource.geosciml.org/classifier/cgi/lithology/iron_rich_sediment</t>
  </si>
  <si>
    <t>http://resource.geosciml.org/classifier/cgi/lithology/iron_rich_sedimentary_material</t>
  </si>
  <si>
    <t>iron_rich_sedimentary_rock</t>
  </si>
  <si>
    <t>http://resource.geosciml.org/classifier/cgi/lithology/iron_rich_sedimentary_rock</t>
  </si>
  <si>
    <t>kalsilitic_and_melilitic_rock</t>
  </si>
  <si>
    <t>komatiitic_rock</t>
  </si>
  <si>
    <t>latite</t>
  </si>
  <si>
    <t>latitic_rock</t>
  </si>
  <si>
    <t>http://resource.geosciml.org/classifier/cgi/lithology/lignite</t>
  </si>
  <si>
    <t>http://resource.geosciml.org/classifier/cgi/lithology/limestone</t>
  </si>
  <si>
    <t>marble</t>
  </si>
  <si>
    <t>material_formed_in_surficial_environment</t>
  </si>
  <si>
    <t>http://resource.geosciml.org/classifier/cgi/lithology/metamorphic_rock</t>
  </si>
  <si>
    <t>metasomatic_rock</t>
  </si>
  <si>
    <t>mica_schist</t>
  </si>
  <si>
    <t>http://resource.geosciml.org/classifier/cgi/lithology/migmatite</t>
  </si>
  <si>
    <t>monzodiorite</t>
  </si>
  <si>
    <t>monzodioritic_rock</t>
  </si>
  <si>
    <t>monzogabbro</t>
  </si>
  <si>
    <t>monzogabbroic_rock</t>
  </si>
  <si>
    <t>monzogranite</t>
  </si>
  <si>
    <t>monzonite</t>
  </si>
  <si>
    <t>monzonitic_rock</t>
  </si>
  <si>
    <t>mud</t>
  </si>
  <si>
    <t>http://resource.geosciml.org/classifier/cgi/lithology/mud</t>
  </si>
  <si>
    <t>mylonitic_rock</t>
  </si>
  <si>
    <t>http://resource.geosciml.org/classifier/cgi/lithology/mylonitic_rock</t>
  </si>
  <si>
    <t>http://resource.geosciml.org/classifier/cgi/lithology/natural_unconsolidated_material</t>
  </si>
  <si>
    <t>non_clastic_siliceous_sediment</t>
  </si>
  <si>
    <t>http://resource.geosciml.org/classifier/cgi/lithology/non_clastic_siliceous_sedimentary_material</t>
  </si>
  <si>
    <t>non_clastic_siliceous_sedimentary_rock</t>
  </si>
  <si>
    <t>http://resource.geosciml.org/classifier/cgi/lithology/non_clastic_siliceous_sedimentary_rock</t>
  </si>
  <si>
    <t>ooze</t>
  </si>
  <si>
    <t>organic_bearing_mudstone</t>
  </si>
  <si>
    <t>http://resource.geosciml.org/classifier/cgi/lithology/organic_bearing_mudstone</t>
  </si>
  <si>
    <t>organic_rich_sediment</t>
  </si>
  <si>
    <t>http://resource.geosciml.org/classifier/cgi/lithology/organic_rich_sediment</t>
  </si>
  <si>
    <t>organic_rich_sedimentary_rock</t>
  </si>
  <si>
    <t>http://resource.geosciml.org/classifier/cgi/lithology/organic_rich_sedimentary_rock</t>
  </si>
  <si>
    <t>orthogneiss</t>
  </si>
  <si>
    <t>packstone</t>
  </si>
  <si>
    <t>paragneiss</t>
  </si>
  <si>
    <t>peat</t>
  </si>
  <si>
    <t>http://resource.geosciml.org/classifier/cgi/lithology/peat</t>
  </si>
  <si>
    <t>pebble_gravel_size_sediment</t>
  </si>
  <si>
    <t>http://resource.geosciml.org/classifier/cgi/lithology/pegmatite</t>
  </si>
  <si>
    <t>peridotite</t>
  </si>
  <si>
    <t>phaneritic_igneous_rock</t>
  </si>
  <si>
    <t>phonolilte</t>
  </si>
  <si>
    <t>phonolitic_basanite</t>
  </si>
  <si>
    <t>phonolitic_foidite</t>
  </si>
  <si>
    <t>phonolitic_tephrite</t>
  </si>
  <si>
    <t>phonolitoid</t>
  </si>
  <si>
    <t>phosphate_rich_sediment</t>
  </si>
  <si>
    <t>phosphorite</t>
  </si>
  <si>
    <t>phyllite</t>
  </si>
  <si>
    <t>http://resource.geosciml.org/classifier/cgi/lithology/phyllite</t>
  </si>
  <si>
    <t>phyllonite</t>
  </si>
  <si>
    <t>porphyry</t>
  </si>
  <si>
    <t>pure_calcareous_carbonate_sediment</t>
  </si>
  <si>
    <t>pure_carbonate_mudstone</t>
  </si>
  <si>
    <t>pure_carbonate_sediment</t>
  </si>
  <si>
    <t>pure_carbonate_sedimentary_rock</t>
  </si>
  <si>
    <t>pure_dolomitic_sediment</t>
  </si>
  <si>
    <t>pyroclastic_material</t>
  </si>
  <si>
    <t>http://resource.geosciml.org/classifier/cgi/lithology/pyroclastic_rock</t>
  </si>
  <si>
    <t>http://resource.geosciml.org/classifier/cgi/lithology/pyroxenite</t>
  </si>
  <si>
    <t>quartz_alkali_feldspar_syenite</t>
  </si>
  <si>
    <t>quartz_alkali_feldspar_trachyte</t>
  </si>
  <si>
    <t>quartz_anorthosite</t>
  </si>
  <si>
    <t>quartz_diorite</t>
  </si>
  <si>
    <t>quartz_gabbro</t>
  </si>
  <si>
    <t>quartz_latite</t>
  </si>
  <si>
    <t>quartz_monzodiorite</t>
  </si>
  <si>
    <t>quartz_monzogabbro</t>
  </si>
  <si>
    <t>quartz_monzonite</t>
  </si>
  <si>
    <t>quartz_rich_igneous_rock</t>
  </si>
  <si>
    <t>quartz_syenite</t>
  </si>
  <si>
    <t>quartz_trachyte</t>
  </si>
  <si>
    <t>http://resource.geosciml.org/classifier/cgi/lithology/quartzite</t>
  </si>
  <si>
    <t>residual_material</t>
  </si>
  <si>
    <t>rhyolite</t>
  </si>
  <si>
    <t>http://resource.geosciml.org/classifier/cgi/lithology/rhyolite</t>
  </si>
  <si>
    <t>rhyolitoid</t>
  </si>
  <si>
    <t>rock</t>
  </si>
  <si>
    <t>rock_gypsum_or_anhydrite</t>
  </si>
  <si>
    <t>rock_salt</t>
  </si>
  <si>
    <t>http://resource.geosciml.org/classifier/cgi/lithology/sand</t>
  </si>
  <si>
    <t>http://resource.geosciml.org/classifier/cgi/lithology/sand_size_sediment</t>
  </si>
  <si>
    <t>sapropel</t>
  </si>
  <si>
    <t>schist</t>
  </si>
  <si>
    <t>http://resource.geosciml.org/classifier/cgi/lithology/schist</t>
  </si>
  <si>
    <t>sediment</t>
  </si>
  <si>
    <t>sedimentary_rock</t>
  </si>
  <si>
    <t>http://resource.geosciml.org/classifier/cgi/lithology/sedimentary_rock</t>
  </si>
  <si>
    <t>serpentinite</t>
  </si>
  <si>
    <t>shale</t>
  </si>
  <si>
    <t>http://resource.geosciml.org/classifier/cgi/lithology/shale</t>
  </si>
  <si>
    <t>silicate_mud</t>
  </si>
  <si>
    <t>silicate_mudstone</t>
  </si>
  <si>
    <t>http://resource.geosciml.org/classifier/cgi/lithology/silt</t>
  </si>
  <si>
    <t>http://resource.geosciml.org/classifier/cgi/lithology/siltstone</t>
  </si>
  <si>
    <t>skarn</t>
  </si>
  <si>
    <t>slate</t>
  </si>
  <si>
    <t>http://resource.geosciml.org/classifier/cgi/lithology/slate</t>
  </si>
  <si>
    <t>spilite</t>
  </si>
  <si>
    <t>syenite</t>
  </si>
  <si>
    <t>syenitic_rock</t>
  </si>
  <si>
    <t>syenitoid</t>
  </si>
  <si>
    <t>syenogranite</t>
  </si>
  <si>
    <t>tephrite</t>
  </si>
  <si>
    <t>tephritic_foidite</t>
  </si>
  <si>
    <t>tephritic_phonolite</t>
  </si>
  <si>
    <t>tephritoid</t>
  </si>
  <si>
    <t>tholeiitic_basalt</t>
  </si>
  <si>
    <t>tonalite</t>
  </si>
  <si>
    <t>trachyte</t>
  </si>
  <si>
    <t>trachytic_rock</t>
  </si>
  <si>
    <t>trachytoid</t>
  </si>
  <si>
    <t>travertine</t>
  </si>
  <si>
    <t>tuff_breccia_agglomerate_or_pyroclastic_breccia</t>
  </si>
  <si>
    <t>tuffite</t>
  </si>
  <si>
    <t>http://resource.geosciml.org/classifier/cgi/lithology/tuffite</t>
  </si>
  <si>
    <t>ultrabasic_igneous_rock</t>
  </si>
  <si>
    <t>ultramafic_igneous_rock</t>
  </si>
  <si>
    <t>http://resource.geosciml.org/classifier/cgi/lithology/ultramafic_igneous_rock</t>
  </si>
  <si>
    <t>wacke</t>
  </si>
  <si>
    <t>Density</t>
  </si>
  <si>
    <t>MILLION TONNES (Mt)</t>
  </si>
  <si>
    <t>MILLIGRAMS PER TONNE (mg/t)</t>
  </si>
  <si>
    <t>GRAMS PER TONNE (g/t)</t>
  </si>
  <si>
    <t>GRAMS PER KILOGRAM (g/kg)</t>
  </si>
  <si>
    <t>PARTS PER BILLION (ppb)</t>
  </si>
  <si>
    <t>Elevation</t>
  </si>
  <si>
    <t>PRE-COLLAR DEPTH: Measured depth from the depth reference datum (Ground Level) to the casing collar. It is mandatory to report this in metres.</t>
  </si>
  <si>
    <t>H0401</t>
  </si>
  <si>
    <t>H1004</t>
  </si>
  <si>
    <t>Sample_id</t>
  </si>
  <si>
    <t>From</t>
  </si>
  <si>
    <t>To</t>
  </si>
  <si>
    <t>Sample_type</t>
  </si>
  <si>
    <t>H0700</t>
  </si>
  <si>
    <t>H0701</t>
  </si>
  <si>
    <t>QAQC_TYPE</t>
  </si>
  <si>
    <t>QAQC</t>
  </si>
  <si>
    <t>STANDARD</t>
  </si>
  <si>
    <t>GEOCHEMISTRY_QAQC</t>
  </si>
  <si>
    <t>Details of the geochemical quality control procedures to ensure precision and accuracy of assay data.</t>
  </si>
  <si>
    <t>QA/QC TYPE: A description of the method of QA/QC check performed i.e. field duplicate submitted to laboratory (FDUP), duplicate generated and reported by laboratory (LDUP), general and certified standards (STANDARD), laboratory blanks (BLANK).</t>
  </si>
  <si>
    <t>STANDARD_ID</t>
  </si>
  <si>
    <t>STANDARD IDENTIFIER: Where the QA/QC performed is against a general or certified standard, the unique identifier of the standard e.g. A378-1, A901-2</t>
  </si>
  <si>
    <t>ORIG_SAMPLE_ID</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</si>
  <si>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</si>
  <si>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</si>
  <si>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</si>
  <si>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</si>
  <si>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</si>
  <si>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</si>
  <si>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</si>
  <si>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</si>
  <si>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</si>
  <si>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</si>
  <si>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</si>
  <si>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</si>
  <si>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</si>
  <si>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</si>
  <si>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</si>
  <si>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</si>
  <si>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</si>
  <si>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</si>
  <si>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</si>
  <si>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H0201</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</si>
  <si>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</si>
  <si>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</si>
  <si>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</si>
  <si>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</si>
  <si>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</si>
  <si>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</si>
  <si>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</si>
  <si>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</si>
  <si>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</si>
  <si>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</si>
  <si>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</si>
  <si>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</si>
  <si>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</si>
  <si>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</si>
  <si>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</si>
  <si>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</si>
  <si>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</si>
  <si>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</si>
  <si>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</si>
  <si>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</si>
  <si>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MANDATORY WHERE ALTERED</t>
  </si>
  <si>
    <t>PRE_COLLAR_DEPTH</t>
  </si>
  <si>
    <t>LOC_SURVEY_TYPE</t>
  </si>
  <si>
    <t>GPS</t>
  </si>
  <si>
    <t>AGPS</t>
  </si>
  <si>
    <t>DGPS</t>
  </si>
  <si>
    <t/>
  </si>
  <si>
    <t>SAMPLE PREPARATION CODE: The code used by the laboratory to index the specific procedure used to prepare the sample for analysis.</t>
  </si>
  <si>
    <t>ROCK_TYPE_PERCENT_1</t>
  </si>
  <si>
    <t>ROCK_TYPE_PERCENT_2</t>
  </si>
  <si>
    <t>COLOUR</t>
  </si>
  <si>
    <t>GRAIN_SIZE</t>
  </si>
  <si>
    <t>TEXTURE</t>
  </si>
  <si>
    <t>WEATHERING</t>
  </si>
  <si>
    <t>Ash breccia bomb or block tephra</t>
  </si>
  <si>
    <t>Adakite</t>
  </si>
  <si>
    <t>Adamellite</t>
  </si>
  <si>
    <t>Alkali-feldspar-granite</t>
  </si>
  <si>
    <t>Alkali-feldspar-rhyolite</t>
  </si>
  <si>
    <t>Alkali-feldspar-syenite</t>
  </si>
  <si>
    <t>Alkali-feldspar-trachyte</t>
  </si>
  <si>
    <t>Alkali feldspar trachytic rock</t>
  </si>
  <si>
    <t>Agglomerate</t>
  </si>
  <si>
    <t>Alkali basalt</t>
  </si>
  <si>
    <t>Albitite</t>
  </si>
  <si>
    <t>Analcimite</t>
  </si>
  <si>
    <t>Alaskite</t>
  </si>
  <si>
    <t>Amphibolite</t>
  </si>
  <si>
    <t>Anorthositoid</t>
  </si>
  <si>
    <t>Anorthosite</t>
  </si>
  <si>
    <t>Anthracite</t>
  </si>
  <si>
    <t>Alkali olivine basalt</t>
  </si>
  <si>
    <t>Aphanite</t>
  </si>
  <si>
    <t>Aplite</t>
  </si>
  <si>
    <t>Argillite</t>
  </si>
  <si>
    <t>Arkose</t>
  </si>
  <si>
    <t>Arenite</t>
  </si>
  <si>
    <t>Artificial material</t>
  </si>
  <si>
    <t>Asphaltite</t>
  </si>
  <si>
    <t>Ash tuff lapillistone and lapilli tuff</t>
  </si>
  <si>
    <t>Augen gneiss</t>
  </si>
  <si>
    <t>Acid volcanic rock</t>
  </si>
  <si>
    <t>Andesitic-volcaniclastic-sandstone</t>
  </si>
  <si>
    <t>Barite-stone</t>
  </si>
  <si>
    <t>Bauxite</t>
  </si>
  <si>
    <t>Bomb-block-tephra</t>
  </si>
  <si>
    <t>Beachrock</t>
  </si>
  <si>
    <t>Banded iron formation</t>
  </si>
  <si>
    <t>Boundstone</t>
  </si>
  <si>
    <t>Boghead-coal</t>
  </si>
  <si>
    <t>Biogenic siliceous-rock</t>
  </si>
  <si>
    <t>Black shale</t>
  </si>
  <si>
    <t>Blown sand</t>
  </si>
  <si>
    <t>Blueschist</t>
  </si>
  <si>
    <t>Benmoreite</t>
  </si>
  <si>
    <t>Boninite</t>
  </si>
  <si>
    <t>Basaltic-andesite</t>
  </si>
  <si>
    <t>Basaltic komatiite</t>
  </si>
  <si>
    <t>Basanitic-foidite</t>
  </si>
  <si>
    <t>Basanite</t>
  </si>
  <si>
    <t>Basaltic-trachyandesite</t>
  </si>
  <si>
    <t>Basaltic tuff</t>
  </si>
  <si>
    <t>Bituminous-coal</t>
  </si>
  <si>
    <t>Biotite granite</t>
  </si>
  <si>
    <t>Biotite hornfels</t>
  </si>
  <si>
    <t>Bituminous-sand</t>
  </si>
  <si>
    <t>Biotite schist</t>
  </si>
  <si>
    <t>Sand-grade limestone</t>
  </si>
  <si>
    <t>Caliche</t>
  </si>
  <si>
    <t>Calcite-carbonatite</t>
  </si>
  <si>
    <t>Charnockitic alkali-feldspar-granite</t>
  </si>
  <si>
    <t>Charnockitic alkali-feldspar-syenite</t>
  </si>
  <si>
    <t>Mud-grade limestone</t>
  </si>
  <si>
    <t>Carbonate rock</t>
  </si>
  <si>
    <t>Carbonate sediment</t>
  </si>
  <si>
    <t>Calc-silicate rock</t>
  </si>
  <si>
    <t>calcisiltite</t>
  </si>
  <si>
    <t>Cohesive fault-breccia</t>
  </si>
  <si>
    <t>Coarse-grained-ultramafic-rock</t>
  </si>
  <si>
    <t>Charcoal</t>
  </si>
  <si>
    <t>Charnockitic granodiorite</t>
  </si>
  <si>
    <t>Charnockitic granite</t>
  </si>
  <si>
    <t>Charnockitic monzodiorite</t>
  </si>
  <si>
    <t>Charnockitic monzonite</t>
  </si>
  <si>
    <t>Charnockitic syenite</t>
  </si>
  <si>
    <t>Charnockitic tonalite</t>
  </si>
  <si>
    <t>Gravel-grade limestone</t>
  </si>
  <si>
    <t>Clastic-sediment</t>
  </si>
  <si>
    <t>Chlorite schist</t>
  </si>
  <si>
    <t>Camptonite</t>
  </si>
  <si>
    <t>Comenditic rhyolite</t>
  </si>
  <si>
    <t>Superficial deposit</t>
  </si>
  <si>
    <t>Shell-limestone</t>
  </si>
  <si>
    <t>Clinopyroxene-gabbro</t>
  </si>
  <si>
    <t>Clinopyroxene-norite</t>
  </si>
  <si>
    <t>Clinopyroxenite</t>
  </si>
  <si>
    <t>Chromitite</t>
  </si>
  <si>
    <t>Carbonatite</t>
  </si>
  <si>
    <t>Clastic sedimentary rock</t>
  </si>
  <si>
    <t>Cataclasite</t>
  </si>
  <si>
    <t>Crystal tuff</t>
  </si>
  <si>
    <t>Dacitoid</t>
  </si>
  <si>
    <t>Dacite</t>
  </si>
  <si>
    <t>Diatomite</t>
  </si>
  <si>
    <t>Diorite</t>
  </si>
  <si>
    <t>Dioritic rock</t>
  </si>
  <si>
    <t>Dioritoid</t>
  </si>
  <si>
    <t>Dolomite-mudstone</t>
  </si>
  <si>
    <t>Dolomite-sediment</t>
  </si>
  <si>
    <t>Dolostone</t>
  </si>
  <si>
    <t>Diamicton</t>
  </si>
  <si>
    <t>Dunite</t>
  </si>
  <si>
    <t>Duricrust</t>
  </si>
  <si>
    <t>Eclogite</t>
  </si>
  <si>
    <t>Endoskarn</t>
  </si>
  <si>
    <t>Argillaceous limestone</t>
  </si>
  <si>
    <t>Residual deposit</t>
  </si>
  <si>
    <t>Fragmental/volcaniclastic igneous rock and sediment</t>
  </si>
  <si>
    <t>Epidosite</t>
  </si>
  <si>
    <t>Evaporite</t>
  </si>
  <si>
    <t>Exoskarn</t>
  </si>
  <si>
    <t>Foid-bearing-alkali-feldspar-syenite</t>
  </si>
  <si>
    <t>Foid-bearing-alkali-feldspar-trachyte</t>
  </si>
  <si>
    <t>Foid-bearing-anorthosite</t>
  </si>
  <si>
    <t>Foid-bearing-diorite</t>
  </si>
  <si>
    <t>Foid-bearing-gabbro</t>
  </si>
  <si>
    <t>Foid-bearing-latite</t>
  </si>
  <si>
    <t>Foid-bearing-monzodiorite</t>
  </si>
  <si>
    <t>Foid-bearing-monzogabbro</t>
  </si>
  <si>
    <t>Foid-bearing-monzonite</t>
  </si>
  <si>
    <t>Foid-bearing-syenite</t>
  </si>
  <si>
    <t>Foid-bearing-trachyte</t>
  </si>
  <si>
    <t>Ferrocarbonatite</t>
  </si>
  <si>
    <t>Foid-dioritoid</t>
  </si>
  <si>
    <t>Foid-diorite</t>
  </si>
  <si>
    <t>Foid-gabbro</t>
  </si>
  <si>
    <t>Foid-gabbroid</t>
  </si>
  <si>
    <t>Foid-monzodiorite</t>
  </si>
  <si>
    <t>Foid-monzogabbro</t>
  </si>
  <si>
    <t>Foid-monzosyenite</t>
  </si>
  <si>
    <t>Foidolite</t>
  </si>
  <si>
    <t>Foid-syenitoid</t>
  </si>
  <si>
    <t>Foid-syenite</t>
  </si>
  <si>
    <t>Fenite</t>
  </si>
  <si>
    <t>Iron-sediment</t>
  </si>
  <si>
    <t>Iron sulfide ore</t>
  </si>
  <si>
    <t>Ferrogabbro</t>
  </si>
  <si>
    <t>Fine-grained ultramafic-rock</t>
  </si>
  <si>
    <t>Flint</t>
  </si>
  <si>
    <t>Felsite</t>
  </si>
  <si>
    <t>Felsic tuff</t>
  </si>
  <si>
    <t>Framestone</t>
  </si>
  <si>
    <t>Foiditoid</t>
  </si>
  <si>
    <t>Foidite</t>
  </si>
  <si>
    <t>Ooid-ironstone</t>
  </si>
  <si>
    <t>Feldspathic-arenite</t>
  </si>
  <si>
    <t>Feldspathic-wacke</t>
  </si>
  <si>
    <t>Fergusite</t>
  </si>
  <si>
    <t>Feldspar porphyry</t>
  </si>
  <si>
    <t>Fault-breccia</t>
  </si>
  <si>
    <t>Fault-rock</t>
  </si>
  <si>
    <t>Garnetite</t>
  </si>
  <si>
    <t>Gabbronorite</t>
  </si>
  <si>
    <t>Gabbroid</t>
  </si>
  <si>
    <t>Gabbroic rock</t>
  </si>
  <si>
    <t>Glassy rock</t>
  </si>
  <si>
    <t>Glassy igneous rock</t>
  </si>
  <si>
    <t>Greenschist</t>
  </si>
  <si>
    <t>Greenstone</t>
  </si>
  <si>
    <t>Gossan</t>
  </si>
  <si>
    <t>Fault-gouge</t>
  </si>
  <si>
    <t>Greisen</t>
  </si>
  <si>
    <t>Granofels</t>
  </si>
  <si>
    <t>Granitic gneiss</t>
  </si>
  <si>
    <t>Gritstone</t>
  </si>
  <si>
    <t>Granulite</t>
  </si>
  <si>
    <t>Granophyric granite</t>
  </si>
  <si>
    <t>Gravelly sand</t>
  </si>
  <si>
    <t>Granitoid</t>
  </si>
  <si>
    <t>Grainstone</t>
  </si>
  <si>
    <t>Guano</t>
  </si>
  <si>
    <t>Gypsum or anhydrite</t>
  </si>
  <si>
    <t>Geyserite</t>
  </si>
  <si>
    <t>Gypsum-stone</t>
  </si>
  <si>
    <t>Gyttja</t>
  </si>
  <si>
    <t>Greywacke</t>
  </si>
  <si>
    <t>Harzburgite</t>
  </si>
  <si>
    <t>Halite-stone</t>
  </si>
  <si>
    <t>Hornblende-gabbro</t>
  </si>
  <si>
    <t>Hornblendite</t>
  </si>
  <si>
    <t>Hornblende-peridotite</t>
  </si>
  <si>
    <t>Hornblende-pyroxenite</t>
  </si>
  <si>
    <t>Hornfels</t>
  </si>
  <si>
    <t>Hawaiite</t>
  </si>
  <si>
    <t>Hyaloclastite</t>
  </si>
  <si>
    <t>Hydrothermal breccia</t>
  </si>
  <si>
    <t>Hauyne melilitite</t>
  </si>
  <si>
    <t>Hybrid-sediment</t>
  </si>
  <si>
    <t>Hybrid-sedimentary-rock</t>
  </si>
  <si>
    <t>Incohesive fault-rock</t>
  </si>
  <si>
    <t>Igneous rock</t>
  </si>
  <si>
    <t>Ignimbritic tuff</t>
  </si>
  <si>
    <t>Ijolite</t>
  </si>
  <si>
    <t>Impure carbonate rock</t>
  </si>
  <si>
    <t>Impure carbonate sediment</t>
  </si>
  <si>
    <t>Impure dolostone</t>
  </si>
  <si>
    <t>Impure dolomite-sediment</t>
  </si>
  <si>
    <t>Impure limestone</t>
  </si>
  <si>
    <t>Impure lime-sediment</t>
  </si>
  <si>
    <t>Impactite</t>
  </si>
  <si>
    <t>Intrusive breccia</t>
  </si>
  <si>
    <t>Intrusive igneous rock</t>
  </si>
  <si>
    <t>Intermediate volcanic rock</t>
  </si>
  <si>
    <t>Jaspillite</t>
  </si>
  <si>
    <t>Kaolinite-claystone</t>
  </si>
  <si>
    <t>Kugdite</t>
  </si>
  <si>
    <t>Kalsilitic and melilitic rock</t>
  </si>
  <si>
    <t>Kimberlite</t>
  </si>
  <si>
    <t>Komatiite</t>
  </si>
  <si>
    <t>Keratophyre</t>
  </si>
  <si>
    <t>Kersantite</t>
  </si>
  <si>
    <t>Potassic-trachybasalt</t>
  </si>
  <si>
    <t>Lamprophyre</t>
  </si>
  <si>
    <t>Latite</t>
  </si>
  <si>
    <t>Leucogabbro</t>
  </si>
  <si>
    <t>Leucogranite</t>
  </si>
  <si>
    <t>Leucomonzonite</t>
  </si>
  <si>
    <t>Leucocratic nephelinolite</t>
  </si>
  <si>
    <t>Leucitite</t>
  </si>
  <si>
    <t>Lherzolite</t>
  </si>
  <si>
    <t>Lithic tuff</t>
  </si>
  <si>
    <t>Listvenite</t>
  </si>
  <si>
    <t>Lime-boundstone</t>
  </si>
  <si>
    <t>Lime-mud</t>
  </si>
  <si>
    <t>Lime-ooze</t>
  </si>
  <si>
    <t>Lamproite</t>
  </si>
  <si>
    <t>Lime-sediment</t>
  </si>
  <si>
    <t>Lime-wackestone</t>
  </si>
  <si>
    <t>Loess</t>
  </si>
  <si>
    <t>Lapilli-ash</t>
  </si>
  <si>
    <t>Lamprophyric-pyroxene-calcite-biotite olivine-melilitite</t>
  </si>
  <si>
    <t>Lapillistone</t>
  </si>
  <si>
    <t>Lapilli-tuff</t>
  </si>
  <si>
    <t>Lapilli-tephra</t>
  </si>
  <si>
    <t>Lithic-arenite</t>
  </si>
  <si>
    <t>Latitic rock</t>
  </si>
  <si>
    <t>Lithic-wacke</t>
  </si>
  <si>
    <t>Mafic volcanic rock</t>
  </si>
  <si>
    <t>Marl</t>
  </si>
  <si>
    <t>Microdiorite</t>
  </si>
  <si>
    <t>Microgranodiorite</t>
  </si>
  <si>
    <t>Microgranite</t>
  </si>
  <si>
    <t>Microgranitoid</t>
  </si>
  <si>
    <t>Monchiquite</t>
  </si>
  <si>
    <t>Micromonzonite</t>
  </si>
  <si>
    <t>Lime-mudstone</t>
  </si>
  <si>
    <t>Mica schist</t>
  </si>
  <si>
    <t>Microsyenite</t>
  </si>
  <si>
    <t>Microtonalite</t>
  </si>
  <si>
    <t>Mud-grade ironstone</t>
  </si>
  <si>
    <t>Monzodioritic rock</t>
  </si>
  <si>
    <t>Mud-grade phosphorite</t>
  </si>
  <si>
    <t>Muddy sand</t>
  </si>
  <si>
    <t>Meimechite</t>
  </si>
  <si>
    <t>Metamorphic rock</t>
  </si>
  <si>
    <t>Monzogabbroic rock</t>
  </si>
  <si>
    <t>Magnesiocarbonatite</t>
  </si>
  <si>
    <t>Mugearite</t>
  </si>
  <si>
    <t>Magnetite skarn</t>
  </si>
  <si>
    <t>Migmatite</t>
  </si>
  <si>
    <t>Melagabbro</t>
  </si>
  <si>
    <t>Melilitite</t>
  </si>
  <si>
    <t>Melanocratic nephelinolite</t>
  </si>
  <si>
    <t>Metamafic-rock</t>
  </si>
  <si>
    <t>Minette</t>
  </si>
  <si>
    <t>Monzonitic rock</t>
  </si>
  <si>
    <t>Monzodiorite</t>
  </si>
  <si>
    <t>Monzogabbro</t>
  </si>
  <si>
    <t>Monzogranite</t>
  </si>
  <si>
    <t>Monzonite</t>
  </si>
  <si>
    <t>Marble</t>
  </si>
  <si>
    <t>Marlstone</t>
  </si>
  <si>
    <t>Metasedimentary rock</t>
  </si>
  <si>
    <t>Miaskite</t>
  </si>
  <si>
    <t>Metasomatic-rock</t>
  </si>
  <si>
    <t>Sulfide ore</t>
  </si>
  <si>
    <t>Meta-andesite</t>
  </si>
  <si>
    <t>Meta-arenite</t>
  </si>
  <si>
    <t>Metabasalt</t>
  </si>
  <si>
    <t>Metadacite</t>
  </si>
  <si>
    <t>Metadiorite</t>
  </si>
  <si>
    <t>Metadolerite</t>
  </si>
  <si>
    <t>Metagabbro</t>
  </si>
  <si>
    <t>Meta-igneous rock</t>
  </si>
  <si>
    <t>Melilitolite</t>
  </si>
  <si>
    <t>Metashale</t>
  </si>
  <si>
    <t>Metasandstone</t>
  </si>
  <si>
    <t>Metasiltstone</t>
  </si>
  <si>
    <t>Metatonalite</t>
  </si>
  <si>
    <t>Meta-ultramafitite</t>
  </si>
  <si>
    <t>Metavolcanic rock</t>
  </si>
  <si>
    <t>Meta-wacke</t>
  </si>
  <si>
    <t>Nephelinite</t>
  </si>
  <si>
    <t>Nepheline-gabbro</t>
  </si>
  <si>
    <t>Nepheline-monzodiorite</t>
  </si>
  <si>
    <t>Nepheline-monzogabbro</t>
  </si>
  <si>
    <t>Nephelinolite</t>
  </si>
  <si>
    <t>Nepheline-syenite</t>
  </si>
  <si>
    <t>Norite</t>
  </si>
  <si>
    <t>Novaculite</t>
  </si>
  <si>
    <t>Obsidian</t>
  </si>
  <si>
    <t>Olivine-clinopyroxenite</t>
  </si>
  <si>
    <t>Olivine-gabbronorite</t>
  </si>
  <si>
    <t>Olivine-hornblendite</t>
  </si>
  <si>
    <t>Olivine-hornblende-pyroxenite</t>
  </si>
  <si>
    <t>Olivine-melilitite</t>
  </si>
  <si>
    <t>Ooid-limestone</t>
  </si>
  <si>
    <t>Olivine-orthopyroxenite</t>
  </si>
  <si>
    <t>Ooze</t>
  </si>
  <si>
    <t>Olivine-pyroxene-hornblendite</t>
  </si>
  <si>
    <t>Ophiolite</t>
  </si>
  <si>
    <t>Olivine-pyroxene melilitolite</t>
  </si>
  <si>
    <t>Orthopyroxenite</t>
  </si>
  <si>
    <t>Olivine-pyroxenite</t>
  </si>
  <si>
    <t>Orthoquartzite</t>
  </si>
  <si>
    <t>Orthoconglomerate</t>
  </si>
  <si>
    <t>Ore</t>
  </si>
  <si>
    <t>Organic-rich-rock</t>
  </si>
  <si>
    <t>Orthogneiss</t>
  </si>
  <si>
    <t>Organic-rich-sediment</t>
  </si>
  <si>
    <t>Olivine-websterite</t>
  </si>
  <si>
    <t>Para-amphibolite</t>
  </si>
  <si>
    <t>Pebbles</t>
  </si>
  <si>
    <t>Pure carbonate rock</t>
  </si>
  <si>
    <t>Picrobasalt</t>
  </si>
  <si>
    <t>Porcellanite</t>
  </si>
  <si>
    <t>Sediment</t>
  </si>
  <si>
    <t>Picrite</t>
  </si>
  <si>
    <t>Pure carbonate sediment</t>
  </si>
  <si>
    <t>Pitchstone</t>
  </si>
  <si>
    <t>Picritic-rock</t>
  </si>
  <si>
    <t>Pure dolomite-sediment</t>
  </si>
  <si>
    <t>Pegmatite</t>
  </si>
  <si>
    <t>Perlite</t>
  </si>
  <si>
    <t>Phonolitic-basanite</t>
  </si>
  <si>
    <t>Phonolitic-foidite</t>
  </si>
  <si>
    <t>Pyroxene-hornblende-gabbro</t>
  </si>
  <si>
    <t>Pyroxene-hornblende-gabbronorite</t>
  </si>
  <si>
    <t>Phonolitoid</t>
  </si>
  <si>
    <t>Phyllonite</t>
  </si>
  <si>
    <t>Phonolite</t>
  </si>
  <si>
    <t>Phosphorite</t>
  </si>
  <si>
    <t>Pyroxene-hornblende-peridotite</t>
  </si>
  <si>
    <t>Phlogopite schist</t>
  </si>
  <si>
    <t>Phonolitic-tephrite</t>
  </si>
  <si>
    <t>Peralkaline rhyolite</t>
  </si>
  <si>
    <t>Packstone</t>
  </si>
  <si>
    <t>Pelitic hornfels</t>
  </si>
  <si>
    <t>Pure lime-mudstone</t>
  </si>
  <si>
    <t>Pure lime-sediment</t>
  </si>
  <si>
    <t>Porphyry</t>
  </si>
  <si>
    <t>Porphyrite</t>
  </si>
  <si>
    <t>Phosphate-sediment</t>
  </si>
  <si>
    <t>Peperite</t>
  </si>
  <si>
    <t>Paraconglomerate</t>
  </si>
  <si>
    <t>Peridotite</t>
  </si>
  <si>
    <t>Paragneiss</t>
  </si>
  <si>
    <t>Paraschist</t>
  </si>
  <si>
    <t>Metaquartz-sandstone</t>
  </si>
  <si>
    <t>Metaconglomerate</t>
  </si>
  <si>
    <t>Pisoid-ironstone</t>
  </si>
  <si>
    <t>Palaeosol</t>
  </si>
  <si>
    <t>Pantelleritic rhyolite</t>
  </si>
  <si>
    <t>Petrified Wood</t>
  </si>
  <si>
    <t>Pumice</t>
  </si>
  <si>
    <t>Pyroxenite</t>
  </si>
  <si>
    <t>Pyroclastic-breccia</t>
  </si>
  <si>
    <t>Pyroxene-hornblendite</t>
  </si>
  <si>
    <t>Pyroxene-peridotite</t>
  </si>
  <si>
    <t>Pyroclastic-rock</t>
  </si>
  <si>
    <t>Porphyritic rhyolite</t>
  </si>
  <si>
    <t>Pyroclastic sediment</t>
  </si>
  <si>
    <t>Quartz-alkali-feldspar-syenite</t>
  </si>
  <si>
    <t>Quartz-alkali-feldspar-trachyte</t>
  </si>
  <si>
    <t>Quartz-diorite</t>
  </si>
  <si>
    <t>Quartz-feldspar porphyry</t>
  </si>
  <si>
    <t>Quartz gabbro</t>
  </si>
  <si>
    <t>Quartz-latite</t>
  </si>
  <si>
    <t>Quartz-monzonite</t>
  </si>
  <si>
    <t>Quartz-mica schist</t>
  </si>
  <si>
    <t>Quartz-monzodiorite</t>
  </si>
  <si>
    <t>Quartz-rich-coarse-grained-crystalline-rock</t>
  </si>
  <si>
    <t>Quartz-rich-granitic-rock</t>
  </si>
  <si>
    <t>Quartzose-chert</t>
  </si>
  <si>
    <t>Quartzose sandstone</t>
  </si>
  <si>
    <t>Quartz-anorthosite</t>
  </si>
  <si>
    <t>Quartz-arenite</t>
  </si>
  <si>
    <t>Quartz-gabbro</t>
  </si>
  <si>
    <t>Quartzolite</t>
  </si>
  <si>
    <t>Quartz-monzogabbro</t>
  </si>
  <si>
    <t>Quartz porphyry</t>
  </si>
  <si>
    <t>Quartz-syenite</t>
  </si>
  <si>
    <t>Quartz-trachyte</t>
  </si>
  <si>
    <t>Quartz-wacke</t>
  </si>
  <si>
    <t>Radiolarite</t>
  </si>
  <si>
    <t>Rhyodactic tuff</t>
  </si>
  <si>
    <t>Red bed</t>
  </si>
  <si>
    <t>Regolith</t>
  </si>
  <si>
    <t>Rhyodacite</t>
  </si>
  <si>
    <t>Rhyolitoid</t>
  </si>
  <si>
    <t>Rhyolitic lapilli-tuff</t>
  </si>
  <si>
    <t>Rock</t>
  </si>
  <si>
    <t>Rodingite</t>
  </si>
  <si>
    <t>Rhyolitic-volcaniclastic-breccia</t>
  </si>
  <si>
    <t>Rhyolitic-volcaniclastic-sandstone</t>
  </si>
  <si>
    <t>Rhyolitic tuff</t>
  </si>
  <si>
    <t>Sedimentary breccia</t>
  </si>
  <si>
    <t>Sand-grade dolostone</t>
  </si>
  <si>
    <t>Sand-grade ironstone</t>
  </si>
  <si>
    <t>Sandy gravel</t>
  </si>
  <si>
    <t>Sandy mud</t>
  </si>
  <si>
    <t>Silty dolomite-mudstone</t>
  </si>
  <si>
    <t>Sand-grade phosphorite</t>
  </si>
  <si>
    <t>Sandy soil</t>
  </si>
  <si>
    <t>Sedimentary rock</t>
  </si>
  <si>
    <t>Serpentinite</t>
  </si>
  <si>
    <t>Subfeldspathic-arenite</t>
  </si>
  <si>
    <t>Shonkinite</t>
  </si>
  <si>
    <t>Shoshonite</t>
  </si>
  <si>
    <t>Siliceous-rock</t>
  </si>
  <si>
    <t>Sinter</t>
  </si>
  <si>
    <t>Skarn</t>
  </si>
  <si>
    <t>Sublithic-arenite</t>
  </si>
  <si>
    <t>Shock lithified impact regolith breccia</t>
  </si>
  <si>
    <t>Silicate-mud</t>
  </si>
  <si>
    <t>Silicate-mudstone</t>
  </si>
  <si>
    <t>Siliceous-ooze</t>
  </si>
  <si>
    <t>Sannaite</t>
  </si>
  <si>
    <t>Sodalite-monzodiorite</t>
  </si>
  <si>
    <t>Sodalite-syenite</t>
  </si>
  <si>
    <t>Sodalitite</t>
  </si>
  <si>
    <t>Spilite</t>
  </si>
  <si>
    <t>Sapropelite</t>
  </si>
  <si>
    <t>Sapropel</t>
  </si>
  <si>
    <t>Saprolite</t>
  </si>
  <si>
    <t>Sparstone</t>
  </si>
  <si>
    <t>Silici-pebbly silicate-mudstone</t>
  </si>
  <si>
    <t>Spessartite</t>
  </si>
  <si>
    <t>Talc-rock</t>
  </si>
  <si>
    <t>Syenite</t>
  </si>
  <si>
    <t>Syenogranite</t>
  </si>
  <si>
    <t>Syenitic rock</t>
  </si>
  <si>
    <t>Syenitoid</t>
  </si>
  <si>
    <t>Trachyandesite</t>
  </si>
  <si>
    <t>Trachybasalt</t>
  </si>
  <si>
    <t>Trachydacite</t>
  </si>
  <si>
    <t>Teschenite</t>
  </si>
  <si>
    <t>Tuff-breccia</t>
  </si>
  <si>
    <t>Tuffaceous-conglomerate</t>
  </si>
  <si>
    <t>Tuffaceous-mudstone</t>
  </si>
  <si>
    <t>Tuffaceous-sandstone</t>
  </si>
  <si>
    <t>Tuffaceous-siltstone</t>
  </si>
  <si>
    <t>Tuffaceous-wacke</t>
  </si>
  <si>
    <t>Till</t>
  </si>
  <si>
    <t>Tholeiitic basalt</t>
  </si>
  <si>
    <t>Tephrite</t>
  </si>
  <si>
    <t>Tonalite</t>
  </si>
  <si>
    <t>Tephritic-foidite</t>
  </si>
  <si>
    <t>Tephritic-phonolite</t>
  </si>
  <si>
    <t>Tephritoid</t>
  </si>
  <si>
    <t>Trachyte</t>
  </si>
  <si>
    <t>Travertine</t>
  </si>
  <si>
    <t>Trachytoid</t>
  </si>
  <si>
    <t>Trachytic rock</t>
  </si>
  <si>
    <t>Troctolite</t>
  </si>
  <si>
    <t>Trondhjemite</t>
  </si>
  <si>
    <t>Tufa</t>
  </si>
  <si>
    <t>Ultrabasic volcanic rock</t>
  </si>
  <si>
    <t>Uncompahgrite</t>
  </si>
  <si>
    <t>Ultramafic-rock</t>
  </si>
  <si>
    <t>Vogesite</t>
  </si>
  <si>
    <t>Volcanic breccia</t>
  </si>
  <si>
    <t>Ash</t>
  </si>
  <si>
    <t>Volcaniclastic-breccia</t>
  </si>
  <si>
    <t>Volcaniclastic rock</t>
  </si>
  <si>
    <t>Extrusive igneous rock</t>
  </si>
  <si>
    <t>Volcaniclastic-mud</t>
  </si>
  <si>
    <t>Volcaniclastic-sandstone</t>
  </si>
  <si>
    <t>Vitric tuff</t>
  </si>
  <si>
    <t>Wacke</t>
  </si>
  <si>
    <t>Websterite</t>
  </si>
  <si>
    <t>Welded tuff</t>
  </si>
  <si>
    <t>Wehrlite</t>
  </si>
  <si>
    <t>Wackestone</t>
  </si>
  <si>
    <t>Exotic alkaline rock</t>
  </si>
  <si>
    <t>Exotic crystalline igneous rock</t>
  </si>
  <si>
    <t>Exotic evaporite</t>
  </si>
  <si>
    <t>ABBT</t>
  </si>
  <si>
    <t>ADKT</t>
  </si>
  <si>
    <t>ADML</t>
  </si>
  <si>
    <t>AFGR</t>
  </si>
  <si>
    <t>AFRY</t>
  </si>
  <si>
    <t>AFSR</t>
  </si>
  <si>
    <t>AFSY</t>
  </si>
  <si>
    <t>AFTC</t>
  </si>
  <si>
    <t>AFTR</t>
  </si>
  <si>
    <t>AGLM</t>
  </si>
  <si>
    <t>AKBS</t>
  </si>
  <si>
    <t>ALBT</t>
  </si>
  <si>
    <t>ALCM</t>
  </si>
  <si>
    <t>ALLV</t>
  </si>
  <si>
    <t>ALSK</t>
  </si>
  <si>
    <t>AMPH</t>
  </si>
  <si>
    <t>ANDS</t>
  </si>
  <si>
    <t>ANHD</t>
  </si>
  <si>
    <t>ANST</t>
  </si>
  <si>
    <t>ANTH</t>
  </si>
  <si>
    <t>AOBS</t>
  </si>
  <si>
    <t>APHN</t>
  </si>
  <si>
    <t>APLT</t>
  </si>
  <si>
    <t>ARGL</t>
  </si>
  <si>
    <t>ARKS</t>
  </si>
  <si>
    <t>ARNT</t>
  </si>
  <si>
    <t>ARTF</t>
  </si>
  <si>
    <t>ASPH</t>
  </si>
  <si>
    <t>ATLT</t>
  </si>
  <si>
    <t>AUGN</t>
  </si>
  <si>
    <t>AVOL</t>
  </si>
  <si>
    <t>AVSS</t>
  </si>
  <si>
    <t>BAST</t>
  </si>
  <si>
    <t>BAUX</t>
  </si>
  <si>
    <t>BBTP</t>
  </si>
  <si>
    <t>BCHR</t>
  </si>
  <si>
    <t>BDST</t>
  </si>
  <si>
    <t>BGCO</t>
  </si>
  <si>
    <t>BGSR</t>
  </si>
  <si>
    <t>BKSH</t>
  </si>
  <si>
    <t>BLDR</t>
  </si>
  <si>
    <t>BLSD</t>
  </si>
  <si>
    <t>BLSH</t>
  </si>
  <si>
    <t>BMOR</t>
  </si>
  <si>
    <t>BNNT</t>
  </si>
  <si>
    <t>BREC</t>
  </si>
  <si>
    <t>BSAN</t>
  </si>
  <si>
    <t>BSKM</t>
  </si>
  <si>
    <t>BSLT</t>
  </si>
  <si>
    <t>BSNF</t>
  </si>
  <si>
    <t>BSNT</t>
  </si>
  <si>
    <t>BSTA</t>
  </si>
  <si>
    <t>BSTF</t>
  </si>
  <si>
    <t>BTCO</t>
  </si>
  <si>
    <t>BTGR</t>
  </si>
  <si>
    <t>BTHF</t>
  </si>
  <si>
    <t>BTSD</t>
  </si>
  <si>
    <t>BTSH</t>
  </si>
  <si>
    <t>CAAR</t>
  </si>
  <si>
    <t>CACH</t>
  </si>
  <si>
    <t>CACO</t>
  </si>
  <si>
    <t>CACT</t>
  </si>
  <si>
    <t>CAFG</t>
  </si>
  <si>
    <t>CAFS</t>
  </si>
  <si>
    <t>CALU</t>
  </si>
  <si>
    <t>CARB</t>
  </si>
  <si>
    <t>CASD</t>
  </si>
  <si>
    <t>CASI</t>
  </si>
  <si>
    <t>CASL</t>
  </si>
  <si>
    <t>CBBL</t>
  </si>
  <si>
    <t>CBCY</t>
  </si>
  <si>
    <t>CBMD</t>
  </si>
  <si>
    <t>CBSH</t>
  </si>
  <si>
    <t>CBSS</t>
  </si>
  <si>
    <t>CBST</t>
  </si>
  <si>
    <t>CFBR</t>
  </si>
  <si>
    <t>CGLM</t>
  </si>
  <si>
    <t>CGUM</t>
  </si>
  <si>
    <t>CHCL</t>
  </si>
  <si>
    <t>CHGD</t>
  </si>
  <si>
    <t>CHGR</t>
  </si>
  <si>
    <t>CHLK</t>
  </si>
  <si>
    <t>CHMD</t>
  </si>
  <si>
    <t>CHMZ</t>
  </si>
  <si>
    <t>CHRT</t>
  </si>
  <si>
    <t>CHSY</t>
  </si>
  <si>
    <t>CHTN</t>
  </si>
  <si>
    <t>CLRD</t>
  </si>
  <si>
    <t>CLSD</t>
  </si>
  <si>
    <t>CLSH</t>
  </si>
  <si>
    <t>CLST</t>
  </si>
  <si>
    <t>CMPT</t>
  </si>
  <si>
    <t>CMRY</t>
  </si>
  <si>
    <t>COCS</t>
  </si>
  <si>
    <t>COLL</t>
  </si>
  <si>
    <t>COMS</t>
  </si>
  <si>
    <t>COQT</t>
  </si>
  <si>
    <t>COSH</t>
  </si>
  <si>
    <t>COSS</t>
  </si>
  <si>
    <t>COST</t>
  </si>
  <si>
    <t>CPYG</t>
  </si>
  <si>
    <t>CPYN</t>
  </si>
  <si>
    <t>CPYT</t>
  </si>
  <si>
    <t>CRMT</t>
  </si>
  <si>
    <t>CRTT</t>
  </si>
  <si>
    <t>CSDR</t>
  </si>
  <si>
    <t>CTCL</t>
  </si>
  <si>
    <t>CYTF</t>
  </si>
  <si>
    <t>DACD</t>
  </si>
  <si>
    <t>DACT</t>
  </si>
  <si>
    <t>DIAT</t>
  </si>
  <si>
    <t>DIOR</t>
  </si>
  <si>
    <t>DIRR</t>
  </si>
  <si>
    <t>DITD</t>
  </si>
  <si>
    <t>DLMS</t>
  </si>
  <si>
    <t>DLSD</t>
  </si>
  <si>
    <t>DLST</t>
  </si>
  <si>
    <t>DMCN</t>
  </si>
  <si>
    <t>DMCT</t>
  </si>
  <si>
    <t>DOLR</t>
  </si>
  <si>
    <t>DUNT</t>
  </si>
  <si>
    <t>DURI</t>
  </si>
  <si>
    <t>ECLG</t>
  </si>
  <si>
    <t>EDSK</t>
  </si>
  <si>
    <t>ELIM</t>
  </si>
  <si>
    <t>ELUV</t>
  </si>
  <si>
    <t>EPIC</t>
  </si>
  <si>
    <t>EPST</t>
  </si>
  <si>
    <t>EVAP</t>
  </si>
  <si>
    <t>EXSK</t>
  </si>
  <si>
    <t>FAFS</t>
  </si>
  <si>
    <t>FAFT</t>
  </si>
  <si>
    <t>FBAN</t>
  </si>
  <si>
    <t>FBDI</t>
  </si>
  <si>
    <t>FBGB</t>
  </si>
  <si>
    <t>FBLT</t>
  </si>
  <si>
    <t>FBMD</t>
  </si>
  <si>
    <t>FBMG</t>
  </si>
  <si>
    <t>FBMZ</t>
  </si>
  <si>
    <t>FBSY</t>
  </si>
  <si>
    <t>FBTC</t>
  </si>
  <si>
    <t>FCBT</t>
  </si>
  <si>
    <t>FDDD</t>
  </si>
  <si>
    <t>FDDI</t>
  </si>
  <si>
    <t>FDGB</t>
  </si>
  <si>
    <t>FDGD</t>
  </si>
  <si>
    <t>FDMD</t>
  </si>
  <si>
    <t>FDMG</t>
  </si>
  <si>
    <t>FDMS</t>
  </si>
  <si>
    <t>FDOL</t>
  </si>
  <si>
    <t>FDSD</t>
  </si>
  <si>
    <t>FDSY</t>
  </si>
  <si>
    <t>FECT</t>
  </si>
  <si>
    <t>FENT</t>
  </si>
  <si>
    <t>FESD</t>
  </si>
  <si>
    <t>FESO</t>
  </si>
  <si>
    <t>FEST</t>
  </si>
  <si>
    <t>FGAB</t>
  </si>
  <si>
    <t>FGUM</t>
  </si>
  <si>
    <t>FLNT</t>
  </si>
  <si>
    <t>FLST</t>
  </si>
  <si>
    <t>FLTF</t>
  </si>
  <si>
    <t>FMST</t>
  </si>
  <si>
    <t>FODD</t>
  </si>
  <si>
    <t>FODT</t>
  </si>
  <si>
    <t>FOOL</t>
  </si>
  <si>
    <t>FPAR</t>
  </si>
  <si>
    <t>FPWK</t>
  </si>
  <si>
    <t>FRGT</t>
  </si>
  <si>
    <t>FSPO</t>
  </si>
  <si>
    <t>FTBR</t>
  </si>
  <si>
    <t>FTRK</t>
  </si>
  <si>
    <t>GARN</t>
  </si>
  <si>
    <t>GBBR</t>
  </si>
  <si>
    <t>GBNT</t>
  </si>
  <si>
    <t>GBRD</t>
  </si>
  <si>
    <t>GBRR</t>
  </si>
  <si>
    <t>GLSR</t>
  </si>
  <si>
    <t>GLSS</t>
  </si>
  <si>
    <t>GNSC</t>
  </si>
  <si>
    <t>GNSS</t>
  </si>
  <si>
    <t>GNST</t>
  </si>
  <si>
    <t>GOSS</t>
  </si>
  <si>
    <t>GOUG</t>
  </si>
  <si>
    <t>GRDI</t>
  </si>
  <si>
    <t>GREI</t>
  </si>
  <si>
    <t>GRFL</t>
  </si>
  <si>
    <t>GRGN</t>
  </si>
  <si>
    <t>GRIT</t>
  </si>
  <si>
    <t>GRNL</t>
  </si>
  <si>
    <t>GRNP</t>
  </si>
  <si>
    <t>GRNT</t>
  </si>
  <si>
    <t>GRSD</t>
  </si>
  <si>
    <t>GRTD</t>
  </si>
  <si>
    <t>GRVL</t>
  </si>
  <si>
    <t>GSTN</t>
  </si>
  <si>
    <t>GUAN</t>
  </si>
  <si>
    <t>GYAN</t>
  </si>
  <si>
    <t>GYSR</t>
  </si>
  <si>
    <t>GYST</t>
  </si>
  <si>
    <t>GYTJ</t>
  </si>
  <si>
    <t>GYWK</t>
  </si>
  <si>
    <t>HARZ</t>
  </si>
  <si>
    <t>HAST</t>
  </si>
  <si>
    <t>HBGB</t>
  </si>
  <si>
    <t>HBLT</t>
  </si>
  <si>
    <t>HBPD</t>
  </si>
  <si>
    <t>HBPY</t>
  </si>
  <si>
    <t>HFLS</t>
  </si>
  <si>
    <t>HWII</t>
  </si>
  <si>
    <t>HYCL</t>
  </si>
  <si>
    <t>HYDR</t>
  </si>
  <si>
    <t>HYML</t>
  </si>
  <si>
    <t>HYSD</t>
  </si>
  <si>
    <t>HYSR</t>
  </si>
  <si>
    <t>IFTR</t>
  </si>
  <si>
    <t>IGNE</t>
  </si>
  <si>
    <t>IGNM</t>
  </si>
  <si>
    <t>IJLT</t>
  </si>
  <si>
    <t>IMCR</t>
  </si>
  <si>
    <t>IMCS</t>
  </si>
  <si>
    <t>IMDR</t>
  </si>
  <si>
    <t>IMDS</t>
  </si>
  <si>
    <t>IMLR</t>
  </si>
  <si>
    <t>IMLS</t>
  </si>
  <si>
    <t>IMPC</t>
  </si>
  <si>
    <t>INBR</t>
  </si>
  <si>
    <t>INTR</t>
  </si>
  <si>
    <t>IVLR</t>
  </si>
  <si>
    <t>JSPT</t>
  </si>
  <si>
    <t>KACY</t>
  </si>
  <si>
    <t>KGDT</t>
  </si>
  <si>
    <t>KLML</t>
  </si>
  <si>
    <t>KMBR</t>
  </si>
  <si>
    <t>KMTI</t>
  </si>
  <si>
    <t>KPHR</t>
  </si>
  <si>
    <t>KRSN</t>
  </si>
  <si>
    <t>KTBS</t>
  </si>
  <si>
    <t>LAMP</t>
  </si>
  <si>
    <t>LATR</t>
  </si>
  <si>
    <t>LATT</t>
  </si>
  <si>
    <t>LCGB</t>
  </si>
  <si>
    <t>LCGR</t>
  </si>
  <si>
    <t>LCMZ</t>
  </si>
  <si>
    <t>LCNL</t>
  </si>
  <si>
    <t>LCTT</t>
  </si>
  <si>
    <t>LGNT</t>
  </si>
  <si>
    <t>LHRZ</t>
  </si>
  <si>
    <t>LHTF</t>
  </si>
  <si>
    <t>LIST</t>
  </si>
  <si>
    <t>LMBS</t>
  </si>
  <si>
    <t>LMMD</t>
  </si>
  <si>
    <t>LMOZ</t>
  </si>
  <si>
    <t>LMPT</t>
  </si>
  <si>
    <t>LMSD</t>
  </si>
  <si>
    <t>LMST</t>
  </si>
  <si>
    <t>LMWK</t>
  </si>
  <si>
    <t>LOAM</t>
  </si>
  <si>
    <t>LOES</t>
  </si>
  <si>
    <t>LPAS</t>
  </si>
  <si>
    <t>LPCM</t>
  </si>
  <si>
    <t>LPST</t>
  </si>
  <si>
    <t>LPTF</t>
  </si>
  <si>
    <t>LPTP</t>
  </si>
  <si>
    <t>LTAR</t>
  </si>
  <si>
    <t>LTTR</t>
  </si>
  <si>
    <t>LTWK</t>
  </si>
  <si>
    <t>MAFI</t>
  </si>
  <si>
    <t>MARL</t>
  </si>
  <si>
    <t>MCDI</t>
  </si>
  <si>
    <t>MCGD</t>
  </si>
  <si>
    <t>MCGR</t>
  </si>
  <si>
    <t>MCGT</t>
  </si>
  <si>
    <t>MCHQ</t>
  </si>
  <si>
    <t>MCMZ</t>
  </si>
  <si>
    <t>MCRT</t>
  </si>
  <si>
    <t>MCSH</t>
  </si>
  <si>
    <t>MCSY</t>
  </si>
  <si>
    <t>MCTO</t>
  </si>
  <si>
    <t>MDFE</t>
  </si>
  <si>
    <t>MDIR</t>
  </si>
  <si>
    <t>MDPH</t>
  </si>
  <si>
    <t>MDSD</t>
  </si>
  <si>
    <t>MDST</t>
  </si>
  <si>
    <t>MEIM</t>
  </si>
  <si>
    <t>MGBR</t>
  </si>
  <si>
    <t>MGCB</t>
  </si>
  <si>
    <t>MGRT</t>
  </si>
  <si>
    <t>MGSK</t>
  </si>
  <si>
    <t>MIGM</t>
  </si>
  <si>
    <t>MLGB</t>
  </si>
  <si>
    <t>MLLT</t>
  </si>
  <si>
    <t>MLNL</t>
  </si>
  <si>
    <t>MMAF</t>
  </si>
  <si>
    <t>MNTT</t>
  </si>
  <si>
    <t>MNZR</t>
  </si>
  <si>
    <t>MODI</t>
  </si>
  <si>
    <t>MOGB</t>
  </si>
  <si>
    <t>MOGR</t>
  </si>
  <si>
    <t>MONZ</t>
  </si>
  <si>
    <t>MRBL</t>
  </si>
  <si>
    <t>MRST</t>
  </si>
  <si>
    <t>MSED</t>
  </si>
  <si>
    <t>MSKT</t>
  </si>
  <si>
    <t>MSOM</t>
  </si>
  <si>
    <t>MSUL</t>
  </si>
  <si>
    <t>MTAN</t>
  </si>
  <si>
    <t>MTBS</t>
  </si>
  <si>
    <t>MTDA</t>
  </si>
  <si>
    <t>MTDI</t>
  </si>
  <si>
    <t>MTDL</t>
  </si>
  <si>
    <t>MTGB</t>
  </si>
  <si>
    <t>MTIR</t>
  </si>
  <si>
    <t>MTLT</t>
  </si>
  <si>
    <t>MTSH</t>
  </si>
  <si>
    <t>MTSS</t>
  </si>
  <si>
    <t>MTST</t>
  </si>
  <si>
    <t>MTTN</t>
  </si>
  <si>
    <t>MTUM</t>
  </si>
  <si>
    <t>MTVL</t>
  </si>
  <si>
    <t>MTWK</t>
  </si>
  <si>
    <t>MUDD</t>
  </si>
  <si>
    <t>MYLN</t>
  </si>
  <si>
    <t>NEPH</t>
  </si>
  <si>
    <t>NLGB</t>
  </si>
  <si>
    <t>NLMD</t>
  </si>
  <si>
    <t>NLMG</t>
  </si>
  <si>
    <t>NLNT</t>
  </si>
  <si>
    <t>NLSY</t>
  </si>
  <si>
    <t>NORT</t>
  </si>
  <si>
    <t>NVCL</t>
  </si>
  <si>
    <t>OBSD</t>
  </si>
  <si>
    <t>OCPY</t>
  </si>
  <si>
    <t>OGBN</t>
  </si>
  <si>
    <t>OHBT</t>
  </si>
  <si>
    <t>OHPY</t>
  </si>
  <si>
    <t>OMLT</t>
  </si>
  <si>
    <t>OOLT</t>
  </si>
  <si>
    <t>OOPY</t>
  </si>
  <si>
    <t>OOZE</t>
  </si>
  <si>
    <t>OPHB</t>
  </si>
  <si>
    <t>OPHL</t>
  </si>
  <si>
    <t>OPML</t>
  </si>
  <si>
    <t>OPXT</t>
  </si>
  <si>
    <t>OPYR</t>
  </si>
  <si>
    <t>OQTZ</t>
  </si>
  <si>
    <t>ORCG</t>
  </si>
  <si>
    <t>OREE</t>
  </si>
  <si>
    <t>ORGA</t>
  </si>
  <si>
    <t>ORGN</t>
  </si>
  <si>
    <t>ORSD</t>
  </si>
  <si>
    <t>OWEB</t>
  </si>
  <si>
    <t>PAMP</t>
  </si>
  <si>
    <t>PBBL</t>
  </si>
  <si>
    <t>PCBR</t>
  </si>
  <si>
    <t>PCBS</t>
  </si>
  <si>
    <t>PCLN</t>
  </si>
  <si>
    <t>PCON</t>
  </si>
  <si>
    <t>PCRT</t>
  </si>
  <si>
    <t>PCSD</t>
  </si>
  <si>
    <t>PCST</t>
  </si>
  <si>
    <t>PCTR</t>
  </si>
  <si>
    <t>PDSD</t>
  </si>
  <si>
    <t>PEGM</t>
  </si>
  <si>
    <t>PERL</t>
  </si>
  <si>
    <t>PHBN</t>
  </si>
  <si>
    <t>PHFD</t>
  </si>
  <si>
    <t>PHGB</t>
  </si>
  <si>
    <t>PHGN</t>
  </si>
  <si>
    <t>PHLD</t>
  </si>
  <si>
    <t>PHLN</t>
  </si>
  <si>
    <t>PHON</t>
  </si>
  <si>
    <t>PHOS</t>
  </si>
  <si>
    <t>PHPD</t>
  </si>
  <si>
    <t>PHSH</t>
  </si>
  <si>
    <t>PHTP</t>
  </si>
  <si>
    <t>PHYL</t>
  </si>
  <si>
    <t>PKRY</t>
  </si>
  <si>
    <t>PKST</t>
  </si>
  <si>
    <t>PLHF</t>
  </si>
  <si>
    <t>PLMS</t>
  </si>
  <si>
    <t>PLSD</t>
  </si>
  <si>
    <t>PORP</t>
  </si>
  <si>
    <t>PORT</t>
  </si>
  <si>
    <t>POSD</t>
  </si>
  <si>
    <t>PPRT</t>
  </si>
  <si>
    <t>PRCG</t>
  </si>
  <si>
    <t>PRDT</t>
  </si>
  <si>
    <t>PRGN</t>
  </si>
  <si>
    <t>PRSH</t>
  </si>
  <si>
    <t>PSAM</t>
  </si>
  <si>
    <t>PSEP</t>
  </si>
  <si>
    <t>PSFS</t>
  </si>
  <si>
    <t>PSOL</t>
  </si>
  <si>
    <t>PTRY</t>
  </si>
  <si>
    <t>PTWD</t>
  </si>
  <si>
    <t>PUMC</t>
  </si>
  <si>
    <t>PXNT</t>
  </si>
  <si>
    <t>PYBR</t>
  </si>
  <si>
    <t>PYHB</t>
  </si>
  <si>
    <t>PYPR</t>
  </si>
  <si>
    <t>PYRO</t>
  </si>
  <si>
    <t>PYRY</t>
  </si>
  <si>
    <t>PYSD</t>
  </si>
  <si>
    <t>QAFS</t>
  </si>
  <si>
    <t>QAFT</t>
  </si>
  <si>
    <t>QDIO</t>
  </si>
  <si>
    <t>QFPO</t>
  </si>
  <si>
    <t>QGAB</t>
  </si>
  <si>
    <t>QLAT</t>
  </si>
  <si>
    <t>QMON</t>
  </si>
  <si>
    <t>QMSH</t>
  </si>
  <si>
    <t>QMZD</t>
  </si>
  <si>
    <t>QRCR</t>
  </si>
  <si>
    <t>QRGR</t>
  </si>
  <si>
    <t>QSCH</t>
  </si>
  <si>
    <t>QSSS</t>
  </si>
  <si>
    <t>QTZT</t>
  </si>
  <si>
    <t>QZAN</t>
  </si>
  <si>
    <t>QZAR</t>
  </si>
  <si>
    <t>QZGB</t>
  </si>
  <si>
    <t>QZLT</t>
  </si>
  <si>
    <t>QZMG</t>
  </si>
  <si>
    <t>QZPY</t>
  </si>
  <si>
    <t>QZSY</t>
  </si>
  <si>
    <t>QZTC</t>
  </si>
  <si>
    <t>QZWK</t>
  </si>
  <si>
    <t>RDLR</t>
  </si>
  <si>
    <t>RDTF</t>
  </si>
  <si>
    <t>REDR</t>
  </si>
  <si>
    <t>REGO</t>
  </si>
  <si>
    <t>RHDA</t>
  </si>
  <si>
    <t>RHLT</t>
  </si>
  <si>
    <t>RHYD</t>
  </si>
  <si>
    <t>RLTF</t>
  </si>
  <si>
    <t>ROCK</t>
  </si>
  <si>
    <t>RODI</t>
  </si>
  <si>
    <t>RVBR</t>
  </si>
  <si>
    <t>RVSS</t>
  </si>
  <si>
    <t>RYTF</t>
  </si>
  <si>
    <t>SCHT</t>
  </si>
  <si>
    <t>SDBR</t>
  </si>
  <si>
    <t>SDDS</t>
  </si>
  <si>
    <t>SDFS</t>
  </si>
  <si>
    <t>SDGR</t>
  </si>
  <si>
    <t>SDMD</t>
  </si>
  <si>
    <t>SDMS</t>
  </si>
  <si>
    <t>SDPO</t>
  </si>
  <si>
    <t>SDSO</t>
  </si>
  <si>
    <t>SDST</t>
  </si>
  <si>
    <t>SEDS</t>
  </si>
  <si>
    <t>SERP</t>
  </si>
  <si>
    <t>SFAR</t>
  </si>
  <si>
    <t>SHLE</t>
  </si>
  <si>
    <t>SHNK</t>
  </si>
  <si>
    <t>SHSH</t>
  </si>
  <si>
    <t>SICT</t>
  </si>
  <si>
    <t>SILI</t>
  </si>
  <si>
    <t>SILT</t>
  </si>
  <si>
    <t>SINT</t>
  </si>
  <si>
    <t>SKRN</t>
  </si>
  <si>
    <t>SLAR</t>
  </si>
  <si>
    <t>SLAT</t>
  </si>
  <si>
    <t>SLIB</t>
  </si>
  <si>
    <t>SLMD</t>
  </si>
  <si>
    <t>SLMS</t>
  </si>
  <si>
    <t>SLOZ</t>
  </si>
  <si>
    <t>SLST</t>
  </si>
  <si>
    <t>SNNT</t>
  </si>
  <si>
    <t>SOMD</t>
  </si>
  <si>
    <t>SOSY</t>
  </si>
  <si>
    <t>SOTT</t>
  </si>
  <si>
    <t>SPIL</t>
  </si>
  <si>
    <t>SPLT</t>
  </si>
  <si>
    <t>SPPL</t>
  </si>
  <si>
    <t>SPRL</t>
  </si>
  <si>
    <t>SPRS</t>
  </si>
  <si>
    <t>SPSM</t>
  </si>
  <si>
    <t>SPSS</t>
  </si>
  <si>
    <t>SPST</t>
  </si>
  <si>
    <t>SYEN</t>
  </si>
  <si>
    <t>SYGR</t>
  </si>
  <si>
    <t>SYNR</t>
  </si>
  <si>
    <t>SYTD</t>
  </si>
  <si>
    <t>TAND</t>
  </si>
  <si>
    <t>TCBS</t>
  </si>
  <si>
    <t>TCDA</t>
  </si>
  <si>
    <t>TESC</t>
  </si>
  <si>
    <t>TFBR</t>
  </si>
  <si>
    <t>TFCG</t>
  </si>
  <si>
    <t>TFFT</t>
  </si>
  <si>
    <t>TFMS</t>
  </si>
  <si>
    <t>TFSS</t>
  </si>
  <si>
    <t>TFST</t>
  </si>
  <si>
    <t>TFWK</t>
  </si>
  <si>
    <t>TILI</t>
  </si>
  <si>
    <t>TILL</t>
  </si>
  <si>
    <t>TLBS</t>
  </si>
  <si>
    <t>TLCR</t>
  </si>
  <si>
    <t>TONL</t>
  </si>
  <si>
    <t>TONS</t>
  </si>
  <si>
    <t>TPFD</t>
  </si>
  <si>
    <t>TPPH</t>
  </si>
  <si>
    <t>TPRD</t>
  </si>
  <si>
    <t>TRAC</t>
  </si>
  <si>
    <t>TRAV</t>
  </si>
  <si>
    <t>TRCD</t>
  </si>
  <si>
    <t>TRCR</t>
  </si>
  <si>
    <t>TRCT</t>
  </si>
  <si>
    <t>TRON</t>
  </si>
  <si>
    <t>TUFA</t>
  </si>
  <si>
    <t>TUFF</t>
  </si>
  <si>
    <t>UBRK</t>
  </si>
  <si>
    <t>UCPG</t>
  </si>
  <si>
    <t>UMAF</t>
  </si>
  <si>
    <t>VGST</t>
  </si>
  <si>
    <t>VLBR</t>
  </si>
  <si>
    <t>VOAS</t>
  </si>
  <si>
    <t>VOBR</t>
  </si>
  <si>
    <t>VOCL</t>
  </si>
  <si>
    <t>VOLC</t>
  </si>
  <si>
    <t>VOMD</t>
  </si>
  <si>
    <t>VOSS</t>
  </si>
  <si>
    <t>VTTF</t>
  </si>
  <si>
    <t>WACK</t>
  </si>
  <si>
    <t>WEBS</t>
  </si>
  <si>
    <t>WETU</t>
  </si>
  <si>
    <t>WHRL</t>
  </si>
  <si>
    <t>WKST</t>
  </si>
  <si>
    <t>XAKR</t>
  </si>
  <si>
    <t>XCIR</t>
  </si>
  <si>
    <t>XEVP</t>
  </si>
  <si>
    <t>impure_dolomite</t>
  </si>
  <si>
    <t>mudstone</t>
  </si>
  <si>
    <t>CGI SIMPLE LITHOLOGY: The corrseponding lithology used in the CGI simple lithology vocabulary</t>
  </si>
  <si>
    <t>ROCK_TYPE_MATCH</t>
  </si>
  <si>
    <t>Absarokite</t>
  </si>
  <si>
    <t>Acapulcoite meteorite</t>
  </si>
  <si>
    <t>Acapulcoite-lodranite meteorite</t>
  </si>
  <si>
    <t>Aceite</t>
  </si>
  <si>
    <t>Acidite</t>
  </si>
  <si>
    <t>Actinolite schist</t>
  </si>
  <si>
    <t>Actinolite-chlorite schist</t>
  </si>
  <si>
    <t>Actinolite-mica schist</t>
  </si>
  <si>
    <t>Adinole</t>
  </si>
  <si>
    <t>Aegirine-nepheline-rock</t>
  </si>
  <si>
    <t>Aegirinite</t>
  </si>
  <si>
    <t>Aegirinolith</t>
  </si>
  <si>
    <t>Aeolian deposit</t>
  </si>
  <si>
    <t>Aeolinite</t>
  </si>
  <si>
    <t>Afrikandite</t>
  </si>
  <si>
    <t>Agglutinate</t>
  </si>
  <si>
    <t>Agmatite</t>
  </si>
  <si>
    <t>Agmatitic gneiss</t>
  </si>
  <si>
    <t>Agpaitic nepheline syenite pegmatite</t>
  </si>
  <si>
    <t>Aillikite</t>
  </si>
  <si>
    <t>Ailsyte</t>
  </si>
  <si>
    <t>Akerite</t>
  </si>
  <si>
    <t>Akoafimite</t>
  </si>
  <si>
    <t>Alabradorite</t>
  </si>
  <si>
    <t>Albasalt</t>
  </si>
  <si>
    <t>Albite dolerite</t>
  </si>
  <si>
    <t>Albite felsite</t>
  </si>
  <si>
    <t>Albite syenite</t>
  </si>
  <si>
    <t>Albite-epidote hornfels</t>
  </si>
  <si>
    <t>Albite-granite</t>
  </si>
  <si>
    <t>Albitized gneiss</t>
  </si>
  <si>
    <t>Albitized granite</t>
  </si>
  <si>
    <t>Alboranite</t>
  </si>
  <si>
    <t>Alentegite</t>
  </si>
  <si>
    <t>Aleutite (rock)</t>
  </si>
  <si>
    <t>Alexoite</t>
  </si>
  <si>
    <t>Alfisol</t>
  </si>
  <si>
    <t>Alga sapropel</t>
  </si>
  <si>
    <t>Alkali diorite</t>
  </si>
  <si>
    <t>Alkali gabbro</t>
  </si>
  <si>
    <t>alkali sub-bentonite</t>
  </si>
  <si>
    <t>Alkali-feldspar nepheline-syenite</t>
  </si>
  <si>
    <t>Alkaliplete</t>
  </si>
  <si>
    <t>Alkaliptoche</t>
  </si>
  <si>
    <t>Alkorthosite</t>
  </si>
  <si>
    <t>Alkremite</t>
  </si>
  <si>
    <t>Allalinite</t>
  </si>
  <si>
    <t>Allgovite</t>
  </si>
  <si>
    <t>Allivalite</t>
  </si>
  <si>
    <t>Allochetite</t>
  </si>
  <si>
    <t>Alluvial deposit</t>
  </si>
  <si>
    <t>Alsbachite</t>
  </si>
  <si>
    <t>Alum Shale</t>
  </si>
  <si>
    <t>Aluminium ore</t>
  </si>
  <si>
    <t>Alvikite</t>
  </si>
  <si>
    <t>Amausite</t>
  </si>
  <si>
    <t>Ambonite</t>
  </si>
  <si>
    <t>Amherstite</t>
  </si>
  <si>
    <t>Amiatite</t>
  </si>
  <si>
    <t>Amneite</t>
  </si>
  <si>
    <t>Ampasimenite</t>
  </si>
  <si>
    <t>Ampelite</t>
  </si>
  <si>
    <t>Amphibole tonalite</t>
  </si>
  <si>
    <t>Amphibole-enstatite andesite</t>
  </si>
  <si>
    <t>Amphibole-rock</t>
  </si>
  <si>
    <t>Amphibololite</t>
  </si>
  <si>
    <t>Amphigenite</t>
  </si>
  <si>
    <t>Amygdaloid</t>
  </si>
  <si>
    <t>Amygdaloidal basalt</t>
  </si>
  <si>
    <t>Anabohitsite</t>
  </si>
  <si>
    <t>Analcime camptonite</t>
  </si>
  <si>
    <t>Analcime nepheline-monzosyenite</t>
  </si>
  <si>
    <t>Analcime-basanite</t>
  </si>
  <si>
    <t>Analcime-diorite</t>
  </si>
  <si>
    <t>Analcime-gabbro</t>
  </si>
  <si>
    <t>Analcime-monzodiorite</t>
  </si>
  <si>
    <t>Analcime-monzogabbro</t>
  </si>
  <si>
    <t>Analcime-monzosyenite</t>
  </si>
  <si>
    <t>Analcime-phonolite</t>
  </si>
  <si>
    <t>Analcime-syenite</t>
  </si>
  <si>
    <t>Analcime-tephrite</t>
  </si>
  <si>
    <t>Anam-aegisodite</t>
  </si>
  <si>
    <t>Anameseid</t>
  </si>
  <si>
    <t>Anamesite</t>
  </si>
  <si>
    <t>Anatectite</t>
  </si>
  <si>
    <t>Anatexite</t>
  </si>
  <si>
    <t>Anchorite</t>
  </si>
  <si>
    <t>Andalusite hornfels</t>
  </si>
  <si>
    <t>Andelatite</t>
  </si>
  <si>
    <t>Andendiorite</t>
  </si>
  <si>
    <t>Andengranite</t>
  </si>
  <si>
    <t>Andennorite</t>
  </si>
  <si>
    <t>Andesilabradorite</t>
  </si>
  <si>
    <t>Andesinite</t>
  </si>
  <si>
    <t>Andesite-basalt</t>
  </si>
  <si>
    <t>Andesitic lapilli-tuff</t>
  </si>
  <si>
    <t>Andesitic tuff</t>
  </si>
  <si>
    <t>Andesitoid</t>
  </si>
  <si>
    <t>Andisol</t>
  </si>
  <si>
    <t>Angarite</t>
  </si>
  <si>
    <t>Angolaite</t>
  </si>
  <si>
    <t>Angrite meteorite</t>
  </si>
  <si>
    <t>Anhydrite-grainstone</t>
  </si>
  <si>
    <t>Anhydrite-mudstone</t>
  </si>
  <si>
    <t>Anhydrite-packstone</t>
  </si>
  <si>
    <t>Anhydrite-stone</t>
  </si>
  <si>
    <t>Anhydrite-wackestone</t>
  </si>
  <si>
    <t>Ankaranandite</t>
  </si>
  <si>
    <t>Ankaratrite</t>
  </si>
  <si>
    <t>Ankerite-boundstone</t>
  </si>
  <si>
    <t>Ankerite-framestone</t>
  </si>
  <si>
    <t>Ankerite-grainstone</t>
  </si>
  <si>
    <t>Ankerite-gravel</t>
  </si>
  <si>
    <t>Ankerite-microsparstone</t>
  </si>
  <si>
    <t>Ankerite-microstone</t>
  </si>
  <si>
    <t>Ankerite-mud</t>
  </si>
  <si>
    <t>Ankerite-mudstone</t>
  </si>
  <si>
    <t>Ankerite-packstone</t>
  </si>
  <si>
    <t>Ankerite-pseudosparstone</t>
  </si>
  <si>
    <t>Ankerite-sand</t>
  </si>
  <si>
    <t>Ankerite-sparstone</t>
  </si>
  <si>
    <t>Ankerite-wackestone</t>
  </si>
  <si>
    <t>Anomalous aubrite meteorite</t>
  </si>
  <si>
    <t>Anomalous CK3 chondrite meteorite</t>
  </si>
  <si>
    <t>Anomalous CK4 chondrite meteorite</t>
  </si>
  <si>
    <t>Anomalous CK5 chondrite meteorite</t>
  </si>
  <si>
    <t>Anomalous CM chondrite meteorite</t>
  </si>
  <si>
    <t>Anomalous CM2 chondrite meteorite</t>
  </si>
  <si>
    <t>Anomalous CR2 chondrite meteorite</t>
  </si>
  <si>
    <t>Anomalous CV3 chondrite meteorite</t>
  </si>
  <si>
    <t>Anomalous diogenite meteorite</t>
  </si>
  <si>
    <t>Anomalous E chondrite meteorite</t>
  </si>
  <si>
    <t>Anomalous E3 chondrite meteorite</t>
  </si>
  <si>
    <t>Anomalous E5 chondrite meteorite</t>
  </si>
  <si>
    <t>Anomalous EH3/4 chondrite meteorite</t>
  </si>
  <si>
    <t>Anomalous EH7 chondrite meteorite</t>
  </si>
  <si>
    <t>Anomalous eucrite meteorite</t>
  </si>
  <si>
    <t>Anomalous H3.8 chondrite meteorite</t>
  </si>
  <si>
    <t>Anomalous howardite meteorite</t>
  </si>
  <si>
    <t>Anomalous IAB iron meteorite</t>
  </si>
  <si>
    <t>Anomalous IAB-sHL iron meteorite</t>
  </si>
  <si>
    <t>Anomalous IAB-sLM iron meteorite</t>
  </si>
  <si>
    <t>Anomalous IC iron meteorite</t>
  </si>
  <si>
    <t>Anomalous IIAB iron meteorite</t>
  </si>
  <si>
    <t>Anomalous IID iron meteorite</t>
  </si>
  <si>
    <t>Anomalous IIE iron meteorite</t>
  </si>
  <si>
    <t>Anomalous IIIAB iron meteorite</t>
  </si>
  <si>
    <t>Anomalous IIIE iron meteorite</t>
  </si>
  <si>
    <t>Anomalous IVA iron meteorite</t>
  </si>
  <si>
    <t>Anomalous mesosiderite meteorite</t>
  </si>
  <si>
    <t>Anomalous PMG pallasite meteorite</t>
  </si>
  <si>
    <t>Anomalous ureilite meteorite</t>
  </si>
  <si>
    <t>Anorthitissite</t>
  </si>
  <si>
    <t>Anorthitite</t>
  </si>
  <si>
    <t>Anorthobase</t>
  </si>
  <si>
    <t>Anorthoclase basalt</t>
  </si>
  <si>
    <t>Anorthoclase syenite</t>
  </si>
  <si>
    <t>Anorthoclasite</t>
  </si>
  <si>
    <t>Anorthosite norite</t>
  </si>
  <si>
    <t>Anorthositic Lunar meteorite</t>
  </si>
  <si>
    <t>Anorthosyenite</t>
  </si>
  <si>
    <t>Anthraphyre</t>
  </si>
  <si>
    <t>Antifenitepegmatite</t>
  </si>
  <si>
    <t>Antsohite</t>
  </si>
  <si>
    <t>Anyolite</t>
  </si>
  <si>
    <t>Apache Tears</t>
  </si>
  <si>
    <t>Apatite nephelinolite</t>
  </si>
  <si>
    <t>Apatite-forsteritite</t>
  </si>
  <si>
    <t>Apatite-magnetite-rock</t>
  </si>
  <si>
    <t>Apatitolite</t>
  </si>
  <si>
    <t>Apgaitic nepheline-syenite</t>
  </si>
  <si>
    <t>Aphanide</t>
  </si>
  <si>
    <t>Aplitic diorite</t>
  </si>
  <si>
    <t>Aplitic dolerite</t>
  </si>
  <si>
    <t>Aplitic granite</t>
  </si>
  <si>
    <t>Aplitic microgabbro</t>
  </si>
  <si>
    <t>Aplitic monzonite</t>
  </si>
  <si>
    <t>Aplitic quartz-monzonite</t>
  </si>
  <si>
    <t>Aplosyenite</t>
  </si>
  <si>
    <t>Apojasperoid</t>
  </si>
  <si>
    <t>Aporhyolite</t>
  </si>
  <si>
    <t>Apotroctolite</t>
  </si>
  <si>
    <t>Appinite</t>
  </si>
  <si>
    <t>Aragonite-boundstone</t>
  </si>
  <si>
    <t>Aragonite-framestone</t>
  </si>
  <si>
    <t>Aragonite-grainstone</t>
  </si>
  <si>
    <t>Aragonite-gravel</t>
  </si>
  <si>
    <t>Aragonite-microsparstone</t>
  </si>
  <si>
    <t>Aragonite-microstone</t>
  </si>
  <si>
    <t>Aragonite-mud</t>
  </si>
  <si>
    <t>Aragonite-mudstone</t>
  </si>
  <si>
    <t>Aragonite-packstone</t>
  </si>
  <si>
    <t>Aragonite-pseudosparstone</t>
  </si>
  <si>
    <t>Aragonite-sand</t>
  </si>
  <si>
    <t>Aragonite-sparstone</t>
  </si>
  <si>
    <t>Aragonite-wackestone</t>
  </si>
  <si>
    <t>Arapahite</t>
  </si>
  <si>
    <t>argillaceous hematite</t>
  </si>
  <si>
    <t>Argillisite</t>
  </si>
  <si>
    <t>Argulite</t>
  </si>
  <si>
    <t>Aridisol</t>
  </si>
  <si>
    <t>Ariegite</t>
  </si>
  <si>
    <t>Arkite</t>
  </si>
  <si>
    <t>Arkose quartzite</t>
  </si>
  <si>
    <t>Arkosic sand</t>
  </si>
  <si>
    <t>Arsenic ore</t>
  </si>
  <si>
    <t>Arsoite</t>
  </si>
  <si>
    <t>Arterite</t>
  </si>
  <si>
    <t>Aschaffite</t>
  </si>
  <si>
    <t>Ash-breccia</t>
  </si>
  <si>
    <t>Asperite</t>
  </si>
  <si>
    <t>Asphalt (processed)</t>
  </si>
  <si>
    <t>Asphaltic sandstone</t>
  </si>
  <si>
    <t>Assyntite</t>
  </si>
  <si>
    <t>Asteroidal achondrite meteorite</t>
  </si>
  <si>
    <t>Astridite</t>
  </si>
  <si>
    <t>Atatschite</t>
  </si>
  <si>
    <t>Ataxite</t>
  </si>
  <si>
    <t>Atlantisite</t>
  </si>
  <si>
    <t>A-type granite</t>
  </si>
  <si>
    <t>Aubrite meteorite</t>
  </si>
  <si>
    <t>Augen-mylonite</t>
  </si>
  <si>
    <t>Augite analcimite</t>
  </si>
  <si>
    <t>Augite andesite</t>
  </si>
  <si>
    <t>Augite diorite</t>
  </si>
  <si>
    <t>Augite monzonite</t>
  </si>
  <si>
    <t>Augite porphyry</t>
  </si>
  <si>
    <t>Augite syenite</t>
  </si>
  <si>
    <t>Augite vogesite</t>
  </si>
  <si>
    <t>Augite-biotite microdiorite</t>
  </si>
  <si>
    <t>Augitite</t>
  </si>
  <si>
    <t>Australite</t>
  </si>
  <si>
    <t>Avezacite</t>
  </si>
  <si>
    <t>Bajaite</t>
  </si>
  <si>
    <t>Baldite</t>
  </si>
  <si>
    <t>Balgarite</t>
  </si>
  <si>
    <t>Baltorite</t>
  </si>
  <si>
    <t>Banakite</t>
  </si>
  <si>
    <t>Banatite</t>
  </si>
  <si>
    <t>Bandaite</t>
  </si>
  <si>
    <t>Banded gneiss</t>
  </si>
  <si>
    <t>Banded-bright-coal</t>
  </si>
  <si>
    <t>Banded-coal</t>
  </si>
  <si>
    <t>Banded-dull-coal</t>
  </si>
  <si>
    <t>Banded-ferruginous chert</t>
  </si>
  <si>
    <t>Banded-siliceous ironstone</t>
  </si>
  <si>
    <t>Baramite</t>
  </si>
  <si>
    <t>Barneite</t>
  </si>
  <si>
    <t>Barshawite</t>
  </si>
  <si>
    <t>Basaltic and anorthositic Lunar meteorite</t>
  </si>
  <si>
    <t>Basaltic and gabbroic breccia Lunar meteorite</t>
  </si>
  <si>
    <t>Basaltic breccia Lunar meteorite</t>
  </si>
  <si>
    <t>Basaltic glass</t>
  </si>
  <si>
    <t>Basaltic Lunar meteorite</t>
  </si>
  <si>
    <t>Basaltic shergottite meteorite</t>
  </si>
  <si>
    <t>Basaltic-volcaniclastic-breccia</t>
  </si>
  <si>
    <t>Basaltic-volcaniclastic-sandstone</t>
  </si>
  <si>
    <t>Basaltine</t>
  </si>
  <si>
    <t>Basaltite</t>
  </si>
  <si>
    <t>Basaltoid</t>
  </si>
  <si>
    <t>Basalt-trachyte</t>
  </si>
  <si>
    <t>Basalt-wacke</t>
  </si>
  <si>
    <t>Basanitic-analcimite</t>
  </si>
  <si>
    <t>Basanitic-haüynite</t>
  </si>
  <si>
    <t>Basanitic-leucitite</t>
  </si>
  <si>
    <t>Basanitic-nephelinite</t>
  </si>
  <si>
    <t>Basanitoid</t>
  </si>
  <si>
    <t>Basic volcanic rock</t>
  </si>
  <si>
    <t>Basin peat</t>
  </si>
  <si>
    <t>Basite</t>
  </si>
  <si>
    <t>Baslatite</t>
  </si>
  <si>
    <t>Batukite</t>
  </si>
  <si>
    <t>Bauchite</t>
  </si>
  <si>
    <t>Baulite</t>
  </si>
  <si>
    <t>Bauxitic soil</t>
  </si>
  <si>
    <t>Beach dune sand</t>
  </si>
  <si>
    <t>Beach sand</t>
  </si>
  <si>
    <t>Bebedourite</t>
  </si>
  <si>
    <t>Bediasite</t>
  </si>
  <si>
    <t>Beerbachite</t>
  </si>
  <si>
    <t>Bekinkinite</t>
  </si>
  <si>
    <t>Belocherite</t>
  </si>
  <si>
    <t>Beloeilite</t>
  </si>
  <si>
    <t>Belugite</t>
  </si>
  <si>
    <t>Bentonite</t>
  </si>
  <si>
    <t>Bereshite</t>
  </si>
  <si>
    <t>Beresite</t>
  </si>
  <si>
    <t>Beresite-listvenite</t>
  </si>
  <si>
    <t>Beringite</t>
  </si>
  <si>
    <t>Bermudite</t>
  </si>
  <si>
    <t>Berondrite</t>
  </si>
  <si>
    <t>Beschtauite</t>
  </si>
  <si>
    <t>Bibliolite</t>
  </si>
  <si>
    <t>Bielenite</t>
  </si>
  <si>
    <t>Bigwoodite</t>
  </si>
  <si>
    <t>Bikolite</t>
  </si>
  <si>
    <t>Billitonite</t>
  </si>
  <si>
    <t>Bineite</t>
  </si>
  <si>
    <t>Binemelite</t>
  </si>
  <si>
    <t>Biochemical and chemical sedimentary rock</t>
  </si>
  <si>
    <t>Biological deposit</t>
  </si>
  <si>
    <t>Biotite gneiss</t>
  </si>
  <si>
    <t>Biotite hornblende syenite</t>
  </si>
  <si>
    <t>Biotite melteigite</t>
  </si>
  <si>
    <t>Biotite nepheline-monzosyenite</t>
  </si>
  <si>
    <t>Biotite peridotite</t>
  </si>
  <si>
    <t>Biotite pyroxenite</t>
  </si>
  <si>
    <t>Biotite quartz-norite</t>
  </si>
  <si>
    <t>Biotite-bearing-hornblende meladiorite</t>
  </si>
  <si>
    <t>Biotite-feldspar porphyry</t>
  </si>
  <si>
    <t>Biotite-garnet-plagioclase granulite</t>
  </si>
  <si>
    <t>Biotite-hornblende gneiss</t>
  </si>
  <si>
    <t>Biotite-quartz-feldspar pegmatite</t>
  </si>
  <si>
    <t>Biotitite</t>
  </si>
  <si>
    <t>Biquahororthandite</t>
  </si>
  <si>
    <t>Birbirite</t>
  </si>
  <si>
    <t>Birch bog peat</t>
  </si>
  <si>
    <t>Bird's eye slate</t>
  </si>
  <si>
    <t>Bismuth ore</t>
  </si>
  <si>
    <t>Björnsjöite</t>
  </si>
  <si>
    <t>Blackband ironstone</t>
  </si>
  <si>
    <t>Black-lignite</t>
  </si>
  <si>
    <t>Blacolite</t>
  </si>
  <si>
    <t>Blairmorite</t>
  </si>
  <si>
    <t>Blanket peat</t>
  </si>
  <si>
    <t>Blastomylonite</t>
  </si>
  <si>
    <t>Blaviérite</t>
  </si>
  <si>
    <t>Block-bomb-tephra</t>
  </si>
  <si>
    <t>Block-tephra</t>
  </si>
  <si>
    <t>Bodeachat</t>
  </si>
  <si>
    <t>Boderite</t>
  </si>
  <si>
    <t>Boetonite</t>
  </si>
  <si>
    <t>Bog ironstone</t>
  </si>
  <si>
    <t>Boghead-cannel-coal</t>
  </si>
  <si>
    <t>Bolsenite</t>
  </si>
  <si>
    <t>Bomb-tephra</t>
  </si>
  <si>
    <t>Bonded aggregate</t>
  </si>
  <si>
    <t>Bone-coal</t>
  </si>
  <si>
    <t>Borax-stone</t>
  </si>
  <si>
    <t>Borengite</t>
  </si>
  <si>
    <t>Borolanite</t>
  </si>
  <si>
    <t>Borzolite</t>
  </si>
  <si>
    <t>Bostonite</t>
  </si>
  <si>
    <t>Bowralite</t>
  </si>
  <si>
    <t>Braccianite</t>
  </si>
  <si>
    <t>Brachinite meteorite</t>
  </si>
  <si>
    <t>Bragançaite</t>
  </si>
  <si>
    <t>Brandbergite</t>
  </si>
  <si>
    <t>Brecciated andesite</t>
  </si>
  <si>
    <t>Brecciated granite</t>
  </si>
  <si>
    <t>Brecciated pseudotachylite</t>
  </si>
  <si>
    <t>Breccio-conglomerate</t>
  </si>
  <si>
    <t>Bright-coal</t>
  </si>
  <si>
    <t>Brown-lignite</t>
  </si>
  <si>
    <t>Brucite-marble</t>
  </si>
  <si>
    <t>Buchite</t>
  </si>
  <si>
    <t>Buchonite</t>
  </si>
  <si>
    <t>Burgasite</t>
  </si>
  <si>
    <t>Burned-rock</t>
  </si>
  <si>
    <t>Busorite</t>
  </si>
  <si>
    <t>Bytownite olivine-gabbro</t>
  </si>
  <si>
    <t>Bytownite-troctolite</t>
  </si>
  <si>
    <t>C chondrite meteorite</t>
  </si>
  <si>
    <t>C1 chondrite meteorite</t>
  </si>
  <si>
    <t>C2 chondrite meteorite</t>
  </si>
  <si>
    <t>C3 chondrite meteorite</t>
  </si>
  <si>
    <t>C4 chondrite meteorite</t>
  </si>
  <si>
    <t>C4/5 chondrite meteorite</t>
  </si>
  <si>
    <t>C4-ung chondrite meteorite</t>
  </si>
  <si>
    <t>C5 chondrite meteorite</t>
  </si>
  <si>
    <t>C5/6-ung chondrite meteorite</t>
  </si>
  <si>
    <t>C6 chondrite meteorite</t>
  </si>
  <si>
    <t>Cabytauite</t>
  </si>
  <si>
    <t>Cadmium ore</t>
  </si>
  <si>
    <t>Caesium ore</t>
  </si>
  <si>
    <t>Calavorite</t>
  </si>
  <si>
    <t>Calc-alkali basalt</t>
  </si>
  <si>
    <t>Calcareous dolostone</t>
  </si>
  <si>
    <t>Calciclasite</t>
  </si>
  <si>
    <t>Calciclastic ironstone</t>
  </si>
  <si>
    <t>Calciclastic silicate-mudstone</t>
  </si>
  <si>
    <t>Calciocarbonatite lapillistone</t>
  </si>
  <si>
    <t>Calcioplete</t>
  </si>
  <si>
    <t>Calci-pebbly silicate-mudstone</t>
  </si>
  <si>
    <t>Calcite ijolite</t>
  </si>
  <si>
    <t>Calcite-bearing muscovite-chlorite phyllite</t>
  </si>
  <si>
    <t>Calcite-boundstone</t>
  </si>
  <si>
    <t>Calcite-cemented sandstone</t>
  </si>
  <si>
    <t>Calcite-cemented silicate-sandstone</t>
  </si>
  <si>
    <t>Calcite-framestone</t>
  </si>
  <si>
    <t>Calcite-grainstone</t>
  </si>
  <si>
    <t>Calcite-gravel</t>
  </si>
  <si>
    <t>Calcite-microsparstone</t>
  </si>
  <si>
    <t>Calcite-microstone</t>
  </si>
  <si>
    <t>Calcite-mud</t>
  </si>
  <si>
    <t>Calcite-mudstone</t>
  </si>
  <si>
    <t>Calcite-packstone</t>
  </si>
  <si>
    <t>Calcite-pseudosparstone</t>
  </si>
  <si>
    <t>Calcite-sand</t>
  </si>
  <si>
    <t>Calcite-sparstone</t>
  </si>
  <si>
    <t>Calcite-wackestone</t>
  </si>
  <si>
    <t>Calcitfels</t>
  </si>
  <si>
    <t>Calcogranitone</t>
  </si>
  <si>
    <t>Calc-silicate hornfels</t>
  </si>
  <si>
    <t>Calc-skarn</t>
  </si>
  <si>
    <t>Calc-tonalite</t>
  </si>
  <si>
    <t>Californite</t>
  </si>
  <si>
    <t>Caltonite</t>
  </si>
  <si>
    <t>Campanite</t>
  </si>
  <si>
    <t>Camptospessartite</t>
  </si>
  <si>
    <t>Camptovogesite</t>
  </si>
  <si>
    <t>Canadite</t>
  </si>
  <si>
    <t>Cancarixite</t>
  </si>
  <si>
    <t>Cancrinite-bearing-alkali-feldspar-syenite</t>
  </si>
  <si>
    <t>Cancrinite-bearing-anorthosite</t>
  </si>
  <si>
    <t>Cancrinite-bearing-diorite</t>
  </si>
  <si>
    <t>Cancrinite-bearing-dioritoid</t>
  </si>
  <si>
    <t>Cancrinite-bearing-gabbro</t>
  </si>
  <si>
    <t>Cancrinite-bearing-gabbroic-rock</t>
  </si>
  <si>
    <t>Cancrinite-bearing-monzogabbro</t>
  </si>
  <si>
    <t>Cancrinite-bearing-monzonite</t>
  </si>
  <si>
    <t>Cancrinite-bearing-syenite</t>
  </si>
  <si>
    <t>Cancrinite-diorite</t>
  </si>
  <si>
    <t>Cancrinite-gabbro</t>
  </si>
  <si>
    <t>Cancrinite-monzodiorite</t>
  </si>
  <si>
    <t>Cancrinite-monzogabbro</t>
  </si>
  <si>
    <t>Cancrinite-monzosyenite</t>
  </si>
  <si>
    <t>Cancrinite-syenite</t>
  </si>
  <si>
    <t>Cancrinite-syenitic-rock</t>
  </si>
  <si>
    <t>Cancrinte-bearing-monzodiorite</t>
  </si>
  <si>
    <t>Canel-mudstone</t>
  </si>
  <si>
    <t>Cannel-boghead-coal</t>
  </si>
  <si>
    <t>Cannel-coal</t>
  </si>
  <si>
    <t>Cantalite</t>
  </si>
  <si>
    <t>carbankerite</t>
  </si>
  <si>
    <t>carbargilite</t>
  </si>
  <si>
    <t>Carbonaceous chondrite meteorite</t>
  </si>
  <si>
    <t>Carbonaceous Sedimentary Rock</t>
  </si>
  <si>
    <t>Carbonate-chlorite schist</t>
  </si>
  <si>
    <t>Carbonate-silicate rock</t>
  </si>
  <si>
    <t>Carbonate-silicate schist</t>
  </si>
  <si>
    <t>Carbonatite-related albitite</t>
  </si>
  <si>
    <t>Carbophyre</t>
  </si>
  <si>
    <t>Carmeloite</t>
  </si>
  <si>
    <t>Carnallite-stone</t>
  </si>
  <si>
    <t>Cascadite</t>
  </si>
  <si>
    <t>catarinite</t>
  </si>
  <si>
    <t>Catawbarite</t>
  </si>
  <si>
    <t>Caucasite</t>
  </si>
  <si>
    <t>CB chondrite meteorite</t>
  </si>
  <si>
    <t>CBa chondrite meteorite</t>
  </si>
  <si>
    <t>CBb chondrite meteorite</t>
  </si>
  <si>
    <t>Cecilite</t>
  </si>
  <si>
    <t>Ceramic (man-made)</t>
  </si>
  <si>
    <t>CH chondrite meteorite</t>
  </si>
  <si>
    <t>CH/CBb chondrite meteorite</t>
  </si>
  <si>
    <t>CH3 chondrite meteorite</t>
  </si>
  <si>
    <t>Chalk-with-flints</t>
  </si>
  <si>
    <t>Charnockitic anorthosite</t>
  </si>
  <si>
    <t>Charnockitic norite</t>
  </si>
  <si>
    <t>Charnockitic suite</t>
  </si>
  <si>
    <t>Charoitite</t>
  </si>
  <si>
    <t>Chassignite meteorite</t>
  </si>
  <si>
    <t>Chemical deposit</t>
  </si>
  <si>
    <t>Chinite</t>
  </si>
  <si>
    <t>chiropterite</t>
  </si>
  <si>
    <t>Chlorite amphibolite</t>
  </si>
  <si>
    <t>Chlorite-actinolite metabasalt</t>
  </si>
  <si>
    <t>Chlorite-epidote granofels</t>
  </si>
  <si>
    <t>Chloritolite</t>
  </si>
  <si>
    <t>Chlorogrisonite schist</t>
  </si>
  <si>
    <t>Chondrite meteorite</t>
  </si>
  <si>
    <t>Chondrite meteorite by petrological type</t>
  </si>
  <si>
    <t>Chondrite-fusion crust meteorite</t>
  </si>
  <si>
    <t>Chondrodite skarn</t>
  </si>
  <si>
    <t>chorismite</t>
  </si>
  <si>
    <t>Christianite</t>
  </si>
  <si>
    <t>Chromium ore</t>
  </si>
  <si>
    <t>CI chondrite meteorite</t>
  </si>
  <si>
    <t>CI1 chondrite meteorite</t>
  </si>
  <si>
    <t>Cipolin</t>
  </si>
  <si>
    <t>Cizlakite</t>
  </si>
  <si>
    <t>CK chondrite meteorite</t>
  </si>
  <si>
    <t>CK3 chondrite meteorite</t>
  </si>
  <si>
    <t>CK3.8 chondrite meteorite</t>
  </si>
  <si>
    <t>CK3/4 chondrite meteorite</t>
  </si>
  <si>
    <t>CK3-6 chondrite meteorite</t>
  </si>
  <si>
    <t>CK4 chondrite meteorite</t>
  </si>
  <si>
    <t>CK4/5 chondrite meteorite</t>
  </si>
  <si>
    <t>CK5 chondrite meteorite</t>
  </si>
  <si>
    <t>CK5/6 chondrite meteorite</t>
  </si>
  <si>
    <t>CK6 chondrite meteorite</t>
  </si>
  <si>
    <t>Cladium peat</t>
  </si>
  <si>
    <t>Clarain</t>
  </si>
  <si>
    <t>Clast-free impact-melt-rock</t>
  </si>
  <si>
    <t>Clast-poor impact-melt-rock</t>
  </si>
  <si>
    <t>Clast-rich impact-melt-rock</t>
  </si>
  <si>
    <t>Clay brick</t>
  </si>
  <si>
    <t>Clay loam</t>
  </si>
  <si>
    <t>Clay soil</t>
  </si>
  <si>
    <t>Clay-with-flints</t>
  </si>
  <si>
    <t>Clinker</t>
  </si>
  <si>
    <t>Clinopyroxene leucitite</t>
  </si>
  <si>
    <t>Clinopyroxene-leucite nephelinite</t>
  </si>
  <si>
    <t>CM chondrite meteorite</t>
  </si>
  <si>
    <t>CM1 chondrite meteorite</t>
  </si>
  <si>
    <t>CM1/2 chondrite meteorite</t>
  </si>
  <si>
    <t>CM1-2 chondrite meteorite</t>
  </si>
  <si>
    <t>CM2 chondrite meteorite</t>
  </si>
  <si>
    <t>CO chondrite meteorite</t>
  </si>
  <si>
    <t>CO3 chondrite meteorite</t>
  </si>
  <si>
    <t>CO3.0 chondrite meteorite</t>
  </si>
  <si>
    <t>CO3.1 chondrite meteorite</t>
  </si>
  <si>
    <t>CO3.2 chondrite meteorite</t>
  </si>
  <si>
    <t>CO3.3 chondrite meteorite</t>
  </si>
  <si>
    <t>CO3.4 chondrite meteorite</t>
  </si>
  <si>
    <t>CO3.5 chondrite meteorite</t>
  </si>
  <si>
    <t>CO3.6 chondrite meteorite</t>
  </si>
  <si>
    <t>CO3.7 chondrite meteorite</t>
  </si>
  <si>
    <t>CO3.8 chondrite meteorite</t>
  </si>
  <si>
    <t>CO3.9 chondrite meteorite</t>
  </si>
  <si>
    <t>CO3-melt breccia chondrite meteorite</t>
  </si>
  <si>
    <t>Coaly Sedimentary Rock</t>
  </si>
  <si>
    <t>Coarse ash</t>
  </si>
  <si>
    <t>Coarse silicate-sand</t>
  </si>
  <si>
    <t>Coarse tuff</t>
  </si>
  <si>
    <t>Coarse-grained contact-marble</t>
  </si>
  <si>
    <t>Coarse-sand</t>
  </si>
  <si>
    <t>Coastal zone deposit</t>
  </si>
  <si>
    <t>Cobalt ore</t>
  </si>
  <si>
    <t>Cocite</t>
  </si>
  <si>
    <t>Cohesive cataclasite</t>
  </si>
  <si>
    <t>Cohesive fault-rock</t>
  </si>
  <si>
    <t>Cohesive protocataclasite</t>
  </si>
  <si>
    <t>Cohesive ultracataclasite</t>
  </si>
  <si>
    <t>Cokeite</t>
  </si>
  <si>
    <t>Colemanite-stone</t>
  </si>
  <si>
    <t>Collobrièrite</t>
  </si>
  <si>
    <t>Columbretite</t>
  </si>
  <si>
    <t>Combustion buchite</t>
  </si>
  <si>
    <t>Combustion fritted-rock</t>
  </si>
  <si>
    <t>Comenditic trachyte</t>
  </si>
  <si>
    <t>Commercial granite</t>
  </si>
  <si>
    <t>Composite gneiss</t>
  </si>
  <si>
    <t>Conglomeratic arkose</t>
  </si>
  <si>
    <t>Conglomerite</t>
  </si>
  <si>
    <t>Congressite</t>
  </si>
  <si>
    <t>Contact adinole</t>
  </si>
  <si>
    <t>Contact buchite</t>
  </si>
  <si>
    <t>Contact fritted-rock</t>
  </si>
  <si>
    <t>Contact metamorphic glassy rock</t>
  </si>
  <si>
    <t>Contact metamorphic rock</t>
  </si>
  <si>
    <t>Contact-marble</t>
  </si>
  <si>
    <t>Coorongite</t>
  </si>
  <si>
    <t>Copper carbonate ore</t>
  </si>
  <si>
    <t>Copper ore</t>
  </si>
  <si>
    <t>Copper oxide ore</t>
  </si>
  <si>
    <t>Copper sulfide ore</t>
  </si>
  <si>
    <t>Coprolite</t>
  </si>
  <si>
    <t>Corcovadite</t>
  </si>
  <si>
    <t>Cordierite-garnet gneiss</t>
  </si>
  <si>
    <t>Cordierite-sillimanite hornfels</t>
  </si>
  <si>
    <t>Cornean</t>
  </si>
  <si>
    <t>Cornubianite</t>
  </si>
  <si>
    <t>Coronite</t>
  </si>
  <si>
    <t>Cortlandite</t>
  </si>
  <si>
    <t>Corundite</t>
  </si>
  <si>
    <t>Coticule</t>
  </si>
  <si>
    <t>Coversand</t>
  </si>
  <si>
    <t>Covite</t>
  </si>
  <si>
    <t>CR chondrite meteorite</t>
  </si>
  <si>
    <t>CR1 chondrite meteorite</t>
  </si>
  <si>
    <t>CR2 chondrite meteorite</t>
  </si>
  <si>
    <t>CR6 chondrite meteorite</t>
  </si>
  <si>
    <t>CR7 chondrite meteorite</t>
  </si>
  <si>
    <t>Craigmontite</t>
  </si>
  <si>
    <t>Craignurite</t>
  </si>
  <si>
    <t>Crinoid-lime-sediment</t>
  </si>
  <si>
    <t>Crinoid-limestone</t>
  </si>
  <si>
    <t>Crocodile Jasper</t>
  </si>
  <si>
    <t>Crocydite</t>
  </si>
  <si>
    <t>Cromaltite</t>
  </si>
  <si>
    <t>Crossite-pumpellyite granofels</t>
  </si>
  <si>
    <t>Cryptodacite</t>
  </si>
  <si>
    <t>Crystal ash</t>
  </si>
  <si>
    <t>C-type granite</t>
  </si>
  <si>
    <t>Cumberlandite</t>
  </si>
  <si>
    <t>Cumulate</t>
  </si>
  <si>
    <t>Cumulitic gabbro</t>
  </si>
  <si>
    <t>Cuselite</t>
  </si>
  <si>
    <t>Cuyamite</t>
  </si>
  <si>
    <t>CV chondrite meteorite</t>
  </si>
  <si>
    <t>CV2 chondrite meteorite</t>
  </si>
  <si>
    <t>CV3 chondrite meteorite</t>
  </si>
  <si>
    <t>Dacite-andesite</t>
  </si>
  <si>
    <t>Dacitic lapilli-tuff</t>
  </si>
  <si>
    <t>Dacitic-volcaniclastic-sandstone</t>
  </si>
  <si>
    <t>Dahamite</t>
  </si>
  <si>
    <t>Dalmatian Stone</t>
  </si>
  <si>
    <t>Damkjernite</t>
  </si>
  <si>
    <t>Dancalite</t>
  </si>
  <si>
    <t>Darwin Glass</t>
  </si>
  <si>
    <t>Davianite</t>
  </si>
  <si>
    <t>Deldoradite</t>
  </si>
  <si>
    <t>Dellenitoid</t>
  </si>
  <si>
    <t>Diaphthorite</t>
  </si>
  <si>
    <t>Diaschistite</t>
  </si>
  <si>
    <t>Diasporite</t>
  </si>
  <si>
    <t>Diatectite</t>
  </si>
  <si>
    <t>Diatexite</t>
  </si>
  <si>
    <t>Diatomaceous-ooze</t>
  </si>
  <si>
    <t>Dictyonite</t>
  </si>
  <si>
    <t>Differentiated achondrite meteorite</t>
  </si>
  <si>
    <t>Dimelite</t>
  </si>
  <si>
    <t>Diogenite meteorite</t>
  </si>
  <si>
    <t>Diopside-garnet granulite</t>
  </si>
  <si>
    <t>Diopside-leucite lamproite</t>
  </si>
  <si>
    <t>Diopside-leucite-phlogopite lamproite</t>
  </si>
  <si>
    <t>Diopside-leucite-richterite-madupitic lamproite</t>
  </si>
  <si>
    <t>Diopside-madupitic lamproite</t>
  </si>
  <si>
    <t>Diopside-sanidine-phlogopite lamproite</t>
  </si>
  <si>
    <t>Diopside-wollastonite-calcite contact-marble</t>
  </si>
  <si>
    <t>Diopsidite</t>
  </si>
  <si>
    <t>Dioride</t>
  </si>
  <si>
    <t>Dioritic hornblende gneiss</t>
  </si>
  <si>
    <t>Dissogenite</t>
  </si>
  <si>
    <t>disthenite</t>
  </si>
  <si>
    <t>Ditro-essexite</t>
  </si>
  <si>
    <t>Ditroite</t>
  </si>
  <si>
    <t>Dolereid</t>
  </si>
  <si>
    <t>Dolerine</t>
  </si>
  <si>
    <t>Dolomite-boundstone</t>
  </si>
  <si>
    <t>Dolomite-carbonatite</t>
  </si>
  <si>
    <t>Dolomite-framestone</t>
  </si>
  <si>
    <t>Dolomite-grainstone</t>
  </si>
  <si>
    <t>Dolomite-gravel</t>
  </si>
  <si>
    <t>Dolomite-microsparstone</t>
  </si>
  <si>
    <t>Dolomite-microstone</t>
  </si>
  <si>
    <t>Dolomite-mud</t>
  </si>
  <si>
    <t>Dolomite-packstone</t>
  </si>
  <si>
    <t>Dolomite-pseudosparstone</t>
  </si>
  <si>
    <t>Dolomite-sand</t>
  </si>
  <si>
    <t>Dolomite-sparstone</t>
  </si>
  <si>
    <t>Dolomite-wackestone</t>
  </si>
  <si>
    <t>Domite</t>
  </si>
  <si>
    <t>Doreite</t>
  </si>
  <si>
    <t>Drakontite</t>
  </si>
  <si>
    <t>Drusite</t>
  </si>
  <si>
    <t>Duckstein</t>
  </si>
  <si>
    <t>Dull-coal</t>
  </si>
  <si>
    <t>Dumalite</t>
  </si>
  <si>
    <t>Duncanite</t>
  </si>
  <si>
    <t>Dunitic diogenite meteorite</t>
  </si>
  <si>
    <t>Durain</t>
  </si>
  <si>
    <t>Durbachite</t>
  </si>
  <si>
    <t>dynamogranite</t>
  </si>
  <si>
    <t>E3 chondrite meteorite</t>
  </si>
  <si>
    <t>E4 chondrite meteorite</t>
  </si>
  <si>
    <t>E5 chondrite meteorite</t>
  </si>
  <si>
    <t>E6 chondrite meteorite</t>
  </si>
  <si>
    <t>Eclogitoid</t>
  </si>
  <si>
    <t>EH chondrite meteorite</t>
  </si>
  <si>
    <t>EH3 chondrite meteorite</t>
  </si>
  <si>
    <t>EH4 chondrite meteorite</t>
  </si>
  <si>
    <t>EH4/5 chondrite meteorite</t>
  </si>
  <si>
    <t>EH5 chondrite meteorite</t>
  </si>
  <si>
    <t>EH6 chondrite meteorite</t>
  </si>
  <si>
    <t>EH6-melt breccia chondrite meteorite</t>
  </si>
  <si>
    <t>EH7 chondrite meteorite</t>
  </si>
  <si>
    <t>EH-melt rock chondrite meteorite</t>
  </si>
  <si>
    <t>Ehrwaldite</t>
  </si>
  <si>
    <t>Eichstädtite</t>
  </si>
  <si>
    <t>Ekerite</t>
  </si>
  <si>
    <t>EL chondrite meteorite</t>
  </si>
  <si>
    <t>EL3 chondrite meteorite</t>
  </si>
  <si>
    <t>EL4 chondrite meteorite</t>
  </si>
  <si>
    <t>EL5 chondrite meteorite</t>
  </si>
  <si>
    <t>EL5-melt breccia chondrite meteorite</t>
  </si>
  <si>
    <t>EL6 chondrite meteorite</t>
  </si>
  <si>
    <t>EL6/7 chondrite meteorite</t>
  </si>
  <si>
    <t>EL7 chondrite meteorite</t>
  </si>
  <si>
    <t>Elkhornite</t>
  </si>
  <si>
    <t>EL-melt rock chondrite meteorite</t>
  </si>
  <si>
    <t>Elvan</t>
  </si>
  <si>
    <t>E-melt breccia chondrite meteorite</t>
  </si>
  <si>
    <t>Endogreisen</t>
  </si>
  <si>
    <t>Engadinite</t>
  </si>
  <si>
    <t>Engelburgite</t>
  </si>
  <si>
    <t>Enstatite chondrite meteorite</t>
  </si>
  <si>
    <t>Enstatite-sanidine-phlogopite lamproite</t>
  </si>
  <si>
    <t>Enstatitite</t>
  </si>
  <si>
    <t>Entisol</t>
  </si>
  <si>
    <t>Eorhyolite</t>
  </si>
  <si>
    <t>Epibasite</t>
  </si>
  <si>
    <t>Epiclastic tuff</t>
  </si>
  <si>
    <t>Epidiorite</t>
  </si>
  <si>
    <t>Epidote amphibolite</t>
  </si>
  <si>
    <t>Epidote-glaucophane schist</t>
  </si>
  <si>
    <t>Epidotite</t>
  </si>
  <si>
    <t>Episyenite</t>
  </si>
  <si>
    <t>Esboite</t>
  </si>
  <si>
    <t>Esmeraldite</t>
  </si>
  <si>
    <t>Essexite</t>
  </si>
  <si>
    <t>Essexite-akerite</t>
  </si>
  <si>
    <t>Essexite-basalt</t>
  </si>
  <si>
    <t>Essexite-diabase</t>
  </si>
  <si>
    <t>Essexite-diorite</t>
  </si>
  <si>
    <t>Essexite-porphyrite</t>
  </si>
  <si>
    <t>Esterellite</t>
  </si>
  <si>
    <t>Eucrite breccia meteorite</t>
  </si>
  <si>
    <t>Eucrite cumulate meteorite</t>
  </si>
  <si>
    <t>Eucrite melt breccia meteorite</t>
  </si>
  <si>
    <t>Eucrite meteorite</t>
  </si>
  <si>
    <t>Eucrite monomict breccia meteorite</t>
  </si>
  <si>
    <t>Eucrite polymict breccia meteorite</t>
  </si>
  <si>
    <t>Eudialyte-bearing nepheline-syenite</t>
  </si>
  <si>
    <t>Eudialytite</t>
  </si>
  <si>
    <t>Eulysite</t>
  </si>
  <si>
    <t>Euphotide</t>
  </si>
  <si>
    <t>Eurite</t>
  </si>
  <si>
    <t>Eustratite</t>
  </si>
  <si>
    <t>Eutectite</t>
  </si>
  <si>
    <t>Evergreenite</t>
  </si>
  <si>
    <t>Evisite</t>
  </si>
  <si>
    <t>Exogreisen</t>
  </si>
  <si>
    <t>Farrisite</t>
  </si>
  <si>
    <t>Fasibitikite</t>
  </si>
  <si>
    <t>Fasinite</t>
  </si>
  <si>
    <t>Fault-related alkaline metasomatite</t>
  </si>
  <si>
    <t>Feather amphibolite</t>
  </si>
  <si>
    <t>Fei Cui Jade</t>
  </si>
  <si>
    <t>Feldspar-basalt</t>
  </si>
  <si>
    <t>Feldspar-hornblende-phyric andesite</t>
  </si>
  <si>
    <t>Feldspar-pyroxene-phyric andesite</t>
  </si>
  <si>
    <t>Feldspathic breccia</t>
  </si>
  <si>
    <t>Feldspathic breccia Lunar meteorite</t>
  </si>
  <si>
    <t>Feldspathic peridotite</t>
  </si>
  <si>
    <t>Feldspathic schist</t>
  </si>
  <si>
    <t>Feldspathic-sandstone</t>
  </si>
  <si>
    <t>Feldspathine</t>
  </si>
  <si>
    <t>Felsic tuffite</t>
  </si>
  <si>
    <t>Felsic-granulite</t>
  </si>
  <si>
    <t>Felsoandesite</t>
  </si>
  <si>
    <t>Felsophyrite</t>
  </si>
  <si>
    <t>Felsparite</t>
  </si>
  <si>
    <t>Fen peat</t>
  </si>
  <si>
    <t>Fen-wood peat</t>
  </si>
  <si>
    <t>Fe-rich-olivine-gabbro</t>
  </si>
  <si>
    <t>Ferrite (ceramic)</t>
  </si>
  <si>
    <t>Ferrodiorite</t>
  </si>
  <si>
    <t>ferrolite</t>
  </si>
  <si>
    <t>Ferropicrite</t>
  </si>
  <si>
    <t>Ferroplete</t>
  </si>
  <si>
    <t>Ferruclastic, calciclastic, siliciclastic hybrid-sediment</t>
  </si>
  <si>
    <t>Finandranite</t>
  </si>
  <si>
    <t>Fine ash</t>
  </si>
  <si>
    <t>Fine tuff</t>
  </si>
  <si>
    <t>Fine-grained contact-marble</t>
  </si>
  <si>
    <t>Fine-grained melititic rock</t>
  </si>
  <si>
    <t>Fine-sand</t>
  </si>
  <si>
    <t>Fiorite</t>
  </si>
  <si>
    <t>Fire Obsidian</t>
  </si>
  <si>
    <t>Firmicite</t>
  </si>
  <si>
    <t>Fissile silicate-mudstone</t>
  </si>
  <si>
    <t>flexible sandstone</t>
  </si>
  <si>
    <t>Flint-gravel</t>
  </si>
  <si>
    <t>Flood basalt</t>
  </si>
  <si>
    <t>Fluorine-rich granite</t>
  </si>
  <si>
    <t>Foid-bearing dolerite</t>
  </si>
  <si>
    <t>Foid-bearing gabbroic-rock</t>
  </si>
  <si>
    <t>Foid-bearing trachyandesite</t>
  </si>
  <si>
    <t>Foid-bearing-dioritoid</t>
  </si>
  <si>
    <t>Foraminiferal Chalk</t>
  </si>
  <si>
    <t>Forsteritite</t>
  </si>
  <si>
    <t>Foyaite</t>
  </si>
  <si>
    <t>Fritted-rock</t>
  </si>
  <si>
    <t>Fulgurite</t>
  </si>
  <si>
    <t>Fusain</t>
  </si>
  <si>
    <t>Gabbrodiorite</t>
  </si>
  <si>
    <t>Gabbroic Lunar meteorite</t>
  </si>
  <si>
    <t>gagatite</t>
  </si>
  <si>
    <t>Ganister</t>
  </si>
  <si>
    <t>Garnet granulite</t>
  </si>
  <si>
    <t>Garnet omphacitite</t>
  </si>
  <si>
    <t>Garnet-biotite augen gneiss</t>
  </si>
  <si>
    <t>Garnet-Biotite Gneiss</t>
  </si>
  <si>
    <t>Garnet-biotite-quartz-feldspar gneiss</t>
  </si>
  <si>
    <t>Garnet-clinopyroxene-plagioclase granulite</t>
  </si>
  <si>
    <t>Garnet-glaucophane schist</t>
  </si>
  <si>
    <t>Garnet-graphite schist</t>
  </si>
  <si>
    <t>Garnet-hornblende schist</t>
  </si>
  <si>
    <t>Garnet-mica schist</t>
  </si>
  <si>
    <t>Garnet-peridotite</t>
  </si>
  <si>
    <t>Garnet-pyroxene granulite</t>
  </si>
  <si>
    <t>Garnet-pyroxene-feldspar granulite</t>
  </si>
  <si>
    <t>Garnet-quartz-plagioclase gneiss</t>
  </si>
  <si>
    <t>Garnet-quartz-plagioclase granofels</t>
  </si>
  <si>
    <t>Garnet-sillimanite-cordierite paragneiss</t>
  </si>
  <si>
    <t>Geest</t>
  </si>
  <si>
    <t>Gelisol</t>
  </si>
  <si>
    <t>Georgiaite</t>
  </si>
  <si>
    <t>Glacialite</t>
  </si>
  <si>
    <t>Glacigenic deposit</t>
  </si>
  <si>
    <t>Glacitectonite</t>
  </si>
  <si>
    <t>Glass (man-made)</t>
  </si>
  <si>
    <t>Glass slag</t>
  </si>
  <si>
    <t>Glassy andesite</t>
  </si>
  <si>
    <t>Glassy basalt</t>
  </si>
  <si>
    <t>Glassy hornfels</t>
  </si>
  <si>
    <t>Glaucophane gabbro gneiss</t>
  </si>
  <si>
    <t>Glaucophane gneiss</t>
  </si>
  <si>
    <t>Glaucophane granofels</t>
  </si>
  <si>
    <t>Glaucophane schist</t>
  </si>
  <si>
    <t>Glaucophane-lawsonite metabasalt</t>
  </si>
  <si>
    <t>Glaucophanite</t>
  </si>
  <si>
    <t>Goethite-gravel</t>
  </si>
  <si>
    <t>Goethite-mud</t>
  </si>
  <si>
    <t>Goethite-mudstone</t>
  </si>
  <si>
    <t>Goethite-sand</t>
  </si>
  <si>
    <t>Goethite-sediment</t>
  </si>
  <si>
    <t>Goethite-stone</t>
  </si>
  <si>
    <t>Gold ore</t>
  </si>
  <si>
    <t>Granitic orthogneiss</t>
  </si>
  <si>
    <t>Granodiorite gneiss</t>
  </si>
  <si>
    <t>Granosyenite</t>
  </si>
  <si>
    <t>Granules</t>
  </si>
  <si>
    <t>Graphic granite</t>
  </si>
  <si>
    <t>Graphitic schist</t>
  </si>
  <si>
    <t>graphitite</t>
  </si>
  <si>
    <t>Gravel-grade dolostone</t>
  </si>
  <si>
    <t>Gravel-grade ironstone</t>
  </si>
  <si>
    <t>Gravel-grade phosphorite</t>
  </si>
  <si>
    <t>Gravelly mud</t>
  </si>
  <si>
    <t>Gravelly muddy sand</t>
  </si>
  <si>
    <t>Greenschist facies andesite</t>
  </si>
  <si>
    <t>Greenschist facies basaltic-andesite</t>
  </si>
  <si>
    <t>Grennaite</t>
  </si>
  <si>
    <t>Griquaite</t>
  </si>
  <si>
    <t>Grospydrite</t>
  </si>
  <si>
    <t>Group-1-kimberlite</t>
  </si>
  <si>
    <t>Grunerite quartzite</t>
  </si>
  <si>
    <t>Guardiaite</t>
  </si>
  <si>
    <t>Gumberite</t>
  </si>
  <si>
    <t>Gypsum/Anhydrite-stone</t>
  </si>
  <si>
    <t>Gypsum-grainstone</t>
  </si>
  <si>
    <t>Gypsum-mudstone</t>
  </si>
  <si>
    <t>Gypsum-packstone</t>
  </si>
  <si>
    <t>Gypsum-wackestone</t>
  </si>
  <si>
    <t>H chondrite meteorite</t>
  </si>
  <si>
    <t>H(?)4 chondrite meteorite</t>
  </si>
  <si>
    <t>H(5?) chondrite meteorite</t>
  </si>
  <si>
    <t>H(L)3 chondrite meteorite</t>
  </si>
  <si>
    <t>H(L)3.1 chondrite meteorite</t>
  </si>
  <si>
    <t>H(L)3-an chondrite meteorite</t>
  </si>
  <si>
    <t>H(L)6 chondrite meteorite</t>
  </si>
  <si>
    <t>H/L~4 chondrite meteorite</t>
  </si>
  <si>
    <t>H/L3 chondrite meteorite</t>
  </si>
  <si>
    <t>H/L3.5 chondrite meteorite</t>
  </si>
  <si>
    <t>H/L3.6 chondrite meteorite</t>
  </si>
  <si>
    <t>H/L3.7 chondrite meteorite</t>
  </si>
  <si>
    <t>H/L3.9 chondrite meteorite</t>
  </si>
  <si>
    <t>H/L3-4 chondrite meteorite</t>
  </si>
  <si>
    <t>H/L4 chondrite meteorite</t>
  </si>
  <si>
    <t>H/L4/5 chondrite meteorite</t>
  </si>
  <si>
    <t>H/L4-5 chondrite meteorite</t>
  </si>
  <si>
    <t>H/L5 chondrite meteorite</t>
  </si>
  <si>
    <t>H/L6 chondrite meteorite</t>
  </si>
  <si>
    <t>H/L6-melt rock chondrite meteorite</t>
  </si>
  <si>
    <t>H? chondrite meteorite</t>
  </si>
  <si>
    <t>H~4 chondrite meteorite</t>
  </si>
  <si>
    <t>H~4/5 chondrite meteorite</t>
  </si>
  <si>
    <t>H~5 chondrite meteorite</t>
  </si>
  <si>
    <t>H~6 chondrite meteorite</t>
  </si>
  <si>
    <t>H3 chondrite meteorite</t>
  </si>
  <si>
    <t>H3.0 chondrite meteorite</t>
  </si>
  <si>
    <t>H3.0-3.4 chondrite meteorite</t>
  </si>
  <si>
    <t>H3.1 chondrite meteorite</t>
  </si>
  <si>
    <t>H3.2 chondrite meteorite</t>
  </si>
  <si>
    <t>H3.2-3.7 chondrite meteorite</t>
  </si>
  <si>
    <t>H3.2-6 chondrite meteorite</t>
  </si>
  <si>
    <t>H3.3 chondrite meteorite</t>
  </si>
  <si>
    <t>H3.4 chondrite meteorite</t>
  </si>
  <si>
    <t>H3.5 chondrite meteorite</t>
  </si>
  <si>
    <t>H3.6 chondrite meteorite</t>
  </si>
  <si>
    <t>H3.7 chondrite meteorite</t>
  </si>
  <si>
    <t>H3.8 chondrite meteorite</t>
  </si>
  <si>
    <t>H3.9 chondrite meteorite</t>
  </si>
  <si>
    <t>H3.9-5 chondrite meteorite</t>
  </si>
  <si>
    <t>H3.9-6 chondrite meteorite</t>
  </si>
  <si>
    <t>H3/4 chondrite meteorite</t>
  </si>
  <si>
    <t>H3-4 chondrite meteorite</t>
  </si>
  <si>
    <t>H3-5 chondrite meteorite</t>
  </si>
  <si>
    <t>H3-6 chondrite meteorite</t>
  </si>
  <si>
    <t>H3-an chondrite meteorite</t>
  </si>
  <si>
    <t>H4 chondrite meteorite</t>
  </si>
  <si>
    <t>H4(?) chondrite meteorite</t>
  </si>
  <si>
    <t>H4/5 chondrite meteorite</t>
  </si>
  <si>
    <t>H4/6 chondrite meteorite</t>
  </si>
  <si>
    <t>H4-5 chondrite meteorite</t>
  </si>
  <si>
    <t>H4-6 chondrite meteorite</t>
  </si>
  <si>
    <t>H4-an chondrite meteorite</t>
  </si>
  <si>
    <t>H4-melt breccia chondrite meteorite</t>
  </si>
  <si>
    <t>H5 chondrite meteorite</t>
  </si>
  <si>
    <t>H5-6 chondrite meteorite</t>
  </si>
  <si>
    <t>H5-7 chondrite meteorite</t>
  </si>
  <si>
    <t>H5-an chondrite meteorite</t>
  </si>
  <si>
    <t>H5-melt breccia chondrite meteorite</t>
  </si>
  <si>
    <t>H6 chondrite meteorite</t>
  </si>
  <si>
    <t>H6-an chondrite meteorite</t>
  </si>
  <si>
    <t>H6-melt breccia chondrite meteorite</t>
  </si>
  <si>
    <t>H7 chondrite meteorite</t>
  </si>
  <si>
    <t>Halite gypsum-stone</t>
  </si>
  <si>
    <t>Halite-grainstone</t>
  </si>
  <si>
    <t>Halite-mudstone</t>
  </si>
  <si>
    <t>Halite-packstone</t>
  </si>
  <si>
    <t>Halite-wackestone</t>
  </si>
  <si>
    <t>Hälleflinta</t>
  </si>
  <si>
    <t>H-an chondrite meteorite</t>
  </si>
  <si>
    <t>Hard jet</t>
  </si>
  <si>
    <t>Harrisite</t>
  </si>
  <si>
    <t>Harzburgitic diogenite meteorite</t>
  </si>
  <si>
    <t>Haueynitite</t>
  </si>
  <si>
    <t>haueynophyre</t>
  </si>
  <si>
    <t>Haüyne-bearing trachyandesite</t>
  </si>
  <si>
    <t>Haüyne-phonolite</t>
  </si>
  <si>
    <t>Haüynite</t>
  </si>
  <si>
    <t>HED achondrite meteorite</t>
  </si>
  <si>
    <t>Hematite-gravel</t>
  </si>
  <si>
    <t>Hematite-mud</t>
  </si>
  <si>
    <t>Hematite-mudstone</t>
  </si>
  <si>
    <t>Hematite-sand</t>
  </si>
  <si>
    <t>Hematite-sediment</t>
  </si>
  <si>
    <t>Hematite-stone</t>
  </si>
  <si>
    <t>High P/T metamorphic rock</t>
  </si>
  <si>
    <t>High-Al ophitic basalt</t>
  </si>
  <si>
    <t>High-grade mafic-hornfels</t>
  </si>
  <si>
    <t>High-grade metamorphic rock</t>
  </si>
  <si>
    <t>High-grade ultramafic-hornfels</t>
  </si>
  <si>
    <t>Highland rock</t>
  </si>
  <si>
    <t>High-Ti basalt</t>
  </si>
  <si>
    <t>Highwoodite</t>
  </si>
  <si>
    <t>Hill peat</t>
  </si>
  <si>
    <t>H-imp melt chondrite meteorite</t>
  </si>
  <si>
    <t>Histosol</t>
  </si>
  <si>
    <t>H-melt breccia chondrite meteorite</t>
  </si>
  <si>
    <t>H-melt rock chondrite meteorite</t>
  </si>
  <si>
    <t>H-metal chondrite meteorite</t>
  </si>
  <si>
    <t>Hornblende andesite</t>
  </si>
  <si>
    <t>Hornblende diorite</t>
  </si>
  <si>
    <t>Hornblende gneiss</t>
  </si>
  <si>
    <t>Hornblende granite</t>
  </si>
  <si>
    <t>Hornblende granofels</t>
  </si>
  <si>
    <t>Hornblende harzburgite</t>
  </si>
  <si>
    <t>Hornblende mafic-granulite</t>
  </si>
  <si>
    <t>Hornblende oligoclase diorite</t>
  </si>
  <si>
    <t>Hornblende orthopyroxenite</t>
  </si>
  <si>
    <t>Hornblende porphyry</t>
  </si>
  <si>
    <t>Hornblende schist</t>
  </si>
  <si>
    <t>Hornblende-augite andesite</t>
  </si>
  <si>
    <t>Hornblende-biotite gneiss</t>
  </si>
  <si>
    <t>Hornblende-biotite granite</t>
  </si>
  <si>
    <t>Hornblende-biotite granodiorite</t>
  </si>
  <si>
    <t>Hornblende-rock</t>
  </si>
  <si>
    <t>Hornblendite (s.s.)</t>
  </si>
  <si>
    <t>Hornfelsed schist</t>
  </si>
  <si>
    <t>Howardite meteorite</t>
  </si>
  <si>
    <t>Humic coal series</t>
  </si>
  <si>
    <t>Husebyite</t>
  </si>
  <si>
    <t>Hyalo-enstatite-phlogopite lamproite</t>
  </si>
  <si>
    <t>Hyalo-olivine-diopside-phlogopite lamproite</t>
  </si>
  <si>
    <t>Hybrid igneous rock and intrusive breccia</t>
  </si>
  <si>
    <t>IAB complex iron meteorite</t>
  </si>
  <si>
    <t>IAB-MG iron meteorite</t>
  </si>
  <si>
    <t>IAB-sHH iron meteorite</t>
  </si>
  <si>
    <t>IAB-sHL iron meteorite</t>
  </si>
  <si>
    <t>IAB-sLH iron meteorite</t>
  </si>
  <si>
    <t>IAB-sLL iron meteorite</t>
  </si>
  <si>
    <t>IAB-sLM iron meteorite</t>
  </si>
  <si>
    <t>IC iron meteorite</t>
  </si>
  <si>
    <t>Icelandite</t>
  </si>
  <si>
    <t>IIAB iron meteorite</t>
  </si>
  <si>
    <t>IIC iron meteorite</t>
  </si>
  <si>
    <t>IID iron meteorite</t>
  </si>
  <si>
    <t>IIE iron meteorite</t>
  </si>
  <si>
    <t>IIF iron meteorite</t>
  </si>
  <si>
    <t>IIG iron meteorite</t>
  </si>
  <si>
    <t>IIIAB iron meteorite</t>
  </si>
  <si>
    <t>IIICD iron meteorite</t>
  </si>
  <si>
    <t>IIIE iron meteorite</t>
  </si>
  <si>
    <t>IIIF iron meteorite</t>
  </si>
  <si>
    <t>Ijolite-urtite</t>
  </si>
  <si>
    <t>Illite-clay</t>
  </si>
  <si>
    <t>Illite-claystone</t>
  </si>
  <si>
    <t>Ilmenitite</t>
  </si>
  <si>
    <t>Impact melted EH chondrite meteorite</t>
  </si>
  <si>
    <t>Impact regolith</t>
  </si>
  <si>
    <t>Impact-melt-rock</t>
  </si>
  <si>
    <t>Impure lime-mudstone</t>
  </si>
  <si>
    <t>Impure marble</t>
  </si>
  <si>
    <t>Impure-coal</t>
  </si>
  <si>
    <t>Inceptisol</t>
  </si>
  <si>
    <t>Incohesive cataclasite</t>
  </si>
  <si>
    <t>Incohesive fault-breccia</t>
  </si>
  <si>
    <t>Incohesive protocataclasite</t>
  </si>
  <si>
    <t>Incohesive ultracataclasite</t>
  </si>
  <si>
    <t>Indochinite</t>
  </si>
  <si>
    <t>Infinite</t>
  </si>
  <si>
    <t>Irghizite</t>
  </si>
  <si>
    <t>Iron group meteorite</t>
  </si>
  <si>
    <t>Iron meteorite</t>
  </si>
  <si>
    <t>Iron ore</t>
  </si>
  <si>
    <t>Iron oxide ore</t>
  </si>
  <si>
    <t>Iron slag</t>
  </si>
  <si>
    <t>Iron-boundstone</t>
  </si>
  <si>
    <t>Iron-calc-skarn</t>
  </si>
  <si>
    <t>Iron-grainstone</t>
  </si>
  <si>
    <t>Iron-gravel</t>
  </si>
  <si>
    <t>Iron-mud</t>
  </si>
  <si>
    <t>Iron-mudstone</t>
  </si>
  <si>
    <t>Iron-packstone</t>
  </si>
  <si>
    <t>Iron-sand</t>
  </si>
  <si>
    <t>Ironstone ore</t>
  </si>
  <si>
    <t>Iron-wackestone</t>
  </si>
  <si>
    <t>Island arc basalt</t>
  </si>
  <si>
    <t>itabirite</t>
  </si>
  <si>
    <t>itacolumite</t>
  </si>
  <si>
    <t>Italite</t>
  </si>
  <si>
    <t>I-type granite</t>
  </si>
  <si>
    <t>IVA iron meteorite</t>
  </si>
  <si>
    <t>IVB iron meteorite</t>
  </si>
  <si>
    <t>Ivorite</t>
  </si>
  <si>
    <t>Jade</t>
  </si>
  <si>
    <t>Jadeite Jade</t>
  </si>
  <si>
    <t>Jadeite-bearing glaucophane-phengite schist</t>
  </si>
  <si>
    <t>Jadeite-garnet-phengite schist</t>
  </si>
  <si>
    <t>Jadeitite</t>
  </si>
  <si>
    <t>jadeolite</t>
  </si>
  <si>
    <t>Jet</t>
  </si>
  <si>
    <t>K chondrite meteorite</t>
  </si>
  <si>
    <t>K3 chondrite meteorite</t>
  </si>
  <si>
    <t>K4 chondrite meteorite</t>
  </si>
  <si>
    <t>Kainite-stone</t>
  </si>
  <si>
    <t>Kalmafite</t>
  </si>
  <si>
    <t>Kalsilite syenite</t>
  </si>
  <si>
    <t>Kalsilite-biotite pyroxenite</t>
  </si>
  <si>
    <t>Kalsilite-leucite-olivine melilitite</t>
  </si>
  <si>
    <t>Kalsilite-phlogopite melilitite</t>
  </si>
  <si>
    <t>Kalsilite-phlogopite-olivine-leucite melilitite</t>
  </si>
  <si>
    <t>Kalsilitic-rock</t>
  </si>
  <si>
    <t>Kalsilitite</t>
  </si>
  <si>
    <t>Kamafugite</t>
  </si>
  <si>
    <t>Kaolinite-clay</t>
  </si>
  <si>
    <t>Karst bauxite</t>
  </si>
  <si>
    <t>Kaxtorpite</t>
  </si>
  <si>
    <t>Kentallenite</t>
  </si>
  <si>
    <t>Kernite-stone</t>
  </si>
  <si>
    <t>Kerogenic limestone</t>
  </si>
  <si>
    <t>Kerogenic silicate-mudstone</t>
  </si>
  <si>
    <t>K-feldspar enriched leucogranite</t>
  </si>
  <si>
    <t>Khibinite</t>
  </si>
  <si>
    <t>Kierserite-stone</t>
  </si>
  <si>
    <t>Killas</t>
  </si>
  <si>
    <t>kinzigite</t>
  </si>
  <si>
    <t>Kivite</t>
  </si>
  <si>
    <t>Kjelsåsite</t>
  </si>
  <si>
    <t>klintite</t>
  </si>
  <si>
    <t>Kosmochlor Fei Cui</t>
  </si>
  <si>
    <t>Kosmochlorite</t>
  </si>
  <si>
    <t>Kovdite</t>
  </si>
  <si>
    <t>Kovdorite</t>
  </si>
  <si>
    <t>Kyanite granulite</t>
  </si>
  <si>
    <t>Kyanite-bearing grossular-clinopyroxene gneiss</t>
  </si>
  <si>
    <t>Kyanite-garnet-anorthite-quartz granulite</t>
  </si>
  <si>
    <t>Kyanite-paragonite eclogite</t>
  </si>
  <si>
    <t>Kyanite-talc schist</t>
  </si>
  <si>
    <t>Kyanite-talc-phengite schist</t>
  </si>
  <si>
    <t>L chondrite meteorite</t>
  </si>
  <si>
    <t>L(?)3 chondrite meteorite</t>
  </si>
  <si>
    <t>L(H)3 chondrite meteorite</t>
  </si>
  <si>
    <t>L(LL)~4 chondrite meteorite</t>
  </si>
  <si>
    <t>L(LL)3 chondrite meteorite</t>
  </si>
  <si>
    <t>L(LL)3.0 chondrite meteorite</t>
  </si>
  <si>
    <t>L(LL)3.05 chondrite meteorite</t>
  </si>
  <si>
    <t>L(LL)5 chondrite meteorite</t>
  </si>
  <si>
    <t>L(LL)6 chondrite meteorite</t>
  </si>
  <si>
    <t>L/LL(?)3 chondrite meteorite</t>
  </si>
  <si>
    <t>L/LL~4 chondrite meteorite</t>
  </si>
  <si>
    <t>L/LL~5 chondrite meteorite</t>
  </si>
  <si>
    <t>L/LL~6 chondrite meteorite</t>
  </si>
  <si>
    <t>L/LL3 chondrite meteorite</t>
  </si>
  <si>
    <t>L/LL3.1 chondrite meteorite</t>
  </si>
  <si>
    <t>L/LL3.10 chondrite meteorite</t>
  </si>
  <si>
    <t>L/LL3.2 chondrite meteorite</t>
  </si>
  <si>
    <t>L/LL3.4 chondrite meteorite</t>
  </si>
  <si>
    <t>L/LL3.5 chondrite meteorite</t>
  </si>
  <si>
    <t>L/LL3-5 chondrite meteorite</t>
  </si>
  <si>
    <t>L/LL3-6 chondrite meteorite</t>
  </si>
  <si>
    <t>L/LL4 chondrite meteorite</t>
  </si>
  <si>
    <t>L/LL5 chondrite meteorite</t>
  </si>
  <si>
    <t>L/LL5/6 chondrite meteorite</t>
  </si>
  <si>
    <t>L/LL5-6 chondrite meteorite</t>
  </si>
  <si>
    <t>L/LL6 chondrite meteorite</t>
  </si>
  <si>
    <t>L/LL6-an chondrite meteorite</t>
  </si>
  <si>
    <t>L/LL-melt rock chondrite meteorite</t>
  </si>
  <si>
    <t>L~3 chondrite meteorite</t>
  </si>
  <si>
    <t>L~4 chondrite meteorite</t>
  </si>
  <si>
    <t>L~4-6 chondrite meteorite</t>
  </si>
  <si>
    <t>L~5 chondrite meteorite</t>
  </si>
  <si>
    <t>L~6 chondrite meteorite</t>
  </si>
  <si>
    <t>L3 chondrite meteorite</t>
  </si>
  <si>
    <t>L3.0 chondrite meteorite</t>
  </si>
  <si>
    <t>L3.00 chondrite meteorite</t>
  </si>
  <si>
    <t>L3.0-3.7 chondrite meteorite</t>
  </si>
  <si>
    <t>L3.0-3.9 chondrite meteorite</t>
  </si>
  <si>
    <t>L3.05 chondrite meteorite</t>
  </si>
  <si>
    <t>L3.1 chondrite meteorite</t>
  </si>
  <si>
    <t>L3.10 chondrite meteorite</t>
  </si>
  <si>
    <t>L3.15 chondrite meteorite</t>
  </si>
  <si>
    <t>L3.2 chondrite meteorite</t>
  </si>
  <si>
    <t>L3.2-3.5 chondrite meteorite</t>
  </si>
  <si>
    <t>L3.2-3.6 chondrite meteorite</t>
  </si>
  <si>
    <t>L3.3 chondrite meteorite</t>
  </si>
  <si>
    <t>L3.3-3.5 chondrite meteorite</t>
  </si>
  <si>
    <t>L3.3-3.6 chondrite meteorite</t>
  </si>
  <si>
    <t>L3.3-3.7 chondrite meteorite</t>
  </si>
  <si>
    <t>L3.4 chondrite meteorite</t>
  </si>
  <si>
    <t>L3.5 chondrite meteorite</t>
  </si>
  <si>
    <t>L3.5-3.7 chondrite meteorite</t>
  </si>
  <si>
    <t>L3.5-3.8 chondrite meteorite</t>
  </si>
  <si>
    <t>L3.5-3.9 chondrite meteorite</t>
  </si>
  <si>
    <t>L3.5-5 chondrite meteorite</t>
  </si>
  <si>
    <t>L3.6 chondrite meteorite</t>
  </si>
  <si>
    <t>L3.6-4 chondrite meteorite</t>
  </si>
  <si>
    <t>L3.7 chondrite meteorite</t>
  </si>
  <si>
    <t>L3.7/3.8 chondrite meteorite</t>
  </si>
  <si>
    <t>L3.7-3.9 chondrite meteorite</t>
  </si>
  <si>
    <t>L3.7-4 chondrite meteorite</t>
  </si>
  <si>
    <t>L3.7-6 chondrite meteorite</t>
  </si>
  <si>
    <t>L3.8 chondrite meteorite</t>
  </si>
  <si>
    <t>L3.8-5 chondrite meteorite</t>
  </si>
  <si>
    <t>L3.8-6 chondrite meteorite</t>
  </si>
  <si>
    <t>L3.8-an chondrite meteorite</t>
  </si>
  <si>
    <t>L3.9 chondrite meteorite</t>
  </si>
  <si>
    <t>L3.9/4 chondrite meteorite</t>
  </si>
  <si>
    <t>L3/4 chondrite meteorite</t>
  </si>
  <si>
    <t>L3-4 chondrite meteorite</t>
  </si>
  <si>
    <t>L3-5 chondrite meteorite</t>
  </si>
  <si>
    <t>L3-6 chondrite meteorite</t>
  </si>
  <si>
    <t>L3-7 chondrite meteorite</t>
  </si>
  <si>
    <t>L3-melt breccia chondrite meteorite</t>
  </si>
  <si>
    <t>L4 chondrite meteorite</t>
  </si>
  <si>
    <t>L4/5 chondrite meteorite</t>
  </si>
  <si>
    <t>L4-5 chondrite meteorite</t>
  </si>
  <si>
    <t>L4-6 chondrite meteorite</t>
  </si>
  <si>
    <t>L4-an chondrite meteorite</t>
  </si>
  <si>
    <t>L4-melt breccia chondrite meteorite</t>
  </si>
  <si>
    <t>L4-melt rock chondrite meteorite</t>
  </si>
  <si>
    <t>L5 chondrite meteorite</t>
  </si>
  <si>
    <t>L5/6 chondrite meteorite</t>
  </si>
  <si>
    <t>L5-6 chrondite</t>
  </si>
  <si>
    <t>L5-7 chondrite meteorite</t>
  </si>
  <si>
    <t>L5-melt breccia chondrite meteorite</t>
  </si>
  <si>
    <t>L6 chondrite meteorite</t>
  </si>
  <si>
    <t>L6/7 chondrite meteorite</t>
  </si>
  <si>
    <t>L6-melt breccia chondrite meteorite</t>
  </si>
  <si>
    <t>L6-melt rock chondrite meteorite</t>
  </si>
  <si>
    <t>L7 chondrite meteorite</t>
  </si>
  <si>
    <t>Labradoritite</t>
  </si>
  <si>
    <t>Lacustrine deposit</t>
  </si>
  <si>
    <t>Lakarpite</t>
  </si>
  <si>
    <t>Lamalginite</t>
  </si>
  <si>
    <t>Lapis lazuli</t>
  </si>
  <si>
    <t>Lardalite</t>
  </si>
  <si>
    <t>Larvikite</t>
  </si>
  <si>
    <t>lavialite</t>
  </si>
  <si>
    <t>Layered granofels</t>
  </si>
  <si>
    <t>Lead ore</t>
  </si>
  <si>
    <t>Leptynite</t>
  </si>
  <si>
    <t>Leucite nephelinite</t>
  </si>
  <si>
    <t>Leucite-basanite</t>
  </si>
  <si>
    <t>Leucite-monzosyenite</t>
  </si>
  <si>
    <t>Leucite-nepheline phonolite</t>
  </si>
  <si>
    <t>Leucite-phlogopite lamproite</t>
  </si>
  <si>
    <t>Leucite-phonolite</t>
  </si>
  <si>
    <t>Leucite-richterite lamproite</t>
  </si>
  <si>
    <t>Leucite-tephrite</t>
  </si>
  <si>
    <t>Leucitite (s.s.)</t>
  </si>
  <si>
    <t>Leucitolite</t>
  </si>
  <si>
    <t>leucitophyre</t>
  </si>
  <si>
    <t>Leucocratic analcimite</t>
  </si>
  <si>
    <t>Leucocratic cancrinite-syenite</t>
  </si>
  <si>
    <t>Leucocratic charnockitic tonalite</t>
  </si>
  <si>
    <t>Leucocratic nepheline-diorite</t>
  </si>
  <si>
    <t>Leucodiorite</t>
  </si>
  <si>
    <t>Leucofoid-monzodiorite</t>
  </si>
  <si>
    <t>Leucofoid-monzogabbro</t>
  </si>
  <si>
    <t>Leucofoid-monzosyenite</t>
  </si>
  <si>
    <t>Leucogranodiorite</t>
  </si>
  <si>
    <t>Leucomonzogabbro</t>
  </si>
  <si>
    <t>Leucomonzogranite</t>
  </si>
  <si>
    <t>Leucoquartz-alkali-feldspar-syenite</t>
  </si>
  <si>
    <t>Leucoquartz-diorite</t>
  </si>
  <si>
    <t>Leucoquartz-gabbro</t>
  </si>
  <si>
    <t>Leucoquartz-monzodiorite</t>
  </si>
  <si>
    <t>Leucoquartz-monzogabbro</t>
  </si>
  <si>
    <t>Leucoquartz-monzonite</t>
  </si>
  <si>
    <t>Leucosyenite</t>
  </si>
  <si>
    <t>Leucosyenogranite</t>
  </si>
  <si>
    <t>Leucotonalite</t>
  </si>
  <si>
    <t>Lherzolitic shergottite meteorite</t>
  </si>
  <si>
    <t>Lime-framestone</t>
  </si>
  <si>
    <t>Lime-grainstone</t>
  </si>
  <si>
    <t>Lime-gravel</t>
  </si>
  <si>
    <t>Lime-microsparstone</t>
  </si>
  <si>
    <t>Lime-microstone</t>
  </si>
  <si>
    <t>Lime-packstone</t>
  </si>
  <si>
    <t>Lime-pseudosparstone</t>
  </si>
  <si>
    <t>Lime-rich silicate-mud</t>
  </si>
  <si>
    <t>Lime-rich silicate-mudstone</t>
  </si>
  <si>
    <t>Lime-rich soil</t>
  </si>
  <si>
    <t>Lime-sand</t>
  </si>
  <si>
    <t>Lime-sparstone</t>
  </si>
  <si>
    <t>Limonite-gravel</t>
  </si>
  <si>
    <t>Limonite-mud</t>
  </si>
  <si>
    <t>Limonite-mudstone</t>
  </si>
  <si>
    <t>Limonite-sand</t>
  </si>
  <si>
    <t>Limonite-sediment</t>
  </si>
  <si>
    <t>Limonite-stone</t>
  </si>
  <si>
    <t>L-imp melt chondrite meteorite</t>
  </si>
  <si>
    <t>limurite</t>
  </si>
  <si>
    <t>Lineated gneiss</t>
  </si>
  <si>
    <t>Lineated schist</t>
  </si>
  <si>
    <t>Litchfieldite</t>
  </si>
  <si>
    <t>Lithic ash</t>
  </si>
  <si>
    <t>Lithic breccia</t>
  </si>
  <si>
    <t>Lithic impact breccia</t>
  </si>
  <si>
    <t>Lithium ore</t>
  </si>
  <si>
    <t>Lithium salt ore</t>
  </si>
  <si>
    <t>Lithium silicate ore</t>
  </si>
  <si>
    <t>Lithomarge</t>
  </si>
  <si>
    <t>Lit-par-lit gneiss</t>
  </si>
  <si>
    <t>LL chondrite meteorite</t>
  </si>
  <si>
    <t>LL(L)3 chondrite meteorite</t>
  </si>
  <si>
    <t>LL(L)3.1 chondrite meteorite</t>
  </si>
  <si>
    <t>LL(L)3.2 chondrite meteorite</t>
  </si>
  <si>
    <t>LL? chondrite meteorite</t>
  </si>
  <si>
    <t>LL~3 chondrite meteorite</t>
  </si>
  <si>
    <t>LL~4 chondrite meteorite</t>
  </si>
  <si>
    <t>LL~4/5 chondrite meteorite</t>
  </si>
  <si>
    <t>LL~5 chondrite meteorite</t>
  </si>
  <si>
    <t>LL~6 chondrite meteorite</t>
  </si>
  <si>
    <t>LL&lt;3.5 chondrite meteorite</t>
  </si>
  <si>
    <t>LL3 chondrite meteorite</t>
  </si>
  <si>
    <t>LL3.0 chondrite meteorite</t>
  </si>
  <si>
    <t>LL3.00 chondrite meteorite</t>
  </si>
  <si>
    <t>LL3.05 chondrite meteorite</t>
  </si>
  <si>
    <t>LL3.1 chondrite meteorite</t>
  </si>
  <si>
    <t>LL3.10 chondrite meteorite</t>
  </si>
  <si>
    <t>LL3.15 chondrite meteorite</t>
  </si>
  <si>
    <t>LL3.2 chondrite meteorite</t>
  </si>
  <si>
    <t>LL3.3 chondrite meteorite</t>
  </si>
  <si>
    <t>LL3.4 chondrite meteorite</t>
  </si>
  <si>
    <t>LL3.5 chondrite meteorite</t>
  </si>
  <si>
    <t>LL3.6 chondrite meteorite</t>
  </si>
  <si>
    <t>LL3.6/3.7 chondrite meteorite</t>
  </si>
  <si>
    <t>LL3.7 chondrite meteorite</t>
  </si>
  <si>
    <t>LL3.7-6 chondrite meteorite</t>
  </si>
  <si>
    <t>LL3.8 chondrite meteorite</t>
  </si>
  <si>
    <t>LL3.8-4 chondrite meteorite</t>
  </si>
  <si>
    <t>LL3.8-6 chondrite meteorite</t>
  </si>
  <si>
    <t>LL3.9 chondrite meteorite</t>
  </si>
  <si>
    <t>LL3.9/4 chondrite meteorite</t>
  </si>
  <si>
    <t>LL3/4 chondrite meteorite</t>
  </si>
  <si>
    <t>LL3-4 chondrite meteorite</t>
  </si>
  <si>
    <t>LL3-5 chondrite meteorite</t>
  </si>
  <si>
    <t>LL3-6 chondrite meteorite</t>
  </si>
  <si>
    <t>LL4 chondrite meteorite</t>
  </si>
  <si>
    <t>LL4/5 chondrite meteorite</t>
  </si>
  <si>
    <t>LL4/6 chondrite meteorite</t>
  </si>
  <si>
    <t>LL4-5 chondrite meteorite</t>
  </si>
  <si>
    <t>LL4-6 chondrite meteorite</t>
  </si>
  <si>
    <t>LL4-7 chondrite meteorite</t>
  </si>
  <si>
    <t>LL4-melt breccia chondrite meteorite</t>
  </si>
  <si>
    <t>LL5 chondrite meteorite</t>
  </si>
  <si>
    <t>LL5/6 chondrite meteorite</t>
  </si>
  <si>
    <t>LL5-6 chondrite meteorite</t>
  </si>
  <si>
    <t>LL5-melt breccia chondrite meteorite</t>
  </si>
  <si>
    <t>LL6 chondrite meteorite</t>
  </si>
  <si>
    <t>LL6(?) chondrite meteorite</t>
  </si>
  <si>
    <t>LL6/7 chondrite meteorite</t>
  </si>
  <si>
    <t>LL6-an chondrite meteorite</t>
  </si>
  <si>
    <t>LL6-melt breccia chondrite meteorite</t>
  </si>
  <si>
    <t>LL7 chondrite meteorite</t>
  </si>
  <si>
    <t>LL7(?) chondrite meteorite</t>
  </si>
  <si>
    <t>LL-imp melt chondrite meteorite</t>
  </si>
  <si>
    <t>LL-melt breccia chondrite meteorite</t>
  </si>
  <si>
    <t>LL-melt rock chondrite meteorite</t>
  </si>
  <si>
    <t>L-melt breccia chondrite meteorite</t>
  </si>
  <si>
    <t>L-melt rock chondrite meteorite</t>
  </si>
  <si>
    <t>L-metal chondrite meteorite</t>
  </si>
  <si>
    <t>Loamy sand</t>
  </si>
  <si>
    <t>Lodranite meteorite</t>
  </si>
  <si>
    <t>Lodranite-an meteorite</t>
  </si>
  <si>
    <t>Low-Ti basalt</t>
  </si>
  <si>
    <t>Lucullan</t>
  </si>
  <si>
    <t>Lugarite</t>
  </si>
  <si>
    <t>Lujavrite</t>
  </si>
  <si>
    <t>Lujavritite</t>
  </si>
  <si>
    <t>Lunar achondrite meteorite</t>
  </si>
  <si>
    <t>Lunar breccia</t>
  </si>
  <si>
    <t>Lunar fragmental rock and sediment</t>
  </si>
  <si>
    <t>Lunar granophyric granite</t>
  </si>
  <si>
    <t>Lunar highland regolith</t>
  </si>
  <si>
    <t>Lunar igneous rock</t>
  </si>
  <si>
    <t>Lunar mare regolith</t>
  </si>
  <si>
    <t>Lunar regolith</t>
  </si>
  <si>
    <t>Lundyite</t>
  </si>
  <si>
    <t>Luscladite</t>
  </si>
  <si>
    <t>Lusitanite</t>
  </si>
  <si>
    <t>Lutalite</t>
  </si>
  <si>
    <t>Luxulianite</t>
  </si>
  <si>
    <t>Macusanite</t>
  </si>
  <si>
    <t>Maenaite</t>
  </si>
  <si>
    <t>Maenite</t>
  </si>
  <si>
    <t>Mafic-granulite</t>
  </si>
  <si>
    <t>Mafic-hornfels</t>
  </si>
  <si>
    <t>Magmatic iron meteorite</t>
  </si>
  <si>
    <t>Magnesian Limestone</t>
  </si>
  <si>
    <t>Magnesian-skarn</t>
  </si>
  <si>
    <t>Magnesite-stone</t>
  </si>
  <si>
    <t>magnesium bentonite</t>
  </si>
  <si>
    <t>magnetite olivinite</t>
  </si>
  <si>
    <t>Magnetite spinellite</t>
  </si>
  <si>
    <t>Magnetite-chlorite schist</t>
  </si>
  <si>
    <t>Magnetite-olivine-augite-plagioclase mafic-hornfels</t>
  </si>
  <si>
    <t>Magnetite-pyroxene melilitolite</t>
  </si>
  <si>
    <t>Magnetitite</t>
  </si>
  <si>
    <t>Magnocaricetum peat</t>
  </si>
  <si>
    <t>Mahogany Obsidian</t>
  </si>
  <si>
    <t>Malignite</t>
  </si>
  <si>
    <t>Mangan-calc-skarn</t>
  </si>
  <si>
    <t>Manganesian-skarn</t>
  </si>
  <si>
    <t>manganolite</t>
  </si>
  <si>
    <t>Mare basalt</t>
  </si>
  <si>
    <t>Marekanite</t>
  </si>
  <si>
    <t>Margarite-corundum pegmatite</t>
  </si>
  <si>
    <t>Martian (basaltic breccia) meteorite</t>
  </si>
  <si>
    <t>Martian achrondite meteorite</t>
  </si>
  <si>
    <t>Martian basaltic breccia</t>
  </si>
  <si>
    <t>Medium-grade mafic-hornfels</t>
  </si>
  <si>
    <t>Medium-grade ultramafic-hornfels</t>
  </si>
  <si>
    <t>Medium-sand</t>
  </si>
  <si>
    <t>Mela-alkali-feldspar-granite</t>
  </si>
  <si>
    <t>Mela-alkali-feldspar-syenite</t>
  </si>
  <si>
    <t>Meladiorite</t>
  </si>
  <si>
    <t>Melafoid-monzodiorite</t>
  </si>
  <si>
    <t>Melafoid-monzogabbro</t>
  </si>
  <si>
    <t>Melafoid-monzosyenite</t>
  </si>
  <si>
    <t>Melagranite</t>
  </si>
  <si>
    <t>Melagranodiorite</t>
  </si>
  <si>
    <t>Melamonzogabbro</t>
  </si>
  <si>
    <t>Melamonzogranite</t>
  </si>
  <si>
    <t>Melamonzonite</t>
  </si>
  <si>
    <t>Melanocratic basanite</t>
  </si>
  <si>
    <t>Melanocratic leucite-basanite</t>
  </si>
  <si>
    <t>Melanocratic nepheline-syenite</t>
  </si>
  <si>
    <t>Melanocratic tephrite</t>
  </si>
  <si>
    <t>Melaphyre</t>
  </si>
  <si>
    <t>Melaquartz-alkali-feldspar-syenite</t>
  </si>
  <si>
    <t>Melaquartz-diorite</t>
  </si>
  <si>
    <t>Melaquartz-gabbro</t>
  </si>
  <si>
    <t>Melaquartz-monzodiorite</t>
  </si>
  <si>
    <t>Melaquartz-monzogabbro</t>
  </si>
  <si>
    <t>Melaquartz-monzonite</t>
  </si>
  <si>
    <t>Melasyenite</t>
  </si>
  <si>
    <t>Melasyenogranite</t>
  </si>
  <si>
    <t>Melatonalite</t>
  </si>
  <si>
    <t>Melilite foidolite</t>
  </si>
  <si>
    <t>Melilite leucitite</t>
  </si>
  <si>
    <t>Melilite nephelinite</t>
  </si>
  <si>
    <t>Melilite-bearing rock</t>
  </si>
  <si>
    <t>M-enderbite</t>
  </si>
  <si>
    <t>Mercury ore</t>
  </si>
  <si>
    <t>Mesocataclasite</t>
  </si>
  <si>
    <t>Mesomylonite</t>
  </si>
  <si>
    <t>Mesoperthite charnockitic granite</t>
  </si>
  <si>
    <t>Mesosiderite meteorite</t>
  </si>
  <si>
    <t>Mesosiderite-A meteorite</t>
  </si>
  <si>
    <t>Mesosiderite-A1 meteorite</t>
  </si>
  <si>
    <t>Mesosiderite-A2 meteorite</t>
  </si>
  <si>
    <t>Mesosiderite-A3 meteorite</t>
  </si>
  <si>
    <t>Mesosiderite-A3/4 meteorite</t>
  </si>
  <si>
    <t>Mesosiderite-A4 meteorite</t>
  </si>
  <si>
    <t>Mesosiderite-B meteorite</t>
  </si>
  <si>
    <t>Mesosiderite-B1 meteorite</t>
  </si>
  <si>
    <t>Mesosiderite-B2 meteorite</t>
  </si>
  <si>
    <t>Mesosiderite-B3 meteorite</t>
  </si>
  <si>
    <t>Mesosiderite-B4 meteorite</t>
  </si>
  <si>
    <t>Mesosiderite-C meteorite</t>
  </si>
  <si>
    <t>Mesosiderite-C2 meteorite</t>
  </si>
  <si>
    <t>Meta clastic-sedimentary-rock</t>
  </si>
  <si>
    <t>Meta coarse-grained melilitic rock</t>
  </si>
  <si>
    <t>Meta coarse-grained-ultramafic-rock</t>
  </si>
  <si>
    <t>Meta exotic-crystalline-igneous-rock</t>
  </si>
  <si>
    <t>Meta fine-grained melilitic rock</t>
  </si>
  <si>
    <t>Meta organic-rich-rock</t>
  </si>
  <si>
    <t>Meta siliclastic-sedimentary rock</t>
  </si>
  <si>
    <t>Meta unclassified glassy metaigneous rock</t>
  </si>
  <si>
    <t>Meta-aegirine-nepheline-rock</t>
  </si>
  <si>
    <t>Meta-aegirinite</t>
  </si>
  <si>
    <t>Meta-agglomerate</t>
  </si>
  <si>
    <t>Meta-alkali-feldspar-granite</t>
  </si>
  <si>
    <t>Meta-alkali-feldspar-rhyolite</t>
  </si>
  <si>
    <t>Meta-alkali-feldspar-syenite</t>
  </si>
  <si>
    <t>Meta-alkali-feldspar-trachyte</t>
  </si>
  <si>
    <t>Meta-amphibololite</t>
  </si>
  <si>
    <t>Meta-andesitic-volcaniclastic-sandstone</t>
  </si>
  <si>
    <t>Meta-anhydrite-grainstone</t>
  </si>
  <si>
    <t>Meta-anhydrite-mudstone</t>
  </si>
  <si>
    <t>Meta-anhydrite-packstone</t>
  </si>
  <si>
    <t>Meta-anhydrite-stone</t>
  </si>
  <si>
    <t>Meta-anhydrite-wackestone</t>
  </si>
  <si>
    <t>Meta-ankerite-boundstone</t>
  </si>
  <si>
    <t>Meta-ankerite-framestone</t>
  </si>
  <si>
    <t>Meta-ankerite-grainstone</t>
  </si>
  <si>
    <t>Meta-ankerite-microsparstone</t>
  </si>
  <si>
    <t>Meta-ankerite-microstone</t>
  </si>
  <si>
    <t>Meta-ankerite-mudstone</t>
  </si>
  <si>
    <t>Meta-ankerite-packstone</t>
  </si>
  <si>
    <t>Meta-ankerite-pseudosparstone</t>
  </si>
  <si>
    <t>Meta-ankerite-sparstone</t>
  </si>
  <si>
    <t>Meta-ankerite-wackestone</t>
  </si>
  <si>
    <t>Meta-anthracite</t>
  </si>
  <si>
    <t>Meta-apatite-magnetite-rock</t>
  </si>
  <si>
    <t>Meta-apatitolite</t>
  </si>
  <si>
    <t>Meta-aragonite-boundstone</t>
  </si>
  <si>
    <t>Meta-aragonite-framestone</t>
  </si>
  <si>
    <t>Meta-aragonite-grainstone</t>
  </si>
  <si>
    <t>Meta-aragonite-microsparstone</t>
  </si>
  <si>
    <t>Meta-aragonite-microstone</t>
  </si>
  <si>
    <t>Meta-aragonite-mudstone</t>
  </si>
  <si>
    <t>Meta-aragonite-packstone</t>
  </si>
  <si>
    <t>Meta-aragonite-pseudosparstone</t>
  </si>
  <si>
    <t>Meta-aragonite-sparstone</t>
  </si>
  <si>
    <t>Meta-aragonite-wackestone</t>
  </si>
  <si>
    <t>Meta-argillite</t>
  </si>
  <si>
    <t>Meta-arkose</t>
  </si>
  <si>
    <t>Metabanded-bright-coal</t>
  </si>
  <si>
    <t>Metabanded-coal</t>
  </si>
  <si>
    <t>Metabanded-dull-coal</t>
  </si>
  <si>
    <t>Metabasaltic-andesite</t>
  </si>
  <si>
    <t>Metabasaltic-trachyandesite</t>
  </si>
  <si>
    <t>Metabasaltic-volcaniclastic-breccia</t>
  </si>
  <si>
    <t>Metabasaltic-volcaniclastic-sandstone</t>
  </si>
  <si>
    <t>Metabasanite</t>
  </si>
  <si>
    <t>Metabasanitic-foidite</t>
  </si>
  <si>
    <t>Metabauxite</t>
  </si>
  <si>
    <t>Metabenmoreite</t>
  </si>
  <si>
    <t>metabentonite</t>
  </si>
  <si>
    <t>Metabituminous-coal</t>
  </si>
  <si>
    <t>Metablack-lignite</t>
  </si>
  <si>
    <t>Metaboghead-cannel-coal</t>
  </si>
  <si>
    <t>Metaboghead-coal</t>
  </si>
  <si>
    <t>Metabone-coal</t>
  </si>
  <si>
    <t>Metaboninite</t>
  </si>
  <si>
    <t>Metabright-coal</t>
  </si>
  <si>
    <t>Metabrown-lignite</t>
  </si>
  <si>
    <t>Metacalcite-boundstone</t>
  </si>
  <si>
    <t>Metacalcite-carbonatite</t>
  </si>
  <si>
    <t>Metacalcite-framestone</t>
  </si>
  <si>
    <t>Metacalcite-grainstone</t>
  </si>
  <si>
    <t>Metacalcite-microsparstone</t>
  </si>
  <si>
    <t>Metacalcite-microstone</t>
  </si>
  <si>
    <t>Meta-calcite-mudstone</t>
  </si>
  <si>
    <t>Metacalcite-packstone</t>
  </si>
  <si>
    <t>Metacalcite-pseudosparstone</t>
  </si>
  <si>
    <t>Metacalcite-sparstone</t>
  </si>
  <si>
    <t>Metacalcite-wackestone</t>
  </si>
  <si>
    <t>Metacamptonite</t>
  </si>
  <si>
    <t>Metacanel-mudstone</t>
  </si>
  <si>
    <t>Metacannel-boghead-coal</t>
  </si>
  <si>
    <t>Metacannel-coal</t>
  </si>
  <si>
    <t>Metacarbonate slag</t>
  </si>
  <si>
    <t>Metacarbonate-rock</t>
  </si>
  <si>
    <t>Metacarbonatite</t>
  </si>
  <si>
    <t>Metacarnallite-stone</t>
  </si>
  <si>
    <t>Metachalk</t>
  </si>
  <si>
    <t>Metachert</t>
  </si>
  <si>
    <t>Metachromitite</t>
  </si>
  <si>
    <t>Metaclarain</t>
  </si>
  <si>
    <t>Metaclaystone</t>
  </si>
  <si>
    <t>Metaclinopyroxenite</t>
  </si>
  <si>
    <t>Metacoal</t>
  </si>
  <si>
    <t>Metadacitic-volcaniclastic-sandstone</t>
  </si>
  <si>
    <t>Metadiamictite</t>
  </si>
  <si>
    <t>Metadiatomite</t>
  </si>
  <si>
    <t>metadolomite</t>
  </si>
  <si>
    <t>Metadolomite-boundstone</t>
  </si>
  <si>
    <t>Metadolomite-carbonatite</t>
  </si>
  <si>
    <t>Metadolomite-framestone</t>
  </si>
  <si>
    <t>Metadolomite-grainstone</t>
  </si>
  <si>
    <t>Metadolomite-microsparstone</t>
  </si>
  <si>
    <t>Metadolomite-microstone</t>
  </si>
  <si>
    <t>Metadolomite-mudstone</t>
  </si>
  <si>
    <t>Metadolomite-packstone</t>
  </si>
  <si>
    <t>Metadolomite-pseudosparstone</t>
  </si>
  <si>
    <t>Metadolomite-sparstone</t>
  </si>
  <si>
    <t>Metadolomite-wackestone</t>
  </si>
  <si>
    <t>Metadolostone</t>
  </si>
  <si>
    <t>Metadull-coal</t>
  </si>
  <si>
    <t>Metadunite</t>
  </si>
  <si>
    <t>Metadurain</t>
  </si>
  <si>
    <t>Meta-evaporite</t>
  </si>
  <si>
    <t>Metafeldspathic-wacke</t>
  </si>
  <si>
    <t>Metaferroan-carbonatite</t>
  </si>
  <si>
    <t>Metaflint</t>
  </si>
  <si>
    <t>Metafoid-bearing-alkaki-feldspar-syenite</t>
  </si>
  <si>
    <t>Metafoid-bearing-alkali-feldspar-trachyte</t>
  </si>
  <si>
    <t>Metafoid-bearing-diorite</t>
  </si>
  <si>
    <t>Metafoid-bearing-latite</t>
  </si>
  <si>
    <t>Metafoid-bearing-monzodiorite</t>
  </si>
  <si>
    <t>Metafoid-bearing-monzonite</t>
  </si>
  <si>
    <t>Metafoid-bearing-syenite</t>
  </si>
  <si>
    <t>Metafoid-bearing-trachyte</t>
  </si>
  <si>
    <t>Metafoidite</t>
  </si>
  <si>
    <t>Metafusain</t>
  </si>
  <si>
    <t>Metagranite</t>
  </si>
  <si>
    <t>Metagranodiorite</t>
  </si>
  <si>
    <t>Metagreywacke</t>
  </si>
  <si>
    <t>Meta-group-1-kimberlite</t>
  </si>
  <si>
    <t>Metagypsum-grainstone</t>
  </si>
  <si>
    <t>Metagypsum-mudstone</t>
  </si>
  <si>
    <t>Metagypsum-packstone</t>
  </si>
  <si>
    <t>Metagypsum-stone</t>
  </si>
  <si>
    <t>Metagypsum-wackestone</t>
  </si>
  <si>
    <t>Metahalite-grainstone</t>
  </si>
  <si>
    <t>Metahalite-mudstone</t>
  </si>
  <si>
    <t>Metahalite-packstone</t>
  </si>
  <si>
    <t>Metahalite-stone</t>
  </si>
  <si>
    <t>Metahalite-wackestone</t>
  </si>
  <si>
    <t>Metaharzburgite</t>
  </si>
  <si>
    <t>Metahaüynite</t>
  </si>
  <si>
    <t>Metahawaiite</t>
  </si>
  <si>
    <t>Metahornblende-peridotite</t>
  </si>
  <si>
    <t>Metahornblende-pyroxenite</t>
  </si>
  <si>
    <t>Metahornblendite</t>
  </si>
  <si>
    <t>Metahornblendite (s.s.)</t>
  </si>
  <si>
    <t>Metahumic coal series</t>
  </si>
  <si>
    <t>Metahyaloclastite</t>
  </si>
  <si>
    <t>Meta-Illite-claystone</t>
  </si>
  <si>
    <t>Meta-ilmenite-apatite-rock</t>
  </si>
  <si>
    <t>Meta-ilmenitite</t>
  </si>
  <si>
    <t>Meta-impure-coal</t>
  </si>
  <si>
    <t>Meta-iron-boundstone</t>
  </si>
  <si>
    <t>Meta-iron-grainstone</t>
  </si>
  <si>
    <t>Meta-iron-mudstone</t>
  </si>
  <si>
    <t>Meta-iron-packstone</t>
  </si>
  <si>
    <t>Meta-ironstone</t>
  </si>
  <si>
    <t>Meta-iron-wackestone</t>
  </si>
  <si>
    <t>Metajasper</t>
  </si>
  <si>
    <t>Metakalsilitic-rock</t>
  </si>
  <si>
    <t>Metakalsilitite</t>
  </si>
  <si>
    <t>Metakaolinite-claystone</t>
  </si>
  <si>
    <t>Metakersantite</t>
  </si>
  <si>
    <t>Metakimberlite</t>
  </si>
  <si>
    <t>Metakomatiite</t>
  </si>
  <si>
    <t>Metal</t>
  </si>
  <si>
    <t>Metalamalginite</t>
  </si>
  <si>
    <t>Metalamproite</t>
  </si>
  <si>
    <t>Metalamprophyre</t>
  </si>
  <si>
    <t>Metalapillistone</t>
  </si>
  <si>
    <t>Metalapilli-tuff</t>
  </si>
  <si>
    <t>Metalaterite</t>
  </si>
  <si>
    <t>Metalatite</t>
  </si>
  <si>
    <t>Metaleucitite</t>
  </si>
  <si>
    <t>Metalherzolite</t>
  </si>
  <si>
    <t>Metalignite</t>
  </si>
  <si>
    <t>Metalime-boundstone</t>
  </si>
  <si>
    <t>Metalime-framestone</t>
  </si>
  <si>
    <t>Metalime-grainstone</t>
  </si>
  <si>
    <t>Metalime-microsparstone</t>
  </si>
  <si>
    <t>Metalime-microstone</t>
  </si>
  <si>
    <t>Metalime-mudstone</t>
  </si>
  <si>
    <t>Metalime-packstone</t>
  </si>
  <si>
    <t>Metalime-pseudosparstone</t>
  </si>
  <si>
    <t>Metalime-sparstone</t>
  </si>
  <si>
    <t>Metalimestone</t>
  </si>
  <si>
    <t>Metalime-wackestone</t>
  </si>
  <si>
    <t>Metalithic-wacke</t>
  </si>
  <si>
    <t>Metalithomarge</t>
  </si>
  <si>
    <t>Metamagnesite-stone</t>
  </si>
  <si>
    <t>Metamagnetitite</t>
  </si>
  <si>
    <t>Metamarl</t>
  </si>
  <si>
    <t>Metameimechite</t>
  </si>
  <si>
    <t>Metamelilitic rock</t>
  </si>
  <si>
    <t>Metamelilitite</t>
  </si>
  <si>
    <t>Metamelilitolite</t>
  </si>
  <si>
    <t>Metamicrooncoid-dolostone</t>
  </si>
  <si>
    <t>Metamicrooncoid-ironstone</t>
  </si>
  <si>
    <t>Metamicrooncoid-limestone</t>
  </si>
  <si>
    <t>Metamicrooncoid-phosphorite</t>
  </si>
  <si>
    <t>Metaminette</t>
  </si>
  <si>
    <t>Metamonchiquite</t>
  </si>
  <si>
    <t>Metamontmorillonite-claystone</t>
  </si>
  <si>
    <t>Metamonzodiorite</t>
  </si>
  <si>
    <t>Metamonzogranite</t>
  </si>
  <si>
    <t>Metamonzonite</t>
  </si>
  <si>
    <t>Metamorphic pyroxenite</t>
  </si>
  <si>
    <t>Metamudstone</t>
  </si>
  <si>
    <t>Metamugearite</t>
  </si>
  <si>
    <t>Metanatrocabonatite</t>
  </si>
  <si>
    <t>Metanephelinite</t>
  </si>
  <si>
    <t>Metanoseanite</t>
  </si>
  <si>
    <t>Metaobsidian</t>
  </si>
  <si>
    <t>Meta-olivine-chromite-rock</t>
  </si>
  <si>
    <t>Meta-olivine-clinopyroxenite</t>
  </si>
  <si>
    <t>Meta-olivine-hornblende-pyroxenite</t>
  </si>
  <si>
    <t>Meta-olivine-hornblendite</t>
  </si>
  <si>
    <t>Meta-olivine-melilitite</t>
  </si>
  <si>
    <t>Meta-olivine-melilitolite</t>
  </si>
  <si>
    <t>Meta-olivine-orthopyroxenite</t>
  </si>
  <si>
    <t>Meta-olivine-pyroxene-hornblendite</t>
  </si>
  <si>
    <t>Meta-olivine-pyroxene-melilitolite</t>
  </si>
  <si>
    <t>Meta-olivine-pyroxenite</t>
  </si>
  <si>
    <t>Meta-olivine-websterite</t>
  </si>
  <si>
    <t>Meta-oncoid-dolostone</t>
  </si>
  <si>
    <t>Metaoncoid-ironstone</t>
  </si>
  <si>
    <t>Meta-oncoid-limestone</t>
  </si>
  <si>
    <t>Meta-oncoid-phosphorite</t>
  </si>
  <si>
    <t>Meta-ooid-dolostone</t>
  </si>
  <si>
    <t>Meta-ooid-ironstone</t>
  </si>
  <si>
    <t>Meta-ooid-limestone</t>
  </si>
  <si>
    <t>Meta-ooid-phosphorite</t>
  </si>
  <si>
    <t>Meta-opaline-chert</t>
  </si>
  <si>
    <t>Meta-opaline-porcellanite</t>
  </si>
  <si>
    <t>Meta-orthopyroxenite</t>
  </si>
  <si>
    <t>Meta-orthoquartzite</t>
  </si>
  <si>
    <t>Metapeloid-dolostone</t>
  </si>
  <si>
    <t>Metapeloid-ironstone</t>
  </si>
  <si>
    <t>Metapeloid-limestone</t>
  </si>
  <si>
    <t>Metapeloid-phosphorite</t>
  </si>
  <si>
    <t>Metaperidotite</t>
  </si>
  <si>
    <t>Metaphonolite</t>
  </si>
  <si>
    <t>Metaphonolitic-basanite</t>
  </si>
  <si>
    <t>Metaphonolitic-foidite</t>
  </si>
  <si>
    <t>Metaphonolitic-tephrite</t>
  </si>
  <si>
    <t>Metaphosphate-boundstone</t>
  </si>
  <si>
    <t>Metaphosphate-grainstone</t>
  </si>
  <si>
    <t>Metaphosphate-mudstone</t>
  </si>
  <si>
    <t>Metaphosphate-packstone</t>
  </si>
  <si>
    <t>Metaphosphate-wackestone</t>
  </si>
  <si>
    <t>Metaphosphorite</t>
  </si>
  <si>
    <t>Metapicrite</t>
  </si>
  <si>
    <t>Metapicrobasalt</t>
  </si>
  <si>
    <t>Metapillowed-volcanicalistc-breccia</t>
  </si>
  <si>
    <t>Metapisoid-dolostone</t>
  </si>
  <si>
    <t>Metapisoid-ironstone</t>
  </si>
  <si>
    <t>Metapisoid-limestone</t>
  </si>
  <si>
    <t>Metapisoid-phosphorite</t>
  </si>
  <si>
    <t>Metapitchstone</t>
  </si>
  <si>
    <t>Metaplutonic rock</t>
  </si>
  <si>
    <t>Metaporcellanite</t>
  </si>
  <si>
    <t>Metaporphyry</t>
  </si>
  <si>
    <t>Metapotassic-trachybasalt</t>
  </si>
  <si>
    <t>Metapumice</t>
  </si>
  <si>
    <t>Metapyroclastic-breccia</t>
  </si>
  <si>
    <t>Metapyroclastic-rock</t>
  </si>
  <si>
    <t>Metapyroxene-hornblende-peridotite</t>
  </si>
  <si>
    <t>Metapyroxene-hornblendite</t>
  </si>
  <si>
    <t>Metapyroxene-melilitolite</t>
  </si>
  <si>
    <t>Metapyroxene-olivine-melilitolite</t>
  </si>
  <si>
    <t>Metapyroxene-peridotite</t>
  </si>
  <si>
    <t>Metapyroxenite</t>
  </si>
  <si>
    <t>Metapyroxenite (s.s.)</t>
  </si>
  <si>
    <t>Metaquartz-alkali-feldspar-syenite</t>
  </si>
  <si>
    <t>Metaquartz-alkali-feldspar-trachyte</t>
  </si>
  <si>
    <t>Metaquartz-diorite</t>
  </si>
  <si>
    <t>Metaquartz-latite</t>
  </si>
  <si>
    <t>Metaquartz-monzodiorite</t>
  </si>
  <si>
    <t>Metaquartz-monzonite</t>
  </si>
  <si>
    <t>Metaquartzolite</t>
  </si>
  <si>
    <t>Metaquartzose-chert</t>
  </si>
  <si>
    <t>Metaquartzose-porcellanite</t>
  </si>
  <si>
    <t>Metaquartz-rich-granitic-rock</t>
  </si>
  <si>
    <t>Metaquartz-syenite</t>
  </si>
  <si>
    <t>Metaquartz-trachyte</t>
  </si>
  <si>
    <t>Metaquartz-wacke</t>
  </si>
  <si>
    <t>Metaradiolarite</t>
  </si>
  <si>
    <t>Metarhyodacite</t>
  </si>
  <si>
    <t>Metarhyolite</t>
  </si>
  <si>
    <t>Metarhyolitic-volcaniclastic-breccia</t>
  </si>
  <si>
    <t>Metarhyolitic-volcaniclastic-sandstone</t>
  </si>
  <si>
    <t>Metasannaite</t>
  </si>
  <si>
    <t>Metasapropelic coal series</t>
  </si>
  <si>
    <t>Metasapropelic-coal</t>
  </si>
  <si>
    <t>Metasapropelic-lignite</t>
  </si>
  <si>
    <t>Metasapropelite</t>
  </si>
  <si>
    <t>Metascoria</t>
  </si>
  <si>
    <t>Metashoshonite</t>
  </si>
  <si>
    <t>Metasilicate-arenite</t>
  </si>
  <si>
    <t>Metasilicate-claystone</t>
  </si>
  <si>
    <t>Metasilicate-conglomerate</t>
  </si>
  <si>
    <t>Metasilicate-diamictite</t>
  </si>
  <si>
    <t>Metasilicate-mudstone</t>
  </si>
  <si>
    <t>Metasilicate-sandstone</t>
  </si>
  <si>
    <t>Metasilicate-siltstone</t>
  </si>
  <si>
    <t>Metasilicate-wacke</t>
  </si>
  <si>
    <t>Metasiliceous-rock</t>
  </si>
  <si>
    <t>Metasinter</t>
  </si>
  <si>
    <t>Metasmectite-claystone</t>
  </si>
  <si>
    <t>Metasodalitite</t>
  </si>
  <si>
    <t>Metaspessartite</t>
  </si>
  <si>
    <t>Metaspiculite</t>
  </si>
  <si>
    <t>Metasyenite</t>
  </si>
  <si>
    <t>Metasyenogranite</t>
  </si>
  <si>
    <t>Metasylvite-stone</t>
  </si>
  <si>
    <t>Metatelaginite</t>
  </si>
  <si>
    <t>Metatephrite</t>
  </si>
  <si>
    <t>Metatephritic-foidite</t>
  </si>
  <si>
    <t>Metatephritic-phonolite</t>
  </si>
  <si>
    <t>Metatexite</t>
  </si>
  <si>
    <t>Metatillite</t>
  </si>
  <si>
    <t>Metatrachyandesite</t>
  </si>
  <si>
    <t>Metatrachybasalt</t>
  </si>
  <si>
    <t>Metatrachydacite</t>
  </si>
  <si>
    <t>Metatrachyte</t>
  </si>
  <si>
    <t>Metatuff</t>
  </si>
  <si>
    <t>Metatuffaceous-breccia</t>
  </si>
  <si>
    <t>Metatuffaceous-conglomerate</t>
  </si>
  <si>
    <t>Metatuffaceous-mudstone</t>
  </si>
  <si>
    <t>Metatuffaceous-rock</t>
  </si>
  <si>
    <t>Metatuffaceous-sandstone</t>
  </si>
  <si>
    <t>Metatuffaceous-siltstone</t>
  </si>
  <si>
    <t>Metatuffaceous-wacke</t>
  </si>
  <si>
    <t>Metatuff-breccia</t>
  </si>
  <si>
    <t>Metatuffite</t>
  </si>
  <si>
    <t>Metavitrain</t>
  </si>
  <si>
    <t>Metavogesite</t>
  </si>
  <si>
    <t>Metavolcaniclasitc-megabreccia</t>
  </si>
  <si>
    <t>Metavolcaniclastic rock</t>
  </si>
  <si>
    <t>Metavolcaniclastic-breccia</t>
  </si>
  <si>
    <t>Metavolcaniclastic-conglomerate</t>
  </si>
  <si>
    <t>Metavolcaniclastic-mesobreccia</t>
  </si>
  <si>
    <t>Metavolcaniclastic-mudstone</t>
  </si>
  <si>
    <t>Metavolcaniclastic-sandstone</t>
  </si>
  <si>
    <t>Metavolcaniclastic-siltstone</t>
  </si>
  <si>
    <t>Metavolcaniclastic-wacke</t>
  </si>
  <si>
    <t>Metawebsterite</t>
  </si>
  <si>
    <t>Metawehrlite</t>
  </si>
  <si>
    <t>Meteorite</t>
  </si>
  <si>
    <t>Meteorite and other extra-terrestrial rock and sediment</t>
  </si>
  <si>
    <t>Mg-rich eucrite meteorite</t>
  </si>
  <si>
    <t>miarolite</t>
  </si>
  <si>
    <t>Micaeous impure marble</t>
  </si>
  <si>
    <t>Micaite</t>
  </si>
  <si>
    <t>Microclinite</t>
  </si>
  <si>
    <t>Microgabbro</t>
  </si>
  <si>
    <t>Microoncoid-dolostone</t>
  </si>
  <si>
    <t>Microoncoid-ironstone</t>
  </si>
  <si>
    <t>Microoncoid-limestone</t>
  </si>
  <si>
    <t>Microoncoid-phosphorite</t>
  </si>
  <si>
    <t>Microsparstone</t>
  </si>
  <si>
    <t>Microstone</t>
  </si>
  <si>
    <t>Microtektite</t>
  </si>
  <si>
    <t>Mid-ocean-ridge basalt</t>
  </si>
  <si>
    <t>Migmatite and related rock</t>
  </si>
  <si>
    <t>Migmatitic metaquartz-diorite</t>
  </si>
  <si>
    <t>Migmatitic-biotite-sillimanite paragneiss</t>
  </si>
  <si>
    <t>Misporal sapropel</t>
  </si>
  <si>
    <t>Mollisol</t>
  </si>
  <si>
    <t>Monomict impact breccia</t>
  </si>
  <si>
    <t>Monomitic conglomerate</t>
  </si>
  <si>
    <t>Montmorillonite-clay</t>
  </si>
  <si>
    <t>Moss peat</t>
  </si>
  <si>
    <t>M-type granite</t>
  </si>
  <si>
    <t>Mucronite</t>
  </si>
  <si>
    <t>Muddy gravel</t>
  </si>
  <si>
    <t>Muddy sandy gravel</t>
  </si>
  <si>
    <t>Muddy-peat</t>
  </si>
  <si>
    <t>Mud-grade dolostone</t>
  </si>
  <si>
    <t>Mudstone-clast lithic-wacke</t>
  </si>
  <si>
    <t>Multiple impact impactite</t>
  </si>
  <si>
    <t>Muniongite</t>
  </si>
  <si>
    <t>Murambite</t>
  </si>
  <si>
    <t>Murambitoid</t>
  </si>
  <si>
    <t>murasakite</t>
  </si>
  <si>
    <t>Muscovite gneiss</t>
  </si>
  <si>
    <t>Muscovite schist</t>
  </si>
  <si>
    <t>Muscovite-biotite gneiss</t>
  </si>
  <si>
    <t>Muscovite-biotite granite</t>
  </si>
  <si>
    <t>Muscovite-biotite hornfels</t>
  </si>
  <si>
    <t>Muscovite-chlorite phyllite</t>
  </si>
  <si>
    <t>Muscovite-chlorite schist</t>
  </si>
  <si>
    <t>Na-carbonate-rock</t>
  </si>
  <si>
    <t>Nakhlite meteorite</t>
  </si>
  <si>
    <t>Namiesterstein</t>
  </si>
  <si>
    <t>Natrocarbonatite</t>
  </si>
  <si>
    <t>Naujaite</t>
  </si>
  <si>
    <t>Near-skarn rock</t>
  </si>
  <si>
    <t>Nebulite</t>
  </si>
  <si>
    <t>Nebulitic-biotite-plagioclase-quartz paragranofels</t>
  </si>
  <si>
    <t>Nelsonite</t>
  </si>
  <si>
    <t>Nelsonite (of Egorov)</t>
  </si>
  <si>
    <t>Nepheline fergusite</t>
  </si>
  <si>
    <t>Nepheline porphyry</t>
  </si>
  <si>
    <t>Nepheline pyroxenite</t>
  </si>
  <si>
    <t>Nepheline sodalite-syenite</t>
  </si>
  <si>
    <t>Nepheline syenite pegmatite</t>
  </si>
  <si>
    <t>Nepheline trachyte</t>
  </si>
  <si>
    <t>Nepheline-basanite</t>
  </si>
  <si>
    <t>Nepheline-bearing apatitolite</t>
  </si>
  <si>
    <t>Nepheline-bearing aplitic granite</t>
  </si>
  <si>
    <t>Nepheline-bearing-alkali-feldspar-syenite</t>
  </si>
  <si>
    <t>Nepheline-bearing-anorthosite</t>
  </si>
  <si>
    <t>Nepheline-bearing-diorite</t>
  </si>
  <si>
    <t>Nepheline-bearing-dioritoid</t>
  </si>
  <si>
    <t>Nepheline-bearing-gabbro</t>
  </si>
  <si>
    <t>Nepheline-bearing-gabbroic-rock</t>
  </si>
  <si>
    <t>Nepheline-bearing-monzodiorite</t>
  </si>
  <si>
    <t>Nepheline-bearing-monzogabbro</t>
  </si>
  <si>
    <t>Nepheline-bearing-monzonite</t>
  </si>
  <si>
    <t>Nepheline-bearing-syenite</t>
  </si>
  <si>
    <t>Nepheline-bearing-syenite gneiss</t>
  </si>
  <si>
    <t>Nepheline-diorite</t>
  </si>
  <si>
    <t>Nepheline-feldspar porphyry</t>
  </si>
  <si>
    <t>Nepheline-monzosyenite</t>
  </si>
  <si>
    <t>Nepheline-phonolite</t>
  </si>
  <si>
    <t>Nepheline-syenitic-rock</t>
  </si>
  <si>
    <t>Nepheline-tephrite</t>
  </si>
  <si>
    <t>Nephrite</t>
  </si>
  <si>
    <t>Nevadite</t>
  </si>
  <si>
    <t>Nickel laterite</t>
  </si>
  <si>
    <t>Nickel ore</t>
  </si>
  <si>
    <t>Nickel sulfide ore</t>
  </si>
  <si>
    <t>Niveo-aeolian sand</t>
  </si>
  <si>
    <t>Non-ferrous metallic slag</t>
  </si>
  <si>
    <t>Non-glacial loess</t>
  </si>
  <si>
    <t>Nordmarkite</t>
  </si>
  <si>
    <t>Noritic diogenite meteorite</t>
  </si>
  <si>
    <t>Noritic Lunar meteorite</t>
  </si>
  <si>
    <t>Normal crystalline igneous rock</t>
  </si>
  <si>
    <t>Nosean-basanite</t>
  </si>
  <si>
    <t>Noseanite</t>
  </si>
  <si>
    <t>Noseanolite</t>
  </si>
  <si>
    <t>Nosean-phonolite</t>
  </si>
  <si>
    <t>OC3 chondrite meteorite</t>
  </si>
  <si>
    <t>Ocean island basalts</t>
  </si>
  <si>
    <t>Okaite</t>
  </si>
  <si>
    <t>Oligoclase nepheline-monzosyenite</t>
  </si>
  <si>
    <t>Olistostrome</t>
  </si>
  <si>
    <t>Olivine analcimite</t>
  </si>
  <si>
    <t>Olivine basalt</t>
  </si>
  <si>
    <t>Olivine diorite</t>
  </si>
  <si>
    <t>Olivine dolerite</t>
  </si>
  <si>
    <t>Olivine lamproite</t>
  </si>
  <si>
    <t>Olivine monzodiorite</t>
  </si>
  <si>
    <t>Olivine monzonite</t>
  </si>
  <si>
    <t>Olivine nephelinite</t>
  </si>
  <si>
    <t>Olivine orthopyroxenitic diogenite meteorite</t>
  </si>
  <si>
    <t>Olivine sodalitite</t>
  </si>
  <si>
    <t>Olivine-bearing gabbroic Lunar meteorite</t>
  </si>
  <si>
    <t>Olivine-bearing sagvandite</t>
  </si>
  <si>
    <t>Olivine-chromite-rock</t>
  </si>
  <si>
    <t>Olivine-clinopyroxene norite</t>
  </si>
  <si>
    <t>Olivine-diopside-richterite-madupitic lamproite</t>
  </si>
  <si>
    <t>Olivine-gabbro</t>
  </si>
  <si>
    <t>Olivine-magnetitite</t>
  </si>
  <si>
    <t>Olivine-norite</t>
  </si>
  <si>
    <t>Olivine-orthopyroxene-gabbro</t>
  </si>
  <si>
    <t>Olivine-phyric shergottite meteorite</t>
  </si>
  <si>
    <t>Olivine-pyroxene kalsilitite</t>
  </si>
  <si>
    <t>Olivinite</t>
  </si>
  <si>
    <t>ollenite</t>
  </si>
  <si>
    <t>Omphacite Fei Cui</t>
  </si>
  <si>
    <t>Omphacite garnetite</t>
  </si>
  <si>
    <t>Omphacitite</t>
  </si>
  <si>
    <t>Oncoid-dolostone</t>
  </si>
  <si>
    <t>Oncoid-ironstone</t>
  </si>
  <si>
    <t>Oncoid-limestone</t>
  </si>
  <si>
    <t>Oncoid-phosphorite</t>
  </si>
  <si>
    <t>Ooid-dolostone</t>
  </si>
  <si>
    <t>Ooid-lime-sand</t>
  </si>
  <si>
    <t>Ooid-phosphorite</t>
  </si>
  <si>
    <t>Opaline-chert</t>
  </si>
  <si>
    <t>Opaline-porcellanite</t>
  </si>
  <si>
    <t>Ophicalcite</t>
  </si>
  <si>
    <t>Ophicarbonate</t>
  </si>
  <si>
    <t>Ophidolomite</t>
  </si>
  <si>
    <t>Ophigranitone</t>
  </si>
  <si>
    <t>Ophimagnesite</t>
  </si>
  <si>
    <t>Orange vitric ash</t>
  </si>
  <si>
    <t>Orbicular biotite granite</t>
  </si>
  <si>
    <t>Orbiculite</t>
  </si>
  <si>
    <t>Ordinary chondrite meteorite</t>
  </si>
  <si>
    <t>Ore olivinite</t>
  </si>
  <si>
    <t>Organic deposit</t>
  </si>
  <si>
    <t>Ornöite</t>
  </si>
  <si>
    <t>Ortho-amphibolite</t>
  </si>
  <si>
    <t>Orthogranofels</t>
  </si>
  <si>
    <t>Orthopyroxene monzogranite</t>
  </si>
  <si>
    <t>Orthopyroxene-bearing garnet-diopside gneiss</t>
  </si>
  <si>
    <t>Orthopyroxene-gabbro</t>
  </si>
  <si>
    <t>Orthopyroxene-rich Martian meteorite</t>
  </si>
  <si>
    <t>Orthopyroxenitic diogenite meteorite</t>
  </si>
  <si>
    <t>Orthoschist</t>
  </si>
  <si>
    <t>Oxisol</t>
  </si>
  <si>
    <t>Palagonite tuff</t>
  </si>
  <si>
    <t>Pallasite meteorite</t>
  </si>
  <si>
    <t>Pantelleritic trachyte</t>
  </si>
  <si>
    <t>Parabasalt</t>
  </si>
  <si>
    <t>Paragranofels</t>
  </si>
  <si>
    <t>Paraquartzite</t>
  </si>
  <si>
    <t>Parvocaricetum peat</t>
  </si>
  <si>
    <t>Pebbly sandstone</t>
  </si>
  <si>
    <t>Pegmatitic albite dolerite</t>
  </si>
  <si>
    <t>Pegmatitic foid-syenitic-rock</t>
  </si>
  <si>
    <t>Pegmatitic gabbro</t>
  </si>
  <si>
    <t>Pegmatitic granite</t>
  </si>
  <si>
    <t>Pegmatitic Ijolite</t>
  </si>
  <si>
    <t>Pegmatitic peralkaline syenite</t>
  </si>
  <si>
    <t>Pegmatitic sodic syenite</t>
  </si>
  <si>
    <t>Pegmatoid</t>
  </si>
  <si>
    <t>Pele's hair</t>
  </si>
  <si>
    <t>Pele's tears</t>
  </si>
  <si>
    <t>Peloid-dolostone</t>
  </si>
  <si>
    <t>Peloid-ironstone</t>
  </si>
  <si>
    <t>Peloid-limestone</t>
  </si>
  <si>
    <t>Peloid-phosphorite</t>
  </si>
  <si>
    <t>Pencatite</t>
  </si>
  <si>
    <t>Peralkaline alkali-feldspar-granite</t>
  </si>
  <si>
    <t>Peralkaline alkali-feldspar-syenite</t>
  </si>
  <si>
    <t>Peralkaline microgranite</t>
  </si>
  <si>
    <t>Peralkaline phonolite</t>
  </si>
  <si>
    <t>Peralkaline quartz-syenite</t>
  </si>
  <si>
    <t>Peralkaline syenite</t>
  </si>
  <si>
    <t>Peralkaline trachyte</t>
  </si>
  <si>
    <t>Peralkaline-alkali-feldspar nepheline-syenite</t>
  </si>
  <si>
    <t>Periglacial loess</t>
  </si>
  <si>
    <t>Perovskite clinopyroxenite</t>
  </si>
  <si>
    <t>PES pallasite meteorite</t>
  </si>
  <si>
    <t>Petrologic Type 1 chondrite meteorite</t>
  </si>
  <si>
    <t>Petrologic Type 2 chondrite meteorite</t>
  </si>
  <si>
    <t>Petrologic Type 3 chondrite meteorite</t>
  </si>
  <si>
    <t>Petrologic Type 4 chondrite meteorite</t>
  </si>
  <si>
    <t>Petrologic Type 5 chondrite meteorite</t>
  </si>
  <si>
    <t>Petrologic Type 6 chondrite meteorite</t>
  </si>
  <si>
    <t>Petrologic Type 7 chondrite meteorite</t>
  </si>
  <si>
    <t>Phlebite</t>
  </si>
  <si>
    <t>Phlogopite-hornblende-olivine peridotite</t>
  </si>
  <si>
    <t>Phonolitic-haüynite</t>
  </si>
  <si>
    <t>Phonolitic-leucitite</t>
  </si>
  <si>
    <t>Phoscorite</t>
  </si>
  <si>
    <t>Phosphate-boundstone</t>
  </si>
  <si>
    <t>Phosphate-grainstone</t>
  </si>
  <si>
    <t>Phosphate-gravel</t>
  </si>
  <si>
    <t>Phosphate-mud</t>
  </si>
  <si>
    <t>Phosphate-mudstone</t>
  </si>
  <si>
    <t>Phosphate-packstone</t>
  </si>
  <si>
    <t>Phosphate-sand</t>
  </si>
  <si>
    <t>Phosphate-wackestone</t>
  </si>
  <si>
    <t>Phragmites peat</t>
  </si>
  <si>
    <t>Pillow lava</t>
  </si>
  <si>
    <t>Pillowed-volcaniclastic-breccia</t>
  </si>
  <si>
    <t>Pisoid-dolostone</t>
  </si>
  <si>
    <t>Pisoid-limestone</t>
  </si>
  <si>
    <t>Pisoid-phosphorite</t>
  </si>
  <si>
    <t>Plagioclase-hornblende mafic-hornfels</t>
  </si>
  <si>
    <t>Plastic</t>
  </si>
  <si>
    <t>PMG pallasite meteorite</t>
  </si>
  <si>
    <t>Polyhalite-stone</t>
  </si>
  <si>
    <t>Polymict breccia diogenite meteorite</t>
  </si>
  <si>
    <t>Polymict impact breccia</t>
  </si>
  <si>
    <t>Polymict ureilite meteorite</t>
  </si>
  <si>
    <t>Polymictic conglomerate</t>
  </si>
  <si>
    <t>Poorly-sorted silicate-sand</t>
  </si>
  <si>
    <t>Poorly-sorted silicate-sandstone</t>
  </si>
  <si>
    <t>Popcorn Calcite</t>
  </si>
  <si>
    <t>Porphyritic anorthoclase syenite</t>
  </si>
  <si>
    <t>Porphyritic granite</t>
  </si>
  <si>
    <t>Porphyritic hornblende andesite</t>
  </si>
  <si>
    <t>Porphyritic hornblende diorite</t>
  </si>
  <si>
    <t>Porphyritic microgranodiorite</t>
  </si>
  <si>
    <t>Porphyritic peralkaline alkali-feldspar-granite</t>
  </si>
  <si>
    <t>Porphyritic peralkaline syenite</t>
  </si>
  <si>
    <t>Porphyritic pseudoleucite syenite</t>
  </si>
  <si>
    <t>Porphyritic quartz-syenite</t>
  </si>
  <si>
    <t>Porphyritic-melanocratic basanite</t>
  </si>
  <si>
    <t>Porphyroid</t>
  </si>
  <si>
    <t>Porpyhritic-aplitic diorite</t>
  </si>
  <si>
    <t>Portland cement concrete</t>
  </si>
  <si>
    <t>Possible IAB complex iron meteorite</t>
  </si>
  <si>
    <t>Possible iron meteorite</t>
  </si>
  <si>
    <t>Post-eclogite amphibolite</t>
  </si>
  <si>
    <t>potassium bentonite</t>
  </si>
  <si>
    <t>Predazzite</t>
  </si>
  <si>
    <t>Primitive achondrite meteorite</t>
  </si>
  <si>
    <t>Primitive iron meteorite</t>
  </si>
  <si>
    <t>Propylite</t>
  </si>
  <si>
    <t>Protocataclasite</t>
  </si>
  <si>
    <t>Protogine</t>
  </si>
  <si>
    <t>Protomylonite</t>
  </si>
  <si>
    <t>Pseudoleucite syenite</t>
  </si>
  <si>
    <t>Pseudosparstone</t>
  </si>
  <si>
    <t>Pseudotachylite</t>
  </si>
  <si>
    <t>Puddingstone</t>
  </si>
  <si>
    <t>Pulaskite</t>
  </si>
  <si>
    <t>Pure dolostone</t>
  </si>
  <si>
    <t>Pure limestone</t>
  </si>
  <si>
    <t>Pure marble</t>
  </si>
  <si>
    <t>Pyribolite</t>
  </si>
  <si>
    <t>Pyrigarnie</t>
  </si>
  <si>
    <t>Pyritic slate</t>
  </si>
  <si>
    <t>Pyrope clinopyroxenite</t>
  </si>
  <si>
    <t>Pyroxene amphibolite</t>
  </si>
  <si>
    <t>Pyroxene pallasite meteorite</t>
  </si>
  <si>
    <t>Pyroxene-hornblende-norite</t>
  </si>
  <si>
    <t>Pyroxene-olivine gneiss</t>
  </si>
  <si>
    <t>Pyroxene-olivine leucitite</t>
  </si>
  <si>
    <t>Pyroxene-olivine melilitolite</t>
  </si>
  <si>
    <t>Pyroxene-rock</t>
  </si>
  <si>
    <t>Pyroxenite (s.s.)</t>
  </si>
  <si>
    <t>Quartz dolerite</t>
  </si>
  <si>
    <t>Quartz phyllite</t>
  </si>
  <si>
    <t>Quartz schist</t>
  </si>
  <si>
    <t>Quartz-feldspar gneiss</t>
  </si>
  <si>
    <t>Quartz-feldspar granulite</t>
  </si>
  <si>
    <t>Quartz-feldspar-biotite porphyry</t>
  </si>
  <si>
    <t>Quartz-mica-carbonate schist</t>
  </si>
  <si>
    <t>Quartz-microsyenite</t>
  </si>
  <si>
    <t>Quartz-norite</t>
  </si>
  <si>
    <t>Quartzose-porcellanite</t>
  </si>
  <si>
    <t>Quartz-plagioclase-hornblende augen gneiss</t>
  </si>
  <si>
    <t>Quartz-plagioclase-mica gneiss</t>
  </si>
  <si>
    <t>Quartz-tourmaline-rock</t>
  </si>
  <si>
    <t>Quisqueite</t>
  </si>
  <si>
    <t>R chondrite meteorite</t>
  </si>
  <si>
    <t>R3 chondrite meteorite</t>
  </si>
  <si>
    <t>R3.4 chondrite meteorite</t>
  </si>
  <si>
    <t>R3.5-4 chondrite meteorite</t>
  </si>
  <si>
    <t>R3.5-6 chondrite meteorite</t>
  </si>
  <si>
    <t>R3.6 chondrite meteorite</t>
  </si>
  <si>
    <t>R3.7 chondrite meteorite</t>
  </si>
  <si>
    <t>R3.8 chondrite meteorite</t>
  </si>
  <si>
    <t>R3.8-5 chondrite meteorite</t>
  </si>
  <si>
    <t>R3.8-6 chondrite meteorite</t>
  </si>
  <si>
    <t>R3.9 chondrite meteorite</t>
  </si>
  <si>
    <t>R3/4 chondrite meteorite</t>
  </si>
  <si>
    <t>R3-4 chondrite meteorite</t>
  </si>
  <si>
    <t>R3-5 chondrite meteorite</t>
  </si>
  <si>
    <t>R3-6 chondrite meteorite</t>
  </si>
  <si>
    <t>R4 chondrite meteorite</t>
  </si>
  <si>
    <t>R4/5 chondrite meteorite</t>
  </si>
  <si>
    <t>R4-5 chondrite meteorite</t>
  </si>
  <si>
    <t>R4-6 chondrite meteorite</t>
  </si>
  <si>
    <t>R5 chondrite meteorite</t>
  </si>
  <si>
    <t>R6 chondrite meteorite</t>
  </si>
  <si>
    <t>Raabsite</t>
  </si>
  <si>
    <t>Radiolarian chert</t>
  </si>
  <si>
    <t>Radiolarian-ooze</t>
  </si>
  <si>
    <t>Rainbow Obsidian</t>
  </si>
  <si>
    <t>Raised bog peat</t>
  </si>
  <si>
    <t>Rapakivi granite</t>
  </si>
  <si>
    <t>Regolith breccia</t>
  </si>
  <si>
    <t>Relict H meteorite</t>
  </si>
  <si>
    <t>Relict iron meteorite</t>
  </si>
  <si>
    <t>Relict meteorite</t>
  </si>
  <si>
    <t>Relict OC meteorite</t>
  </si>
  <si>
    <t>Relict ureilite meteorite</t>
  </si>
  <si>
    <t>Reticulite</t>
  </si>
  <si>
    <t>Rhazite</t>
  </si>
  <si>
    <t>Rhombporphyry</t>
  </si>
  <si>
    <t>Rhyolitic crystal tuff</t>
  </si>
  <si>
    <t>Ribbonstone</t>
  </si>
  <si>
    <t>Riebeckite granite</t>
  </si>
  <si>
    <t>Riebeckite-quartz-feldspar gneiss</t>
  </si>
  <si>
    <t>Rikotite</t>
  </si>
  <si>
    <t>Rischorrite</t>
  </si>
  <si>
    <t>Rock of restricted mineralogy</t>
  </si>
  <si>
    <t>Rockallite</t>
  </si>
  <si>
    <t>Rødberg</t>
  </si>
  <si>
    <t>Rodderite</t>
  </si>
  <si>
    <t>Saccharoidal contact-marble</t>
  </si>
  <si>
    <t>Sagvandite</t>
  </si>
  <si>
    <t>Saibarite</t>
  </si>
  <si>
    <t>Sakalavite</t>
  </si>
  <si>
    <t>Sandrock</t>
  </si>
  <si>
    <t>Sandy clay loam</t>
  </si>
  <si>
    <t>Sandy clay soil</t>
  </si>
  <si>
    <t>Sandy loam</t>
  </si>
  <si>
    <t>Sandy-peat</t>
  </si>
  <si>
    <t>Sanidinite (igneous)</t>
  </si>
  <si>
    <t>Sapropelic coal series</t>
  </si>
  <si>
    <t>Sapropelic lime-mud</t>
  </si>
  <si>
    <t>Sapropelic silicate-mud</t>
  </si>
  <si>
    <t>Sapropelic silicate-mudstone</t>
  </si>
  <si>
    <t>Sapropelic-coal</t>
  </si>
  <si>
    <t>Sapropelic-lignite</t>
  </si>
  <si>
    <t>Scapolite contact-marble</t>
  </si>
  <si>
    <t>Schistose andalusite hornfels</t>
  </si>
  <si>
    <t>Schistose hornfels</t>
  </si>
  <si>
    <t>Schistose impure marble</t>
  </si>
  <si>
    <t>Scoria</t>
  </si>
  <si>
    <t>Seat earth</t>
  </si>
  <si>
    <t>Secondary-quartzite</t>
  </si>
  <si>
    <t>Sedimentary rock and sediment</t>
  </si>
  <si>
    <t>Selenitic gypsum-stone</t>
  </si>
  <si>
    <t>Serpentine schist</t>
  </si>
  <si>
    <t>Serpentine skarn</t>
  </si>
  <si>
    <t>Shap granite</t>
  </si>
  <si>
    <t>Sheen Obsidian</t>
  </si>
  <si>
    <t>Shell marl</t>
  </si>
  <si>
    <t>Shell-lime-sediment</t>
  </si>
  <si>
    <t>Shergottite meteorite</t>
  </si>
  <si>
    <t>Shock lithified impact regolith</t>
  </si>
  <si>
    <t>Shocked norite</t>
  </si>
  <si>
    <t>Shocked rock</t>
  </si>
  <si>
    <t>Shrub bog peat</t>
  </si>
  <si>
    <t>Siderite carbonatite</t>
  </si>
  <si>
    <t>Siderite-gravel</t>
  </si>
  <si>
    <t>Siderite-mud</t>
  </si>
  <si>
    <t>Siderite-mudstone</t>
  </si>
  <si>
    <t>Siderite-sand</t>
  </si>
  <si>
    <t>Siderite-sediment</t>
  </si>
  <si>
    <t>Siderite-stone</t>
  </si>
  <si>
    <t>Sideritic cannel-coal</t>
  </si>
  <si>
    <t>Sideromelane</t>
  </si>
  <si>
    <t>Sieberachat</t>
  </si>
  <si>
    <t>Silexite</t>
  </si>
  <si>
    <t>Silica-cemented silicate-conglomerate</t>
  </si>
  <si>
    <t>Silica-cemented silicate-sandstone</t>
  </si>
  <si>
    <t>Silicate-arenite</t>
  </si>
  <si>
    <t>Silicate-clay</t>
  </si>
  <si>
    <t>Silicate-claystone</t>
  </si>
  <si>
    <t>Silicate-conglomerate</t>
  </si>
  <si>
    <t>Silicate-diamictite</t>
  </si>
  <si>
    <t>Silicate-diamicton</t>
  </si>
  <si>
    <t>Silicate-gravel</t>
  </si>
  <si>
    <t>Silicate-sand</t>
  </si>
  <si>
    <t>Silicate-sandstone</t>
  </si>
  <si>
    <t>Silicate-silt</t>
  </si>
  <si>
    <t>Silicate-siltstone</t>
  </si>
  <si>
    <t>Silicate-wacke</t>
  </si>
  <si>
    <t>Siliceous sinter</t>
  </si>
  <si>
    <t>Silicic volcanic glass</t>
  </si>
  <si>
    <t>Siliciclastic-sediment</t>
  </si>
  <si>
    <t>Siliclastic-sedimentary-rock</t>
  </si>
  <si>
    <t>Silicocarbonatite</t>
  </si>
  <si>
    <t>Silt loam</t>
  </si>
  <si>
    <t>Silty clay loam</t>
  </si>
  <si>
    <t>Silty clay soil</t>
  </si>
  <si>
    <t>Silty soil</t>
  </si>
  <si>
    <t>Silver ore</t>
  </si>
  <si>
    <t>Single impact impactite</t>
  </si>
  <si>
    <t>Sizunite</t>
  </si>
  <si>
    <t>Slag</t>
  </si>
  <si>
    <t>Smalto</t>
  </si>
  <si>
    <t>Smectite-clay</t>
  </si>
  <si>
    <t>Snowflake Obsidian</t>
  </si>
  <si>
    <t>Sodalite-bearing-alkali-feldspar-syenite</t>
  </si>
  <si>
    <t>Sodalite-bearing-anorthosite</t>
  </si>
  <si>
    <t>Sodalite-bearing-diorite</t>
  </si>
  <si>
    <t>Sodalite-bearing-dioritoid</t>
  </si>
  <si>
    <t>Sodalite-bearing-gabbro</t>
  </si>
  <si>
    <t>Sodalite-bearing-gabbroic-rock</t>
  </si>
  <si>
    <t>Sodalite-bearing-monzodiorite</t>
  </si>
  <si>
    <t>Sodalite-bearing-monzogabbro</t>
  </si>
  <si>
    <t>Sodalite-bearing-monzonite</t>
  </si>
  <si>
    <t>Sodalite-bearing-syenite</t>
  </si>
  <si>
    <t>Sodalite-diorite</t>
  </si>
  <si>
    <t>Sodalite-gabbro</t>
  </si>
  <si>
    <t>Sodalite-monzogabbro</t>
  </si>
  <si>
    <t>Sodalite-monzosyenite</t>
  </si>
  <si>
    <t>Sodalite-syenitic-rock</t>
  </si>
  <si>
    <t>Sodalitolite</t>
  </si>
  <si>
    <t>Sodic syenite</t>
  </si>
  <si>
    <t>Soft jet</t>
  </si>
  <si>
    <t>Sommaite</t>
  </si>
  <si>
    <t>Sörkedalite</t>
  </si>
  <si>
    <t>Søvite</t>
  </si>
  <si>
    <t>Sperone</t>
  </si>
  <si>
    <t>Sphagnum cuspidatum peat</t>
  </si>
  <si>
    <t>Spiculite</t>
  </si>
  <si>
    <t>Spiemontite</t>
  </si>
  <si>
    <t>Spinel lherzolite</t>
  </si>
  <si>
    <t>Spinel-forsterite-calcite contact-marble</t>
  </si>
  <si>
    <t>Spinellite</t>
  </si>
  <si>
    <t>Spinel-pyrope granofels</t>
  </si>
  <si>
    <t>Spodosol</t>
  </si>
  <si>
    <t>Sponge-spicular-ooze</t>
  </si>
  <si>
    <t>Staurolite-mica schist</t>
  </si>
  <si>
    <t>Stigmite</t>
  </si>
  <si>
    <t>Stipite</t>
  </si>
  <si>
    <t>Stony-iron meteorite</t>
  </si>
  <si>
    <t>Stromatite</t>
  </si>
  <si>
    <t>Stronalite</t>
  </si>
  <si>
    <t>S-type granite</t>
  </si>
  <si>
    <t>Subalkali basalt</t>
  </si>
  <si>
    <t>Suevite</t>
  </si>
  <si>
    <t>Sviatonossite</t>
  </si>
  <si>
    <t>Syenite gneiss</t>
  </si>
  <si>
    <t>Syenite pegmatite</t>
  </si>
  <si>
    <t>Sylvite-stone</t>
  </si>
  <si>
    <t>Systil</t>
  </si>
  <si>
    <t>Tachylite</t>
  </si>
  <si>
    <t>Taconite</t>
  </si>
  <si>
    <t>Tactite</t>
  </si>
  <si>
    <t>Tagamite</t>
  </si>
  <si>
    <t>Tar (processed)</t>
  </si>
  <si>
    <t>Tarmac</t>
  </si>
  <si>
    <t>Tautirite</t>
  </si>
  <si>
    <t>Tawite</t>
  </si>
  <si>
    <t>tectonite</t>
  </si>
  <si>
    <t>Tektite</t>
  </si>
  <si>
    <t>Telaginite</t>
  </si>
  <si>
    <t>Tephritic-leucite-phonolite</t>
  </si>
  <si>
    <t>Tephritic-leucitite</t>
  </si>
  <si>
    <t>Theralite</t>
  </si>
  <si>
    <t>Tholeiitic andesite</t>
  </si>
  <si>
    <t>Tin ore</t>
  </si>
  <si>
    <t>Tinguaite</t>
  </si>
  <si>
    <t>Tønsbergite</t>
  </si>
  <si>
    <t>Tourmaline-quartz-mica hornfels</t>
  </si>
  <si>
    <t>Trachytic tuff</t>
  </si>
  <si>
    <t>Transitional basalt</t>
  </si>
  <si>
    <t>Trocolitic anorthositic Lunar meteorite</t>
  </si>
  <si>
    <t>Troctolitic anorthosite</t>
  </si>
  <si>
    <t>Trowlesworthite</t>
  </si>
  <si>
    <t>Tuffaceous adinole</t>
  </si>
  <si>
    <t>Tuffaceous-breccia</t>
  </si>
  <si>
    <t>Tuffaceous-gravel</t>
  </si>
  <si>
    <t>Tuffaceous-mud</t>
  </si>
  <si>
    <t>Tuffaceous-sand</t>
  </si>
  <si>
    <t>Tuffaceous-sediment</t>
  </si>
  <si>
    <t>Tuffaceous-sedimentary-rock</t>
  </si>
  <si>
    <t>Turjaite</t>
  </si>
  <si>
    <t>Uintahite</t>
  </si>
  <si>
    <t>Ulexite-stone</t>
  </si>
  <si>
    <t>Ulitisol</t>
  </si>
  <si>
    <t>Ultracataclasite</t>
  </si>
  <si>
    <t>Ultramafic metamorphic rock</t>
  </si>
  <si>
    <t>Ultramafic tuff</t>
  </si>
  <si>
    <t>Ultramafic-hornfels</t>
  </si>
  <si>
    <t>Ultramelilitolite</t>
  </si>
  <si>
    <t>Ultramylonite</t>
  </si>
  <si>
    <t>Ultrapotassic rock</t>
  </si>
  <si>
    <t>Umptekite</t>
  </si>
  <si>
    <t>Unakite</t>
  </si>
  <si>
    <t>Unbrecciated eucrite meteorite</t>
  </si>
  <si>
    <t>Unclassified rock</t>
  </si>
  <si>
    <t>Unclassified stony meteorite</t>
  </si>
  <si>
    <t>Ungrouped Achondrite meteorite</t>
  </si>
  <si>
    <t>Ungrouped C chondrite meteorite</t>
  </si>
  <si>
    <t>Ungrouped C1 chondrite meteorite</t>
  </si>
  <si>
    <t>Ungrouped C1/2 chondrite meteorite</t>
  </si>
  <si>
    <t>Ungrouped C2 chondrite meteorite</t>
  </si>
  <si>
    <t>Ungrouped C3 chondrite meteorite</t>
  </si>
  <si>
    <t>Ungrouped C3.0 chondrite meteorite</t>
  </si>
  <si>
    <t>Ungrouped C3/4 chondrite meteorite</t>
  </si>
  <si>
    <t>Ungrouped chondrite meteorite</t>
  </si>
  <si>
    <t>Ungrouped enstatite-rich achondrite meteorite</t>
  </si>
  <si>
    <t>Ungrouped IAB iron meteorite</t>
  </si>
  <si>
    <t>Ungrouped iron meteorite</t>
  </si>
  <si>
    <t>Ungrouped pallasite meteorite</t>
  </si>
  <si>
    <t>Ureilite meteorite</t>
  </si>
  <si>
    <t>Uruguaite</t>
  </si>
  <si>
    <t>Valbellite</t>
  </si>
  <si>
    <t>Variolite</t>
  </si>
  <si>
    <t>Venite</t>
  </si>
  <si>
    <t>Vertisol</t>
  </si>
  <si>
    <t>Very low to low-grade metamorphic rock</t>
  </si>
  <si>
    <t>Very-coarse-sand</t>
  </si>
  <si>
    <t>Very-fine-sand</t>
  </si>
  <si>
    <t>Vitrain</t>
  </si>
  <si>
    <t>Vitric ash</t>
  </si>
  <si>
    <t>Vitrophyric porphyry</t>
  </si>
  <si>
    <t>Volcaniclastic sedimentary rock and sediment</t>
  </si>
  <si>
    <t>Volcaniclastic-conglomerate</t>
  </si>
  <si>
    <t>Volcaniclastic-gravel</t>
  </si>
  <si>
    <t>Volcaniclastic-megabreccia</t>
  </si>
  <si>
    <t>Volcaniclastic-mesobreccia</t>
  </si>
  <si>
    <t>Volcaniclastic-metasedimentary-rock</t>
  </si>
  <si>
    <t>Volcaniclastic-mudstone</t>
  </si>
  <si>
    <t>Volcaniclastic-sand</t>
  </si>
  <si>
    <t>Volcaniclastic-sediment</t>
  </si>
  <si>
    <t>Volcaniclastic-sedimentary-rock</t>
  </si>
  <si>
    <t>Volcaniclastic-siltstone</t>
  </si>
  <si>
    <t>Volcaniclastic-wacke</t>
  </si>
  <si>
    <t>Volhynite</t>
  </si>
  <si>
    <t>Weathered metal</t>
  </si>
  <si>
    <t>Weathered non-ferrous metallic slag</t>
  </si>
  <si>
    <t>Whiteschist</t>
  </si>
  <si>
    <t>Winonaite meteorite</t>
  </si>
  <si>
    <t>Wollongongite</t>
  </si>
  <si>
    <t>Yatalite</t>
  </si>
  <si>
    <t>Zhamanshinite</t>
  </si>
  <si>
    <t>Zoisitite</t>
  </si>
  <si>
    <t xml:space="preserve">LITHOLOGIC ROCK TYPE: Type of rock comprising a significant portion of the interval being described. </t>
  </si>
  <si>
    <t>COKE</t>
  </si>
  <si>
    <t>Coked coal</t>
  </si>
  <si>
    <t>CCOL</t>
  </si>
  <si>
    <t>Composite Coal Sample</t>
  </si>
  <si>
    <t>CONT</t>
  </si>
  <si>
    <t>Contamination</t>
  </si>
  <si>
    <t>CRLS</t>
  </si>
  <si>
    <t>FILL</t>
  </si>
  <si>
    <t>MINE</t>
  </si>
  <si>
    <t>Mine Workings</t>
  </si>
  <si>
    <t>NTLG</t>
  </si>
  <si>
    <t>NORS</t>
  </si>
  <si>
    <t>STPE</t>
  </si>
  <si>
    <t>Stope</t>
  </si>
  <si>
    <t>MNDP</t>
  </si>
  <si>
    <t>Mine Dump</t>
  </si>
  <si>
    <t>VOID</t>
  </si>
  <si>
    <t>DEFINTION: The defining characteristics of the rock type.</t>
  </si>
  <si>
    <t>Tephra in which more than 25 percent of particles are greater than 64 mm in largest dimension. Includes ash breccia, bomb tephra and block tephra of Gillespie and Styles (1999)</t>
  </si>
  <si>
    <t>A term for a series of andesites, dacites and sodic rhyolites of unusual chemical composition erupted in some continent- based and island arc settings. They are characterized by high values of Sr, high Sr/Y and La/Yb ratios and negative Nb, Ti and Zr anomalies; the more mafic rocks of the series may contain high contents of transition metals such as Cr and Ni. They usually contain phenocrysts of plagioclase, amphibole, mica, very rare orthopyroxene, but no clinopyroxene; titanomagnetite, apatite, zircon and titanite are common.</t>
  </si>
  <si>
    <t>A term originally used for orthoclase-bearing tonalite of the Adamello Massif, but later used for granites with about equal amounts of alkali feldspar and plagioclase, which do not occur in the Adamello. The term should be avoided because of ambiguity and it is recommended that such rocks should be called monzogranite of QAPF field 3b.</t>
  </si>
  <si>
    <t>A light-coloured granitoid (a coarse grained igneous rock composed mostly of quartz, Kspar (alkali-feldspar) and sodic plagioclase), where plagioclase is less than 10% of the total feldspar on the QAPF diagram</t>
  </si>
  <si>
    <t>A rhyolitoid where plagioclase is less than 10% of the total feldspar. QAPF#2</t>
  </si>
  <si>
    <t>Syenitoid with a plagioclase to total feldspar ratio of less than 0.1. QAPF fields 6, 6*, and 6'.</t>
  </si>
  <si>
    <t>A syenitic-rock where plagioclase is less than 10% of the total feldspar.</t>
  </si>
  <si>
    <t>A trachytoid where plagioclase is less than 10% of the total feldspar.</t>
  </si>
  <si>
    <t>Trachytoid that has a plagioclase to total feldspar ratio less than 0.1. QAPF fields 6, 6', and 6*.</t>
  </si>
  <si>
    <t>A pyroclastic rock in which more than 75% of the pyroclastic fragments exceed 64mm and at least 50% of these are rounded.</t>
  </si>
  <si>
    <t>A term used for basalts containing accessory foids. Such rocks generally contain plagioclase and augite and olivine as their main ferromagnesian phases. Defined as a variety of basalt within TAS field B which contains normative nepheline, or as field 10’ in the QAPF diagram.</t>
  </si>
  <si>
    <t>A rock consisting almost entirely of albite, usually a high to medium-temperature metasomatic rock formed by the intense sodic alteration of various rocks.
Sometimes used for a rock comprising mostly albite and quartz, but this is better termed an albite granite, classed under alkali-feldspar-granite in the QAPF system.</t>
  </si>
  <si>
    <t>A fine to medium grained, extrusive or hypabyssal igneous rock consisting mainly of analcime and pyroxene (usually titanaugite). Other feldspathoids, plagioclase, and/or olivine may be present. Apatite, sphene, and opaque oxides may be present as accessories. On the QAPF diagram, it is a foidite consisting of &gt;90% feldspathoids, mostly analcime, with &lt;10% mafic minerals.</t>
  </si>
  <si>
    <t>Etymol: Latin alluvius, from alluere, to wash against. Plural: alluvia; alluviums.
i. A general term for clay, silt, sand, gravel, or similar unconsolidated detrital material, deposited during comparatively recent geologic time by a stream or other body of running water, (1) as sediment in the bed of the stream or on its flood plain or delta, (2) as a cone or fan at the base of a mountain slope; esp., such a deposit of fine-grained texture (silt or silty clay) deposited during time of flood.
Synonym of: alluvial deposit [glossary item missing], alluvion</t>
  </si>
  <si>
    <t xml:space="preserve">A light coloured alkali-feldspar-granite with M' colour index less than 10.
In the United States, a commonly used term for a granitic rock containing few, if any, dark minerals. The term is used to designate granitoid rocks in which quartz constitutes 20% to 60% of the felsic minerals and in which the ratio of alkali feldspar to total feldspar is greater than 90%; i.e., the equivalent of alkali-feldspar granite. Alaskite is a commercial source of feldspar near Spruce Pine, NC.
Compare with: aplogranite </t>
  </si>
  <si>
    <t>Amphibolite is a gneissose or granofelsic metamorphic rock mainly consisting of green, brown or black amphibole and plagioclase (including albite), which combined form ≥75% of the rock and both of which are present as major constituents; the amphibole constitutes ≥50% of the total mafic constituents and is present in an amount of ≥30%. A crystalloblastic rock consisting mainly of amphibole and plagioclase with little or no quartz. As the content of quartz increases, the rock grades into hornblende plagioclase gneiss.
The original rock (protolith) is usually a basaltic or doleritic rock, but may be a tuffaceous or calcareous sediment.</t>
  </si>
  <si>
    <t>It was named by Buch in 1826 from the Andes Mountains, South America.
A dark-colored, fine-grained, mostly extrusive rock that is approximately the fine-grained equivalent of diorite. When porphyritic, andesite rocks contain phenocrysts composed primarily of zoned sodic plagioclase (esp. andesine) and one or more mafic minerals (e.g., biotite, hornblende, pyroxene, usually &lt;20%), with a groundmass composed generally of the same minerals as the phenocrysts, although the plagioclase may be more sodic, and quartz is generally present in small amounts.
Andesite grades into latite with increasing alkali feldspar content, and into dacite with more alkali feldspar and quartz. Basalt is similar but with more mafics and minimal quartz and alkali feldspar; basaltic andesite is intermediate.
Andesitic rocks plot on the QAPF diagram with 0-20% quartz, and &gt;65% of feldspars being plagioclase; on the TAS diagram: &lt;57-63% SiO2, (Na2O+K2O)&lt;~6%</t>
  </si>
  <si>
    <t>Name:For its constitution, anorthoclase-rich.
A coarse-grained crystalline normal igneous rock composed mostly of plagioclase. Anorthosite is usually an intrusive rock characterized by its composition: mostly calcian plagioclase feldspar (90–100%), with a small mafic component (0–10%). Pyroxene, ilmenite, magnetite and olivine are commonly present.</t>
  </si>
  <si>
    <t>A coarse-grained crystalline rock consisting mostly of calcic plagioclase (&gt;90%, usually labradorite) with &lt;10% mafics. The mafic mineral may be clinopyroxene, orthopyroxene, olivine, or, more rarely, amphibole. Oxides, mostly magnetite or ilmenite, are also common.</t>
  </si>
  <si>
    <t>A coal with greater than 90% carbon content dry ash free and less than 14% volatiles.</t>
  </si>
  <si>
    <t>A subtype of alkali basalt characterised by abundant olivine, often as small phenocrysts.</t>
  </si>
  <si>
    <t>Any fine-grained igneous rock whose components are not distinguishable with the unaided eye; a rock having aphanitic texture.</t>
  </si>
  <si>
    <t xml:space="preserve">Name:The term, from a Greek word meaning simple, was in use before 1823.
A light-coloured, igneous rock characterized by a medium-grained (usually 0.1-2mm) saccharoidal (i.e., aplitic) texture. Aplites may range in composition from granitic to gabbroic, but the term aplite with no modifier is generally understood to mean granitic aplite or aplitic granite, consisting essentially of quartz, potassium feldspar, and sodic plagioclase. </t>
  </si>
  <si>
    <t>A mudstone with variable amounts of silt-sized particles composed predominantly of indurated clay particles.
A compact rock derived either from mudstone (claystone or siltstone), or shale, that has undergone a somewhat higher degree of induration than mudstone or shale but is less clearly laminated and without its fissility, and that lacks the cleavage distinctive of slate.</t>
  </si>
  <si>
    <t>A silicate-sandstone containing at least 25% feldspar, it is derived from arkosic sand.
A feldspar-rich sandstone, typically coarse-grained and pink or reddish, that is composed of angular to subangular grains that may be either poorly or moderately well sorted; usually derived from the rapid disintegration of granite or granitic rocks, and often closely resembles granite; e.g., the Triassic arkoses of the Eastern United States. Quartz is usually the dominant mineral, with feldspar (chiefly microcline) constituting at least 25%. Cement (silica or calcite) is commonly rare, and matrix material (usually less than 15%) includes clay minerals (esp. kaolinite), mica, and iron oxide; fine-grained rock fragments are often present. Arkose is commonly a current-deposited sandstone of continental origin, occurring as a thick, wedge-shaped mass of limited geographic extent (as in a fault trough or a rapidly subsiding basin); it may be strongly cross-bedded and associated with coarse granite-bearing conglomerate, and it may denote an environment of high relief and vigorous erosion of strongly uplifted granitic rocks in which the feldspar was not subjected to prolonged weathering or transport before burial. Arkose may also occur at the base of a sedimentary series as a thin blanketlike residuum derived from and resting on granitic rock. Etymol: French, probably from Greek archaios, ancient, primitive. Also spelled arcose.</t>
  </si>
  <si>
    <t>Name:Etymol: Latin arena, sand.
A sandstone with less than 15% of fine-grained interstitial material.
i. A general name for sedimentary rocks composed of sand-sized fragments irrespective of composition; e.g., sandstone, graywacke, arkose, and calcarenite.
ii. A clean sandstone that is well sorted, contains little or no matrix material, and has a relatively simple mineralogic composition; specif. a pure or nearly pure, chemically cemented sandstone containing less than 10% argillaceous matrix and inferred to represent a slowly deposited sediment well-washed by currents.---Adj. arenitic.</t>
  </si>
  <si>
    <t>Materials that have been created by man, or natural materials altered in composition or structure by man.</t>
  </si>
  <si>
    <t>A rock rich in bitumen.</t>
  </si>
  <si>
    <t>Pyroclastic rock in which less than 25 percent of rock by volume are more than 64 mm in longest diameter. Includes tuff, lapilli tuff, and lapillistone.</t>
  </si>
  <si>
    <t>A gneiss exhibiting large lenticular mineral grains or mineral aggregates having the shape of an eye in cross section, in contrast to the shapes of other minerals in the rock.</t>
  </si>
  <si>
    <t>A chemical classification based on the TAS diagram for normal volcanic rocks with at least 63 wt % SiO2.
This includes, dacite, rhyolite, trachyte (in part) and trachdacite (in part).</t>
  </si>
  <si>
    <t>A sand-grade volcaniclastic-sedimentary-rock containing significant andesitic composition clasts.</t>
  </si>
  <si>
    <t>A sedimentary rock consisting mostly of barite.</t>
  </si>
  <si>
    <t xml:space="preserve">Colour:Shades of brown, red-brown, and yellow-brownName:After the locality at Baux (or Beaux), near St. Reny, Bouches-du-Rhône, France.
Predominantly hydrated aluminium oxides with iron oxides, kaolinite and other impurities; almost always a residual soil rather than a sediment. Note that iron-rich sediments are covered elsewhere.
A mixture, and rock, comprised of iron and aluminium Hydroxides/Oxides. The primary ore of aluminium.
Originally described from Mas Rouge, Les Baux-de-Provence, Bouches-du-Rhône, Provence-Alpes-Côte d'Azur, France.
</t>
  </si>
  <si>
    <t>A tephra where the average size of more than 75% of the pyroclastic fragments exceeds 64mm and between 50% and 75% of these fragments are angular.</t>
  </si>
  <si>
    <t xml:space="preserve">A friable to well-cemented sedimentary rock that consists of a variable mixture of gravel-, sand-, and silt-sized sediment that is cemented with carbonate minerals and has formed along a shoreline. </t>
  </si>
  <si>
    <t>Commonly termed BIFs by geologists, they are iron-rich rocks almost always of Precambrian age, predominantly associated with the great oxygenation event (GOE) about 2.3-2.8 billion years ago. It typically consists of repeated, thin iron oxide layers (a few mm to a few cm in thickness) but may be banded from a microscopic to a metre scale. The oxide bands are dark grey to to black magnetite (Fe3O4) or hematite (Fe2O3), alternating with bands of iron-poor shales and cherts, usually red in color, of similar thickness, or iron rich silicates and carbonates, including siderite, ankerite, riebeckite, stilpnomelane, minnesotaite, etc. They provide our major source of iron ore, usually after upgrading by various hypogene and supergene processes.</t>
  </si>
  <si>
    <t>A rock where the original components were bound and encrusted together by the action of plants and/or animals in the position of growth.</t>
  </si>
  <si>
    <t>A browner sapropelic-coal rich in alginite with little miospores.</t>
  </si>
  <si>
    <t>Sedimentary rock that consists of at least 50 percent silicate mineral material, deposited directly by biological processes at the depositional surface, or in particles formed by biological processes within the basin of deposition.</t>
  </si>
  <si>
    <t>A shale with at least 1% carbonaceous material indicating a reducing environment.
A dark, thinly laminated carbonaceous shale, exceptionally rich in organic matter (5% or more carbon content) and sulfide (esp. iron sulfide, usually pyrite), and often containing unusual concentrations of certain trace elements (U, V, Cu, Ni). It is formed by partial anaerobic decay of buried organic matter in a quiet-water, reducing environment (such as in a stagnant marine basin) characterized by restricted circulation and very slow deposition of clastic material. Fossil organisms are preserved as a graphitic or carbonaceous film or as pyrite replacements.
Sometimes resembling cannel coal, often found as a roof to a coal, or in place of a coal, resting on a fire clay.</t>
  </si>
  <si>
    <t>A boulder-grade clastic-sediment.</t>
  </si>
  <si>
    <t>Aeolian sands are primarliy wind-blown fine to medium, non-plastic and uniformly graded materials present in many sandy sites, mainly in desert areas.</t>
  </si>
  <si>
    <t>A schist whose bluish colour is due to the presence of alkali amphibole.</t>
  </si>
  <si>
    <t>A sodic trachyandesite where Na2O-2&gt;K2O.</t>
  </si>
  <si>
    <t>Mg-rich Andesitic rocks with &lt;52-62% SiO2, MgO&gt;18%,TiO2 &lt;0.5%</t>
  </si>
  <si>
    <t>Etymology: "Breccia" is Italian, meaning broken stones, rubble.
A coarse-grained clastic rock, composed of angular broken rock fragments held together by a mineral cement or in a fine-grained matrix; it differs from conglomerate in that the fragments have sharp edges and unworn corners. Breccia may originate as a result of talus accumulation, explosive igneous processes, collapse of rock material, or faulting.</t>
  </si>
  <si>
    <t>Andesitic rocks with &lt;52-57% SiO2, (Na2O+K2O)&lt;~5%</t>
  </si>
  <si>
    <t>A member of the komatiite series with MgO in the range 5% to 15% typically displaying spinifex texture and evidence of rapid quenching of high-temperature magma. Chemically they are intermediate between tholeiitic basalt and boninite and are thought to have been komatiite magmas contaminated by crustal material.</t>
  </si>
  <si>
    <t>A mafite or basaltoid containing mostly calcic plagioclase, clinopyroxene +/- olivine, foids, oxides and rarely quartz.
A general term for fine-grained, mafic (dark-colored) igneous rocks, commonly extrusive (volcanic) but locally intrusive (e.g., as dikes or pipes), composed chiefly of plagioclase and clinopyroxene; the fine-grained equivalent of gabbro. Olivine and iron-titanium oxides are very common and nepheline, orthopyroxene, or quartz may be present. Adj. basaltic.</t>
  </si>
  <si>
    <t>Foiditoids with felsics comprising 60-90% foids and alkali feldspar/total feldspar &lt;0.5, olivine &gt;10%</t>
  </si>
  <si>
    <t>Colour:Black
Tephritic rocks, with felsics comprising 10-60% foids and alkali feldspar/total feldspar &lt;0.1, &gt;10% olivine
A black flinty jasper or chert once used for estimating the purity of gold alloys.
Not to be confused with bassanite, the mineral, or basanite, the basaltic rock.</t>
  </si>
  <si>
    <t>A alkaline/basic rocktype intermediate between andesite and phonolite, difficult to define without the TAS diagram.</t>
  </si>
  <si>
    <t>Tuff with mostly Basaltic clasts</t>
  </si>
  <si>
    <t>Colour:Black
A coal with between 75-90% carbon content dry ash free and between 14-46% volatiles.
A "soft" coal, often containing substantial admixed sulfur.
It is of higher quality than lignite coal but of poorer quality than anthracite. The colour ranges from black to dark brown.</t>
  </si>
  <si>
    <t>A granite containing biotite.</t>
  </si>
  <si>
    <t>A hornfels composed predominantly of biotite.</t>
  </si>
  <si>
    <t>Loose or partially consolidated sands saturated with bitumen.</t>
  </si>
  <si>
    <t>A schistose metamorphic rock with biotite as the only major (&gt;5%) constituent.</t>
  </si>
  <si>
    <t>A limestone with average grain or crystal size predominantly in the 32μm to 2mm range, with less than 75% smaller than 32μm and less than 25% larger than 2mm.</t>
  </si>
  <si>
    <t>A reddish brown to white calcareous material of secondary accumulation, commonly found in layers on or near the surface of stony soils of arid and semiarid regions, but also occurring as a subsoil deposit in subhumid climates. It may occur as a thin, friable horizon within the soil, but more commonly it is up to a metre or more in thickness, impermeable and strongly indurated. It is composed largely of a calcareous cement, in addition to such materials as gravel sand and mud.
A name of spanish language origin that means different things in different places. In Chile it is used for the nitrate bed ores (principally but not exclusively nitratine). Andean sulphur miners sometimes use it for white sulphate crusts created by acid fumarolic alteration of volcanic rocks. In the American Southwest this name is also commonly used to refer to crusts of carbonate (calcite) recently deposited on rocks and in seams, and as a term for soils in semi-arid areas that have become indurated by interstitial carbonate deposition.</t>
  </si>
  <si>
    <t>A carbonatite where more than 90% of the carbonate is calcite.</t>
  </si>
  <si>
    <t>Etymol: 'cal'careous + con'crete.' .
A calcareous duricrust, caliche or calcitic conglomerate consisting of surficial sand and gravel cemented into a hard mass by calcium carbonate precipitated from solution and redeposited through the agency of infiltrating waters, or deposited by the escape of carbon dioxide from vadose water.
ii. A calcareous duricrust; caliche. 
Compare with: silcrete, ferricrete</t>
  </si>
  <si>
    <t>An orthopyroxene-bearing alkali-feldspar-granite, part of the charnockite suite.</t>
  </si>
  <si>
    <t>A pyroxene-bearing alkali-feldspar-syenite</t>
  </si>
  <si>
    <t>A limestone with average grain or crystal size of &lt; 32μm.</t>
  </si>
  <si>
    <t>Sedimentary rocks where the carbonate component forms more than 50% of the sediment. For a rock to be termed a carbonate sedimentary rock the 50% carbonate should not include any carbonate cement in an originally non-carbonate rock.</t>
  </si>
  <si>
    <t>Sediments where the carbonate component forms more than 50% of the sediment.</t>
  </si>
  <si>
    <t>Also written "calcsilicate rock."
A metamorphic rock mainly composed of calc-silicate minerals, such as diopside, grossular-andradite, clinozoisite-epidote and wollastonite, and containing less than 5% vol. of carbonate minerals (usually dolomite or calcite). Formed by metamorphism of impure limestone or dolostone; related to skarns.</t>
  </si>
  <si>
    <t>A limestone consisting predominantly of detrital calcite particles of silt size; a consolidated calcareous silt.</t>
  </si>
  <si>
    <t>A cobble-grade clastic-sediment.</t>
  </si>
  <si>
    <t>Claystone with a significant carbonaceuous fraction excluding coal fragments</t>
  </si>
  <si>
    <t>Mudstone with a significant carbonaceuous fraction excluding coal fragments</t>
  </si>
  <si>
    <t>Shale with a significant carbonaceuous fraction excluding coal fragments</t>
  </si>
  <si>
    <t>Sandstone with a significant carbonaceuous fraction excluding coal fragments</t>
  </si>
  <si>
    <t>Siltstone with a significant carbonaceuous fraction excluding coal fragments</t>
  </si>
  <si>
    <t>A fault-breccia showing cohesion.</t>
  </si>
  <si>
    <t>A gravel-grade clastic-sedimentary-rock.
A coarse-grained clastic sedimentary rock, composed of rounded to subangular fragments larger than 2 mm in diameter (granules, pebbles, cobbles, boulders) set in a fine-grained matrix of sand or silt, and commonly cemented by calcium carbonate, iron oxide, silica, or hardened clay; the consolidated equivalent of gravel. The rock or mineral fragments may be of varied composition and range widely in size and are usually rounded and smoothed from transportation by water or from wave action.</t>
  </si>
  <si>
    <t xml:space="preserve">A coarse-grained crystalline igneous rock composed mostly (&gt;90%) of mafic minerals </t>
  </si>
  <si>
    <t>Formula:C
Colour:black
Crystal System:Amorphous
Not a true mineral species, but rather a term used in old geological literature for carbon produced by the incomplete burning (pyrolysis) of trees and other vegetation in lava and pyroclastic flows (especially in Japan). Occasionally also used (especially in the USA) for carbonized vegetable matter in sedimentary rocks, where it may be associated with lignite or silicified wood. (Note that we are talking here only about charcoal in a geological context; the word does of course have many other uses outside of geology.)
Chemically almost pure carbon, with minor hydrocarbon and inorganic mineral impurities, although the chemistry and structure is variable and still poorly understood. Might be considered a highly disordered graphite, although this is an oversimplification, and completely amorphous carbon and fullerenes (C60) seem to be involved too.</t>
  </si>
  <si>
    <t>An orthopyroxene-bearing granodiorite</t>
  </si>
  <si>
    <t>An orthopyroxene-bearing granite, part of the charnockite suite.</t>
  </si>
  <si>
    <t>Colour:White, Grey
A limestone which is friable and porous.</t>
  </si>
  <si>
    <t>A monzodiorite containing pyroxene, part of the charnockitic sequence.</t>
  </si>
  <si>
    <t xml:space="preserve">A monzonite containing orthopyroxenes. </t>
  </si>
  <si>
    <t>Colour:Gray, white; black, brown and other colors due to stainingLustre:Waxy, DullHardness:6½ - 7Name:"Chert, perhaps originally chirt, is believed to be a local English term that was taken into geological use. It may be of onomatopoeic origin. The name chert may be of more recent origin than flint, and unlike flint, is not found in literary usage. It was well established in meaning in 1679 ..." (Frondel, C., 1962, The System of Mineralogy, v. 3, John Wiley &amp; Sons, p. 223.)
A dense, hard siliceous-rock with low porosity.
Cherts are tough, compact rocks with low porosity that are composed mainly of microcrystalline quartz and varying amounts of impurities (Folk et al 1952; Smith 1960). The quartz occurs as randomly interlocked, microscopic quartz grains (microquartz) or fibrous chalcedony (Folk et al 1952; Smith 1960; Oldershaw 1968; Knauth 1994).
The term "chert" is occasionally also used for massive rocks made primarily of microcrystalline quartz that deposits around submarine volcanic hydrothermal vents ("black smokers"; Hopkinson et al 1999; Gutzmer et al 2001), or that formed as siliceous sinter, like Rhynie chert (Hesse 1989).
Siliceous precursor rocks of comparable texture that are primarily made of opal-A or opal-CT are sometimes also called chert, but usually with the addition of the dominant silica phase, for example, "opaline chert" (e.g. Weaver et al 1972; Pisciotto 1981, Calvert 1983; Cady et al 1996).</t>
  </si>
  <si>
    <t>A syenite containing pyroxene which is part of the charnokitic suite of rocks.</t>
  </si>
  <si>
    <t>A pyroxene-bearing tonalite.</t>
  </si>
  <si>
    <t>A clay-grade clastic-sediment, extremely common on the earths surface.
Clay is a fine-grained natural sediment, soil or rock component that comprises mostly one or more clay minerals or clays (hydrous phyllosilicates: mostly smectite, illite, chlorite and kandite) normally with trace to major amounts of quartz, iron and aluminium oxy-hydroxides (mostly goethite and gibbsite) and organic matter.
Clays are soft and plastic when wet due to the platy particle shape and fine size and become hard, brittle and non–plastic upon drying. Clays are white or pale coloured when pure but appear in various colours from grey to black, green, yellow, brown or red when impure.
Clays are usually distinguished by geologists or pedologists from other fine-grained soils and sediments by their grain size and/or mineralogy, though geotechnical engineers distinguish them by plasticity. Silts, which are fine-grained soils and sediments that are not normally dominated by clay minerals, have larger particle sizes than clays. Geologists usually consider the division to occur at a particle size of 2 µm, sedimentologists often use 4–5 μm, and colloid chemists use 1 μm. Geotechnical engineers distinguish between silts and clays based on the plasticity properties of the soil, as measured by the soils' Atterberg limits. ISO 14688 grades clay particles as being smaller than 2 μm and silt particles as being larger.</t>
  </si>
  <si>
    <t>A limestone with over 25% of grains or crystals larger than 2mm.</t>
  </si>
  <si>
    <t>i. Clastic sediments where the composition is unknown.
ii. Sediment in which at least 50 percent of the constituent particles were derived from erosion, weathering, or mass-wasting of pre-existing earth materials, and transported to the place of deposition by mechanical agents such as water, wind, ice and gravity.</t>
  </si>
  <si>
    <t>A schistose metamorphic rock with chlorite minerals as the major (&gt;50%) constituent. Chlorite imparts a schistosity by parallel arrangement of its flakes. Quartz, epidote, magnetite, and garnet may be accessories, the last two often as conspicuous porphyroblasts.</t>
  </si>
  <si>
    <t>A mudstone with clay-grade clasts.</t>
  </si>
  <si>
    <t>A lamprophyre with plagioclase&gt;K-feldspar and feldspars &gt; feldspathoids; similar in composition to nepheline diorite, being composed essentially of plagioclase (usually labradorite) and brown hornblende.</t>
  </si>
  <si>
    <t>A variety of peralkaline rhyolite of TAS field R in which Al2O3 &gt; 1.33 x total iron as FeO + 4.4. 
A sodic rhyolite containing alkalic amphibole and/or pyroxene.</t>
  </si>
  <si>
    <t>An organic-rich-rock with less than 50% ash (by weight air dried) or more than 50% organic matter.
A sedimentary rock of organic origin consisting predominantly of carbonised plant remains.</t>
  </si>
  <si>
    <t>Claystone with a significant fraction of coal fragments</t>
  </si>
  <si>
    <t>The most recent of geological formations; unconsolidated detrital material lying on or near the surface, generally unstratified.</t>
  </si>
  <si>
    <t>Mudstone with a significant fraction of coal fragments</t>
  </si>
  <si>
    <t xml:space="preserve">A limestone composed almost entirely of shell fragments. </t>
  </si>
  <si>
    <t>Shale with a significant fraction of coal fragments</t>
  </si>
  <si>
    <t>Sandstone with a significant fraction of coal fragments</t>
  </si>
  <si>
    <t>Siltstone with a significant fraction of coal fragments</t>
  </si>
  <si>
    <t>A gabbroid composed of 10-90% Ca-dominant plagioclase and &gt;5% clinopyroxene</t>
  </si>
  <si>
    <t xml:space="preserve">A gabbro with plagioclase and orthopyroxene with &gt;5% clinopyroxene. </t>
  </si>
  <si>
    <t>A pyroxenite with &gt;90% clinopyroxene.</t>
  </si>
  <si>
    <t>A rock consisting of at least 90% chromite or magnesiochromite, usually with olivine and/or serpentine. The chromite may be partly altered to ferritchromite.</t>
  </si>
  <si>
    <t>An igneous rock containing more than 50% modal primary carbonate.
A carbonate rock of apparent magmatic origin, generally associated with kimberlites and alkalic rocks. Carbonatites have been variously explained as derived from magmatic melt, solid flow, hydrothermal solution, and gaseous transfer.</t>
  </si>
  <si>
    <t>Clastic sedimentary rock, composed of clasts of detrital rock and mineral fragments.</t>
  </si>
  <si>
    <t xml:space="preserve">A fault-rock which is cohesive with a poorly developed or absent schistosity, or which is incohesive, characterised by generally angular porphyroclasts and lithic fragments in a finer-grained matrix of similar composition.
</t>
  </si>
  <si>
    <t>Tuff with mostly Crystal clasts. 
An indurated deposit of volcanic ash dominantly composed of intratelluric crystals and crystal fragments.</t>
  </si>
  <si>
    <t xml:space="preserve">Rocks tentatively identified as dacite, with felsics comprising &gt;20% quartz and alkali feldspar/plagioclase &lt;0.5 </t>
  </si>
  <si>
    <t xml:space="preserve">Name:After the ancient Roman province of Dacia (now part of Romania).
Dacitic rocks with felsics comprising &gt;20% quartz and alkali feldspar/plagioclase &lt;0.5. QAPF#4
A fine-grained extrusive rock with a similar general composition to andesite, but having a more sodic plagioclase and more K-feldspar and quartz; it is the extrusive equivalent of granodiorite. </t>
  </si>
  <si>
    <t>A siliceous-rock composed predominantly of diatoms and with porosity greater than 50%.</t>
  </si>
  <si>
    <t xml:space="preserve">Name:Etymol: Greek diorizein, to distinguish, in reference to the fact that the characteristic mineral, hornblende, is usually identifiable megascopically.
A dioritic rock with &lt;5% quartz and &lt;10% alkali feldspar on the QAPF diagram.
Plutonic rocks intermediate in composition between acidic and basic, characteristically composed of dark-colored amphibole (esp. hornblende), acid plagioclase (oligoclase - andesine), calcic pyroxene, and sometimes a small amount of quartz; also, any rock in that group; the approximate intrusive equivalent of andesite. Diorite grades into monzonite with an increase in the alkali feldspar content. </t>
  </si>
  <si>
    <t>Phaneritic crystalline rock with M less than 90, consisting of intermediate plagioclase, commonly with hornblende and often with biotite or augite. A dioritoid with a plagioclase to total feldspar ratio (in the QAPF fraction) greater than 0.9. Includes rocks defined modally in QAPF fields 10, 10' and 10*.</t>
  </si>
  <si>
    <t xml:space="preserve">A field term for coarse-grained crystalline normal igneous rocks with &lt;90% mafic minerals and the felsic minerals containing &lt;20% quartz, &lt;10% felspathoids and plagioclase being &gt;65% of total feldspars. The plagioclase is sodium rich, in contrast to gabbroids, which have calcium rich plagioclase. The group includes diorite, quartz diorite, quartz monzodiorite, foid- bearing diorite, foid- bearing monzodiorite and monzodiorite. </t>
  </si>
  <si>
    <t>A dolostone with at least 75% mud grade (&lt; 32μm) carbonate with dolomite as the dominant carbonate mineral.</t>
  </si>
  <si>
    <t>Unconsolidated dolomite-sediment, dolostone and magnesite where the dominant carboante mineral is dolomite, ankerite and/or magnesite.</t>
  </si>
  <si>
    <t>A carbonate sedimentary rock where the dominant carbonate mineral is dolomite or ankerite.</t>
  </si>
  <si>
    <t>A poorly-sorted clastic-sediment containing a wide range of clast sizes.</t>
  </si>
  <si>
    <t>A poorly-sorted Clastic-sedimentary-rock containing a wide range of clast sizes.
In many cases diamictite is a glaciogenic rock tillite, but it can also have other origins.</t>
  </si>
  <si>
    <t>Name:Etymol: Greek doleros, 'deceitful,' in reference to the fine-grained character of the rock that makes it difficult to identify megascopically.
Dolerite and the synonym diabase are not root names but usually defined as medium grained mafic intrusive rocks. It can include microgabbro, basalt, andesite, microdiorite and other rock types. 
i. In the United States, a syn. of diabase
ii. In British and Australian usage: A medium grained mafic intrusive rock whose main components are calcic plagioclase and clinopyroxene and which is characterized by ophitic to subophitic texture; usually found in sills and dykes. The preferred term for what is called diabase in the United States. Of similar mineralogy to basalt and gabbro, and intermediate in grainsize between them.
Compare with: diorite, trap</t>
  </si>
  <si>
    <t xml:space="preserve">Name:Named by Hochstetter in 1864 from Dun Mountain, New Zealand.
A peridotite comprising &gt;90% olivine. Accessory chromite almost always present. </t>
  </si>
  <si>
    <t xml:space="preserve">Name:Etymol: Latin durus, hard, + crust.
A general term for a hard crust on the surface of, or layer in the upper horizons of, a soil in a semiarid climate. It is formed by the accumulation of soluble minerals deposited by mineral-bearing waters that move upward by capillary action and evaporate during the dry season. </t>
  </si>
  <si>
    <t>A high P/T metamorphic rock composed of more than 75% vol. garnet (often pyrope or Mg-rich almandine) and omphacite (Na-Ca-Al-Mg clinopyroxene). Both must be present and neither component more than 75% vol. Eclogite never contains plagioclase. Rutile, kyanite, and quartz are typically present.</t>
  </si>
  <si>
    <t>A skarn formed within the igneous mass itself, usually late in the intrusive emplacement and consisting of cross-cutting stockworks, cooling joints and around the margins and uppermost sections of the intrusion itself.</t>
  </si>
  <si>
    <t>A limestone containing an appreciable amount (but less than 50%) of clay; e.g., cement rock.</t>
  </si>
  <si>
    <t>Rocks formed by the pedogenic weathering of primary rock.</t>
  </si>
  <si>
    <t>Clastic rocks and sediments with mostly volcanic-derived clasts, containing at least 25% by volume of pyroclastic fragments. Volcaniclastic rocks and sediments were defined by Fisher (1961) and redefined in Fisher and Smith (1991) to include any natural materials composed in part or entirely of volcanic fragments, formed by any particle-forming mechanism (e.g. pyroclastic, hydroclastic, epiclastic, autoclastic, transported by any mechanism, deposited in any physiogeographic environment or mixed with any other volcaniclastic type or with any nonvolcanic fragment types in any proportion’. The term volcanogenic is used by other authors and has a broadly similar meaning. To be classified as ‘volcaniclastic’, Gillespie and Styles (1999) suggest that a volcaniclastic rock or sediment must have more than 10% by volume of volcanic debris. Volcanic debris is defined as fragments originating by volcanic processes, either primary or after redeposition. Many volcaniclastic rocks and sediments can also be classified within the scheme for ‘Sedimentary rocks and sediments’.</t>
  </si>
  <si>
    <t>A low to medium-temperature metasomatic rock mostly formed by the alteration of basaltic rocks, but also other basic to acid igneous rocks; principally composed of epidote and quartz, with minor chlorite and amphibole.
A quartz-rich, amphibole poor epidotite.</t>
  </si>
  <si>
    <t xml:space="preserve">Sedimentary rocks containing non-carbonate salts. The term 'evaporite' is more strictly a genetic term and sometimes these can be formed through other means. A nonclastic sedimentary rock composed primarily of minerals produced from a saline solution as a result of extensive or total evaporation of the water. Examples include gypsum, anhydrite, rock salt, and various nitrates and borates. The term sometimes includes rocks developed by metamorphism or transport of other evaporites.
</t>
  </si>
  <si>
    <t>A skarn formed at and outside the intrusion which produced them, and are alterations of wall rocks.</t>
  </si>
  <si>
    <t>An alkali-feldspar-syenite with no quartz and containing up to 10% foids.</t>
  </si>
  <si>
    <t>Trachytic rocks, with felsics comprising 0-10% foids and alkali feldspar/total feldspar &gt;0.9</t>
  </si>
  <si>
    <t xml:space="preserve">A foid-bearing anorthosite
</t>
  </si>
  <si>
    <t>A diorite with &lt;10% foids and &lt;10% alkali feldspar on the QAPF diagram.</t>
  </si>
  <si>
    <t>A gabbro containing up to 10% foid minerals.</t>
  </si>
  <si>
    <t>Trachytic rocks, with felsics comprising 0-10% foids and alkali feldspar/total feldspar 0.35-0.65</t>
  </si>
  <si>
    <t>A diorite with &lt;10% foids and 10-35% alkali feldspar on the QAPF diagram.</t>
  </si>
  <si>
    <t>A monzogabbro containing up to 10% foid minerals.</t>
  </si>
  <si>
    <t xml:space="preserve">A monzonite with no quartz and &lt;10% foids </t>
  </si>
  <si>
    <t xml:space="preserve">A syenite with no quartz and &lt;10% foids </t>
  </si>
  <si>
    <t>Trachytic rocks, with felsics comprising 0-10% foids and alkali feldspar/total feldspar 0.65-0.9</t>
  </si>
  <si>
    <t>A carbonatite where the main carbonate mineral is ferroan dolomite, ankerite or siderite, or when defined chemically as per the diagram below.</t>
  </si>
  <si>
    <t xml:space="preserve">A coarse-grained crystalline rock with &lt;90% mafics, 10-60% of felsics being foids and alkali feldspar &lt; plagioclase; plagioclase is sodic. </t>
  </si>
  <si>
    <t xml:space="preserve">A foid-dioritoid where plagioclase is &gt;90% of feldspars. </t>
  </si>
  <si>
    <t>A foid-gabbroic-rock where K-feldspar is &lt;10% of feldspars.</t>
  </si>
  <si>
    <t>A coarse-grained crystalline rock with &lt;90% mafics, 10-60% of felsics being foids and alkali feldspar &lt; plagioclase; plagioclase is calcic.</t>
  </si>
  <si>
    <t>A foid-dioritoid where K-feldspar is &gt;50-10% of feldspars.</t>
  </si>
  <si>
    <t xml:space="preserve">A foid-gabbroic-rock where Plagioclase is 50-90% of feldspars. </t>
  </si>
  <si>
    <t>A foid-syenitoid where K-feldspar is &gt;50-90% of feldspars.</t>
  </si>
  <si>
    <t>Foid-rich rocks in which &gt;60% of the light coloured minerals are foids.
A coarse-grained crystalline rock with &lt;90% mafics, &gt;60% of felsics being foids.</t>
  </si>
  <si>
    <t xml:space="preserve">A coarse-grained crystalline rock with &lt;90% mafics, 10-60% of felsics being foids and alkali feldspar &gt; plagioclase. </t>
  </si>
  <si>
    <t>A foid-syenitic-rock where K-feldspar is &gt;90% of feldspars.</t>
  </si>
  <si>
    <t xml:space="preserve">Name:Etymol. 'ferr'uginous + con'crete.' .
A laterite or conglomerate consisting of surficial sand and gravel cemented into a hard mass by iron oxide derived from the oxidation of percolating solutions of iron salts. Also see duricrust. 
i. A conglomerate consisting of surficial sand and gravel cemented into a hard mass by iron oxide derived from the oxidation of percolating solutions of iron salts.
ii. A ferruginous duricrust. </t>
  </si>
  <si>
    <t xml:space="preserve">A high-temperature metasomatic rock characterised by the presence of alkali feldspar, sodic amphibole and sodic pyroxene. Nepheline, calcite and biotite/phlogopite may also be present and typical accessories are titanite and apatite. Fenites occur as zoned aureoles around alkaline igneous complexes, including carbonatites, forming in a wide range of host lithologies. They occur on the metre to kilometre scale. </t>
  </si>
  <si>
    <t>Sediments which have more than 50% iron-bearing minerals.</t>
  </si>
  <si>
    <t>An iron ore where the primary ore minerals are iron sulfides.</t>
  </si>
  <si>
    <t>Lithified iron-rich sediments.
Any rock containing a substantial proportion of an iron compound, or any iron ore from which the metal may be smelted commercially; specif., an iron-rich sedimentary rock, either deposited directly as a ferruginous sediment or resulting from chemical replacement. The term is customarily applied to a hard, coarsely banded or nonbanded, and noncherty sedimentary rock of post-Precambrian age, in contrast with banded iron formation. The iron minerals may be oxides (limonite, hematite, magnetite), carbonate (siderite), or silicate (chamosite); most ironstones containing iron oxides or chamosite are oolitic.</t>
  </si>
  <si>
    <t>A gabbro where the pyroxene and olivine are Fe-rich varieties. Most have been renamed as ferrodiorite due to plagioclase composition.</t>
  </si>
  <si>
    <t xml:space="preserve">A fine-grained crystalline rock composed mostly (&gt;90%) of mafic minerals </t>
  </si>
  <si>
    <t>Colour:Gray, black, brown, red, white and other colors due to staining
Lustre:Waxy, Dull
Hardness:6½ - 7
A nodular chert, often grey/black, formed as nodules in Creataceous chalk.</t>
  </si>
  <si>
    <t>As a rock term initially used for the microcrystalline groundmass of porphyries but now more commonly used for microcrystalline rocks of granitic composition. The name had previously been used by Kirwan (1794) for a microcrystalline variety of feldspar. Synonym of: felstone, aphanite</t>
  </si>
  <si>
    <t>Tuff with mostly Felsic clasts</t>
  </si>
  <si>
    <t>A rock consiting of a rigid framework of colonies, shells and/or skeletons. Internal cavities are filled with fine sediment.</t>
  </si>
  <si>
    <t>Fine grained igneous rocks with &gt;60% foids.</t>
  </si>
  <si>
    <t>Fine grained igneous rocks that contain &lt;90% mafics and foids &gt;90% of felsics.</t>
  </si>
  <si>
    <t xml:space="preserve">An ironstone composed almost entirely of ooids. </t>
  </si>
  <si>
    <t>An arenite where at least 25% of the interstitial material is feldspar and feldspar &gt; rock fragments with the rest consiting of quartz.</t>
  </si>
  <si>
    <t>A wacke where at least 5% of the interstitial material is feldspar, and feldspar&gt;rock fragments, with the remainder being quartz.</t>
  </si>
  <si>
    <t>A plutonic rock consisting of roughly 70% pseudoleucite (alkali feldspar, nepheline, kalsilite and minor analcime) and 30% pyroxene. Now defined modally as a variety of foidolite in QAPF field 15.</t>
  </si>
  <si>
    <t>Feldspar-phyric porphyry</t>
  </si>
  <si>
    <t>A medium-to-carse grained cataclasite containing &gt;30% visible fragments.</t>
  </si>
  <si>
    <t>Rock formed as a result of deformation in a fault zone.</t>
  </si>
  <si>
    <t>A high P/T metamorphic rock composed of more than 75% vol. garnet. The name eclogite cannot be applied in this case.</t>
  </si>
  <si>
    <t>A gabbroid composed of 10-90% Ca-dominant plagioclase and &gt;5% clinopyroxene.
A group of basic intrusive igneous rocks composed principally of basic plagioclase (commonly labradorite or bytownite) and clinopyroxene (augite), with or without olivine and orthopyroxene; also, any member of that group. It is the approximate coarse-grained/intrusive equivalent of basalt. Apatite, magnetite, and ilmenite are common accessory minerals. Commonly dark-colored.</t>
  </si>
  <si>
    <t>A gabbroid with &lt;5% olivine and subequal amounts of clino- and ortho- pyroxenes.</t>
  </si>
  <si>
    <t xml:space="preserve">A field term for coarse-grained crystalline rocks with &lt;90% mafics, and calcic plagioclase dominant. </t>
  </si>
  <si>
    <t>Gabbroid that has a plagioclase to total feldspar ratio greater than 0.9 in the QAPF fraction. Includes QAPF fields 10*, 10, and 10'. This category includes the various categories defined in LeMaitre et al. (2002) based on the mafic mineralogy, but apparently not subdivided based on the quartz/feldspathoid content.</t>
  </si>
  <si>
    <t xml:space="preserve">Glassy igneous rocks not otherwise classified
Igneous rock that contains greater than 50 percent massive glass.
</t>
  </si>
  <si>
    <t>I. Glassy igneous rocks not otherwise classified
ii. Igneous rock that consists of greater than 80 percent massive glass.</t>
  </si>
  <si>
    <t xml:space="preserve">A schist whose greenish colour is due to the presence of minerals such as actinolite, chlorite and epidote. </t>
  </si>
  <si>
    <t>A medium- to high-grade metamorphic rock that commonly has a banded structure and is generally medium- to coarse-grained with poorly developed schistosity. 
A foliated rock formed by regional metamorphism, in which bands or lenticles of granular minerals alternate with bands or lenticles in which minerals having flaky or elongate prismatic habits predominate. Generally, less than 50% of the minerals show preferred parallel orientation. Although a gneiss is commonly feldspar- and quartz-rich, the mineral composition is not an essential factor in its definition. Varieties are distinguished by texture (e.g., augen gneiss), characteristic minerals (e.g., hornblende gneiss), or general composition and/or origins (e.g., granite gneiss, orthogneiss, paragneiss).</t>
  </si>
  <si>
    <t>A granofels whose greenish colour is due to the presence of minerals such as actinolite, chlorite and epidote.
Also:
i. A field term applied to any compact dark-green altered or metamorphosed basic igneous rock (e.g., spilite, basalt, gabbro, diabase) that owes its color to the presence of chlorite, actinolite, or epidote.
ii. See: Nephrite
iii. An informal name for a greenish gemstone, such as fuchsite or chiastolite.
iv. Compact, igneous rocks that have developed enough chlorite in alteration to give them a green cast. They are mostly diabases and diorites. Greenstone is partially synonymous with trap. It is often used as a prefix to other rock names. The term is used frequently when no accurate determination is possible.
v. Includes rocks that have been metamorphosed or otherwise so altered that they have assumed a distinctive greenish color owing to the presence of one or more of the following minerals: chlorite, epidote, or actinolite.
vi. Freshly quarried stone containing quarry water.
vii. Can. Generalized name given to Precambrian lavas.</t>
  </si>
  <si>
    <t>An iron and manganese-bearing weathered product overlying a sulfide deposit. It is formed by the oxidation and leaching-out of sulfides and carbonates, with the loss of the sulfur and most metals, leaving hydrated iron and manganese oxides, quartz and relatively insoluble minerals. Also spelled gozzan.</t>
  </si>
  <si>
    <t>A fault rock without primary cohesion where less than 30% of the fragments are visible to the naked eye and the rest is fine-grained and clayey.</t>
  </si>
  <si>
    <t>A granitoid (a coarse grained igneous rock with &lt;90% mafics, composed mostly of quartz, K-feldspar (alkali-feldspar) and plagioclase). It has 20-60% quartz and plagioclase is 65-90% of the total feldspar on the QAPF diagram. Coarse-grained plutonic rocks intermediate in composition between tonalite and granite containing quartz, plagioclase (oligoclase or andesine), and subordinate potassium feldspar, with biotite and/or hornblende, or, more rarely, pyroxene, as the mafic components; the approximate intrusive equivalent of rhyodacite.</t>
  </si>
  <si>
    <t>A medium-temperature metasomatic rock characterized by the presence of quartz and white mica, commonly with topaz, fluorite, tourmaline and locally with amazonite, orthoclase, andalusite and diaspore. Typically greisens may host Be, W, Mo, Sn and Ta mineralization. They are associated with high-level late-orogenic leucogranites and form as replacements either in the granite body and/or in a wide range of country rocks. Zoning may be present.</t>
  </si>
  <si>
    <t>A granular medium- to coarse-grained granoblastic metamorphic rock with little or no foliation or lineation.</t>
  </si>
  <si>
    <t>A gneiss of granitic composition.</t>
  </si>
  <si>
    <t>A hard, coarse-grained, siliceous sandstone.</t>
  </si>
  <si>
    <t>A high-grade metamorphic rock in which the silicates are dominantly water-free, eg, feldspars, garnet, pyroxene; the presence of feldspar and the absence of primary muscovite are critical, and cordierite may also be present. 
A relatively coarse, granular rock formed at high pressures and temperatures, which may exhibit a crude gneissic structure due to the parallelism of flat lenses of quartz and/or feldspar. The texture is typically granoblastic.</t>
  </si>
  <si>
    <t>A granite exhibiting granophyric texture.</t>
  </si>
  <si>
    <t>A granitoid (a coarse-grained igneous rock composed mostly of quartz, K-feldspar (alkali-feldspar) and plagioclase). More specifically a rock having an alkali-feldspar/total feldspar ratio from 0.35-0.90 on the QAPF diagram and 20-60% quartz.
A coarse-grained, holocrystalline, felsic, acidic, plutonic rock.</t>
  </si>
  <si>
    <t>A sand containing gravel.</t>
  </si>
  <si>
    <t xml:space="preserve">A granitoid is a coarse grained igneous rock composed mostly of quartz, K-feldspar (alkali-feldspar) and plagioclase), with 20-60% quartz on the QAPF diagram. It usually contains minor micas and/or amphiboles. Most commonly granite and granodiorite. </t>
  </si>
  <si>
    <t>A gravel-grade clastic-sediment.
i. An unconsolidated, natural accumulation of rounded rock fragments resulting from erosion, consisting predominantly of particles larger than sand (diameter greater than 2 mm or 1/12 in), such as boulders, cobbles, pebbles, granules, or any combination of these.
See Also: pebble
ii. A popular term for a loose accumulation of rock fragments, such as a detrital sediment associated esp. with streams or beaches, composed predominantly of more or less rounded pebbles and small stones, and mixed with sand that may compose 50% to 70% of the total mass.
iii. An engineering term for rounded fragments having a diameter in the range of 1.87 in (47.5 mm) (retained on U.S. standard sieve No. 4) to 3 in (76 mm).</t>
  </si>
  <si>
    <t xml:space="preserve">A grain-supported biochemical/chemical rock that contain no micrite. </t>
  </si>
  <si>
    <t>A phosphorite formed from the excrement of birds or bats.</t>
  </si>
  <si>
    <t>Evaporite composed of at least 50 percent gypsum or anhydrite.</t>
  </si>
  <si>
    <t>An opaline sinter that is often found around hot springs and geysers.</t>
  </si>
  <si>
    <t>A sedimentary rock consisting mostly of gypsum.</t>
  </si>
  <si>
    <t>Sediment rich in organic matter deposited at the bottom of a eutrophic lake.</t>
  </si>
  <si>
    <t>A wacke generally consisting of poorly sorted angular grains of quartz, feldspar and lithic fragments set in a compact clay-rich matrix. It is commonly formed from sediment deposited in submarine avalanches or from strong turbidity currents creating mixed-sediment slurries. They are often found on the edges of continental shelves or at the bottom of oceanic trenches. An old rock name that has been variously defined but is now generally applied to a dark gray, firmly indurated, coarse-grained sandstone that consists of poorly sorted, angular to subangular grains of quartz and feldspar, with a variety of dark rock and mineral fragments embedded in a compact clayey matrix having the general composition of slate and containing an abundance of very fine-grained illite/sericite, and chlorite. Graywacke is abundant within the sedimentary section, esp. in the older strata, usually occurring as thick, extensive bodies with sole marks of various kinds and exhibiting massive or obscure stratification in the thicker units but marked graded bedding in the thinner layers. It generally reflects an environment in which erosion, transportation, deposition, and burial were so rapid that complete chemical weathering did not occur, as in an orogenic belt where sediments derived from recently elevated source areas were poured into a geosyncline. Graywackes are typically interbedded with marine shales or slates, and associated with submarine lava flows and bedded cherts; they are generally of marine origin and are believed to have been deposited by submarine turbidity currents. Also spelled: graywacke; grauwacke.</t>
  </si>
  <si>
    <t>A peridotite containing &lt;5% hornblende, &gt;5% orthopyroxene and &lt;5% clinopyroxene.
A variety of peridotite that consists essentially of olivine and enstatite or bronzite.</t>
  </si>
  <si>
    <t>A sedimentary rock consisting mostly of halite.</t>
  </si>
  <si>
    <t>A gabbro with plagioclase and hornblende with pyroxene &lt;5%</t>
  </si>
  <si>
    <t>An ultramafic rock comprising mostly hornblende.</t>
  </si>
  <si>
    <t>A peridotite containing &gt;5% hornblende</t>
  </si>
  <si>
    <t>A pyroxenite containing &gt;5% hornblende</t>
  </si>
  <si>
    <t>A fine-grained metamorphic rock composed of a mosaic of equidimensional grains without preferred orientation and usually formed by contact metamorphism. Porphyroblasts or relict phenocrysts may be present in the granoblastic matrix.</t>
  </si>
  <si>
    <t>A sodium-rich trachybasalt where Na2O-2&gt;K2O</t>
  </si>
  <si>
    <t>A volcanic breccia composed almost entirely of basaltic glass.</t>
  </si>
  <si>
    <t>Breccias comprising largely hydrothemal minerals, cementing clasts.</t>
  </si>
  <si>
    <t>A melilitite containing hauyne.</t>
  </si>
  <si>
    <t>A sediment comprising three or more components, each of which form more than 5% but less than 50% of the total.</t>
  </si>
  <si>
    <t>A sedimentary rock comprising three or more components, each of which form more than 5% but less than 50% of the total.</t>
  </si>
  <si>
    <t>A category of fault-rock without cohesion.</t>
  </si>
  <si>
    <t xml:space="preserve">Rocks that generally have solidified from magmas, but may include some formed from related cumulate, deuteric, metasomatic or metamorphic processes. Rock formed by the solidification of molten material that originated within the earth.
</t>
  </si>
  <si>
    <t>A vitric tuff where the glass fragments have welded together</t>
  </si>
  <si>
    <t xml:space="preserve">Name:Named by Ramsay in 1891 for Ijola (Iivaara), Finland.
A nephelinolite consisting of 30-70% nepheline with pyroxene.
A series of plutonic rocks containing nepheline and 30% to 60% mafic minerals, generally clinopyroxene, and including minor titanite, apatite, and melanite; also, any rock of that series. Melteigite and jacupirangite are more mafic members of the series; urtite is a type rich in nepheline. </t>
  </si>
  <si>
    <t>Sedimentary rock in with between 50 and 90 percent of the primary and/or recrystallized constituents are composed of carbonate minerals.</t>
  </si>
  <si>
    <t>Carbonate sediment in with between 50 and 90 percent of the constituents are composed of one (or more) of the carbonate minerals in particles of intrabasinal origin.</t>
  </si>
  <si>
    <t>Sedimentary rock in with between 50 and 90 percent of the primary and/or recrystallized constituents are composed of carbonate minerals with a ratio of magnesium carbonate to calcite (plus aragonite) greater than 1 to 1.</t>
  </si>
  <si>
    <t>Carbonate sediment in with between 50 and 90 percent of the constituents are composed of one (or more) of the carbonate minerals in particles of intrabasinal origin, and the ratio of magnesium carbonate to calcite (plus aragonite) greater than 1 to 1.</t>
  </si>
  <si>
    <t>Sedimentary rock in with between 50 and 90 percent of the primary and/or recrystallized constituents are composed of carbonate minerals with a calcite (plus aragonite) to dolomite ratio greater than 1 to 1.</t>
  </si>
  <si>
    <t xml:space="preserve"> Carbonate sediment in which between 50 and 90 percent of the constituents are composed of one (or more) of the carbonate minerals in particles of intrabasinal origin, and a calcite (plus aragonite) to dolomite ratio greater than 1 to 1.</t>
  </si>
  <si>
    <t>Rocks affected by one or more hypervelocity impact(s) resulting from collision(s) of planetary bodies.
i. A vesicular, glassy to finely crystalline material produced by fusion or partial fusion of target rock by the heat generated from the impact of a large meteorite, and occurring in and around the resulting crater, typically as individual bodies composed of mixtures of melt and rock fragments, often with traces of meteoritic material; a rock from a presumed impact site.
ii. A term used incorrectly for any shock-metamorphosed rock.</t>
  </si>
  <si>
    <t xml:space="preserve">A breccia of intrusive rock. Intrusive rocks can become brecciated in appearance by multiple stages of intrusion, especially if fresh magma is intruded into partly consolidated or solidified magma. </t>
  </si>
  <si>
    <t>Coarse-grained crystalline normal igneous rock. Coarse grained usually means &gt;2mm, easily visible to the naked eye. In many classification systems these are termed "plutonic" and are usually intrusive.</t>
  </si>
  <si>
    <t>A chemical classification based on the TAS diagram for normal volcanic rocks with between 52 and 63 wt % SiO2.
This includes, basaltic-andesite, andesite, phonotephrite (in part), trachyandesite, basaltic trachyandesite (in part), phonolite (in part), trachyte (in part), trachydacite (in part) and tephriphonolite (in part).</t>
  </si>
  <si>
    <t>A siliceous or metamorphosed banded ironstone, including iron-rich quartzites, interbedded jasper and iron oxides. They are usually mixtures of quartz and magnetite and/or hematite. They constitute many low grade iron ore deposits, collectively forming the largest accumulations of iron on the Earth (hundreds of megatons and more).
Also a trade name for red, hematitized varieties of jasper.</t>
  </si>
  <si>
    <t>A rock rich in kaolinite.</t>
  </si>
  <si>
    <t xml:space="preserve">A melilitolite with more than 10% olivine. </t>
  </si>
  <si>
    <t>Igneous rock containing greater than 10 percent melilite or kalsilite. Typically undersaturated, ultrapotassic (kalsilitic rocks) or calcium-rich (melilitic rocks) mafic or ultramafic rocks.</t>
  </si>
  <si>
    <t>Name:The name is derived from Kimberley, South Africa.
A megacryst-rich ultramafic rock, rich in olivine, plus phlogopite, carbonate, pyrope, pyroxenes, and oxides. It occurs in vertical pipes, dikes, and sills. It is the principal primary host for diamonds, but only a small percentage of the known kimberlite occurrences are diamondiferous. A polymict ultramafic-rich volcanic breccia, dominated by olivine, phlogopite, and diopside +/- garnet, commonly highly serpentinized, porphyritic, and brecciated, which occurs in vertical pipes, dikes, and sills. It is the principal primary host for diamonds, but only a small percentage of the known kimberlite occurrences are diamondiferous. There are over 6500 known occurrences of kimberlite.</t>
  </si>
  <si>
    <t>Picritic rocks defined chemically as having &lt;1% (Na2O+K2O) and &lt;1% TiO2, or a field term for similar rocks exhibiting spinifex textures from skeletal olivine.
The term was originally applied by Viljoen and Viljoen (1969) to basaltic and ultramafic lavas near the Komati river, Barberton Mountain Land, Transvaal, South Africa. Nickel-copper sulfide mineral deposits may be associated with komatiites.</t>
  </si>
  <si>
    <t xml:space="preserve">A term originally used for a quartz-bearing orthoclase-plagioclase rock with a dense groundmass, but later used for albitized felsic extrusive rocks consisting essentially of albite with minor mafic minerals, often altered to chlorite. Potassic keratophyres are also recognized in which the feldspar is orthoclase. Commonly associated with spilites and interbedded with marine sediments.. 
A name generally applied to all salic extrusive and hypabyssal rocks characterized by the presence of albite or albite-oligoclase and chlorite, epidote, and calcite, generally of secondary origin. </t>
  </si>
  <si>
    <t>Name:Defined by Delesse in 1851; named for the village of Kersanton, France.
A lamprophyre with plagioclase &gt; K-feldspar and biotite as the dominant mafic mineral; no feldspathoid. A lamprophyre containing biotite and plagioclase (usually oligoclase or andesine), with or without clinopyroxene and olivine.</t>
  </si>
  <si>
    <t>A potassium-rich trachybasalt where Na2O-2&lt;K2O</t>
  </si>
  <si>
    <t>A group of hypabyssal igneous rocks characterised by abundant primary hydrous silicates in phenocrysts and/ or groundmass, lacking felsic phenocrysts, usually occurring in dykes.
A group of dark-colored, porphyritic, hypabyssal igneous rocks characterized by panidiomorphic texture, a high percentage of mafic minerals (esp. biotite, hornblende, and pyroxene), which form the phenocrysts, and a fine-grained groundmass with the same mafic minerals in addition to feldspars and/or feldspathoids; also, any rock in that group. Most lamprophyres are highly altered. They are commonly associated with carbonatites.</t>
  </si>
  <si>
    <t>A highly weathered, generally indurated, red subsoil nearly devoid of primary silicates, rich in hydrous iron oxides, +/- kaolinite +/- quartz +/- gibbsite.
Red residual soil developed in humid, tropical, and subtropical regions of good drainage. It is leached of silica and contains concentrations particularly of iron oxides and hydroxides and aluminum hydroxides. It may be an ore of iron, aluminum, manganese, or nickel. Adj. lateritic.</t>
  </si>
  <si>
    <t xml:space="preserve">Name:The name, given by Ransome in 1898, is derived from Latium, Italy.
Trachytic rocks, with felsics comprising 0-5% quartz and alkali feldspar/total feldspar 0.35-0.65. Also a potassic trachyandesite where Na2O-22O.
A porphyritic extrusive rock having phenocrysts of plagioclase and potassium feldspar in nearly equal amounts, little or no quartz, and a finely crystalline to glassy groundmass, which may contain obscure potassium feldspar; the extrusive equivalent of monzonite. 
Latite grades into trachyte with an increase in the alkali feldspar content, and into andesite or basalt, depending on the presence of sodic or calcic plagioclase, as the alkali feldspar content decreases. It is usually considered synonymous with trachyandesite and trachybasalt. </t>
  </si>
  <si>
    <t>A gabbro with an M' colour index between 10 and 35.</t>
  </si>
  <si>
    <t>A granite with an M' colour index of less than 5.</t>
  </si>
  <si>
    <t>A monzonite with an M' colour index of less than 15.</t>
  </si>
  <si>
    <t>A nephelinolite consisting of over 70% nepheline, with some aegirine-augite but no feldspar.</t>
  </si>
  <si>
    <t>Foidites with foids (mostly leucite) constituing 60 to 90% of light-coloured constituents</t>
  </si>
  <si>
    <t>A consolidated, dull, soft brown to black coal with visible plant fragments set in a finer grained matrix. 60-75% carbon content dry ash free, 46-63% volatiles.
A carbon-poor and humidity-rich variety of coal which retains the structure of the original wood.
It is often referred to as brown coal, and is considered the lowest rank of coal (carbon content is only around 25-35%).
Lignite can be separated into two types. The first is xyloid lignite or fossil wood and the second form is the compact lignite or perfect lignite.
Lignite is geologically younger than higher-grade coals, originating mainly in the Tertiary period.</t>
  </si>
  <si>
    <t>A peridotite containing &gt;40% olivine, &lt;5% hornblende, &gt;5% orthopyroxene and &gt;5% clinopyroxene.</t>
  </si>
  <si>
    <t xml:space="preserve">Tuff composed mostly of rock fragments. An indurated deposit of volcanic ash in which the fragments are composed of previously formed rocks; e.g., accidental particles of sedimentary rock, accessory pieces of earlier lavas in the same cone, or small bits of new lava (essential ejecta) that first solidify in the vent and are then blown out.
</t>
  </si>
  <si>
    <t xml:space="preserve">A low-temperature metasomatic rock similar to beresite but formed from ultrabasic rocks. </t>
  </si>
  <si>
    <t>A limestone where the original components were bound and encrusted together by the action of plants and/or animals in the position of growth.</t>
  </si>
  <si>
    <t xml:space="preserve">A lime-sediment containing more than 50% siliciclastic fragments, of which at least 75% should be less than 32μm. </t>
  </si>
  <si>
    <t>An ooze comprised primarily of calcium carbonate.</t>
  </si>
  <si>
    <t>A poorly defined group of potassic to ultramafic, dark-colored hypabyssal or extrusive, volcanic to pyroclastic rocks, usually in dykes and pipes. A group name for such rocks rich in potassium and magnesium; also, any rock in that group, such as madupite, orendite, fitzroyite, verite, cedricite, or wyomingite.</t>
  </si>
  <si>
    <t>Unconsolidated carbonate sediment and sedimentary rock where the dominant carboante mineral is calcite, aragonite and/or vaterite.</t>
  </si>
  <si>
    <t>A sedimentary rock composed dominantly of calcium carbonate.
i. A sedimentary rock consisting chiefly (more than 50% by weight or by areal percentages under the microscope) of calcium carbonate, primarily in the form of the mineral calcite, and with or without magnesium carbonate; specifically a carbonate sedimentary rock containing more than 95% calcite and less than 5% dolomite. Common minor constituents include silica (chalcedony), feldspar, clays, pyrite, and siderite. Limestones are formed by either organic or inorganic processes, and may be detrital, chemical, oolitic, earthy, crystalline, or recrystallized; many are highly fossiliferous and clearly represent ancient shell banks or coral reefs. Limestones include chalk, calcarenite, coquina, and travertine, and they effervesce freely with any common acid.</t>
  </si>
  <si>
    <t>A matrix-supported limestone containing less than 75% mud-grade (&lt; 32μm) calcium carbonate.</t>
  </si>
  <si>
    <t>Loam is soil composed mostly of sand, silt, and a smaller amount of clay. By weight, its mineral composition is about 40–40–20% concentration of sand–silt–clay, respectively.</t>
  </si>
  <si>
    <t>A clastic, predominantly silt-sized sediment that is formed by the accumulation of wind-blown dust.
A widespread, nonstratified, porous, friable, usually highly calcareous, blanket deposit (generally less than 30 m thick), consisting predominantly of silt with subordinate grain sizes ranging from clay to fine sand. It covers areas extending from north-central Europe to eastern China as well as the Mississippi Valley and Pacific Northwest of the United States. Loess is generally buff to light yellow or yellowish brown; often contains shells, bones, and teeth of mammals; and is traversed by networks of small narrow vertical tubes (frequently lined with calcium carbonate concretions) left by successive generations of grass roots, which allow the loess to stand in steep or nearly vertical faces. Loess is now generally believed to be windblown dust of Pleistocene age.</t>
  </si>
  <si>
    <t>A tephra where between 25% and 75% of the pyroclastic fragments are lapili (in the range 64mm-2mm.)</t>
  </si>
  <si>
    <t>A anusual and difficult rock to categorise; usually considered an intrusive, ultrapotassic rock, or an alkaline ultramafic igneous rock containing phlogopite-biotite, melilite, pyroxene, calcite and olivine.
Also considered to be a lamprophyre chiefly composed of biotite or phlogopite and melilite as essential minerals, commonly with olivine, calcite, and clinopyroxene. Perovskite, apatite, nepheline, and garnet may be present.</t>
  </si>
  <si>
    <t>A pyroclastic rock where over 75% of the pyroclastic fragments are lapilli.</t>
  </si>
  <si>
    <t>A pyroclastic rock where beween 25% and 75% of the pyroclastic fragments are lapilli.</t>
  </si>
  <si>
    <t>A tephra where more than 75% of the pyroclastic fragments are lapili (in the range 64mm-2mm.)</t>
  </si>
  <si>
    <t>An arenite where at least 25% of the interstitial material is rock fragments and rock fragments &gt; feldspar with the rest consiting of quartz.</t>
  </si>
  <si>
    <t>Trachytoid that has a plagioclase to total feldspar ratio between 0.35 and 0.65. QAPF fields 8, 8' and 8*.</t>
  </si>
  <si>
    <t>A wacke where at least 5% of the interstitial material is rock fragments, and rock fragments&gt;feldspar, with the remainder being quartz.</t>
  </si>
  <si>
    <t>A field name for darker volcanic rocks dominated by mafic minerals.</t>
  </si>
  <si>
    <t xml:space="preserve">Name:Etymol: French marle.
A calcium-carbonate rich mud containing variable amounts of clays and silt. This may be defined either as calcite-mud or lime-rich silicate-mud depending on the proportion of carbonate to clay. 
Note the name is also commonly used in geological literature for lithified marl muds where the name marlstone would be more technically correct.
An old term loosely applied to a variety of materials, most of which occur as loose, earthy deposits consisting chiefly of an intimate mixture of clay and calcium carbonate, formed under marine or esp. freshwater conditions; specif. an earthy substance containing 35% to 65% clay and 65% to 35% carbonate. Marl is usually gray; it is used esp. as a fertilizer for acid soils deficient in lime. In the Coastal Plain area of Southeastern United States, the term has been used for calcareous clays, silts, and sands, esp. those containing glauconite (greensand marls); and for newly formed deposits of shells mixed with clay.
ii. A soft, grayish to white, earthy or powdery, usually impure, calcium carbonate precipitated on the bottoms of present-day freshwater lakes and ponds, largely through the chemical action of aquatic plants, or forming deposits that underlie marshes, swamps, and bogs that occupy the sites of former (glacial) lakes. The calcium carbonate may range from 90% to less than 30% .
iii. A term occasionally used (as in Scotland) for a compact, impure, argillaceous limestone. </t>
  </si>
  <si>
    <t>A diorite with a grainsize of 1-5mm.</t>
  </si>
  <si>
    <t>A granodiorite with grainsize about 1-5mm.</t>
  </si>
  <si>
    <t>A granite with grainsize about 1-5mm.</t>
  </si>
  <si>
    <t>A granitoid with a grainsize of 1-5mm.</t>
  </si>
  <si>
    <t xml:space="preserve">Name:Its name is derived from Serra de Monchique, Portugal.
A lampropyre with feldspathoid and no feldspars.
A lamprophyre containing phenocrysts of olivine, clinopyroxene, and typically biotite or amphibole (barkevikite), in a groundmass of glass or analcime, often highly altered. Nepheline or leucite may be present. 
</t>
  </si>
  <si>
    <t>A monzonite with a grainsize of 1-5mm.</t>
  </si>
  <si>
    <t>A limestone with at least 75% mud grade (&lt; 32μm) calcium carbonate. Compare with mud-grade limestone.</t>
  </si>
  <si>
    <t>A schistose metamorphic rock with mica minerals as a major (&gt;5%) constituent; usually also quartz-rich. The schistosity is mainly due to the parallel arrangement of mica flakes.</t>
  </si>
  <si>
    <t>A syenite with a grainsize of 1-5mm.</t>
  </si>
  <si>
    <t>A tonalite with a grainsize of 1-5mm.</t>
  </si>
  <si>
    <t>An ironstone with average grain or crystal size of &lt; 32μm.</t>
  </si>
  <si>
    <t xml:space="preserve"> Phaneritic crystalline igneous rock consisting of sodic plagioclase (An0 to An50), alkali feldspar, hornblende and biotite, with or without pyroxene, and 0 to 10 percent feldspathoid or 0 to 20 percent quartz in the QAPF fraction. Plagioclase to total feldspar ratio in the QAPF fraction is between 0.65 and 0.9. Includes rocks defined modally in QAPF field 9, 9' and 9* as monzodiorite, foid-beaing monzodiorite, and quartz monzodiorite.</t>
  </si>
  <si>
    <t>A phosphorite with average grain or crystal size of &lt; 32μm.</t>
  </si>
  <si>
    <t>A sand containing mud.</t>
  </si>
  <si>
    <t>A mud-grade clastic-sedimentary-rock</t>
  </si>
  <si>
    <t>Picritic rocks defined chemically as having &lt;1% (Na2O+K2O) and &gt;1% TiO2.</t>
  </si>
  <si>
    <t>Any rock derived from preexisting rocks by mineralogical, chemical, and/or structural changes, essentially in the solid state, in response to marked changes in temperature, pressure, shearing stress, and chemical environment, generally at depth in the Earth's crust.</t>
  </si>
  <si>
    <t>Gabbroid with a plagioclase to total feldspar ratio between 0.65 and 0.9. QAPF field 9, 9 prime and 9 asterisk</t>
  </si>
  <si>
    <t xml:space="preserve">A carbonatite defined on basis of chemical composition where the MgO/CaO/(FeO+Fe2O3+MnO) ratio falls into the area as defined. </t>
  </si>
  <si>
    <t>A sodic basaltic-trachybasalt where Na2O-2&gt;K2O.</t>
  </si>
  <si>
    <t>A skarn rich in magentite.</t>
  </si>
  <si>
    <t>A banded metamorphic rock, pervasively heterogeneous on a meso- to megascopic scale. It typically consists of darker bands rich in mafic minerals and lighter quartzofeldspathic parts. The darker parts usually exhibit features of metamorphic rocks (eg. gneiss or amphibolite) whereas the lighter parts are of granitic texture.</t>
  </si>
  <si>
    <t>A gabbro with an M' colour index of greater than 65.</t>
  </si>
  <si>
    <t>A fine-grained melilitic rock containing &lt; 10% olivine.
A generally olivine-free extrusive rock composed of melilite with clinopyroxene (or other mafic minerals) usually comprising more than 90% of the rock, with minor amounts of feldspathoids and sometimes plagioclase.</t>
  </si>
  <si>
    <t>A nephelinolite consisting of 10% to 30% nepheline with pyroxene.</t>
  </si>
  <si>
    <t>A class of metamorphic rocks with a mafic protolith.</t>
  </si>
  <si>
    <t>A lampropyre containing biotite and K-feldspar being the dominant felsic mineral.</t>
  </si>
  <si>
    <t>Syenitoid with a plagioclase to total feldspar ratio between 0.35 and 0.65. Includes rocks in QAPF fields 8, 8*, and 8'.</t>
  </si>
  <si>
    <t>A dioritic rock with &lt;5% quartz and 10-35% alkali feldspar on the QAPF diagram.</t>
  </si>
  <si>
    <t>A gabbroid with the felsic minerals comprising less than 5% quartz or no foids, and 10-35% K-feldspar</t>
  </si>
  <si>
    <t>A granitoid (a coarse grained igneous rock composed mostly of quartz, Kspar (alkali-feldspar) and plagioclase), with subequal amounts of plagioclase and Kspar. More specifically a granite having an alkali-feldspar/total feldspar ratio from 0.35-0.65 on the QAPF diagram. Often called an adamellite, though this name has been used for other rocktypes also.</t>
  </si>
  <si>
    <t xml:space="preserve">A coarse-grained igneous rock containing almost equal amounts of alkali feldspar and plagioclase, and thus intermediate between syenite and diorite. Quartz is minor or absent. Either hornblende or diopside, or both, are present and biotite is a common constituent. Accessories are apatite, zircon, sphene, and opaque oxides. 
The intrusive equivalent of latite. </t>
  </si>
  <si>
    <t>Metamorphic rock containing more than 50% vol. of carbonate minerals.</t>
  </si>
  <si>
    <t>A lithified marl.
i. An indurated rock of about the same composition as marl. It has a blocky subconchoidal fracture, and is less fissile than shale. Synonym: marlite
ii. A term originally applied by Bradley (1931) to slightly magnesian calcareous mudstones or muddy limestones in the Green River Formation of the Uinta Basin, UT, but subsequently applied to associated rocks (including conventional shales, dolomites, and oil shales) whose lithologic characters are not readily determined. Picard (1953) recommended abandonment of the term as used in the Uinta Basin.</t>
  </si>
  <si>
    <t>A class of metamorphic rocks where the original rock (protolith) was sedimentary.</t>
  </si>
  <si>
    <t>A leucocratic variety of biotite nepheline-monzosyenite with oligoclase and perthitic orthoclase. May be used as a special term for oligoclase nepheline-monzosyenite of QAPF field 12.</t>
  </si>
  <si>
    <t>Metamomorphic rocks that have undergone a significant change in mineral and chemical bulk composition by metasomatism.</t>
  </si>
  <si>
    <t>An ore composed of mixed or undifferentiated sulfide minerals.</t>
  </si>
  <si>
    <t>A metamorphically-altered andesite.</t>
  </si>
  <si>
    <t>A metamorphosed arenite.</t>
  </si>
  <si>
    <t>A metamorphically-altered basalt.</t>
  </si>
  <si>
    <t>A metamorphosed dacite.</t>
  </si>
  <si>
    <t>A metamorphically-altered diorite.</t>
  </si>
  <si>
    <t>A metamorphosed dolerite.</t>
  </si>
  <si>
    <t>A metamorphically-altered gabbro.</t>
  </si>
  <si>
    <t>A class of metamorphic rocks where the original rock (protolith) was igneous.</t>
  </si>
  <si>
    <t>A coarse-grained/plutonic rock containing more than 10% modal melilite and melilite &gt; foids.</t>
  </si>
  <si>
    <t>A metamorphosed shale.
Shale altered by incipient metamorphic reconstitution but without the development of partings or preferred mineral orientation.</t>
  </si>
  <si>
    <t>A metamorphosed sandstone.</t>
  </si>
  <si>
    <t>A metamorphosed siltstone.</t>
  </si>
  <si>
    <t>A metamorphosed tonalite.</t>
  </si>
  <si>
    <t>A metamorphosed ultramafitite.</t>
  </si>
  <si>
    <t>Metamorphosed volcanic rocks</t>
  </si>
  <si>
    <t>A metamorphosed wacke.</t>
  </si>
  <si>
    <t>A mud-grade clastic-sediment or a liquid or semi-liquid mixture of water and soil. It comprises mostly clay and silt.</t>
  </si>
  <si>
    <t>A cohesive fault-rock which is characterised by tectonic reduction of grain size and recrystallisation, and commonly contains lensoidal to rounded porphyroclasts and lithic fragments of similar composition to minerals in the matrix.
A compact, chert-like rock without cleavage, but with a streaky or banded structure, produced by the extreme granulation and shearing of rocks that have been pulverized and rolled during overthrusting or intense dynamic metamorphism. Mylonite may also be described as a microbreccia with flow texture.</t>
  </si>
  <si>
    <t xml:space="preserve">A foidite consisting mostly of nepheline with &lt;10% mafic minerals.
A fine-grained or porphyritic extrusive or hypabyssal rock, of basaltic character, but primarily composed of nepheline and clinopyroxene, esp. titanaugite, and lacking olivine and feldspar.
</t>
  </si>
  <si>
    <t>A foid-gabbro where nepheline is the most abundant foid.</t>
  </si>
  <si>
    <t>A foid-monzodiorite where nepheline is the most abundant foid.</t>
  </si>
  <si>
    <t>A foid-monzogabbro where nepheline is the most abundant foid.</t>
  </si>
  <si>
    <t>A foidolite where nepheline is the most abundant foid.</t>
  </si>
  <si>
    <t>As a Commodity:Nepheline Syenite
A foid-syenite where nepheline is the most abundant foid.
A plutonic rock composed essentially of alkali feldspar and nepheline. It may contain an alkali ferromagnesian mineral, such as an amphibole (riebeckite, arfvedsonite, barkevikite) or a pyroxene (aegirine or aegirine-augite); the intrusive equivalent of phonolite. Sodalite, cancrinite, hauyne, and nosean, in addition to apatite, sphene, and opaque oxides, are common accessories. Rare minerals are also frequent accessories.</t>
  </si>
  <si>
    <t>A gabbro where the main mafic mineral is orthopyroxene.
A coarse-grained plutonic rock containing basic plagioclase (labradorite) as the chief constituent and differing from gabbro by the presence of orthopyroxene (hypersthene) as the dominant mafic mineral.</t>
  </si>
  <si>
    <t>Colour:White, gray, blackLustre:Waxy, DullHardness:7
A variety of Chert
Novaculite is a uniform, fine-grained hard rock mostly composed of extremely fine-grained to cryptocrystalline quartz. It may be white, gray, or black due to impurities.</t>
  </si>
  <si>
    <t>Colour:black, bluish, mahogany, golden, peacock, etc. - the colors due largely to refraction by microscopic bubbles (and microscopic mineral inclusions such as magnetit in "Rainbow Obsidian").Lustre:Vitreous
Glassy, fresh igneous rocks with a high silica content and conchoidal fracture.
The earliest manufactured mirrors were pieces of polished obsidian.
Volcanic glass - a rock rather than a mineral, it is a mixture of cryptocrystalline grains of silica minerals in a glass-like suspension, a super-cooled liquid. Obsidian is formed in the latest stage of volcanic eruptions, the silica left over after most of the other elements and water have been used up are ejected or flow out and rapidly chilled at surface temperatures.
NOTE on "Transparent/Translucent Obsidian": 
A lot of gem-quality water-clear variously coloured 'obsidian' has been offered for sale on the internet (in particular on auction websites) with a variety of sources listed. The material offered for sale is, in fact, an artificial glass mass-produced in places such as Indonesia.</t>
  </si>
  <si>
    <t>An olivine pyroxenite dominated by clinopyroxene</t>
  </si>
  <si>
    <t>A gabbroid with &gt;5% olivine and &gt;5% pyroxene, and subequal amounts of clino- and ortho- pyroxenes.</t>
  </si>
  <si>
    <t>A hornblendite containing 5-50% olivine</t>
  </si>
  <si>
    <t>A pyroxenite containing &gt;5% hornblende and &gt;5% olivine</t>
  </si>
  <si>
    <t xml:space="preserve">A fine grained melilitic rock containing &gt;10% olivine </t>
  </si>
  <si>
    <t xml:space="preserve">A limestone composed almost entirely of ooids. 
An even-textured limestone composed almost wholly of relatively uniform calcareous ooliths, with virtually no interstitial material. It is locally an important oil reservoir (such as the Smackover Formation in Arkansas), and is also quarried for building stone.
</t>
  </si>
  <si>
    <t>An olivine pyroxenite dominated by orthopyroxene</t>
  </si>
  <si>
    <t>A fine-grained pelagic sediment consisting dominantly of calcareous or siliceous organic remains</t>
  </si>
  <si>
    <t>A hornblendite containing 5-50% olivine+ pyroxene</t>
  </si>
  <si>
    <t>A term originally applied to rocks consisting mainly of serpentine, but later extended to the rock suite of Alpine-type peridotites, gabbros, dolerites, spilites and keratophyres. Now used to define the association of basic to ultrabasic rocks thought to represent oceanic crust. A group of mafic and ultramafic igneous rocks ranging from spilite and basalt to gabbro and peridotite, including rocks rich in serpentine, chlorite, epidote, and albite derived from them by later metamorphism, whose origin is associated with an early phase of the development of a geosyncline. The term was originated by Steinman in 1905.</t>
  </si>
  <si>
    <t>A melilitolite with &gt;10% pyroxene and &gt;10% olivine; olivine</t>
  </si>
  <si>
    <t>A pyroxenite dominated by orthopyroxene</t>
  </si>
  <si>
    <t>A pyroxenite containing &lt;5% hornblende and &gt;5% olivine</t>
  </si>
  <si>
    <t>An indurated silicate-sandstone that is made up almost exclusively of quartz sand (with or without chert), that is relatively free of or lacks a fine-grained matrix; a hard but unmetamorphosed "pure quartz sandstone", derived by secondary silicification; a quartzite of sedimentary origin, or a pure quartz sandstone. The term generally signifies a sandstone comprising more than 90% to 95% detrital quartz and chert grains that are well-sorted, well-rounded, and cemented primarily with secondary quartz (sometimes with carbonate) in optical and crystallographic continuity with the detrital grains. The rock is characterized by stable but scarce heavy minerals (zircon, tourmaline, rutile and magnetite), by lack of fossils, and commonly by prominence of cross-beds and ripple marks. It commonly occurs as thin but extensive blanket deposits associated with a widespread unconformity (e.g., an epicontinental deposit developed by an encroaching sea), and it represents intense chemical weathering of original minerals and destruction of most, other than quartz, plus considerable transport and washing action before final accumulation (the sand may experience more than one cycle of sedimentation), and stable conditions of deposition (such as the peneplanation stage of diastrophism); e.g., St. Peter Sandstone (Middle Ordovician) of midwestern United States.</t>
  </si>
  <si>
    <t>A conglomerate where the gravel-size clasts are in contact with each other.</t>
  </si>
  <si>
    <t xml:space="preserve">A general term for a rock/mineral containing an economic quantity of extractable metals or other elements. 
</t>
  </si>
  <si>
    <t>A sedimentary rock rich in organic-matter.</t>
  </si>
  <si>
    <t>A metaigneous rock rock with a gneissic structure; a gneiss formed by the metamorphism of an igneous rock.</t>
  </si>
  <si>
    <t>Sediments rich in organic-matter.
Sedimentary rock with color, composition, texture and apparent density indicating greater than 50 percent organic content by weight on a moisture-free basis.</t>
  </si>
  <si>
    <t>A pyroxenite with &lt;5% clinopyroxene</t>
  </si>
  <si>
    <t>An amphibolite from an sedimentary protolith.</t>
  </si>
  <si>
    <t>A pebble-grade clastic-sediment.</t>
  </si>
  <si>
    <t>Sedimentary rock in with greater than 90 percent of the primary and/or recrystallized constituents are carbonate minerals.</t>
  </si>
  <si>
    <t>Fine grained ultramafic rocks with 41-45% SiO2, 2-3% (Na2O+K2O)</t>
  </si>
  <si>
    <t>Name:Etymol: Italian porcellana, porcelain.
A group of siliceous-rocks that have the texture, lustre and conchoidal fracture of porcelain. A dense siliceous rock having the texture, dull luster, hardness, conchoidal fracture, and general appearance of unglazed porcelain; it is less tough, dense, and vitreous than chert. 
The term has been used for: 
1. an impure chert, in part argillaceous; 
2. an indurated or baked clay or shale often found in the roof or floor of a burned-out coal seam, see porcellanite (metamorphic). 
and 
3. a fine-grained, acidic tuff compacted by secondary silica.</t>
  </si>
  <si>
    <t>Unconsolidated sediments.
i. Solid fragmental material that originates from weathering of rocks and is transported or deposited by air, water, or ice, or that accumulates by other natural agents, such as chemical precipitation from solution or secretion by organisms, and that forms in layers on the Earth's surface at ordinary temperatures in a loose, unconsolidated form; e.g., sand, gravel, silt, mud, alluvium.
ii. Strictly, solid material that has settled down from a state of suspension in a liquid. In the singular, the term is usually applied to material held in suspension in water or recently deposited from suspension. In the plural, the term is applied to all kinds of deposits, and refers to essentially unconsolidated materials.
Compare with: deposit</t>
  </si>
  <si>
    <t>Picritic rocks defined chemically as having 1-2% (Na2O+K2O).</t>
  </si>
  <si>
    <t>Carbonate sediment in with greater than 90 percent of the constituents are composed of one (or more) of the carbonate minerals in particles of intrabasinal origin.</t>
  </si>
  <si>
    <t>Glassy silicic igneous rocks lacking a conchoidal fracture. A dark, resinous volcanic glass.</t>
  </si>
  <si>
    <t>Fine grained ultramafic or basaltic rocks with &lt;53% SiO2, (Na2O+K2O)&lt;2%, MgO&gt;18%.</t>
  </si>
  <si>
    <t>Carbonate sediment in with greater than 90 percent of the constituents are composed of one (or more) of the carbonate minerals in particles of intrabasinal origin, and a ratio of magnesium carbonate to calcite (plus aragonite) greater than 1 to 1.</t>
  </si>
  <si>
    <t>An unlithified heterogeneous mixture of a wide range of plant debris. It has a carbon content of less than 60% dry ash free and a volatile content of greater than 63%.
There are two types of peat, low moor (Flachmoor) and high moor (Hochmoor) peat. Low moor peat is the most common starting material in coal genesis. It therefore constitutes a caustobiolith of low diagenetic degree. Peat is formed in marshes and swamps from the dead, and partly decomposed remains of the marsh vegetation. Stagnant ground water is necessary for peat formation to protect the residual plant material from decay. Peat has a yellowish brown to brownish black color, is generally of the fibrous consistency, and can be either plastic or friable; in its natural state it can be cut; further, it has a very high moisture content (above 75%, generally above 90%). It can be distinguished from brown coal by the fact that the greater part of its moisture content can be squeezed out by pressure (e.g., in the hand). Peat also contains more plant material in a reasonably good state of preservation than brown coal. Individual plant elements, such as roots, stems, leaves, and seeds, can commonly be seen in it with the unaided eye. Failing that, treatment of peat with dilute alkali will make visible many of these plant tissues. Further, peat is richer in cellulose than brown coal (reaction with Fehling's solution). Unlike brown coal, peat still contains cellulose, protected by lignin or cutin, which gives a reaction with chlorzinc iodide. Correspondingly, peat shows under the microscope tissues that have not undergone either lignification, suberinization, or cutinization; this is not the case in brown coal. The reflectance of peat is low (about 0.3%). Microscopic examination is best undertaken with transmitted light.</t>
  </si>
  <si>
    <t>A term originally suggested by Haüy as a synonym for graphic granite, but later used for the coarse-grained facies of any type of igneous rock.
An exceptionally coarse-grained igneous rock, with interlocking crystals, usually found as irregular dikes, lenses, or veins, esp. at the margins of batholiths. Most grains are 1 cm or more in diameter. Although pegmatites having gross compositions similar to other rock types are known, their composition is generally that of granite; the composition may be simple or complex and may include rare minerals rich in such elements as lithium, boron, fluorine, niobium, tantalum, uranium, and rare earths. Pegmatites represent the last and most hydrous portion of a magma to crystallize and hence contain high concentrations of minerals present only in trace amounts in granitic rocks.</t>
  </si>
  <si>
    <t>An amorphous volcanic glass with a relatively high water content, frequently formed by the hydration of obsidian.</t>
  </si>
  <si>
    <t>Tephritic rocks, with felsics comprising 10-60% foids and alkali feldspar/total feldspar 0.5-0.1, &gt;10% olivine</t>
  </si>
  <si>
    <t>Foiditic rocks, with felsics comprising 60-90% foids and alkali feldspar/total feldspar &gt;0.5</t>
  </si>
  <si>
    <t>A gabbro containing &gt;5% hornblende and &gt;5% pyroxene.</t>
  </si>
  <si>
    <t>A gabbroid with &gt;5% hornblende and &gt;5% pyroxene, and subequal amounts of clino- and ortho- pyroxenes.</t>
  </si>
  <si>
    <t>Mafites tentatively identified as phonolite, with felsics comprising 10-60% foids and alkali feldspar/total feldspar &gt;0.5, &lt;10% olivine.</t>
  </si>
  <si>
    <t>A mylonite of phyllitic appearance dominated by platy minerals.
A rock that macroscopically resembles phyllite but that is formed by mechanical degradation (mylonitization) of initially coarser rocks (e.g., graywacke, granite, or gneiss). Silky films of recrystallized mica or chlorite, smeared out along schistosity surfaces, and formation by dislocation metamorphism are characteristic.</t>
  </si>
  <si>
    <t xml:space="preserve">Phonolitic rocks, with felsics comprising 10-60% foids and alkali feldspar/total feldspar &gt;0.9.
The extrusive or fine grained equivalent of nepheline syenite. The principal mineral is anorthoclase or sanidine. Other major minerals may be nepheline, aegirine and diopside, usually with other feldspathoidal minerals such as sodalite or hauyne. Accessories include apatite and sphene. </t>
  </si>
  <si>
    <t>Lithified phosphate-rich sediments.</t>
  </si>
  <si>
    <t>A peridotite containing &gt;5% hornblende and &gt;5% pyroxene</t>
  </si>
  <si>
    <t>A schistose metamorphic rock with phlogopite as the only major (&gt;5%) constituent.</t>
  </si>
  <si>
    <t>Tephritic rocks, with felsics comprising 10-60% foids and alkali feldspar/total feldspar &lt;0.1, &lt;10% olivine</t>
  </si>
  <si>
    <t>A fine to medium-grained metamorphic rock characterised by a lustrous sheen and a well-developed schistosity resulting from the parallel arrangement of phyllosilicates.
A metamorphic rock, intermediate in grade between slate and mica schist. Minute crystals of sericite/muscovite and chlorite impart a silky sheen to the surfaces of cleavage (or schistosity). Phyllites commonly exhibit corrugated/crenulated cleavage surfaces.</t>
  </si>
  <si>
    <t>A rhyolite containing alkali pyroxenes or amphiboles, or with (Na2O+K2O)&gt;Al2O3.</t>
  </si>
  <si>
    <t>A grain-supported biochemical/chemical rock with intergranular spaces filled by matrix.</t>
  </si>
  <si>
    <t>A fine-grained, nonfissile metamorphic rock derived from an argillaceous sediment.</t>
  </si>
  <si>
    <t>Mudstone that consists of greater than 90 percent carbonate minerals of intrabasinal orign in the mud fraction, and contains less than 10 percent allochems. The original depositional texture is preserved and fabric is matrix supported.</t>
  </si>
  <si>
    <t>Carbonate sediment in which greater than 90 percent of the constituents are composed of one (or more) of the carbonate minerals in particles of intrabasinal origin, and a calcite (plus aragonite) to dolomite ratio greater than 1 to 1.</t>
  </si>
  <si>
    <t xml:space="preserve">Not a root name, but a texturally-based name for any rock with coarse phenocrysts in a finer groundmass. Most commonly used for felsic rocks such as rhyolites, granites, etc.
An igneous rock of any composition that contains conspicuous phenocrysts in a fine-grained groundmass; a porphyritic igneous rock. The term (from a Greek word for a purple dye) was first applied to a purple-red rock quarried in Egypt and characterized by phenocrysts of alkali feldspar. The rock name descriptive of the groundmass composition usually precedes the term; e.g., diorite porphyry. In many cases the main phenocryst minerals precededs the name, eg quartz porphyry or quartz-feldspar porphyry. 
Porphyrite is a mostly obsolete variety with dominant plagioclase phenocrysts. </t>
  </si>
  <si>
    <t>An obsolete term originally used for porphyries that contain mostly plagioclase phenocrysts and mafics in contrast to those that contain mostly alkali feldspar phenocrysts.</t>
  </si>
  <si>
    <t>Sediments which have more than 50% phosphate minerals.</t>
  </si>
  <si>
    <t xml:space="preserve">Name:The name refers to the original description of a rock in Limagne, appearing to contain ground pepper. This original peperite ( described as “peperino”) is probably actually a pyroclastic, not a true peperite (Skilling et al, 2002).
The term ‘peperite’ or ‘Pépérite’ is most commonly used to refer to breccias, clastic rocks comprising both igneous and sedimentary components, which were generated by intrusive processes, or along the basal contacts of lava flows or hot volcaniclastic deposits with unconsolidated, typically wet, sediments (Skilling et al, 2002). It usually consists of highly irregular fragments of glassy igneous rock within sediments and/or the opposite. The Le Maître et al. (2002) definition is: "A local term for a tuff or breccia, formed by the intrusion of magma into wet sediments” (not a normal use of the word tuff). In contrast with tuffs and pyroclastic rocks, formed by explosive volcanism, it forms essentially in situ by disintegration of magma intruding and mingling with typically wet sediments. It can grade into hyaloclastite and unaltered sediment. Chilled and bleached margins on volcanic clasts are typical, and clasts can vary from blocky to fluidal. The textures may be due to quenching, hydromagmatic explosions, magma-sediment density contrasts, and mechanical stress as a consequence of inflation or movement of the magma. </t>
  </si>
  <si>
    <t>A term proposed by Pettijohn (1957) for a conglomerate that is not a product of normal aqueous flow, but is deposited by such agents as subaqueous turbidity slides and glacier ice; it contains more matrix than gravel-sized fragments (pebbles may form less than 10% of the rock). Examples include tillites, pebbly mudstones, and relatively structureless clay or shale bodies in which pebbles or cobbles are randomly distributed.
A conglomerate where the gravel-size clasts are separated from each other by an abundance of matrix.</t>
  </si>
  <si>
    <t>A peridotite is an ultramafic rock containing more than 40% olivine (Mg2SiO4).
A general term for a coarse-grained plutonic rock composed chiefly of olivine with or without other mafic minerals such as pyroxenes, amphiboles, or micas, and containing little or no feldspar. Accessory minerals of the spinel group are commonly present. Peridotite is commonly altered to serpentinite.</t>
  </si>
  <si>
    <t>A metasedimentary rock rock with a gneissic texture; a gneiss formed by the metamorphism of a sedimentary rock.</t>
  </si>
  <si>
    <t>A metasedimentary rock with a schistose texture; a schist derived from a sedimentary rock.</t>
  </si>
  <si>
    <t>A metamorphosed quartz-sandstone.</t>
  </si>
  <si>
    <t>A metamorphosed conglomerate.</t>
  </si>
  <si>
    <t xml:space="preserve">An ironstone composed almost entirely of pisoids. </t>
  </si>
  <si>
    <t>A fossil soil horizon found in sedimntary rocks</t>
  </si>
  <si>
    <t>A variety of peralkaline rhyolite of TAS field R in which Al2O3 &lt;1.33 x total iron as FeO + 4.4. 
A peralkaline rhyolite or quartz trachyte with normative quartz exceeding 10%. It is more mafic than comendite.</t>
  </si>
  <si>
    <t>A type of fossil wood where the original organic material has been replaced - usually by chalcedony or agate (cryptocrystalline quartz), but sometimes by opal, coal, pyrite, calcite and others. 
Colors red and green are usually caused by iron, but a few of the more brightly colored green woods may be colored by chromium.</t>
  </si>
  <si>
    <t>Glassy, highly vesicular, mostly silicic igneous rocks.</t>
  </si>
  <si>
    <t>"Pyroxenites" is the name given to ultramafic rocks comprising &gt;60% pyroxene. The term pyroxenite (s.s.) refers to a 'true' pyroxenite containing &gt;90% pyroxene. A coarse-grained, holocrystalline igneous rock which may contain biotite, hornblende, or olivine as accessories.</t>
  </si>
  <si>
    <t>An agglomerate in which more than 75% of the pyroclastic fragments exceed 64mm and at least 50% of these are angular.</t>
  </si>
  <si>
    <t xml:space="preserve">A hornblendite containing 5-50% pyroxene </t>
  </si>
  <si>
    <t>A peridotite containing &lt;5% hornblende and &gt;5% pyroxene</t>
  </si>
  <si>
    <t xml:space="preserve">Rocks composed of volcanic fragments derived from explosive volcanic activity. Pyroclastic rocks contain more than 75% by volume of pyroclastic fragments, the remaining materials being generally of epiclastic, organic, chemical sedimentary or authigenic origin. Tephra is the unconsolidated equivalent.
</t>
  </si>
  <si>
    <t>A porphyritic variety of rhyolite.</t>
  </si>
  <si>
    <t>Unimodal well-sorted pyroclastic sediments comprised of more than 75% pyroclastic fragments.</t>
  </si>
  <si>
    <t>An alkali-feldspar-syenite with 5-20% quartz on the QAPF diagram, and no foids.</t>
  </si>
  <si>
    <t>Trachytic rocks, with felsics comprising 5-20% quartz and alkali feldspar/total feldspar &gt;0.9</t>
  </si>
  <si>
    <t>A dioritic rock with 0-10% quartz and 10-35% alkali feldspar on the QAPF diagram.</t>
  </si>
  <si>
    <t>Quartz-feldspar-phyric porphyry</t>
  </si>
  <si>
    <t>A gabbro with the felsic minerals comprising more than 5% quartz.</t>
  </si>
  <si>
    <t>Trachytic rocks, with felsics comprising 5-20% quartz and alkali feldspar/total feldspar 0.35-0.65.
This is compositionally equivalent to the coarse-grained rock quartz-monzonite.</t>
  </si>
  <si>
    <t>A syenitoid with 5-20% quartz and subequal K-feldspar and plagioclase (35-65% of the feldspars being plagioclase) on the QAPF diagram, and no foids.
This is a coarse-grained equivalent of quartz-latite.</t>
  </si>
  <si>
    <t>A schistose metamorphic rock with quartz and mica as the only major (&gt;5%) constituents.</t>
  </si>
  <si>
    <t>A dioritic rock with 5-20% quartz and 10-35% alkali feldspar on the QAPF diagram.</t>
  </si>
  <si>
    <t xml:space="preserve">Quartz-rich (&gt;60%) coarse-grained crystalline igneous rock. They usually include some feldspars and micas and/or amphiboles. It is subdivided into quartzolite (&gt;90% quartz) and Quartz-rich granitic rock (60-90% quartz). 
In many cases these rocks may be hydrothermally altered granitoids (i.e greisens) rather than true igneous rocks. </t>
  </si>
  <si>
    <t xml:space="preserve">A rare coarse-grained crystalline igneous rock in which quartz comprises between 60-90% of the felsic minerals, and has &lt;90% mafic minerals. It usually includes some feldspars and micas and/or amphiboles, and grades into quartzolite with increasing quartz, or granitoids with increasing feldspar.
In many cases these rocks may be hydrothermally altered granitoids (i.e greisens) rather than true igneous rocks. </t>
  </si>
  <si>
    <t>A chert where the silica content is predominantly quartz (88-98%).</t>
  </si>
  <si>
    <t>A silicate-sandstone composed primarily of quartz.</t>
  </si>
  <si>
    <t>This term usually infers a regionally metamorphosed quartz-sandstone, but the term is commonly also used as a field term for orthoquartzite (a sedimentary rock), secondary quartzite and paraquartzite. 
i. A granoblastic metamorphic rock consisting mainly of quartz and formed by recrystallization of sandstone or chert by either regional or thermal metamorphism; metaquartzite. A granulose metamorphic rock consisting essentially of quartz.
ii. A very hard but unmetamorphosed sandstone, consisting chiefly of quartz grains that are so completely cemented with secondary silica that the rock breaks through the grains rather than around them; an orthoquartzite. Sandstone cemented by silica that has grown in optical continuity around each fragment. Cf: ganister 
iii. As used in a general sense by drillers, a very hard, dense sandstone.</t>
  </si>
  <si>
    <t>A quartz-bearing anorthosite</t>
  </si>
  <si>
    <t>An arenite where there is no more than 5% of feldspar and no more than 5% of rock fragments and the rest is quartz.</t>
  </si>
  <si>
    <t xml:space="preserve">A rare coarse-grained crystalline igneous rock in which quartz comprises more than 90% of the felsic minerals, and has &lt;90% mafic minerals. It usually includes some feldspars and micas and/or amphiboles, and grades into quartz-rich granitic rocks with increasing feldspars. 
In many cases these rocks may be hydrothermally altered granitoids (i.e greisens) rather than true igneous rocks. </t>
  </si>
  <si>
    <t>A gabbro with the felsic minerals comprising more than 5% quartz, and 10-35% K-feldspar.</t>
  </si>
  <si>
    <t>Quartz-phyric porphyry. A field term for a medium-grained porphyritic igneous rock of felsic but unspecified composition occurring normally as minor stock or dike intrusions, and carrying prominent phenocrysts of quartz. It is a common altered host rock to porphyry copper deposits.</t>
  </si>
  <si>
    <t xml:space="preserve">A syenite with 5-20% quartz on the QAPF diagram, and no foids </t>
  </si>
  <si>
    <t>Trachytic rocks, with felsics comprising 5-20% quartz and alkali feldspar/total feldspar 0.65-0.9</t>
  </si>
  <si>
    <t>A wacke where there is no more than 5% of feldspar and no more than 5% of rock fragments.</t>
  </si>
  <si>
    <t>A siliceous-rock composed predominantly of radiolaria and with porosity greater than 50%.</t>
  </si>
  <si>
    <t>Tuff with mostly Rhyodactic clasts</t>
  </si>
  <si>
    <t xml:space="preserve">A sequence of sedimentary rocks consisting of sandstone, siltstone and shale amongst others that are predominantly red in colour due to the presence of ferric oxides.
</t>
  </si>
  <si>
    <t>The layer or mantle of loose incoherent rock material, of whatever origin, that nearly everywhere underlies the surface of the land and rests on solid bedrock. It comprises: volcanic ash, glacial drift, alluvium, windblown deposits, organic accumulations, soils and rock waste.</t>
  </si>
  <si>
    <t>Rocks intermediate between rhyolite and dacite, containing &gt;10% quartz and subequal amounts of plagioclase and alkali feldspar. The extrusive equivalent of granodiorite. The principal minerals, sodic plagioclase, K-feldspar, quartz, and biotite or hornblende, commonly occur as phenocrysts in a finely crystalline groundmass of feldspar and quartz. Accessory minerals are apatite and magnetite, and occasionally augite.</t>
  </si>
  <si>
    <t>The term was coined in 1860 by Baron von Richthofen (grandfather of the World War I aviator). Etymol: Greek rhyo-, from rhyax, stream of lava.
Rhyolite, with felsic minerals comprising &gt;20% quartz and alkali feldspar/plagioclase 40-90%. QAPF#3
A group of extrusive igneous rocks, typically porphyritic and commonly exhibiting flow texture, with phenocrysts of quartz and alkali feldspar in a glassy to cryptocrystalline groundmass; also, any rock in that group; the extrusive equivalent of granite. Rhyolite grades into rhyodacite with decreasing alkali feldspar content and into trachyte with a decrease in quartz.</t>
  </si>
  <si>
    <t>Felsites (acid volcanic rocks) tentatively identified as rhyolite, with felsic minerals comprising &gt;20% quartz and alkali feldspar/plagioclase 40-100%</t>
  </si>
  <si>
    <t>A lapilli-tuff consisting of rhyolitic composition pyroclastic fragments.</t>
  </si>
  <si>
    <t>A rock is a naturally-occurring solid aggregate of one or more minerals, mineraloids or, in some cases, organic material. Sediments are the unconsolidated equivalent of these. Other related materials, including some man-made materials, are included within this categorization, along with the major classifications for meteorites. 
Strictly, any naturally formed aggregate or mass of mineral matter, whether or not coherent, constituting an essential and appreciable part of the Earth's crust. Ordinarily, a consolidated or coherent and relatively hard, naturally formed mass of mineral matter; stone. In instances, a single mineral forms a rock, such as calcite, serpentine, kaolin, and a few others, but the vast majority of rocks consist of several minerals. It can include glasses and mineraloids eg. obsidian, or solid organic material, e.g., coal.</t>
  </si>
  <si>
    <t>A metasomatic rock primarily composed of grossular-andradite garnet and calcic pyroxene (diopside, etc); vesuvianite, epidote, scapolite, prehnite and iron ores are characteristic accessories. Rodingite mostly replaces dykes or inclusions of basic rocks within serpentinized ultramafic bodies. May also replace other basic rocks, such as volcanic rocks or amphibolites associated with ultramafic bodies.</t>
  </si>
  <si>
    <t>A volcaniclastic-breccia containing significant rhyolitic compositon clasts.</t>
  </si>
  <si>
    <t>A sand-grade volcaniclastic-sedimentary-rock containing significant rhyolitic composition clasts.</t>
  </si>
  <si>
    <t>Tuff with mostly Rhyolitic clasts</t>
  </si>
  <si>
    <t>A sand-grade clastic-sediment. Note: the majority of sand can be classed as silicate-sand.
i. A rock fragment or detrital particle smaller than a granule and larger than a coarse silt grain, having a diameter in range of 1/16 to 2 mm (62 to 2,000 mu m, or 0.0025 to 0.08 in, or 4 to 1 phi units, or a size between that at the lower limit of visibility of an individual particle with the unaided eye and that of the head of a small wooden match), being somewhat rounded by abrasion in the course of transport. In Great Britain, the range of 0.1 to 1 mm has been used.
ii. A loose aggregate, unlithified mineral or rock particles of sand size; an unconsolidated or moderately consolidated sedimentary deposit consisting essentially of medium-grained clastics. The material is most commonly composed of quartz, and when the term sand is used without qualification, a siliceous composition is implied; but the particles may be of any mineral composition or mixture of rock or mineral fragments, such as coral sand consisting of limestone fragments. Also, a mass of such material, esp. on a beach, desert, or in a streambed.
iii. Separate grains or particles of detrital rock material, easily distinguishable by the unaided eye, but not large enough to be called pebbles; also, a loose mass of such grains, forming an incoherent arenaceous sediment. Building sand, any hard, granular rock material finer than gravel and coarser than dust. The term indicates material comminuted by natural means.
iv. Detrital material of size range from 2 to 1/16 mm in diameter. Very coarse, 1 to 2 mm; coarse, 1/2 to 1 mm; medium, 1/4 to 1/2 mm; fine, 1/4 to 1/8 mm; very fine, 1/8 to 1/16 mm.
v. Granular material, composed mainly of quartz, that will settle readily in water. In the mechanical analysis of soil, sand--according to international classification--has a size between 0.02 mm and 2.0 mm. It has no cohesion when dry or saturated but has apparent cohesion when damp.
vi. A term used in the United States for a rock or mineral particle in the soil, having a diameter in the range of 0.05 to 2 mm; prior to 1947, the range 1 to 2 mm was called fine gravel. The diameter range recognized by the International Society of Soil Science is 0.02 to 2 mm. A textural class of soil material containing 85% or more of sand, with the percentage of silt plus 1.5 times the percentage of clay not exceeding 15; specif. such material containing 25% or more of very coarse sand, coarse sand, and medium sand, and less than 50% of fine sand or very fine sand. The term has also been used for a soil containing 90% or more of sand.</t>
  </si>
  <si>
    <t>A medium-grained strongly-foliated crystalline metamorphic rock, formed by dynamic metamorphism, that can be readily split into thin flakes or slabs due to the well developed parallelism of more than 50% of the minerals present, particularly those of lamellar or elongate prismatic habit, e.g., mica and hornblende. The mineral composition is not an essential factor in its definition unless specifically included in the rock name, e.g. quartz-muscovite schist. Varieties may also be based on general composition, e.g. calc-silicate schist, mafic schist; or on texture, e.g., spotted schist.</t>
  </si>
  <si>
    <t>A gravel-grade clastic-sedimentary-rock with angular fragments.</t>
  </si>
  <si>
    <t>A dolostone with average grain or crystal size predominantly in the 32μm to 2mm range, with less than 75% smaller than 32μm and less than 25% larger than 2mm.</t>
  </si>
  <si>
    <t>An ironstone with average grain or crystal size predominantly in the 32μm to 2mm range, with less than 75% smaller than 32μm and less than 25% larger than 2mm.</t>
  </si>
  <si>
    <t>A gravel containing sand</t>
  </si>
  <si>
    <t>A mud containing sand.</t>
  </si>
  <si>
    <t>A dolomite-mudstone containing a high % of silt-sized particles.</t>
  </si>
  <si>
    <t>A phosphorite with average grain or crystal size predominantly in the 32μm to 2mm range, with less than 75% smaller than 32μm and less than 25% larger than 2mm.</t>
  </si>
  <si>
    <t>Soil containing sand.</t>
  </si>
  <si>
    <t>A sand-grade clastic-sedimentary-rock. Note the majority of sandstone can be classed as silicate-sandstone.
A medium-grained clastic sedimentary rock composed of fragments of sand size (0.1-2mm diameter) set in a fine-grained matrix (silt or clay) and more or less firmly united by a cementing material (commonly silica, iron oxide, or calcium carbonate); the consolidated equivalent of sand. The sand particles usually consist mostly of quartz, and the term sandstone, when used without qualification, indicates a rock containing more than about 80% quartz. The rock is usually a pale sandy colour but varies greatly in color. It may be deposited by water or wind and may contain abundant primary sedimentary features (fine and coarse bands, ripple marks, fossils, etc.). Sandstones are classified mostly according to the composition of the clastic particles and matrix, and also sometimes by mineralogic or textural maturity, fluidity index, diastrophism, and primary structures.</t>
  </si>
  <si>
    <t>A rock resulting from the consolidation of loose sediment that has accumulated in layers; e.g., a clastic rock (such as conglomerate or tillite) consisting of mechanically formed fragments of older rock transported from its source and deposited in water or from air or ice; or a chemical rock (such as rock salt or gypsum) formed by precipitation from solution; or an organic rock (such as certain limestones) consisting of the remains or secretions of plants and animals. The term is restricted by some authors to include only those rocks consisting of mechanically derived sediment; others extend it to embrace all rocks other than purely igneous and completely metamorphic rocks, thereby including pyroclastic rocks composed of fragments blown from volcanoes and deposited on land or in water.
Synonym of: stratified rock, derivative rock</t>
  </si>
  <si>
    <t>A rock composed of one or more serpentine group minerals, e.g., antigorite, chrysotile and lizardite, formed by serpentinization (hydration and metamorphic transformation) of rock consisting almost wholly of ferromagnesian silicate minerals, such as olivine and pyroxene (usually ultramafic igneous rocks). Accessory chlorite, talc, and magnetite may be present.</t>
  </si>
  <si>
    <t>An arenite where between 5% and 25% of the interstitial material is feldspar and feldspar &gt; rock fragments and the rest made up of quartz.</t>
  </si>
  <si>
    <t>A fine-grained detrital sedimentary rock, formed by the consolidation (esp. by compression) of clay, silt, or mud. It is characterized by finely laminated structure, which imparts a fissility approx. parallel to the bedding, along which the rock breaks readily into thin layers, and by an appreciable content of clay minerals and detrital quartz; a thinly laminated or fissile claystone, siltstone, or mudstone. It is generally soft but sufficiently indurated so that it will not fall apart on wetting; it is less firm than argillite and slate, commonly has a splintery fracture and a smooth feel, and is easily scratched. Its color may be red, brown, black, or gray. Etymol: Teutonic, probably Old English scealu, shell, husk, akin to German schale, shell.</t>
  </si>
  <si>
    <t xml:space="preserve">Name:Its name, given by Weed and Pirsson in 1895, is derived from Shonkin, the Indian name for the Highwood Mountains of Montana.
A coarse-grained rock with abundant augite, some olivine, biotite or hornblende, and essential alkali feldspar and foids, usually nepheline. Now defined modally as a melanocratic variety of foid syenite in QAPF field 11. A dark-colored syenite composed chiefly of augite and alkali feldspar, and possibly containing olivine, hornblende, biotite, and nepheline. </t>
  </si>
  <si>
    <t xml:space="preserve">Name:the name, given by Iddings in 1895, is derived from the Shoshone River, WY.
A potassic basaltic-trachyandesite where Na2O-22O.
A trachyandesite composed of olivine and augite phenocrysts in a groundmass of labradorite with alkali feldspar rims, olivine, augite, a small amount of leucite, and some dark-colored glass. Shoshonite grades into absarokite with an increase in olivine and into banakite with more sanidine. </t>
  </si>
  <si>
    <t xml:space="preserve">Name:Etymol: 'sil'iceous + con'crete.' A term suggested by Lamplugh (1902) .
A conglomerate or sandstone consisting of surficial sand and gravel cemented into a hard mass by silica. A siliceous duricrust. </t>
  </si>
  <si>
    <t>Rocks composed of more than 50% silica of biogenic or chemical origin.</t>
  </si>
  <si>
    <t xml:space="preserve">A silt-grade clastic-sediment, that is nonplastic or very slightly plastic and that exhibits little or no strength when air-dried. The term is also used for a soil or rock component between clay and sand in particle size.
In the Udden–Wentworth scale (due to Krumbein), silt particles range between 0.0039 and 0.0625 mm, larger than clay but smaller than sand particles. ISO 14688 grades silts between 0.002 mm and 0.063 mm. According to the U.S. Department of Agriculture Soil Texture Classification system, the sand-silt distinction is made at the 0.05 mm particle size. In the Unified Soil Classification System (USCS) and the AASHTO Soil Classification system, the sand-silt distinction is made at the 0.075 mm particle size (i.e., material passing the #200 sieve). 
Silts and clays are distinguished mechanically by their plasticity, irrespective of particle size, by geotechnical engineers. 
Most silt is mineralogically distinct from clay, usually comprising mostly quartz, feldspars, chlorites and micas, rather than mostly clay minerals as in clay, though there is some overlap. Silt can also be mostly carbonates. Clays are formed from thin plate-shaped particles held together by electrostatic forces, so present more cohesion than silt. </t>
  </si>
  <si>
    <t xml:space="preserve">Name:Etymol: German sinter, cinder.
Usually denotes a lightweight, porous, white opaline siliceous-rock.
Also used for any chemical sedimentary rock deposited as a hard incrustation on rocks or on the ground by precipitation from hot or cold mineral waters in springs, lakes, or streams; specif. siliceous sinter and calcareous sinter (travertine). The term is indefinite and should be modified by the proper compositional adj., although when used alone it usually signifies siliceous sinter. </t>
  </si>
  <si>
    <t>A metasomatic rock formed at the contact between a silicate rock (or magmatic melt) and a carbonate rock. It consists mainly of Ca, Mg, Fe and/or Mn silicates which are free from or poor in water.
An old Swedish mining term for silicate gangue (amphibole, pyroxene, garnet, etc.) of certain iron ore and sulfide deposits of Archean age, particularly those that have replaced limestone and dolostone. Its meaning has been generally expanded to include lime-bearing silicates, of any geologic age, derived from nearly pure limestone and dolostone with the introduction of large amounts of Si, Al, Fe, and Mg. In American usage, the term is more or less synonymous with tactite.</t>
  </si>
  <si>
    <t>An arenite where between 5% and 25% of the interstitial material is rock fragments and rock fragments &gt; feldspar and the rest made up of quartz.</t>
  </si>
  <si>
    <t>i. An ultrafine- or very fine-grained rock displaying strong slaty cleavage and hence can be split into slabs and thin plates. Most slate was formed from shale. Slate is usually of very low to low metamorphic grade conditions.
ii. A coal miner's term for any shale accompanying coal; also, sometimes the equivalent of bone coal.
iii. A fine-grained metamorphic rock that breaks into thin slabs or sheets. Usually gray to black, sometimes green, yellow, brown, or red. Slates are composed of quartz, micas, chlorite, with minor hematite, clays, and other minerals.</t>
  </si>
  <si>
    <t xml:space="preserve">Consolidated clastic impact debris breccia. </t>
  </si>
  <si>
    <t xml:space="preserve">A siliciclastic-sediment containing more than 50% siliciclastic fragments, of which at least 75% should be less than 32μm. </t>
  </si>
  <si>
    <t xml:space="preserve">Siliciclastic sedimentary rock containing more than 50% siliciclastic fragments, of which at least 75% should be less than 32μm. </t>
  </si>
  <si>
    <t>Non-clastic siliceous sediments composed of more than 50% silica of biogenic or chemical origin.</t>
  </si>
  <si>
    <t>A mudstone with silt-grade clasts. An indurated silt having the texture and composition of shale but lacking its fine lamination or fissility; a massive mudstone in which the silt predominates over clay; a nonfissile silty shale. It tends to be flaggy, containing hard, durable, generally thin layers, and often showing various primary current structures.</t>
  </si>
  <si>
    <t>A lampropyre with plagioclase&gt;K-feldspar and feldspars &gt; feldspathoid</t>
  </si>
  <si>
    <t>Name:Etymol: Latin solum, ground.
i. All unconsolidated materials above bedrock. This is the meaning of the term as used by early geologists and in some recent geologic reports, and has been vigorously advocated by Legget (1967, 1973). It is the common usage among engineering geologists (see, e.g., compaction; soil mechanics). In recent years the approx. syn. regolith has come into wide geological use.
ii. The natural medium for growth of land plants.</t>
  </si>
  <si>
    <t>A foid-monzodiorite where sodalite is the most abundant foid.</t>
  </si>
  <si>
    <t>A foid-syenite where sodalite is the most abundant foid.</t>
  </si>
  <si>
    <t>A foidite consisting essentially of sodalite with &lt;10% of olivine and other mafic minerals. An urtite composed chiefly of sodalite, with smaller amounts of acmite, eudialyte, and alkali feldspar.</t>
  </si>
  <si>
    <t xml:space="preserve">Name:The name was given by Brongniart in 1827. Adj: spilitic.
An altered basic to intermediate, volcanic or subvolcanic rock in which the feldspar is partially or completely composed of albite and is typically accompanied by chlorite, calcite, quartz, epidote, prehnite, or other low-temperature hydrous crystallization products.
Usually an altered basalt, characteristically amygdaloidal or vesicular, in which the feldspar has been albitized and is typically accompanied by chlorite, calcite, epidote, chalcedony, prehnite, or other low-temperature hydrous crystallization products characteristic of a greenstone. Spilite often occurs as submarine lava flows and exhibits pillow structure. </t>
  </si>
  <si>
    <t>An inorganic sedimentary rock with between 8-50% sapropelic matter rich in alginite.
Also known as oil shale.</t>
  </si>
  <si>
    <t>An organic mud containing concentrations of miospores (spores and pollen) and/or alginite. 
i. An aquatic ooze or sludge rich in organic (carbonaceous or bituminous) matter.
ii. A fluid organic slime originating in swamps as a product of putrification. In its chemical composition, it contains more hydrocarbon than peat. When dry, it is a lusterless, dull, dark, and extremely tough mass that is hard to break up.</t>
  </si>
  <si>
    <t>A highly to completely weathered rock which has been altered and decomposed by chemical processes but retains textural and structural features of the parent material.
A soft, earthy, typically clay-rich, thoroughly decomposed rock, formed in place by chemical weathering of igneous, sedimentary, and metamorphic rocks. It often forms a layer or cover as much as 100 m thick, esp. in humid and tropical or subtropical climates; the color is commonly some shade of red or brown, but it may be white or gray. Saprolite is characterized by preservation of structures that were present in the unweathered rock.</t>
  </si>
  <si>
    <t xml:space="preserve">A rock composed of obliterative sparry carbonate crystals, typically in inequant, blocky mosaics, with crystal size larger than 32μm.
</t>
  </si>
  <si>
    <t>A silicate-mudstone with siliciclastic pebbles.</t>
  </si>
  <si>
    <t xml:space="preserve">Name:Named after the Spessart region in southern Germany.
A lampropyre with plagioclase&gt;K-feldspar and hornblende the dominant mafic mineral; no feldspathoid. </t>
  </si>
  <si>
    <t>A meta-ultramafic-rock rich intalc.</t>
  </si>
  <si>
    <t>Its name is derived from Syene, Egypt. A.G. Werner in 1788 applied the name in its present meaning; the Egyptian rock is a granite containing much quartz.
A granitoid having an alkali-feldspar/plagioclase ratio from 65-90% and &lt;5% quartz.
A group of plutonic rocks containing alkali feldspar (usually orthoclase, microcline, or perthite), a small amount of plagioclase (less than in 'monzonite'), one or more mafic minerals (esp. hornblende), and quartz, if present, only as an accessory; also, any rock in that group; the intrusive equivalent of 'trachyte.' With an increase in the quartz content, syenite grades into 'granite.'</t>
  </si>
  <si>
    <t xml:space="preserve">A granitoid (a coarse grained igneous rock composed of mostly quartz, plus Kspar (alkali-feldspar) and plagioclase), with plagioclase &lt; Kspar. More specifically a granite having an alkali-feldspar/total feldspar ratio from 0.65-0.90, and 20-60% quartz on the QAPF diagram. </t>
  </si>
  <si>
    <t>Syenitoid with a plagioclase to total feldspar ratio between 0.1 and 0.35. Includes rocks in QAPF fields 7, 7*, and 7'.</t>
  </si>
  <si>
    <t>A coarse grained felsic igneous rock having an alkali-feldspar/plagioclase ratio from 0.9-0.35, 0-10% foids and 0-20% quartz.</t>
  </si>
  <si>
    <t>A alkaline/basic rocktype intermediate between basaltic andesite and phonolite, difficult to define without the TAS diagram.
An extrusive rock, intermediate in composition between trachyte and andesite, with sodic plagioclase, alkali feldspar, and one or more mafic minerals (biotite, amphibole, or pyroxene).</t>
  </si>
  <si>
    <t xml:space="preserve">A alkaline/basic extrusive rock intermediate in composition between trachyte and basalt, difficult to define without the TAS diagram. Characterized by the presence of both calcic plagioclase and alkali feldspar, along with clinopyroxene, olivine, and possibly minor analcime or leucite. Approx. synonymous with hawaiite.
</t>
  </si>
  <si>
    <t>A rocktype intermediate between phonolite and dacite, similar to trachyte, but notably has &gt;20% quartz.</t>
  </si>
  <si>
    <t>A variety of analcime-gabbro consisting of olivine, titanian augite, labradorite and analcime.</t>
  </si>
  <si>
    <t xml:space="preserve">A pyroclastic-rock where there is at least 25% of each of the main fragment size divisions (i.e. block/bomb, lapilli and ash.) </t>
  </si>
  <si>
    <t>A gravel-grade tuffaceous-rock with mostly rounded clasts.</t>
  </si>
  <si>
    <t>Volcaniclastic rocks and sediments which consist of between 25% and 75% by volume of pyroclastic fragments.</t>
  </si>
  <si>
    <t>A mud-grade tuffaceous-rock.</t>
  </si>
  <si>
    <t>A sand-grade tuffaceous-rock.</t>
  </si>
  <si>
    <t>A silt-grade tuffaceous-rock.</t>
  </si>
  <si>
    <t>A wacke including predominantly tuffaceous material.</t>
  </si>
  <si>
    <t>A lithified till, of glacial origin; a poorly sorted sedimentary rock, usually containing boulders.
A consolidated or indurated sedimentary rock formed by lithification of glacial till, esp. pre-Pleistocene till.</t>
  </si>
  <si>
    <t>Unsorted clastic sediment, often full of boulders, sand, silt and clay, formed from the ground moraine material of glaciers.
A stiff, hard, and usually unstratified clay or Glacial drift that contains boulders scattered through it. Also called boulder clay; hardpan; drift clay.
Dominantly unsorted and unstratified drift, generally unconsolidated, deposited directly by and underneath a glacier without subsequent reworking by meltwater, and consisting of a heterogeneous mixture of clay, silt, sand, gravel, and boulders ranging widely in size and shape.</t>
  </si>
  <si>
    <t>A variety of basalt which is saturated or slightly oversaturated in silica with respect to alkalis. A silica-oversaturated (quartz-normative) basalt, characterized by the presence of low-calcium pyroxenes (orthopyroxene and/or pigeonite) in addition to clinopyroxene and calcic plagioclase. Olivine may be present in the mode, but neither olivine nor nepheline appear in the norm</t>
  </si>
  <si>
    <t>Tephritic rocks, with felsics comprising 10-60% foids and alkali feldspar/total feldspar &lt;0.1, &lt;10% olivine.
A group of extrusive rocks, of basaltic character, primarily composed of calcic plagioclase, augite, and nepheline or leucite as the main feldspathoids, with accessory alkali feldspar; also, any member of that group; the extrusive equivalent of theralite. With the addition of olivine, the rock would be called a basanite.</t>
  </si>
  <si>
    <t xml:space="preserve">A granitoid (a coarse grained igneous rock with &lt;90% mafics; felsic minerals are composed mostly of quartz (20-60%), Kspar (alkali-feldspar) and plagioclase), where plagioclase is &gt;90% of the total feldspar on the QAPF diagram. </t>
  </si>
  <si>
    <t>A hard, compact sedimentary rock that is composed mainly of kaolinite or, less commonly, other clay minerals such as montmorillonite and illite. 
A compact argillaceous rock containing the clay mineral kaolinite in a variety of forms together with occasional detrital and carbonaceous material, commonly occurring as a thin band in a Carboniferous coal seam (or locally in the roof of a seam), often used as an aid in correlating European strata of Westphalian age.</t>
  </si>
  <si>
    <t>Foiditic rocks, with felsics comprising 60-90% foids and alkali feldspar/total feldspar &lt;0.5, olivine &lt;10%</t>
  </si>
  <si>
    <t>Phonolitic rocks, with felsics comprising 60-90% foids and alkali feldspar/total feldspar 0.9-0.5</t>
  </si>
  <si>
    <t>Mafites tentatively identified as tephrite, with felsics comprising 10-60% foids and alkali feldspar/total feldspar &lt;0.5, &lt;10% olivine</t>
  </si>
  <si>
    <t xml:space="preserve">Name:Etymol: Greek trachys, rough, in reference to the fact that rocks of this group are commonly rough to the touch.
Trachytic rocks, with felsics comprising 0-5% quartz and alkali feldspar/total feldspar: 0.65-0.9 
A group of fine-grained, generally porphyritic, extrusive rocks having alkali feldspar and minor mafic minerals (biotite, hornblende, or pyroxene) as the main components, and possibly a small amount of sodic plagioclase; also, any member of that group; the extrusive equivalent of syenite. Trachyte grades into latite as the alkali feldspar content decreases, and into rhyolite with an increase in quartz. </t>
  </si>
  <si>
    <t>A limestone formed by hot mineral springs.</t>
  </si>
  <si>
    <t>Rocks tentatively identified as trachyte, with felsics comprising &lt;20% quartz, &lt;10%foids and plagioclase/alkali feldspar &lt;2.</t>
  </si>
  <si>
    <t xml:space="preserve"> Trachytoid that has a plagioclase to total feldspar ratio between 0.1 and 0.35. QAPF fields 7, 7', and 7*.</t>
  </si>
  <si>
    <t>A gabbroid with &lt;5% pyroxene and is composed chiefly of calcic plagioclase (e.g., labradorite) and olivine. Such rocks commonly are speckled like trout.
Synonym of: forellenstein, troutstone</t>
  </si>
  <si>
    <t>A leucotonalite whose plagioclase is oligoclase or andesine, quartz at least 20% of the leucocratic minerals, and and alkali feldspar be no more than 10% of the total feldspar. Color index must be 10 or less.</t>
  </si>
  <si>
    <t xml:space="preserve">Name:Etymol: Italian tufo. 
A limestone formed when carbonate minerals precipitate out of ambient temperature water. 
A chemical sedimentary rock composed of calcium carbonate, formed by evaporation as a surficial, spongy, porous, semifriable incrustation around the mouth of a hot or cold spring or seep, or along a stream carrying calcium carbonate in solution, and exceptionally as a thick, bulbous, concretionary or compact deposit in a lake or along its shore. It may also be precipitated by algae or bacteria. The hard, dense variety is travertine. The term is rarely applied to a similar deposit consisting of silica. It is not to be confused with tuff. </t>
  </si>
  <si>
    <t>A pyroclastic rock where the average size of more than 75% of the pyroclastic fragments is less than 64mm and less than 25% of the fragments are lapilli. A general term for all consolidated pyroclastic rocks. Not to be confused with tufa. Adj: tuffaceous.</t>
  </si>
  <si>
    <t>A chemical classification based on the TAS diagram for normal volcanic rocks with less than 45% wt % SiO2.
This includes, foidite (in part), picrobasalt, basanite (in part) and tephrite (in part).</t>
  </si>
  <si>
    <t>A coarse grained melilitic rock with more than 10% pyroxene.</t>
  </si>
  <si>
    <t>Originally a term for a rock consisting essentially of mafic minerals, e.g. peridotite, dunite. Now defined as a rock with M &gt; 90%, fine or coarse grained.</t>
  </si>
  <si>
    <t xml:space="preserve">The term volcanic breccia is used as a general or field term applying to all coarse-grained rocks containing abundant (&gt;10%) angular volcanic fragments. 
Volcanic breccias are grouped into three major categories based upon process of fragmentation: autoclastic, pyroclastic, and epiclastic. 
Autoclastic volcanic breccias result from internal frictional processes acting during movement of semisolid or solid lava; they include flow breccia and intrusion breccia. These are similar to tectonic breccias.
Pyroclastic breccia is produced by volcanic explosion and includes vulcanian breccia, pyroclastic flow breccia, and hydrovolcanic breccia. 
Epiclastic volcanic breccias result from transportation of loose volcanic material by epigene geomorphic agents, or by gravity, and include laharic breccia, water-laid volcanic breccia, and volcanic talus breccia. 
The rock types mentioned heretofore may also be designated by prefixing compositional terms as in basaltic block breccia and andesitic vulcanian breccia. </t>
  </si>
  <si>
    <t>A tephra where at least 75% of the fragments are ash grade (less than 2mm.)
Fine pyroclastic material (under 2.0-mm diameter; under 0.063-mm diameter for fine ash). The term usually refers to the unconsolidated material but sometimes is also used for its consolidated counterpart, tuff.</t>
  </si>
  <si>
    <t>Volcaniclastic-sedimentary-rock consisting of between 10% and 25% by volume of pyroclastic fragments, average &gt;2mm, with more than 50% angular.</t>
  </si>
  <si>
    <t xml:space="preserve">Volcaniclastic rocks were defined by Fisher (1961) and redefined in Fisher and Smith (1991) to include rocks composed in part or entirely of volcanic fragments, formed by any particle-forming mechanism (e.g. pyroclastic, hydroclastic, epiclastic, autoclastic, transported by any mechanism, deposited in any physiogeographic environment or mixed with any other volcaniclastic type or with any nonvolcanic fragment types in any proportion’. The term volcanogenic rock is used by other authors and has a broadly similar meaning. To be classified as ‘volcaniclastic’, Gillespie and Styles (1999) suggest that a volcaniclastic rock or sediment must have more than 10% by volume of volcanic debris. Volcanic debris is defined as fragments originating by volcanic processes, either primary or after redeposition. Many volcaniclastic rocks and sediments can also be classified within the scheme for ‘Sedimentary rocks and sediments’. </t>
  </si>
  <si>
    <t>Fine-grained ("volcanic") crystalline igneous rock that have grains &lt;2mm, not readily identifiable to the naked eye. The subtypes usually must be petrographically and/or chemically analysed and plotted on QAPF or TAS diagrams to characterise them.</t>
  </si>
  <si>
    <t>A mud-grade volcaniclastic-sediment.</t>
  </si>
  <si>
    <t>A sand-grade volcaniclastic-sedimentary-rock.</t>
  </si>
  <si>
    <t>A tuff composed mostly of volcanic glass fragments.</t>
  </si>
  <si>
    <t>A sandstone with 15% to 75% fine-grained interstitial material.
Also:
i. A dirty sandstone that consists of a mixed variety of angular and unsorted or poorly sorted mineral and rock fragments, and of an abundant matrix of clay and fine silt; specif. an impure sandstone containing more than 10% argillaceous matrix. The term is used for a major category of sandstone, as distinguished from arenite.
ii. A clastic sedimentary rock in which the grains are almost evenly distributed among the several size grades; e.g., a sandstone consisting of sediment poured in to a basin of deposition at a comparatively rapid rate without appreciable selection or reworking by currents after deposition, or a mixed sediment of sand, silt, and clay in which no component forms more than 50% of the whole aggregate.
iii. A term commonly used as a shortened form of graywacke. This usage is not recommended.
iv. Originally, a term applied to a soft earthy variety of basalt, or to the grayish-green to brownish-black claylike residue resulting from the partial chemical decomposition of basalts, basaltic tuffs, and related igneous rocks. Mining term signifying a large stone or stoniness in general.</t>
  </si>
  <si>
    <t>A pyroxenite with &gt;5% clinopyroxene and &gt;5% orthopyroxene. (Not the namesake mineral "websterite")</t>
  </si>
  <si>
    <t>A pyroclastic-rock, of any origin, that was sufficiently hot at the time of deposition to weld together. A glass-rich pyroclastic rock that has been indurated by the welding together of its glass shards under the combined action of the heat retained by particles, the weight of overlying material, and hot gases. It is generally composed of silicic pyroclasts and appears banded or streaky.</t>
  </si>
  <si>
    <t>A peridotite containing &lt;5% hornblende, &lt;5% orthopyroxene and &gt;5% clinopyroxene.</t>
  </si>
  <si>
    <t>A matrix-supported biochemical/chemical rock containing less than 75% mud-grade (&lt; 32μm) material (usually carbonate)</t>
  </si>
  <si>
    <t>Kimberlite, lamproite, or lamprophyre. Generally are potassic, mafic or ultramafic rocks. Olivine (commonly serpentinized in kimberlite), and phlogopite are significant constituents.</t>
  </si>
  <si>
    <t>Igneous rocks that mostly do not fit into the standard QAPF, TAS and ultramafic diagrams. Commonly highly alkaline.</t>
  </si>
  <si>
    <t>Evaporite that is not 50 percent halite or 50 percent gypsum or anhydrite.</t>
  </si>
  <si>
    <t xml:space="preserve">A local name for a variety of microgranite or quartz microsyenite consisting of orthoclase, quartz and riebeckite. </t>
  </si>
  <si>
    <t xml:space="preserve">A collective term for varieties of microsyenite and micromonzonite consisting of alkali feldspar with more or less oligoclase, biotite, pyroxene and often quartz. Characterised by rectangular oligoclase. </t>
  </si>
  <si>
    <t>A syenite where the primary feldspar component is albite.</t>
  </si>
  <si>
    <t>An alkali-felspar-granite where the dominant feldspar is albite.</t>
  </si>
  <si>
    <t>An obsolete name suggested for a group of mica quartz “diorites” containing 16% to 33% of quartz. Erroneously spelt alentecite by Tomkeieff.</t>
  </si>
  <si>
    <t>An obsolete name for a variety of consisting predominantly of Na-orthoclase.</t>
  </si>
  <si>
    <t>An ore of the metal aluminium (aluminum). Most frequently this is bauxite.</t>
  </si>
  <si>
    <t>A tonalite containing amphibole.</t>
  </si>
  <si>
    <t>A local name suggested for granitic rocks that are younger than the usual ones.</t>
  </si>
  <si>
    <t xml:space="preserve">Rocks tentatively identified as andesite (also includes basaltic-andesite.) </t>
  </si>
  <si>
    <t xml:space="preserve">A peralkaline syenite consisting of alkali feldspar (87% in type material), titanaugite with aegirine-augite rims (5%), aegirine (0.7%), fayalite (3.6%) and accessory magnetite, apatite, aenigmatite, hastingsite and cancrinite. </t>
  </si>
  <si>
    <t>A group name for varieties of orthopyroxene alkali-feldspar-syenite to orthopyroxene syenite of QAPF fields 6–6* to 7–7* belonging to the charnockitic rock series. It is suggested (Streckeisen, 1974, p.357) that this term should be abandoned.</t>
  </si>
  <si>
    <t>A syenite cotanining anorthoclase</t>
  </si>
  <si>
    <t>An obsolete term for a variety of syenite with phenocrysts of anorthoclase.</t>
  </si>
  <si>
    <t>A pegmatitic sodic syenite composed mainly of antiperthite with minor biotite and opaques.</t>
  </si>
  <si>
    <t>A fine-grained granite consisting of only feldspar and quartz.</t>
  </si>
  <si>
    <t>A local name for a dyke rock consisting of 80% quartz with 18% orthoclase and 2% muscovite.</t>
  </si>
  <si>
    <t>An ore containing commercially workable quantities of arsenic.</t>
  </si>
  <si>
    <t>A general term for granitoids typically occurring in rift zones and the interiors of stable continental plates. The prefix A stands for anorogenic. Usually mildly alkaline and K-rich.</t>
  </si>
  <si>
    <t>A syenite containing prominent augite.</t>
  </si>
  <si>
    <t>A gneiss containing biotite mica as the major mafic component.</t>
  </si>
  <si>
    <t>A syenite containing hornblende and biotite.</t>
  </si>
  <si>
    <t>A mnemoic name created by Johannsen (1931) to demonstrate the classification systsem of Belyankin (1929). This name indicates a granitic rock consisting of biotite, quartz, hornblende, orthoclase and andesine.</t>
  </si>
  <si>
    <t>An ore of bismuth.</t>
  </si>
  <si>
    <t>A local name for a peralkaline alkali-feldspar-granite containing biotite and small amounts of arfvedsonite.</t>
  </si>
  <si>
    <t>A granite that has been brecciated, usually as part of a fault or shear zone.</t>
  </si>
  <si>
    <t>An ore of cadmium. This is frequently a by-product of the production of other metals, in particular zinc, so cadmium ore may also be zinc ore.</t>
  </si>
  <si>
    <t>An ore of caesium. The primary ore mineral for caesium is pollucite.</t>
  </si>
  <si>
    <t>An obsolete term for a tonalite in which the alkali feldspar to plagioclase ratio is less than 1 to 6.5.</t>
  </si>
  <si>
    <t>Sedimentary rock with a significant carbonaceuous fraction excluding coal fragments</t>
  </si>
  <si>
    <t>A local name for a variety of granite containing anorthoclase or sanidine</t>
  </si>
  <si>
    <t>An obsolete term based on an obsolete classification for granitic rocks where CaO:Na2O:K2O ≈ 1:2.3:2.4 and SiO2 ≈ 70%.</t>
  </si>
  <si>
    <t>An ore of the metal chromium, usually the principal ore mineral is chromite.</t>
  </si>
  <si>
    <t>Sedimentary rock with a significant proportion of coaly fragments</t>
  </si>
  <si>
    <t>A generic term for an ore of cobalt.</t>
  </si>
  <si>
    <t>A general term for a decorative building stone that is hard and crystalline. It may be a granite, gneiss, syenite, monzonite, granodiorite, anorthosite, or larvikite.</t>
  </si>
  <si>
    <t>A copper ore where the primary copper ore mineral is carbonate.</t>
  </si>
  <si>
    <t xml:space="preserve">A generic description for undifferentiated copper ore. </t>
  </si>
  <si>
    <t>A copper ore where the primary copper ore minerals are oxides.</t>
  </si>
  <si>
    <t>A copper ore where the primary copper ore minerals are sulfides.</t>
  </si>
  <si>
    <t>An obsolete local name for the hypabyssal equivalent of andengranite.</t>
  </si>
  <si>
    <t>A general term for granitoid rocks with charnockitic features.</t>
  </si>
  <si>
    <t>An obsolete name for a fine-grained peralkaline alkali-feldspar-granite.</t>
  </si>
  <si>
    <t>A trade name for a peraklakine rock (microgranite, aplite or rhyolite) consisting of dark spots (arfvedsonite) on a light (mostly feldspar) background.
The material is often incorrectly termed as a "jasper" and the black spots are frequently misidentified as tourmaline.</t>
  </si>
  <si>
    <t>A melanocratic microsyenite consisting of large biotite flakes with hornblende and orthoclase megacrysts in a groundmass of oligoclase and a little quartz.</t>
  </si>
  <si>
    <t>A local name for a peralkaline alkali-feldspar-granite from Eiker (Eker), Oslo district, Norway, comtaining anorthoclase, microperthite with small amounts of arfvedsonite and aegirine.</t>
  </si>
  <si>
    <t xml:space="preserve">A Cornish mining term for dyke rocks of granitic composition containing phenocrysts of quartz and orthoclase with tourmaline occurring as isolated crystals and radiating groups.
</t>
  </si>
  <si>
    <t>A granite low in quartz.
Named for the Engadin region, Switzerland.</t>
  </si>
  <si>
    <t>A variety of hybrid biotite granodiorite containing leucocratic spots consisting of alkali feldspar and abundant titanite.</t>
  </si>
  <si>
    <t>An igneous-looking rock of syenite composition produced by hydrothermal dissolutioon of quartz crystals in an altered granite. May host uranium deposits.</t>
  </si>
  <si>
    <t>A granular quartzolite, possibly an extremene differentiate, consisting predominantly of quartz with some muscovite.</t>
  </si>
  <si>
    <t>A dark plagioclase-rich akerite. From Lortlauptal, W. Vikersund, Oslo district, Norway.</t>
  </si>
  <si>
    <t>An alkali-feldspar-granite from the Evergreen Mine, Apex, Oregon, USA containing wollastonite.</t>
  </si>
  <si>
    <t>A comprehensive term for peralkaline syenite and peralkaline alkali-feldspar-granite</t>
  </si>
  <si>
    <t>A fine-grained peralkaline alkali-feldspar-granite, similar to rockallite, containing large amounts of aegirine and riebeckite and characterized by the presence of eucolite</t>
  </si>
  <si>
    <t>An obsolete term for a granite rich in feldspar.</t>
  </si>
  <si>
    <t>A granite rich in fluorine, leading to the inclusion of minerals such as fluorite and topaz.</t>
  </si>
  <si>
    <t>An ore of gold, often very low grade gold ore can be commercially viable to process.</t>
  </si>
  <si>
    <t>An obsolete term for a syenitic rock closer to granitic composition.</t>
  </si>
  <si>
    <t>From the latin "Graphus" (and greek "Graphos") meaning to write - in allusion to the appearance of script-like characters in the polished rock.
A granite exhibiting a graphic texture due to exsolution of quartz from feldspar.</t>
  </si>
  <si>
    <t>A sedimentary rock consisting mostly of anhydrite and gypsum, in approximately equal amounts.</t>
  </si>
  <si>
    <t>A coarse graied plutonic or hypabyssal igneous rock composed chiefly of hauyne and pyroxene, usually titanaugite. Small amounts of other feldspathoids and sometimes plagioclase and/or olivine are present. Apatite, sphene, and opaque oxides occur as accessories.
See also: haueynophyre</t>
  </si>
  <si>
    <t>A granite containing hornblende. 
Informally, a felsic plutonic rock, generally adamellite or granodiorite, containing an amphibole (often hornblende) as an essential dark-colored constituent; with decreasing quartz it grades through tonalite into normal diorite.</t>
  </si>
  <si>
    <t>A granite containing biotite and hornblende.</t>
  </si>
  <si>
    <t>A granodiorite containing hornblende and biotite.</t>
  </si>
  <si>
    <t>Mudstone that consists of between 50 and 90 percent carbonate minerals of intrabasinal orign in the mud fraction, and contains less than 10 percent allochems. The original depositional texture is preserved and fabric is matrix supported.</t>
  </si>
  <si>
    <t>Ferruginous rock containing one or more minerals from which metallic iron may be profitably extracted. The chief ores of iron consist mainly of the oxides: hematite, Fe2O3 ; goethite, alpha -FeO(OH); magnetite, Fe3O4; and the carbonate, siderite FeCO3.
See Also: bog iron ore, Limonite, kidney iron ore, Magnetite, Siderite, Hematite, prereduced iron-ore pellet
The term has also been used extensively by petrologists to describe opaque minerals in thin sections, including magnetite, ilmenite, pyrite, etc.</t>
  </si>
  <si>
    <t>An iron ore where the primary ore minerals are iron oxides.</t>
  </si>
  <si>
    <t>Granitoid rocks derived from igneous source rocks, usually plagioclase-rich and muscovite poor.</t>
  </si>
  <si>
    <t>A deep-green chromiferous syenite cut as a gemstone and resembling jade in appearance. Obsolete.</t>
  </si>
  <si>
    <t>A kalsilite-bearing plutonic rock first recorded from the Aldan and North Baikal petrological provinces of Russia.</t>
  </si>
  <si>
    <t>A leucogranite enriched in K-feldspar.</t>
  </si>
  <si>
    <t>A local name given to a plagioclase-rich larvikite which is a variety of augite syenite or monzonite.</t>
  </si>
  <si>
    <t>Unconsolidated detrital sedimentary material deposited in a lake environment</t>
  </si>
  <si>
    <t>After the town of Larvik in Norway, where it was described from.
A variety of augite syenite or monzonite consisting of rhomb-shaped ternary feldspars (with a distinctive schiller), barkevikite, titanian augite and lepidomelane.</t>
  </si>
  <si>
    <t>An ore of lead. Usually galena.</t>
  </si>
  <si>
    <t>A leucocratic variety of charnockitic tonalite.</t>
  </si>
  <si>
    <t>A granodiorite with an M' colour index of less than 5.</t>
  </si>
  <si>
    <t>A monzogranite with an M' colour index of less than 5.</t>
  </si>
  <si>
    <t>A syenite with an M' colour index of less than 10.</t>
  </si>
  <si>
    <t>A syenogranite with an M' colour index of less than 5.</t>
  </si>
  <si>
    <t>A tonalite with an M' colour index of less than 10.</t>
  </si>
  <si>
    <t>An ore of the metal lithium. Two subvarieties depending on whether the ore is a salt (halide/carbonate) or silicate in nature.</t>
  </si>
  <si>
    <t>A lithium ore which is either a halide, sulphate or carbonate.</t>
  </si>
  <si>
    <t>An ore of lithium where the primary ore minerals are silicate minerals.</t>
  </si>
  <si>
    <t>A granite exhibiting granophyric texture. Fragments of this material have been found in lunar breccias and soils.</t>
  </si>
  <si>
    <t>A local name for a rock which is close to the boundary of alkali feldspar syenite and alkali feldspar granite and contains small amounts of katophorite.</t>
  </si>
  <si>
    <t xml:space="preserve">A local name for a variety of porphyritic granite containing abundant tourmaline replacing various minerals.
A granite characterized by phenocrysts of potassium feldspar and quartz that enclose clusters of radially arranged acicular tourmaline crystals in a groundmass of quartz, tourmaline, alkali feldspar, brown mica, and cassiterite. Its name is derived from Luxulyan, Cornwall. Also spelled: luxulianite; luxulyanite. Var: luxuliane.
</t>
  </si>
  <si>
    <t>An alkali-felspar-granite with an M' colour index of greater than 20.</t>
  </si>
  <si>
    <t>A granite with an M' colour index of greater than 20, i.e. a relatively dark granite (Greek mela = black).</t>
  </si>
  <si>
    <t>A granodiorite with an M' colour index of greater than 25.</t>
  </si>
  <si>
    <t>A monzogranite with an M' colour index of greater than 25.</t>
  </si>
  <si>
    <t>A syenite with an M' colour index of greater than 35.</t>
  </si>
  <si>
    <t>A syenogranite with an M' colour index of greater than 25.</t>
  </si>
  <si>
    <t>A tonalite with an M' colour index of greater than 40.</t>
  </si>
  <si>
    <t>A charnockitic tonalite containing mesoperthite.</t>
  </si>
  <si>
    <t>An ore of the metal mercury, most often the ore mineral is cinnabar although native mercury and calomel may be important components.</t>
  </si>
  <si>
    <t>A charnockitic granite containing mesoperthite.</t>
  </si>
  <si>
    <t>Includes meteorites, Lunar rock and sediment, and rock and sediment from other extraterrestrial bodies.</t>
  </si>
  <si>
    <t>A granite having miarolitic cavities; a textural modification of normal granite.</t>
  </si>
  <si>
    <t>A general term for a granitoids occurring in some continental margins and having the chemical and isotopic compo- sitions of island arc volcanic rocks. The prefix M implies a mantle origin as they are assumed to have formed by partial melting of the subducted oceanic crust.</t>
  </si>
  <si>
    <t>A granite containing both muscovite and biotite.</t>
  </si>
  <si>
    <t>An aplite containing some nepheline</t>
  </si>
  <si>
    <t>Lateritic rocks with nickel present in silicates and oxides</t>
  </si>
  <si>
    <t>Rocks rich in extractable nickel minerals.</t>
  </si>
  <si>
    <t>Ores with economic nickel in sulphide minerals (most commonly pentlandite).</t>
  </si>
  <si>
    <t xml:space="preserve">Chemically/mineralogically 'normal' igneous rocks that can be defined mineralogically on a QAPF diagram, or ultramafic diagrams, or chemically on a TAS diagram.
</t>
  </si>
  <si>
    <t>A biotite granite containing orbicular features.</t>
  </si>
  <si>
    <t>A coarse grained igneous rock with an orbicular structure. It may be a granite, granodiorite, diorite or gabbro.
The orbicules are concentrically layered, spheroidal structures composed mostly of feldspars and mafic minerals, formed by rapid nucleation in a magma.</t>
  </si>
  <si>
    <t>A monzogranite with orthopyroxene,</t>
  </si>
  <si>
    <t>A pegmatite of granite composition.</t>
  </si>
  <si>
    <t>A pegmatite of peralkaline syenite composition.</t>
  </si>
  <si>
    <t>A pegmatite of sodic syenite composition.</t>
  </si>
  <si>
    <t>A term that may be used for a variety of alkali feldspar granite that contains alkali pyroxene and/or amphibole. This term should be used in preference to alkali granite.</t>
  </si>
  <si>
    <t>A microgranite of peralkaline composition.</t>
  </si>
  <si>
    <t>A syenite containing alkali amphibole or pyroxene.</t>
  </si>
  <si>
    <t>A porphyritic anorthoclase syenite.</t>
  </si>
  <si>
    <t>A granite exhibiting porphyritic texture.</t>
  </si>
  <si>
    <t>A porphyritic microgranodiorite.</t>
  </si>
  <si>
    <t>A porphyritic and peralkaline variety of alkali-feldspar-granite.</t>
  </si>
  <si>
    <t>A porphyritic and peralkaline variety of syenite.</t>
  </si>
  <si>
    <t>Sedimentary rock in with greater than 90 percent of the primary and/or recrystallized constituents are composed of carbonate minerals with a ratio of magnesium carbonate to calcite (plus aragonite) greater than 1 to 1.</t>
  </si>
  <si>
    <t>Sedimentary rock in with greater than 90 percent of the primary and/or recrystallized constituents are composed of carbonate minerals with a calcite (plus aragonite) to dolomite ratio greater than 1 to 1.</t>
  </si>
  <si>
    <t>A variety of analcime-bearing microsyenite containing amphibole and labradorite, but no nepheline.</t>
  </si>
  <si>
    <t>A term, used as both an adjective and noun, for a variety of granite usually containing amphibole and biotite and characterized by the presence of large oval grains (ovoids) of orthoclase which are usually mantled by plagioclase. Two generations of quartz are often present. From the Finnish word for "rotten stone."
Many of the classical buildings in St Petersburg, Russia, are clad with Rapakivi granite imported from Finland.</t>
  </si>
  <si>
    <t>A granite containing riebeckite.</t>
  </si>
  <si>
    <t>A local name for a peralkaline granite containing abundant aegirine-augite and albite. From Rockall Island.</t>
  </si>
  <si>
    <t xml:space="preserve">Sediments are the collective names for minerals and/or organic detritus that have settled in place, and sedimentary rocks are the lithified equivalents of these.
</t>
  </si>
  <si>
    <t>One of the most distinctive British granites. Large pink phenocrysts of orthoclase in a groundmass of plagioclase, quartz and biotite.</t>
  </si>
  <si>
    <t>i. An igneous rock composed essentially of primary quartz (60% to 100%), e.g., a quartz dike, segregation mass, or inclusion inside or outside its parent rock.
Ref: AGI
ii. The French term for chert; specif. chert occurring in calcareous beds.
See Also: Chert</t>
  </si>
  <si>
    <t>A generic term for ore containing commercial quantities of silver. This may be in the form of native silver, silver sulphides or chlorides, or it may even be silver-rich galena or other minerals containing a workable percentage of silver.</t>
  </si>
  <si>
    <t>A syenite enriched in Na2O relative to K2O.</t>
  </si>
  <si>
    <t>Granitoid rocks derived from sedimentary source rocks, usually peraluminous, with muscovite and Al-rich minerals like garnet, cordierite and andalusite.</t>
  </si>
  <si>
    <t>A local term for syenites characterised by the presence of andradite garnet, possibly hybrid rocks.</t>
  </si>
  <si>
    <t xml:space="preserve">In modern usage tectonites are metamorphic or tectonically deformed rocks whose fabric reflects the history of their deformation, or rocks with a penetrative fabric that clearly displays coordinated geometric features that indicate continuous solid (ductile) flow during formation. 
The name was originally used for any rock formed by fluid flow, including sediments, metamorphic rocks, lavas, etc., and secondary tectonites were a subdivision for the metamorphic varieties (Hills, 1972), but this usage is rare nowadays. </t>
  </si>
  <si>
    <t>A generic term for an ore of tin.</t>
  </si>
  <si>
    <t>A local name introduced by Brøgger (1898) for a reddish variety of larvikite. Named for the locality, the town of Tønsberg, Vestfod, Norway. A hydrothermally altered larvikite.</t>
  </si>
  <si>
    <t>Tuff with mostly Trachytic clasts</t>
  </si>
  <si>
    <t xml:space="preserve">An obsolete name for a coarse-grained pneumatolytic vein found in granite consisting of red orthoclase, tourmaline and fluorite with minor quartz. </t>
  </si>
  <si>
    <t>Rock that can fit into two or more categories (ie a name covers a group of rocks that fit into two or more of the igneous, metamorphic and sedimentary categorizations.)</t>
  </si>
  <si>
    <t>A local name for a microgranodiorite which occurs as dykes and contains phenocrysts of labradorite, hornblende and biotite in a groundmass of andesine, orthoclase and quartz.</t>
  </si>
  <si>
    <t>GOV_ROCK_TYPE_CODE</t>
  </si>
  <si>
    <t>KNOWN_NAME_VARIATIONS</t>
  </si>
  <si>
    <t>Actinolite</t>
  </si>
  <si>
    <t>SURF</t>
  </si>
  <si>
    <t>Loose, unconsolidated sediments that have been deposited at the base of hillslopes by either rainwash, sheetwash, slow continuous downslope creep, or a variable combination of these processes.</t>
  </si>
  <si>
    <t>Wood</t>
  </si>
  <si>
    <t>Tourmalinite</t>
  </si>
  <si>
    <t>Talc Schist</t>
  </si>
  <si>
    <t>Stony Soil</t>
  </si>
  <si>
    <t>Quartz-microdiorite</t>
  </si>
  <si>
    <t>Fossil Bed</t>
  </si>
  <si>
    <t>Orthobreccia</t>
  </si>
  <si>
    <t>Parabreccia</t>
  </si>
  <si>
    <t>Jasperoid</t>
  </si>
  <si>
    <t>Biocarbonate</t>
  </si>
  <si>
    <t>Biomicrite</t>
  </si>
  <si>
    <t>Biooomicrite</t>
  </si>
  <si>
    <t>Biopelmicrite</t>
  </si>
  <si>
    <t>Biointramicrite</t>
  </si>
  <si>
    <t>Biosparite</t>
  </si>
  <si>
    <t>Biooosparite</t>
  </si>
  <si>
    <t>Biopelsparite</t>
  </si>
  <si>
    <t>Biointrasparite</t>
  </si>
  <si>
    <t>Intracarbonate</t>
  </si>
  <si>
    <t>Intramicrite</t>
  </si>
  <si>
    <t>Intrabiomicrite</t>
  </si>
  <si>
    <t>Intraoomicrite</t>
  </si>
  <si>
    <t>Intrapelmicrite</t>
  </si>
  <si>
    <t>Intrasparite</t>
  </si>
  <si>
    <t>Intrabiosparite</t>
  </si>
  <si>
    <t>Intraoosparite</t>
  </si>
  <si>
    <t>Intrapelsparite</t>
  </si>
  <si>
    <t>Oocarbonate</t>
  </si>
  <si>
    <t>Oomicrite</t>
  </si>
  <si>
    <t>Oobiomicrite</t>
  </si>
  <si>
    <t>Oointramicrite</t>
  </si>
  <si>
    <t>Oopelmicrite</t>
  </si>
  <si>
    <t>Oosparite</t>
  </si>
  <si>
    <t>Oobiosparite</t>
  </si>
  <si>
    <t>Oointrasparite</t>
  </si>
  <si>
    <t>Oopelsparite</t>
  </si>
  <si>
    <t>Pelcarbonate</t>
  </si>
  <si>
    <t>Pelmicrite</t>
  </si>
  <si>
    <t>Pelbiomicrite</t>
  </si>
  <si>
    <t>Pelintramicrite</t>
  </si>
  <si>
    <t>Peloomicrite</t>
  </si>
  <si>
    <t>Pelsparite</t>
  </si>
  <si>
    <t>Pelbiosparite</t>
  </si>
  <si>
    <t>Pelintrasparite</t>
  </si>
  <si>
    <t>Peloosparite</t>
  </si>
  <si>
    <t>Wood is a porous and fibrous structural tissue found in the stems and roots of trees and other woody plants.</t>
  </si>
  <si>
    <t xml:space="preserve">Metasomatic rocks containing in excess of 15 % tourmaline, and can be associated with Sn-W ore deposits. </t>
  </si>
  <si>
    <t>A schist containing talc.</t>
  </si>
  <si>
    <t>Soil containing clasts of gravel size or larger.</t>
  </si>
  <si>
    <t>A quartz diorite with grainsize of 1-5mm.</t>
  </si>
  <si>
    <t>A stratigraphic layer dominated by fossilised remains, such as bones, teeth, coprolites, and other organic remains.</t>
  </si>
  <si>
    <t>A breccia where the gravel-size clasts are in contact with each other.</t>
  </si>
  <si>
    <t>A breccia where the gravel-size clasts are separated from each other by an abundant matrix.</t>
  </si>
  <si>
    <t>A dense, usually gray, chertlike siliceous rock, in which chalcedony or cryptocrystalline quartz has replaced the carbonate minerals of limestone or dolomite; a silicified limestone. It typically develops as the gangue of metasomatic sulfide deposits of the lead-zinc type.</t>
  </si>
  <si>
    <t>A fossiliferous carbonate rock with an unspecified matrix</t>
  </si>
  <si>
    <t>A fossiliferous carbonate rock with a predominantly micrite matrix</t>
  </si>
  <si>
    <t>A fossiliferous carbonate rock with a predominantly micrite matrix and secondary ooid allochems</t>
  </si>
  <si>
    <t>A fossiliferous carbonate rock with a predominantly micrite matrix and secondary pellet allochems</t>
  </si>
  <si>
    <t>A fossiliferous carbonate rock with a predominantly micrite matrix and secondary eroded limestone (intraclast) allochems</t>
  </si>
  <si>
    <t>A fossiliferous carbonate rock with a predominantly sparite matrix</t>
  </si>
  <si>
    <t>A fossiliferous carbonate rock with a predominantly sparite matrix and secondary ooid allochems</t>
  </si>
  <si>
    <t>A fossiliferous carbonate rock with a predominantly sparite matrix and secondary pellet allochems</t>
  </si>
  <si>
    <t>A fossiliferous carbonate rock with a predominantly sparite matrix and secondary eroded limestone (intraclast) allochems</t>
  </si>
  <si>
    <t>An intraclastic carbonate rock with an unspecified matrix</t>
  </si>
  <si>
    <t>An intraclastic carbonate rock with a predominantly micrite matrix</t>
  </si>
  <si>
    <t>An intraclastic carbonate rock with a predominantly micrite matrix and secondary fossil allochems</t>
  </si>
  <si>
    <t>An intraclastic carbonate rock with a predominantly micrite matrix and secondary ooid allochems</t>
  </si>
  <si>
    <t>An intraclastic carbonate rock with a predominantly micrite matrix and secondary pellet allochems</t>
  </si>
  <si>
    <t>An intraclastic carbonate rock with a predominantly sparite matrix</t>
  </si>
  <si>
    <t>An intraclastic carbonate rock with a predominantly sparite matrix and secondary fossil allochems</t>
  </si>
  <si>
    <t>An intraclastic carbonate rock with a predominantly sparite matrix and secondary ooid allochems</t>
  </si>
  <si>
    <t>An intraclastic carbonate rock with a predominantly sparite matrix and secondary pellet allochems</t>
  </si>
  <si>
    <t>An oolitic carbonate rock with an unspecified matrix</t>
  </si>
  <si>
    <t>An oolitic carbonate rock with a predominantly micrite matrix</t>
  </si>
  <si>
    <t>An oolitic carbonate rock with a predominantly micrite matrix and secondary fossil allochems</t>
  </si>
  <si>
    <t>An oolitic carbonate rock with a predominantly micrite matrix and secondary eroded limestone (intraclast) allochems</t>
  </si>
  <si>
    <t>An oolitic carbonate rock with a predominantly micrite matrix and secondary pellet allochems</t>
  </si>
  <si>
    <t>An oolitic carbonate rock with a predominantly sparite matrix</t>
  </si>
  <si>
    <t>An oolitic carbonate rock with a predominantly sparite matrix and secondary fossil allochems</t>
  </si>
  <si>
    <t>An oolitic carbonate rock with a predominantly sparite matrix and secondary eroded limestone (intraclast) allochems</t>
  </si>
  <si>
    <t>An oolitic carbonate rock with a predominantly sparite matrix and secondary pellet allochems</t>
  </si>
  <si>
    <t>A pelloidal carbonate rock with an unspecified matrix</t>
  </si>
  <si>
    <t>A pelloidal carbonate rock with a predominantly micrite matrix</t>
  </si>
  <si>
    <t>A pelloidal carbonate rock with a predominantly micrite matrix and secondary fossil allochems</t>
  </si>
  <si>
    <t>A pelloidal carbonate rock with a predominantly micrite matrix and secondary eroded limestone (intraclast) allochems</t>
  </si>
  <si>
    <t>A pelloidal carbonate rock with a predominantly micrite matrix and secondary ooid allochems</t>
  </si>
  <si>
    <t>A pelloidal carbonate rock with a predominantly sparite matrix</t>
  </si>
  <si>
    <t>A pelloidal carbonate rock with a predominantly sparite matrix and secondary fossil allochems</t>
  </si>
  <si>
    <t>A pelloidal carbonate rock with a predominantly sparite matrix and secondary eroded limestone (intraclast) allochems</t>
  </si>
  <si>
    <t>A pelloidal carbonate rock with a predominantly sparite matrix and secondary ooid allochems</t>
  </si>
  <si>
    <t>LACU</t>
  </si>
  <si>
    <t>PABR</t>
  </si>
  <si>
    <t>ORBR</t>
  </si>
  <si>
    <t>BISP</t>
  </si>
  <si>
    <t>BTGN</t>
  </si>
  <si>
    <t>STSO</t>
  </si>
  <si>
    <t>TOUR</t>
  </si>
  <si>
    <t>KNOWN NAME VARIATIONS: Alternate lithology names currently used in industry. For the purpose of assisting code mapping.</t>
  </si>
  <si>
    <t>H1007</t>
  </si>
  <si>
    <t>H1001</t>
  </si>
  <si>
    <t>H1005</t>
  </si>
  <si>
    <t>H1003</t>
  </si>
  <si>
    <t>H800</t>
  </si>
  <si>
    <t>H0806</t>
  </si>
  <si>
    <t>ROCK TYPE MATCH: The corresponding rock type code used in the lithology descriptions.</t>
  </si>
  <si>
    <t>POSP</t>
  </si>
  <si>
    <t>PISP</t>
  </si>
  <si>
    <t>PBSP</t>
  </si>
  <si>
    <t>PSPR</t>
  </si>
  <si>
    <t>POMC</t>
  </si>
  <si>
    <t>PIMC</t>
  </si>
  <si>
    <t>PBMC</t>
  </si>
  <si>
    <t>PCAR</t>
  </si>
  <si>
    <t>OPSP</t>
  </si>
  <si>
    <t>OISP</t>
  </si>
  <si>
    <t>OBSP</t>
  </si>
  <si>
    <t>OSPR</t>
  </si>
  <si>
    <t>OPMC</t>
  </si>
  <si>
    <t>OIMC</t>
  </si>
  <si>
    <t>OBMC</t>
  </si>
  <si>
    <t>OCAR</t>
  </si>
  <si>
    <t>IPSP</t>
  </si>
  <si>
    <t>IOSP</t>
  </si>
  <si>
    <t>IBSP</t>
  </si>
  <si>
    <t>ISPR</t>
  </si>
  <si>
    <t>IPMC</t>
  </si>
  <si>
    <t>IOMC</t>
  </si>
  <si>
    <t>IBMC</t>
  </si>
  <si>
    <t>ICAR</t>
  </si>
  <si>
    <t>BPSP</t>
  </si>
  <si>
    <t>BOSP</t>
  </si>
  <si>
    <t>BSPR</t>
  </si>
  <si>
    <t>BIMC</t>
  </si>
  <si>
    <t>BPMC</t>
  </si>
  <si>
    <t>BOMC</t>
  </si>
  <si>
    <t>BCAR</t>
  </si>
  <si>
    <t>JSPD</t>
  </si>
  <si>
    <t>FOSB</t>
  </si>
  <si>
    <t>QMDR</t>
  </si>
  <si>
    <t>TLCS</t>
  </si>
  <si>
    <t>WOOD</t>
  </si>
  <si>
    <t>ZSTT</t>
  </si>
  <si>
    <t>ZHMH</t>
  </si>
  <si>
    <t>YTLT</t>
  </si>
  <si>
    <t>WLLG</t>
  </si>
  <si>
    <t>WNMT</t>
  </si>
  <si>
    <t>WHTS</t>
  </si>
  <si>
    <t>WNFS</t>
  </si>
  <si>
    <t>WTHM</t>
  </si>
  <si>
    <t>VLHY</t>
  </si>
  <si>
    <t>VLWK</t>
  </si>
  <si>
    <t>VLST</t>
  </si>
  <si>
    <t>VLSR</t>
  </si>
  <si>
    <t>VLSD</t>
  </si>
  <si>
    <t>BMIC</t>
  </si>
  <si>
    <t>IMIC</t>
  </si>
  <si>
    <t>OMIC</t>
  </si>
  <si>
    <t>PMIC</t>
  </si>
  <si>
    <t>MQSS</t>
  </si>
  <si>
    <t>TARP</t>
  </si>
  <si>
    <t>SEAT</t>
  </si>
  <si>
    <t>SCOR</t>
  </si>
  <si>
    <t>SEDX</t>
  </si>
  <si>
    <t>SLAG</t>
  </si>
  <si>
    <t>OXSL</t>
  </si>
  <si>
    <t>JADE</t>
  </si>
  <si>
    <t>JETT</t>
  </si>
  <si>
    <t>BIRD</t>
  </si>
  <si>
    <t>ALEX</t>
  </si>
  <si>
    <t>ALFS</t>
  </si>
  <si>
    <t>ALGS</t>
  </si>
  <si>
    <t>ALKD</t>
  </si>
  <si>
    <t>ALKG</t>
  </si>
  <si>
    <t>FMMR</t>
  </si>
  <si>
    <t>Foliated metamorphic rock</t>
  </si>
  <si>
    <t>foliated metamorphic rock</t>
  </si>
  <si>
    <t>Metamorphic rock in which 10 percent or more of the contained mineral grains are elements in a planar or linear fabric. Cataclastic or glassy character precludes classification with this concept.</t>
  </si>
  <si>
    <t>SURFACE_SAMPLE</t>
  </si>
  <si>
    <t>DRILLHOLE_SAMPLE</t>
  </si>
  <si>
    <t>SAMPLE_GEOCHEMISTRY</t>
  </si>
  <si>
    <t>Details of the geochemical analyses (assays) of samples detailed in SURFACE_SAMPLES and DRILLHOLE_SAMPLES.</t>
  </si>
  <si>
    <t>Detailed of XRF and PXRF analyses of samples detailed in SURFACE_SAMPLES and DRILLHOLE_SAMPLES.</t>
  </si>
  <si>
    <t>SURFACE_LITHOLOGY</t>
  </si>
  <si>
    <t>DRILLHOLE_LITHOLOGY</t>
  </si>
  <si>
    <t>Logging of lithology type and descriptions from surface samples or outcrop.</t>
  </si>
  <si>
    <t>AKMD</t>
  </si>
  <si>
    <t>AKMS</t>
  </si>
  <si>
    <t>AKPS</t>
  </si>
  <si>
    <t>AKPD</t>
  </si>
  <si>
    <t>AKSD</t>
  </si>
  <si>
    <t>AKSR</t>
  </si>
  <si>
    <t>AKWK</t>
  </si>
  <si>
    <t>AKMC</t>
  </si>
  <si>
    <t>AKMR</t>
  </si>
  <si>
    <t>AKGR</t>
  </si>
  <si>
    <t>AKGS</t>
  </si>
  <si>
    <t>AKFS</t>
  </si>
  <si>
    <t>AKBD</t>
  </si>
  <si>
    <t>AKTT</t>
  </si>
  <si>
    <t>AKNT</t>
  </si>
  <si>
    <t>AHWK</t>
  </si>
  <si>
    <t>AHST</t>
  </si>
  <si>
    <t>AHPS</t>
  </si>
  <si>
    <t>AHMS</t>
  </si>
  <si>
    <t>AHGS</t>
  </si>
  <si>
    <t>ARBS</t>
  </si>
  <si>
    <t>ARFS</t>
  </si>
  <si>
    <t>ARGS</t>
  </si>
  <si>
    <t>ARMS</t>
  </si>
  <si>
    <t>ARGR</t>
  </si>
  <si>
    <t>ARMC</t>
  </si>
  <si>
    <t>ARMR</t>
  </si>
  <si>
    <t>ARMD</t>
  </si>
  <si>
    <t>ARPS</t>
  </si>
  <si>
    <t>ARPD</t>
  </si>
  <si>
    <t>ARSD</t>
  </si>
  <si>
    <t>ARSR</t>
  </si>
  <si>
    <t>ARWK</t>
  </si>
  <si>
    <t>INFERRED_RESOURCE</t>
  </si>
  <si>
    <t>INDICATED_RESOURCE</t>
  </si>
  <si>
    <t>MEASURED_RESOURCE</t>
  </si>
  <si>
    <t>PROBABLE_RESERVE</t>
  </si>
  <si>
    <t>PROVED_RESERVE</t>
  </si>
  <si>
    <t>CUBIC CENTIMETRES PER TONNE (cm3/t)</t>
  </si>
  <si>
    <t>CUBIC METRES PER TONNE (m3/t)</t>
  </si>
  <si>
    <t>CUBIC FEET PER TON (scf/ton)</t>
  </si>
  <si>
    <t>HOURS PER FOOT (hrs/ft)</t>
  </si>
  <si>
    <t>CUBIC FEET PER TON (ft3/ton)</t>
  </si>
  <si>
    <t>H0702</t>
  </si>
  <si>
    <t>STRUCTURE</t>
  </si>
  <si>
    <t>PRIMARY_MIN_1</t>
  </si>
  <si>
    <t>PRIM_MIN_ABUND_1</t>
  </si>
  <si>
    <t>PRIMARY_MIN_2</t>
  </si>
  <si>
    <t>PRIM_MIN_ABUND_2</t>
  </si>
  <si>
    <t>PRIMARY_MIN_3</t>
  </si>
  <si>
    <t>PRIM_MIN_ABUND_3</t>
  </si>
  <si>
    <t>ALT_MIN_CODE_1</t>
  </si>
  <si>
    <t>ALT_MIN_PERCENT_1</t>
  </si>
  <si>
    <t>ALT_MIN_CODE_2</t>
  </si>
  <si>
    <t>ALT_MIN_PERCENT_2</t>
  </si>
  <si>
    <t>ALTERATION MINERAL: The principal alteration mineral overprinting the primary rock type.</t>
  </si>
  <si>
    <t>ALTERATION MINERAL: The secondary alteration mineral overprinting the primary rock type.</t>
  </si>
  <si>
    <t>VEIN_PERCENT</t>
  </si>
  <si>
    <t>MEASUREMENT_DEPTH</t>
  </si>
  <si>
    <t xml:space="preserve">MEASUREMENT DEPTH: Measured depth from the depth reference datum to the top of the feature being described. It is mandatory to report this in metres. </t>
  </si>
  <si>
    <t>STRUCTURE_TYPE</t>
  </si>
  <si>
    <t>STRIKE</t>
  </si>
  <si>
    <t>DIP</t>
  </si>
  <si>
    <t>DIP_DIRECTION</t>
  </si>
  <si>
    <t>ALPHA_ANGLE</t>
  </si>
  <si>
    <t>BETA_ANGLE</t>
  </si>
  <si>
    <t>DIP: The dip of the feature from 0° at horizontal. It is mandatory to report this in degrees, using whole numbers.</t>
  </si>
  <si>
    <t>STRUCTURE TYPE: A description of the feature being described e.g. fault, fold axis, lineation, bedding, foliation, shear, vein.</t>
  </si>
  <si>
    <t>DIP DIRECTION: The dip direction of a linear feature measured  clockwise from 0° at True North. It is mandatory to report this in degrees, using whole numbers.</t>
  </si>
  <si>
    <t>ALPHA ANGLE: The angle of intersection of between the feature  and the core axis.</t>
  </si>
  <si>
    <t>BETA ANGLE: The angle measured clockwise from 0° around the circumference of core from the reference line to the farthest down-hole tip of the feature.</t>
  </si>
  <si>
    <t>REF_AZIMUTH</t>
  </si>
  <si>
    <t>REFERENCE LINE AZIMUTH: The azimuth of the reference line, measured clockwise from 0° at True North, against which beta-angles are measured. It is mandatory to report this in degrees, using whole numbers.</t>
  </si>
  <si>
    <t>GOV_MIN_TYPE_CODE</t>
  </si>
  <si>
    <t>MIN_TYPE</t>
  </si>
  <si>
    <t>ELEMENTS (Metals and intermetallic alloys; metalloids and nonmetals; carbides, silicides, nitrides, phosphides)</t>
  </si>
  <si>
    <t>Metals and Intermetallic Alloys</t>
  </si>
  <si>
    <t>Metals and Intermetallic Alloys: Copper-cupalite family</t>
  </si>
  <si>
    <t>Copper</t>
  </si>
  <si>
    <t>Lead</t>
  </si>
  <si>
    <t>Gold</t>
  </si>
  <si>
    <t>Silver</t>
  </si>
  <si>
    <t>Nickel</t>
  </si>
  <si>
    <t>Aluminum</t>
  </si>
  <si>
    <t>Auricupride</t>
  </si>
  <si>
    <t>Tetra-auricupride</t>
  </si>
  <si>
    <t>Khatyrkite</t>
  </si>
  <si>
    <t>Anyuiite</t>
  </si>
  <si>
    <t>Cupalite</t>
  </si>
  <si>
    <t>Metals and Intermetallic Alloys: Zinc-brass family (Cu-Zn alloys)</t>
  </si>
  <si>
    <t>Cadmium</t>
  </si>
  <si>
    <t>Zinc</t>
  </si>
  <si>
    <t>Zhanghengite</t>
  </si>
  <si>
    <t>Danbaite</t>
  </si>
  <si>
    <t>Metals and Intermetallic Alloys: Indium-tin family</t>
  </si>
  <si>
    <t>Indium</t>
  </si>
  <si>
    <t>Tin</t>
  </si>
  <si>
    <t>Yuanjiangite</t>
  </si>
  <si>
    <t>Metals and Intermetallic Alloys: Mercury-amalgam family</t>
  </si>
  <si>
    <t>Mercury</t>
  </si>
  <si>
    <t>Belendorffite</t>
  </si>
  <si>
    <t>Kolymite</t>
  </si>
  <si>
    <t>Paraschachnerite</t>
  </si>
  <si>
    <t>Schachnerite</t>
  </si>
  <si>
    <t>Luanheite</t>
  </si>
  <si>
    <t>Eugenite</t>
  </si>
  <si>
    <t>Moschellandsbergite</t>
  </si>
  <si>
    <t>Weishanite</t>
  </si>
  <si>
    <t>Potarite</t>
  </si>
  <si>
    <t>Leadamalgam</t>
  </si>
  <si>
    <t>Metals and Intermetallic Alloys: Iron-chromium family</t>
  </si>
  <si>
    <t>Iron</t>
  </si>
  <si>
    <t>Chromium</t>
  </si>
  <si>
    <t>Taenite</t>
  </si>
  <si>
    <t>Tetrataenite</t>
  </si>
  <si>
    <t>Chromferide</t>
  </si>
  <si>
    <t>Wairauite</t>
  </si>
  <si>
    <t>Ferchromide</t>
  </si>
  <si>
    <t>Awaruite</t>
  </si>
  <si>
    <t>Metals and Intermetallic Alloys: Platinum-group elements</t>
  </si>
  <si>
    <t>Osmium</t>
  </si>
  <si>
    <t>Rutheniridosmine</t>
  </si>
  <si>
    <t>Ruthenium</t>
  </si>
  <si>
    <t>Palladium</t>
  </si>
  <si>
    <t>Iridium</t>
  </si>
  <si>
    <t>Rhodium</t>
  </si>
  <si>
    <t>Platinum</t>
  </si>
  <si>
    <t>Metals and Intermetallic Alloys: PGE-metal alloys</t>
  </si>
  <si>
    <t>Atokite</t>
  </si>
  <si>
    <t>Zvyagintsevite</t>
  </si>
  <si>
    <t>Rustenburgite</t>
  </si>
  <si>
    <t>Taimyrite</t>
  </si>
  <si>
    <t>Paolovite</t>
  </si>
  <si>
    <t>Plumbopalladinite</t>
  </si>
  <si>
    <t>Stannopalladinite</t>
  </si>
  <si>
    <t>Cabriite</t>
  </si>
  <si>
    <t>Chengdeite</t>
  </si>
  <si>
    <t>Isoferroplatinum</t>
  </si>
  <si>
    <t>Ferronickelplatinum</t>
  </si>
  <si>
    <t>Tetraferroplatinum</t>
  </si>
  <si>
    <t>Tulameenite</t>
  </si>
  <si>
    <t>Niggliite</t>
  </si>
  <si>
    <t>Metallic Carbides, Silicides, Nitrides and Phosphides</t>
  </si>
  <si>
    <t>Metallic Carbides, Silicides, Nitrides and Phosphides: Carbides</t>
  </si>
  <si>
    <t>Cohenite</t>
  </si>
  <si>
    <t>Haxonite</t>
  </si>
  <si>
    <t>Tongbaite</t>
  </si>
  <si>
    <t>Khamrabaevite</t>
  </si>
  <si>
    <t>Metallic Carbides, Silicides, Nitrides and Phosphides: Silicides</t>
  </si>
  <si>
    <t>IMA2007-036</t>
  </si>
  <si>
    <t>Suessite</t>
  </si>
  <si>
    <t>Perryite</t>
  </si>
  <si>
    <t>Gupeiite</t>
  </si>
  <si>
    <t>Xifengite</t>
  </si>
  <si>
    <t>Metallic Carbides, Silicides, Nitrides and Phosphides: Nitrides</t>
  </si>
  <si>
    <t>Roaldite</t>
  </si>
  <si>
    <t>Siderazot</t>
  </si>
  <si>
    <t>Carlsbergite</t>
  </si>
  <si>
    <t>Osbornite</t>
  </si>
  <si>
    <t>Metallic Carbides, Silicides, Nitrides and Phosphides: Phosphides</t>
  </si>
  <si>
    <t>Schreibersite</t>
  </si>
  <si>
    <t>Barringerite</t>
  </si>
  <si>
    <t>Metalloids and Nonmetals</t>
  </si>
  <si>
    <t>Metalloids and Nonmetals: Arsenic group elements</t>
  </si>
  <si>
    <t>Bismuth</t>
  </si>
  <si>
    <t>Antimony</t>
  </si>
  <si>
    <t>Arsenic</t>
  </si>
  <si>
    <t>Stibarsen</t>
  </si>
  <si>
    <t>Arsenolamprite</t>
  </si>
  <si>
    <t>Paradocrasite</t>
  </si>
  <si>
    <t>Metalloids and Nonmetals: Carbon-silicon family</t>
  </si>
  <si>
    <t>Graphite</t>
  </si>
  <si>
    <t>Chaoite</t>
  </si>
  <si>
    <t>Diamond</t>
  </si>
  <si>
    <t>Lonsdaleite</t>
  </si>
  <si>
    <t>Silicon</t>
  </si>
  <si>
    <t>Metalloids and Nonmetals: Sulfur-selenium-iodine</t>
  </si>
  <si>
    <t>Sulfur</t>
  </si>
  <si>
    <t>Rosickyite</t>
  </si>
  <si>
    <t>Tellurium</t>
  </si>
  <si>
    <t>Selenium</t>
  </si>
  <si>
    <t>Nonmetallic Carbides and Nitrides</t>
  </si>
  <si>
    <t>Nonmetallic Carbides and Nitrides: Nonmetallic carbides</t>
  </si>
  <si>
    <t>Moissanite</t>
  </si>
  <si>
    <t>Nonmetallic Carbides and Nitrides: Nonmetallic nitrides</t>
  </si>
  <si>
    <t>Nierite</t>
  </si>
  <si>
    <t>Sinoite</t>
  </si>
  <si>
    <t>Unclassified Strunz ELEMENTS (Metals and intermetallic alloys; metalloids and nonmetals; carbides, silicides, nitrides, phosphides)</t>
  </si>
  <si>
    <t>Unclassified Strunz ELEMENTS (Metals and intermetallic alloys; metalloids and nonmetals; carbides, silicides, nitrides, phosphides): Unknown</t>
  </si>
  <si>
    <t>SULFIDES and SULFOSALTS (sulfides, selenides, tellurides; arsenides, antimonides, bismuthides; sulfarsenites, sulfantimonites, sulfbismuthites, etc.)</t>
  </si>
  <si>
    <t>Simple Sulfides, Selenides, etc</t>
  </si>
  <si>
    <t>Simple Sulfides, Selenides, etc: Alloys of metalloids with Cu, Ag, Sn, Au</t>
  </si>
  <si>
    <t>Algodonite</t>
  </si>
  <si>
    <t>Domeykite</t>
  </si>
  <si>
    <t>Koutekite</t>
  </si>
  <si>
    <t>Novakite</t>
  </si>
  <si>
    <t>Cuprostibite</t>
  </si>
  <si>
    <t>Kutinaite</t>
  </si>
  <si>
    <t>Allargentum</t>
  </si>
  <si>
    <t>Dyscrasite</t>
  </si>
  <si>
    <t>Maldonite</t>
  </si>
  <si>
    <t>Stistaite</t>
  </si>
  <si>
    <t>Simple Sulfides, Selenides, etc: Ni-metalloid alloys</t>
  </si>
  <si>
    <t>Orcelite</t>
  </si>
  <si>
    <t>Maucherite</t>
  </si>
  <si>
    <t>Oregonite</t>
  </si>
  <si>
    <t>Simple Sulfides, Selenides, etc: Alloys of metalloids with PGE</t>
  </si>
  <si>
    <t>Atheneite</t>
  </si>
  <si>
    <t>Vincentite</t>
  </si>
  <si>
    <t>Stillwaterite</t>
  </si>
  <si>
    <t>Mertieite-II</t>
  </si>
  <si>
    <t>Arsenopalladinite</t>
  </si>
  <si>
    <t>Isomertieite</t>
  </si>
  <si>
    <t>Mertieite-I</t>
  </si>
  <si>
    <t>Stibiopalladinite</t>
  </si>
  <si>
    <t>Palarstanide</t>
  </si>
  <si>
    <t>Palladoarsenide</t>
  </si>
  <si>
    <t>Majakite</t>
  </si>
  <si>
    <t>Palladobismutharsenide</t>
  </si>
  <si>
    <t>Genkinite</t>
  </si>
  <si>
    <t>Polarite</t>
  </si>
  <si>
    <t>Froodite</t>
  </si>
  <si>
    <t>Iridarsenite</t>
  </si>
  <si>
    <t>Borishanskiite</t>
  </si>
  <si>
    <t>Metal Sulfides, M:S &gt; 1:1 (mainly 2:1)</t>
  </si>
  <si>
    <t>Metal Sulfides, M:S &gt; 1:1 (mainly 2:1): With Cu, Ag, Au</t>
  </si>
  <si>
    <t>Chalcocite</t>
  </si>
  <si>
    <t>Djurleite</t>
  </si>
  <si>
    <t>Geerite</t>
  </si>
  <si>
    <t>Roxbyite</t>
  </si>
  <si>
    <t>Digenite</t>
  </si>
  <si>
    <t>Anilite</t>
  </si>
  <si>
    <t>Bornite</t>
  </si>
  <si>
    <t>Berzelianite</t>
  </si>
  <si>
    <t>Bellidoite</t>
  </si>
  <si>
    <t>Umangite</t>
  </si>
  <si>
    <t>Athabascaite</t>
  </si>
  <si>
    <t>Rickardite</t>
  </si>
  <si>
    <t>Weissite</t>
  </si>
  <si>
    <t>Stromeyerite</t>
  </si>
  <si>
    <t>Mckinstryite</t>
  </si>
  <si>
    <t>Jalpaite</t>
  </si>
  <si>
    <t>Eucairite</t>
  </si>
  <si>
    <t>Henryite</t>
  </si>
  <si>
    <t>Acanthite</t>
  </si>
  <si>
    <t>Aguilarite</t>
  </si>
  <si>
    <t>Naumannite</t>
  </si>
  <si>
    <t>Hessite</t>
  </si>
  <si>
    <t>Cervelleite</t>
  </si>
  <si>
    <t>Stutzite</t>
  </si>
  <si>
    <t>Argyrodite</t>
  </si>
  <si>
    <t>Canfieldite</t>
  </si>
  <si>
    <t>Fischesserite</t>
  </si>
  <si>
    <t>Petzite</t>
  </si>
  <si>
    <t>Uytenbogaardtite</t>
  </si>
  <si>
    <t>Petrovskaite</t>
  </si>
  <si>
    <t>Penzhinite</t>
  </si>
  <si>
    <t>Bezsmertnovite</t>
  </si>
  <si>
    <t>Bogdanovite</t>
  </si>
  <si>
    <t>Bilibinskite</t>
  </si>
  <si>
    <t>Metal Sulfides, M:S &gt; 1:1 (mainly 2:1): With Ni, Fe</t>
  </si>
  <si>
    <t>Heazlewoodite</t>
  </si>
  <si>
    <t>Arsenohauchecornite</t>
  </si>
  <si>
    <t>Bismutohauchecornite</t>
  </si>
  <si>
    <t>Hauchecornite</t>
  </si>
  <si>
    <t>Tellurohauchecornite</t>
  </si>
  <si>
    <t>Tucekite</t>
  </si>
  <si>
    <t>Argentopentlandite</t>
  </si>
  <si>
    <t>Cobaltpentlandite</t>
  </si>
  <si>
    <t>Geffroyite</t>
  </si>
  <si>
    <t>Manganoshadlunite</t>
  </si>
  <si>
    <t>Pentlandite</t>
  </si>
  <si>
    <t>Shadlunite</t>
  </si>
  <si>
    <t>Godlevskite</t>
  </si>
  <si>
    <t>Vozhminite</t>
  </si>
  <si>
    <t>Metal Sulfides, M:S &gt; 1:1 (mainly 2:1): With Rh, Pd, Pt, etc.</t>
  </si>
  <si>
    <t>Palladseite</t>
  </si>
  <si>
    <t>Oosterboschite</t>
  </si>
  <si>
    <t>Keithconnite</t>
  </si>
  <si>
    <t>Vasilite</t>
  </si>
  <si>
    <t>Telluropalladinite</t>
  </si>
  <si>
    <t>Luberoite</t>
  </si>
  <si>
    <t>Telargpalite</t>
  </si>
  <si>
    <t>Temagamite</t>
  </si>
  <si>
    <t>Sopcheite</t>
  </si>
  <si>
    <t>Kharaelakhite</t>
  </si>
  <si>
    <t>Metal Sulfides, M:S &gt; 1:1 (mainly 2:1): With Hg, Tl</t>
  </si>
  <si>
    <t>Imiterite</t>
  </si>
  <si>
    <t>Gortdrumite</t>
  </si>
  <si>
    <t>Balkanite</t>
  </si>
  <si>
    <t>Danielsite</t>
  </si>
  <si>
    <t>Donharrisite</t>
  </si>
  <si>
    <t>Carlinite</t>
  </si>
  <si>
    <t>Bukovite</t>
  </si>
  <si>
    <t>Thalcusite</t>
  </si>
  <si>
    <t>Murunskite</t>
  </si>
  <si>
    <t>Rohaite</t>
  </si>
  <si>
    <t>Chalcothallite</t>
  </si>
  <si>
    <t>Sabatierite</t>
  </si>
  <si>
    <t>Crookesite</t>
  </si>
  <si>
    <t>Metal Sulfides, M:S &gt; 1:1 (mainly 2:1): With Pb(Bi)</t>
  </si>
  <si>
    <t>Betekhtinite</t>
  </si>
  <si>
    <t>Furutobeite</t>
  </si>
  <si>
    <t>Rhodplumsite</t>
  </si>
  <si>
    <t>Shandite</t>
  </si>
  <si>
    <t>Parkerite</t>
  </si>
  <si>
    <t>Metal Sulfides, M:S = 1:1 (and similar)</t>
  </si>
  <si>
    <t>Metal Sulfides, M:S = 1:1 (and similar): With Cu</t>
  </si>
  <si>
    <t>Covellite</t>
  </si>
  <si>
    <t>Klockmannite</t>
  </si>
  <si>
    <t>Spionkopite</t>
  </si>
  <si>
    <t>Yarrowite</t>
  </si>
  <si>
    <t>Nukundamite</t>
  </si>
  <si>
    <t>Metal Sulfides, M:S = 1:1 (and similar): With Zn, Fe, Cu, Ag, Au, etc</t>
  </si>
  <si>
    <t>Hawleyite</t>
  </si>
  <si>
    <t>Coloradoite</t>
  </si>
  <si>
    <t>Metacinnabar</t>
  </si>
  <si>
    <t>Sphalerite</t>
  </si>
  <si>
    <t>Tiemannite</t>
  </si>
  <si>
    <t>Stilleite</t>
  </si>
  <si>
    <t>Sakuraiite</t>
  </si>
  <si>
    <t>Polhemusite</t>
  </si>
  <si>
    <t>Chalcopyrite</t>
  </si>
  <si>
    <t>Eskebornite</t>
  </si>
  <si>
    <t>Gallite</t>
  </si>
  <si>
    <t>Lenaite</t>
  </si>
  <si>
    <t>Roquesite</t>
  </si>
  <si>
    <t>Haycockite</t>
  </si>
  <si>
    <t>Mooihoekite</t>
  </si>
  <si>
    <t>Putoranite</t>
  </si>
  <si>
    <t>Talnakhite</t>
  </si>
  <si>
    <t>Cernyite</t>
  </si>
  <si>
    <t>Hocartite</t>
  </si>
  <si>
    <t>Kuramite</t>
  </si>
  <si>
    <t>Pirquitasite</t>
  </si>
  <si>
    <t>Stannite</t>
  </si>
  <si>
    <t>Velikite</t>
  </si>
  <si>
    <t>Idaite</t>
  </si>
  <si>
    <t>Ferrokesterite</t>
  </si>
  <si>
    <t>Kesterite</t>
  </si>
  <si>
    <t>Mohite</t>
  </si>
  <si>
    <t>Stannoidite</t>
  </si>
  <si>
    <t>Chatkalite</t>
  </si>
  <si>
    <t>Mawsonite</t>
  </si>
  <si>
    <t>Colusite</t>
  </si>
  <si>
    <t>Germanite</t>
  </si>
  <si>
    <t>Germanocolusite</t>
  </si>
  <si>
    <t>Nekrasovite</t>
  </si>
  <si>
    <t>Stibiocolusite</t>
  </si>
  <si>
    <t>Hemusite</t>
  </si>
  <si>
    <t>Kiddcreekite</t>
  </si>
  <si>
    <t>Renierite</t>
  </si>
  <si>
    <t>Polkovicite</t>
  </si>
  <si>
    <t>Morozeviczite</t>
  </si>
  <si>
    <t>Vinciennite</t>
  </si>
  <si>
    <t>Lautite</t>
  </si>
  <si>
    <t>Cadmoselite</t>
  </si>
  <si>
    <t>Greenockite</t>
  </si>
  <si>
    <t>Wurtzite</t>
  </si>
  <si>
    <t>Cubanite</t>
  </si>
  <si>
    <t>Isocubanite</t>
  </si>
  <si>
    <t>Picotpaulite</t>
  </si>
  <si>
    <t>Raguinite</t>
  </si>
  <si>
    <t>Argentopyrite</t>
  </si>
  <si>
    <t>Sternbergite</t>
  </si>
  <si>
    <t>Sulvanite</t>
  </si>
  <si>
    <t>Vulcanite</t>
  </si>
  <si>
    <t>Empressite</t>
  </si>
  <si>
    <t>Muthmannite</t>
  </si>
  <si>
    <t>Metal Sulfides, M:S = 1:1 (and similar): With Ni, Fe, Co, PGE, etc.</t>
  </si>
  <si>
    <t>Breithauptite</t>
  </si>
  <si>
    <t>Freboldite</t>
  </si>
  <si>
    <t>Langisite</t>
  </si>
  <si>
    <t>Nickeline</t>
  </si>
  <si>
    <t>Sederholmite</t>
  </si>
  <si>
    <t>Stumpflite</t>
  </si>
  <si>
    <t>Sudburyite</t>
  </si>
  <si>
    <t>Sobolevskite</t>
  </si>
  <si>
    <t>Achavalite</t>
  </si>
  <si>
    <t>Hexatestibiopanickelite</t>
  </si>
  <si>
    <t>Kotulskite</t>
  </si>
  <si>
    <t>Smythite</t>
  </si>
  <si>
    <t>Pyrrhotite</t>
  </si>
  <si>
    <t>Troilite</t>
  </si>
  <si>
    <t>Cherepanovite</t>
  </si>
  <si>
    <t>Modderite</t>
  </si>
  <si>
    <t>Ruthenarsenite</t>
  </si>
  <si>
    <t>Westerveldite</t>
  </si>
  <si>
    <t>Makinenite</t>
  </si>
  <si>
    <t>Millerite</t>
  </si>
  <si>
    <t>Mackinawite</t>
  </si>
  <si>
    <t>Braggite</t>
  </si>
  <si>
    <t>Cooperite</t>
  </si>
  <si>
    <t>Vysotskite</t>
  </si>
  <si>
    <t>Metal Sulfides, M:S = 1:1 (and similar): With Sn, Pb, Hg, etc.</t>
  </si>
  <si>
    <t>Herzenbergite</t>
  </si>
  <si>
    <t>Teallite</t>
  </si>
  <si>
    <t>Altaite</t>
  </si>
  <si>
    <t>Galena</t>
  </si>
  <si>
    <t>Clausthalite</t>
  </si>
  <si>
    <t>Alabandite</t>
  </si>
  <si>
    <t>Niningerite</t>
  </si>
  <si>
    <t>Oldhamite</t>
  </si>
  <si>
    <t>Cinnabar</t>
  </si>
  <si>
    <t>Hypercinnabar</t>
  </si>
  <si>
    <t>Metal Sulfides, M:S = 3:4 and 2:3</t>
  </si>
  <si>
    <t>Metal Sulfides, M:S = 3:4 and 2:3: M:S = 3:4</t>
  </si>
  <si>
    <t>Bornhardtite</t>
  </si>
  <si>
    <t>Florensovite</t>
  </si>
  <si>
    <t>Carrollite</t>
  </si>
  <si>
    <t>Fletcherite</t>
  </si>
  <si>
    <t>Daubreelite</t>
  </si>
  <si>
    <t>Greigite</t>
  </si>
  <si>
    <t>Linnaeite</t>
  </si>
  <si>
    <t>Kalininite</t>
  </si>
  <si>
    <t>Polydymite</t>
  </si>
  <si>
    <t>Violarite</t>
  </si>
  <si>
    <t>Tyrrellite</t>
  </si>
  <si>
    <t>Siegenite</t>
  </si>
  <si>
    <t>Trustedtite</t>
  </si>
  <si>
    <t>Cuproiridsite</t>
  </si>
  <si>
    <t>Cuprorhodsite</t>
  </si>
  <si>
    <t>Ferrorhodsite</t>
  </si>
  <si>
    <t>Indite</t>
  </si>
  <si>
    <t>Malanite</t>
  </si>
  <si>
    <t>Xingzhongite</t>
  </si>
  <si>
    <t>Rhodostannite</t>
  </si>
  <si>
    <t>Toyohaite</t>
  </si>
  <si>
    <t>Wilkmanite</t>
  </si>
  <si>
    <t>Brezinaite</t>
  </si>
  <si>
    <t>Heideite</t>
  </si>
  <si>
    <t>Inaglyite</t>
  </si>
  <si>
    <t>Konderite</t>
  </si>
  <si>
    <t>Metal Sulfides, M:S = 3:4 and 2:3: M:S = 2:3 and similar</t>
  </si>
  <si>
    <t>Antimonselite</t>
  </si>
  <si>
    <t>Guanajuatite</t>
  </si>
  <si>
    <t>Bismuthinite</t>
  </si>
  <si>
    <t>Stibnite</t>
  </si>
  <si>
    <t>Metastibnite</t>
  </si>
  <si>
    <t>Paakkonenite</t>
  </si>
  <si>
    <t>Ottemannite</t>
  </si>
  <si>
    <t>Bowieite</t>
  </si>
  <si>
    <t>Kashinite</t>
  </si>
  <si>
    <t>Montbrayite</t>
  </si>
  <si>
    <t>Cameronite</t>
  </si>
  <si>
    <t>Metal Sulfides, M:S = 3:4 and 2:3: Variable M:S</t>
  </si>
  <si>
    <t>Hedleyite</t>
  </si>
  <si>
    <t>Nevskite</t>
  </si>
  <si>
    <t>Ingodite</t>
  </si>
  <si>
    <t>Sulphotsumoite</t>
  </si>
  <si>
    <t>Tsumoite</t>
  </si>
  <si>
    <t>Kawazulite</t>
  </si>
  <si>
    <t>Paraguanajuatite</t>
  </si>
  <si>
    <t>Skippenite</t>
  </si>
  <si>
    <t>Tetradymite</t>
  </si>
  <si>
    <t>Tellurantimony</t>
  </si>
  <si>
    <t>Tellurobismuthite</t>
  </si>
  <si>
    <t>Laitakarite</t>
  </si>
  <si>
    <t>Ikunolite</t>
  </si>
  <si>
    <t>Joseite</t>
  </si>
  <si>
    <t>Joseite-B</t>
  </si>
  <si>
    <t>Pilsenite</t>
  </si>
  <si>
    <t>Metal Sulfides, M:S &lt;= 1:2</t>
  </si>
  <si>
    <t>Metal Sulfides, M:S &lt;= 1:2: M:S = 1:2</t>
  </si>
  <si>
    <t>Sylvanite</t>
  </si>
  <si>
    <t>Calaverite</t>
  </si>
  <si>
    <t>Krennerite</t>
  </si>
  <si>
    <t>Kostovite</t>
  </si>
  <si>
    <t>Berndtite</t>
  </si>
  <si>
    <t>Merenskyite</t>
  </si>
  <si>
    <t>Melonite</t>
  </si>
  <si>
    <t>Kitkaite</t>
  </si>
  <si>
    <t>Moncheite</t>
  </si>
  <si>
    <t>Shuangfengite</t>
  </si>
  <si>
    <t>Drysdallite</t>
  </si>
  <si>
    <t>Jordisite</t>
  </si>
  <si>
    <t>Molybdenite</t>
  </si>
  <si>
    <t>Tungstenite</t>
  </si>
  <si>
    <t>Metal Sulfides, M:S &lt;= 1:2: M:S = 1:2, with Fe, Co, Ni, PGE, etc.</t>
  </si>
  <si>
    <t>Aurostibite</t>
  </si>
  <si>
    <t>Cattierite</t>
  </si>
  <si>
    <t>Hauerite</t>
  </si>
  <si>
    <t>Fukuchilite</t>
  </si>
  <si>
    <t>Erlichmanite</t>
  </si>
  <si>
    <t>Geversite</t>
  </si>
  <si>
    <t>Insizwaite</t>
  </si>
  <si>
    <t>Laurite</t>
  </si>
  <si>
    <t>Krutaite</t>
  </si>
  <si>
    <t>Penroseite</t>
  </si>
  <si>
    <t>Sperrylite</t>
  </si>
  <si>
    <t>Vaesite</t>
  </si>
  <si>
    <t>Villamaninite</t>
  </si>
  <si>
    <t>Trogtalite</t>
  </si>
  <si>
    <t>Dzharkenite</t>
  </si>
  <si>
    <t>Gaotaiite</t>
  </si>
  <si>
    <t>Bambollaite</t>
  </si>
  <si>
    <t>Frohbergite</t>
  </si>
  <si>
    <t>Ferroselite</t>
  </si>
  <si>
    <t>Kullerudite</t>
  </si>
  <si>
    <t>Mattagamite</t>
  </si>
  <si>
    <t>Marcasite</t>
  </si>
  <si>
    <t>Alloclasite</t>
  </si>
  <si>
    <t>Glaucodot</t>
  </si>
  <si>
    <t>Costibite</t>
  </si>
  <si>
    <t>Pararammelsbergite</t>
  </si>
  <si>
    <t>Paracostibite</t>
  </si>
  <si>
    <t>Clinosafflorite</t>
  </si>
  <si>
    <t>Anduoite</t>
  </si>
  <si>
    <t>Omeiite</t>
  </si>
  <si>
    <t>Lollingite</t>
  </si>
  <si>
    <t>Nisbite</t>
  </si>
  <si>
    <t>Rammelsbergite</t>
  </si>
  <si>
    <t>Safflorite</t>
  </si>
  <si>
    <t>Seinajokite</t>
  </si>
  <si>
    <t>Paxite</t>
  </si>
  <si>
    <t>Arsenopyrite</t>
  </si>
  <si>
    <t>Gudmundite</t>
  </si>
  <si>
    <t>Ruarsite</t>
  </si>
  <si>
    <t>Osarsite</t>
  </si>
  <si>
    <t>Krutovite</t>
  </si>
  <si>
    <t>Cobaltite</t>
  </si>
  <si>
    <t>Hollingworthite</t>
  </si>
  <si>
    <t>Gersdorffite</t>
  </si>
  <si>
    <t>Irarsite</t>
  </si>
  <si>
    <t>Jolliffeite</t>
  </si>
  <si>
    <t>Padmaite</t>
  </si>
  <si>
    <t>Platarsite</t>
  </si>
  <si>
    <t>Ullmannite</t>
  </si>
  <si>
    <t>Tolovkite</t>
  </si>
  <si>
    <t>Willyamite</t>
  </si>
  <si>
    <t>Maslovite</t>
  </si>
  <si>
    <t>Testibiopalladite</t>
  </si>
  <si>
    <t>Michenerite</t>
  </si>
  <si>
    <t>Mayingite</t>
  </si>
  <si>
    <t>Urvantsevite</t>
  </si>
  <si>
    <t>Metal Sulfides, M:S &lt;= 1:2: M:S = 1:&gt;2</t>
  </si>
  <si>
    <t>Kieftite</t>
  </si>
  <si>
    <t>Nickelskutterudite</t>
  </si>
  <si>
    <t>Skutterudite</t>
  </si>
  <si>
    <t>Patronite</t>
  </si>
  <si>
    <t>Sulfides of Arsenic, Alkalies; Sulfides with Halide, Oxide, Hydroxide, H2O</t>
  </si>
  <si>
    <t>Sulfides of Arsenic, Alkalies; Sulfides with Halide, Oxide, Hydroxide, H2O: With As, (Sb), S</t>
  </si>
  <si>
    <t>Duranusite</t>
  </si>
  <si>
    <t>Dimorphite</t>
  </si>
  <si>
    <t>Realgar</t>
  </si>
  <si>
    <t>Pararealgar</t>
  </si>
  <si>
    <t>Alacranite</t>
  </si>
  <si>
    <t>Uzonite</t>
  </si>
  <si>
    <t>Laphamite</t>
  </si>
  <si>
    <t>Orpiment</t>
  </si>
  <si>
    <t>Getchellite</t>
  </si>
  <si>
    <t>Wakabayashilite</t>
  </si>
  <si>
    <t>Sulfides of Arsenic, Alkalies; Sulfides with Halide, Oxide, Hydroxide, H2O: With Alkalies (without Cl, etc.)</t>
  </si>
  <si>
    <t>Caswellsilverite</t>
  </si>
  <si>
    <t>Schollhornite</t>
  </si>
  <si>
    <t>Chvilevaite</t>
  </si>
  <si>
    <t>Orickite</t>
  </si>
  <si>
    <t>Rasvumite</t>
  </si>
  <si>
    <t>Colimaite</t>
  </si>
  <si>
    <t>Sulfides of Arsenic, Alkalies; Sulfides with Halide, Oxide, Hydroxide, H2O: With Cl, Br, I (halide-sulfides)</t>
  </si>
  <si>
    <t>Djerfisherite</t>
  </si>
  <si>
    <t>Owensite</t>
  </si>
  <si>
    <t>Thalfenisite</t>
  </si>
  <si>
    <t>Bartonite</t>
  </si>
  <si>
    <t>Arzakite</t>
  </si>
  <si>
    <t>Corderoite</t>
  </si>
  <si>
    <t>Lavrentievite</t>
  </si>
  <si>
    <t>Grechishchevite</t>
  </si>
  <si>
    <t>Radtkeite</t>
  </si>
  <si>
    <t>Capgaronnite</t>
  </si>
  <si>
    <t>Perroudite</t>
  </si>
  <si>
    <t>Sulfides of Arsenic, Alkalies; Sulfides with Halide, Oxide, Hydroxide, H2O: With O, OH, H2O</t>
  </si>
  <si>
    <t>Kermesite</t>
  </si>
  <si>
    <t>Erdite</t>
  </si>
  <si>
    <t>Coyoteite</t>
  </si>
  <si>
    <t>Haapalaite</t>
  </si>
  <si>
    <t>Valleriite</t>
  </si>
  <si>
    <t>Yushkinite</t>
  </si>
  <si>
    <t>Tochilinite</t>
  </si>
  <si>
    <t>Vyalsovite</t>
  </si>
  <si>
    <t>Bazhenovite</t>
  </si>
  <si>
    <t>Sulfarsenites, sulfantimonites, sulfbismuthites</t>
  </si>
  <si>
    <t>Sulfarsenites, sulfantimonites, sulfbismuthites: Neso-sulfarsenites, etc., without additional S</t>
  </si>
  <si>
    <t>Proustite</t>
  </si>
  <si>
    <t>Pyrargyrite</t>
  </si>
  <si>
    <t>Xanthoconite</t>
  </si>
  <si>
    <t>Pyrostilpnite</t>
  </si>
  <si>
    <t>Samsonite</t>
  </si>
  <si>
    <t>Wittichenite</t>
  </si>
  <si>
    <t>Skinnerite</t>
  </si>
  <si>
    <t>Malyshevite</t>
  </si>
  <si>
    <t>Muckeite</t>
  </si>
  <si>
    <t>Lapieite</t>
  </si>
  <si>
    <t>Aktashite</t>
  </si>
  <si>
    <t>Nowackiite</t>
  </si>
  <si>
    <t>Gruzdevite</t>
  </si>
  <si>
    <t>Laffittite</t>
  </si>
  <si>
    <t>Stalderite</t>
  </si>
  <si>
    <t>Routhierite</t>
  </si>
  <si>
    <t>Erniggliite</t>
  </si>
  <si>
    <t>Seligmannite</t>
  </si>
  <si>
    <t>Soucekite</t>
  </si>
  <si>
    <t>Bournonite</t>
  </si>
  <si>
    <t>Sulfarsenites, sulfantimonites, sulfbismuthites: Neso-sulfarsenites, etc</t>
  </si>
  <si>
    <t>Argentotennantite</t>
  </si>
  <si>
    <t>Giraudite</t>
  </si>
  <si>
    <t>Goldfieldite</t>
  </si>
  <si>
    <t>Freibergite</t>
  </si>
  <si>
    <t>Hakite</t>
  </si>
  <si>
    <t>Tennantite</t>
  </si>
  <si>
    <t>Tetrahedrite</t>
  </si>
  <si>
    <t>Selenostephanite</t>
  </si>
  <si>
    <t>Stephanite</t>
  </si>
  <si>
    <t>Cupropearceite</t>
  </si>
  <si>
    <t>Polybasite</t>
  </si>
  <si>
    <t>Pearceite</t>
  </si>
  <si>
    <t>Antimonpearceite</t>
  </si>
  <si>
    <t>Arsenpolybasite</t>
  </si>
  <si>
    <t>Galkhaite</t>
  </si>
  <si>
    <t>Sulfarsenites, sulfantimonites, sulfbismuthites: Poly-sulfarsenites</t>
  </si>
  <si>
    <t>Hatchite</t>
  </si>
  <si>
    <t>Wallisite</t>
  </si>
  <si>
    <t>Sinnerite</t>
  </si>
  <si>
    <t>Watanabeite</t>
  </si>
  <si>
    <t>Simonite</t>
  </si>
  <si>
    <t>Smithite</t>
  </si>
  <si>
    <t>Trechmannite</t>
  </si>
  <si>
    <t>Aleksite</t>
  </si>
  <si>
    <t>Kochkarite</t>
  </si>
  <si>
    <t>Rucklidgeite</t>
  </si>
  <si>
    <t>Poubaite</t>
  </si>
  <si>
    <t>Tvalchrelidzeite</t>
  </si>
  <si>
    <t>Sulfosalts of SnS Archetype</t>
  </si>
  <si>
    <t>Sulfosalts of SnS Archetype: With Cu, Ag, Fe (without Pb)</t>
  </si>
  <si>
    <t>Emplectite</t>
  </si>
  <si>
    <t>Chalcostibite</t>
  </si>
  <si>
    <t>Miargyrite</t>
  </si>
  <si>
    <t>Livingstonite</t>
  </si>
  <si>
    <t>Berthierite</t>
  </si>
  <si>
    <t>Garavellite</t>
  </si>
  <si>
    <t>Aramayoite</t>
  </si>
  <si>
    <t>Sulfosalts of SnS Archetype: With Cu, Ag, Hg, Fe, Sn and Pb</t>
  </si>
  <si>
    <t>Krupkaite</t>
  </si>
  <si>
    <t>Aikinite</t>
  </si>
  <si>
    <t>Hammarite</t>
  </si>
  <si>
    <t>Gladite</t>
  </si>
  <si>
    <t>Friedrichite</t>
  </si>
  <si>
    <t>Lindstromite</t>
  </si>
  <si>
    <t>Pekoite</t>
  </si>
  <si>
    <t>Meneghinite</t>
  </si>
  <si>
    <t>Jaskolskiite</t>
  </si>
  <si>
    <t>Kobellite</t>
  </si>
  <si>
    <t>Tintinaite</t>
  </si>
  <si>
    <t>Giessenite</t>
  </si>
  <si>
    <t>Izoklakeite</t>
  </si>
  <si>
    <t>Eclarite</t>
  </si>
  <si>
    <t>Jamesonite</t>
  </si>
  <si>
    <t>Benavidesite</t>
  </si>
  <si>
    <t>Nagyagite</t>
  </si>
  <si>
    <t>Buckhornite</t>
  </si>
  <si>
    <t>Berryite</t>
  </si>
  <si>
    <t>Watkinsonite</t>
  </si>
  <si>
    <t>Sulfosalts of SnS Archetype: With only Pb</t>
  </si>
  <si>
    <t>Sartorite</t>
  </si>
  <si>
    <t>Twinnite</t>
  </si>
  <si>
    <t>Guettardite</t>
  </si>
  <si>
    <t>Baumhauerite</t>
  </si>
  <si>
    <t>Liveingite</t>
  </si>
  <si>
    <t>Dufrenoysite</t>
  </si>
  <si>
    <t>Veenite</t>
  </si>
  <si>
    <t>Rathite</t>
  </si>
  <si>
    <t>Chabourneite</t>
  </si>
  <si>
    <t>Pierrotite</t>
  </si>
  <si>
    <t>Parapierrotite</t>
  </si>
  <si>
    <t>Fuloppite</t>
  </si>
  <si>
    <t>Plagionite</t>
  </si>
  <si>
    <t>Heteromorphite</t>
  </si>
  <si>
    <t>Semseyite</t>
  </si>
  <si>
    <t>Rayite</t>
  </si>
  <si>
    <t>Boulangerite</t>
  </si>
  <si>
    <t>Falkmanite</t>
  </si>
  <si>
    <t>Robinsonite</t>
  </si>
  <si>
    <t>Dadsonite</t>
  </si>
  <si>
    <t>Zoubekite</t>
  </si>
  <si>
    <t>Owyheeite</t>
  </si>
  <si>
    <t>Sulfosalts of SnS Archetype: With Tl</t>
  </si>
  <si>
    <t>Lorandite</t>
  </si>
  <si>
    <t>Weissbergite</t>
  </si>
  <si>
    <t>Christite</t>
  </si>
  <si>
    <t>Jankovicite</t>
  </si>
  <si>
    <t>Rebulite</t>
  </si>
  <si>
    <t>Imhofite</t>
  </si>
  <si>
    <t>Edenharterite</t>
  </si>
  <si>
    <t>Hutchinsonite</t>
  </si>
  <si>
    <t>Bernardite</t>
  </si>
  <si>
    <t>Sulfosalts of SnS Archetype: With alkalies, H2O</t>
  </si>
  <si>
    <t>Gerstleyite</t>
  </si>
  <si>
    <t>Sulfosalts of SnS Archetype: With SnS and PbS archetype structure units</t>
  </si>
  <si>
    <t>Vrbaite</t>
  </si>
  <si>
    <t>Levyclaudite</t>
  </si>
  <si>
    <t>Cylindrite</t>
  </si>
  <si>
    <t>Incaite</t>
  </si>
  <si>
    <t>Potosiite</t>
  </si>
  <si>
    <t>Franckeite</t>
  </si>
  <si>
    <t>Lengenbachite</t>
  </si>
  <si>
    <t>Sulfosalts of PbS Archetype</t>
  </si>
  <si>
    <t>Sulfosalts of PbS Archetype: Galena derivatives with little or no Pb</t>
  </si>
  <si>
    <t>Cupropavonite</t>
  </si>
  <si>
    <t>Pavonite</t>
  </si>
  <si>
    <t>Makovickyite</t>
  </si>
  <si>
    <t>Benjaminite</t>
  </si>
  <si>
    <t>Mummeite</t>
  </si>
  <si>
    <t>Borodaevite</t>
  </si>
  <si>
    <t>Cuprobismutite</t>
  </si>
  <si>
    <t>Hodrushite</t>
  </si>
  <si>
    <t>Paderaite</t>
  </si>
  <si>
    <t>Bohdanowiczite</t>
  </si>
  <si>
    <t>Matildite</t>
  </si>
  <si>
    <t>Volynskite</t>
  </si>
  <si>
    <t>Sulfosalts of PbS Archetype: Galena derivatives, with Pb</t>
  </si>
  <si>
    <t>Diaphorite</t>
  </si>
  <si>
    <t>Cosalite</t>
  </si>
  <si>
    <t>Marrite</t>
  </si>
  <si>
    <t>Freieslebenite</t>
  </si>
  <si>
    <t>Cannizzarite</t>
  </si>
  <si>
    <t>Wittite</t>
  </si>
  <si>
    <t>Junoite</t>
  </si>
  <si>
    <t>Nordstromite</t>
  </si>
  <si>
    <t>Proudite</t>
  </si>
  <si>
    <t>Nuffieldite</t>
  </si>
  <si>
    <t>Neyite</t>
  </si>
  <si>
    <t>Jordanite</t>
  </si>
  <si>
    <t>Geocronite</t>
  </si>
  <si>
    <t>Kirkiite</t>
  </si>
  <si>
    <t>Zinkenite</t>
  </si>
  <si>
    <t>Gustavite</t>
  </si>
  <si>
    <t>Lillianite</t>
  </si>
  <si>
    <t>Xilingolite</t>
  </si>
  <si>
    <t>Treasurite</t>
  </si>
  <si>
    <t>Vikingite</t>
  </si>
  <si>
    <t>Fizelyite</t>
  </si>
  <si>
    <t>Andorite</t>
  </si>
  <si>
    <t>Roshchinite</t>
  </si>
  <si>
    <t>Uchucchacuaite</t>
  </si>
  <si>
    <t>Ramdohrite</t>
  </si>
  <si>
    <t>Aschamalmite</t>
  </si>
  <si>
    <t>Eskimoite</t>
  </si>
  <si>
    <t>Heyrovskyite</t>
  </si>
  <si>
    <t>Ourayite</t>
  </si>
  <si>
    <t>Schirmerite</t>
  </si>
  <si>
    <t>Ustarasite</t>
  </si>
  <si>
    <t>Galenobismutite</t>
  </si>
  <si>
    <t>Weibullite</t>
  </si>
  <si>
    <t>Gratonite</t>
  </si>
  <si>
    <t>Sulfosalts of PbS Archetype: Galena derivatives, with Tl</t>
  </si>
  <si>
    <t>Ellisite</t>
  </si>
  <si>
    <t>Gillulyite</t>
  </si>
  <si>
    <t>Sulfarsenates, Sulfantimonates</t>
  </si>
  <si>
    <t>Sulfarsenates, Sulfantimonates: Sulfarsenates with (As,Sb)S4 tetrahedra</t>
  </si>
  <si>
    <t>Enargite</t>
  </si>
  <si>
    <t>Petrukite</t>
  </si>
  <si>
    <t>Briartite</t>
  </si>
  <si>
    <t>Famatinite</t>
  </si>
  <si>
    <t>Luzonite</t>
  </si>
  <si>
    <t>Permingeatite</t>
  </si>
  <si>
    <t>Fangite</t>
  </si>
  <si>
    <t>Sulfarsenates, Sulfantimonates: Sulfarsenates with additional S</t>
  </si>
  <si>
    <t>Billingsleyite</t>
  </si>
  <si>
    <t>Unclassified Sulfosalts</t>
  </si>
  <si>
    <t>Unclassified Sulfosalts: Without essential Pb</t>
  </si>
  <si>
    <t>Dervillite</t>
  </si>
  <si>
    <t>Vaughanite</t>
  </si>
  <si>
    <t>Criddleite</t>
  </si>
  <si>
    <t>Chameanite</t>
  </si>
  <si>
    <t>Arcubisite</t>
  </si>
  <si>
    <t>Mgriite</t>
  </si>
  <si>
    <t>Benleonardite</t>
  </si>
  <si>
    <t>Tsnigriite</t>
  </si>
  <si>
    <t>Borovskite</t>
  </si>
  <si>
    <t>Unclassified Sulfosalts: With essential Pb</t>
  </si>
  <si>
    <t>Miharaite</t>
  </si>
  <si>
    <t>Ardaite</t>
  </si>
  <si>
    <t>Madocite</t>
  </si>
  <si>
    <t>Larosite</t>
  </si>
  <si>
    <t>Petrovicite</t>
  </si>
  <si>
    <t>Crerarite</t>
  </si>
  <si>
    <t>Launayite</t>
  </si>
  <si>
    <t>Playfairite</t>
  </si>
  <si>
    <t>Sorbyite</t>
  </si>
  <si>
    <t>Sterryite</t>
  </si>
  <si>
    <t xml:space="preserve">Oxysulfosalts </t>
  </si>
  <si>
    <t>Oxysulfosalts : Oxysulfosalts of Alkalies and Alkali Earths</t>
  </si>
  <si>
    <t>Cetineite</t>
  </si>
  <si>
    <t>Sarabauite</t>
  </si>
  <si>
    <t>Unclassified Strunz SULFIDES and SULFOSALTS (sulfides, selenides, tellurides; arsenides, antimonides, bismuthides; sulfarsenites, sulfantimonites, sulfbismuthites, etc.)</t>
  </si>
  <si>
    <t>Unclassified Strunz SULFIDES and SULFOSALTS (sulfides, selenides, tellurides; arsenides, antimonides, bismuthides; sulfarsenites, sulfantimonites, sulfbismuthites, etc.): Unknown</t>
  </si>
  <si>
    <t>Prassoite</t>
  </si>
  <si>
    <t>Samaniite</t>
  </si>
  <si>
    <t>Horomanite</t>
  </si>
  <si>
    <t>HALIDES</t>
  </si>
  <si>
    <t>Simple Halides, Without H2O</t>
  </si>
  <si>
    <t>Simple Halides, Without H2O: M:X = 1:1, 2:3, 3:5, etc.</t>
  </si>
  <si>
    <t>Nantokite</t>
  </si>
  <si>
    <t>Marshite</t>
  </si>
  <si>
    <t>Miersite</t>
  </si>
  <si>
    <t>Iodargyrite</t>
  </si>
  <si>
    <t>Tocornalite</t>
  </si>
  <si>
    <t>Bromargyrite</t>
  </si>
  <si>
    <t>Chlorargyrite</t>
  </si>
  <si>
    <t>Carobbiite</t>
  </si>
  <si>
    <t>Griceite</t>
  </si>
  <si>
    <t>Halite</t>
  </si>
  <si>
    <t>Sylvite</t>
  </si>
  <si>
    <t>Villiaumite</t>
  </si>
  <si>
    <t>Salammoniac</t>
  </si>
  <si>
    <t>Calomel</t>
  </si>
  <si>
    <t>Kuzminite</t>
  </si>
  <si>
    <t>Moschelite</t>
  </si>
  <si>
    <t>Neighborite</t>
  </si>
  <si>
    <t>Chlorocalcite</t>
  </si>
  <si>
    <t>Kolarite</t>
  </si>
  <si>
    <t>Radhakrishnaite</t>
  </si>
  <si>
    <t>Simple Halides, Without H2O: M:X = 1:2</t>
  </si>
  <si>
    <t>Tolbachite</t>
  </si>
  <si>
    <t>Coccinite</t>
  </si>
  <si>
    <t>Sellaite</t>
  </si>
  <si>
    <t>Lawrencite</t>
  </si>
  <si>
    <t>Scacchite</t>
  </si>
  <si>
    <t>Frankdicksonite</t>
  </si>
  <si>
    <t>Fluorite</t>
  </si>
  <si>
    <t>Tveitite-(Y)</t>
  </si>
  <si>
    <t>Gagarinite-(Y)</t>
  </si>
  <si>
    <t>Zajacite-(Ce)</t>
  </si>
  <si>
    <t>Simple Halides, Without H2O: M:X = 1:3</t>
  </si>
  <si>
    <t>Zharchikhite</t>
  </si>
  <si>
    <t>Molysite</t>
  </si>
  <si>
    <t>Fluocerite-(Ce)</t>
  </si>
  <si>
    <t>Fluocerite-(La)</t>
  </si>
  <si>
    <t>Gananite</t>
  </si>
  <si>
    <t>Simple Halides, With H2O</t>
  </si>
  <si>
    <t>Simple Halides, With H2O: M:X = 1:1 and 2:3</t>
  </si>
  <si>
    <t>Hydrohalite</t>
  </si>
  <si>
    <t>Carnallite</t>
  </si>
  <si>
    <t>Simple Halides, With H2O: M:X = 1:2</t>
  </si>
  <si>
    <t>Eriochalcite</t>
  </si>
  <si>
    <t>Rokuhnite</t>
  </si>
  <si>
    <t>Bischofite</t>
  </si>
  <si>
    <t>Nickelbischofite</t>
  </si>
  <si>
    <t>Sinjarite</t>
  </si>
  <si>
    <t>Antarcticite</t>
  </si>
  <si>
    <t>Tachyhydrite</t>
  </si>
  <si>
    <t>Simple Halides, With H2O: M:X = 1:3</t>
  </si>
  <si>
    <t>Chloraluminite</t>
  </si>
  <si>
    <t>Simple Halides, With H2O: Simple Halides with H2O and additional OH</t>
  </si>
  <si>
    <t>Cadwaladerite</t>
  </si>
  <si>
    <t>Korshunovskite</t>
  </si>
  <si>
    <t>Koenenite</t>
  </si>
  <si>
    <t>Complex Halides</t>
  </si>
  <si>
    <t>IMA2008-032</t>
  </si>
  <si>
    <t>IMA2008-039</t>
  </si>
  <si>
    <t>Complex Halides: Borofluorides</t>
  </si>
  <si>
    <t>Ferruccite</t>
  </si>
  <si>
    <t>Avogadrite</t>
  </si>
  <si>
    <t>Barberiite</t>
  </si>
  <si>
    <t>Complex Halides: Neso-aluminofluorides</t>
  </si>
  <si>
    <t>Cryolithionite</t>
  </si>
  <si>
    <t>Cryolite</t>
  </si>
  <si>
    <t>Elpasolite</t>
  </si>
  <si>
    <t>Colquiriite</t>
  </si>
  <si>
    <t>Weberite</t>
  </si>
  <si>
    <t>Karasugite</t>
  </si>
  <si>
    <t>Usovite</t>
  </si>
  <si>
    <t>Pachnolite</t>
  </si>
  <si>
    <t>Thomsenolite</t>
  </si>
  <si>
    <t>Carlhintzeite</t>
  </si>
  <si>
    <t>Yaroslavite</t>
  </si>
  <si>
    <t>Complex Halides: Soro-aluminofluorides</t>
  </si>
  <si>
    <t>Gearksutite</t>
  </si>
  <si>
    <t>Acuminite</t>
  </si>
  <si>
    <t>Tikhonenkovite</t>
  </si>
  <si>
    <t>Artroeite</t>
  </si>
  <si>
    <t>Calcjarlite</t>
  </si>
  <si>
    <t>Jarlite</t>
  </si>
  <si>
    <t>Complex Halides: Ino-aluminofluorides</t>
  </si>
  <si>
    <t>Rosenbergite</t>
  </si>
  <si>
    <t>Prosopite</t>
  </si>
  <si>
    <t>Complex Halides: Phyllo-aluminofluorides</t>
  </si>
  <si>
    <t>Chiolite</t>
  </si>
  <si>
    <t>Complex Halides: Tekto-aluminofluorides</t>
  </si>
  <si>
    <t>Ralstonite</t>
  </si>
  <si>
    <t>Bogvadite</t>
  </si>
  <si>
    <t>Complex Halides: Aluminofluorides with CO3, SO4, PO4</t>
  </si>
  <si>
    <t>Stenonite</t>
  </si>
  <si>
    <t>Chukhrovite-(Ce)</t>
  </si>
  <si>
    <t>Chukhrovite-(Y)</t>
  </si>
  <si>
    <t>Creedite</t>
  </si>
  <si>
    <t>Boggildite</t>
  </si>
  <si>
    <t>Complex Halides: Silicofluorides</t>
  </si>
  <si>
    <t>Malladrite</t>
  </si>
  <si>
    <t>Bararite</t>
  </si>
  <si>
    <t>Cryptohalite</t>
  </si>
  <si>
    <t>Hieratite</t>
  </si>
  <si>
    <t>Complex Halides: With MX6 complexes; M = Fe, Mn, Cu</t>
  </si>
  <si>
    <t>Chlormanganokalite</t>
  </si>
  <si>
    <t>Rinneite</t>
  </si>
  <si>
    <t>Erythrosiderite</t>
  </si>
  <si>
    <t>Kremersite</t>
  </si>
  <si>
    <t>Mitscherlichite</t>
  </si>
  <si>
    <t>Douglasite</t>
  </si>
  <si>
    <t>Zirklerite</t>
  </si>
  <si>
    <t>Oxyhalides, Hydroxyhalides and Related Double Halides</t>
  </si>
  <si>
    <t>Oxyhalides, Hydroxyhalides and Related Double Halides: With Cu, etc., without Pb</t>
  </si>
  <si>
    <t>Melanothallite</t>
  </si>
  <si>
    <t>Atacamite</t>
  </si>
  <si>
    <t>Kempite</t>
  </si>
  <si>
    <t>Hibbingite</t>
  </si>
  <si>
    <t>Botallackite</t>
  </si>
  <si>
    <t>Paratacamite</t>
  </si>
  <si>
    <t>Claringbullite</t>
  </si>
  <si>
    <t>Simonkolleite</t>
  </si>
  <si>
    <t>Buttgenbachite</t>
  </si>
  <si>
    <t>Connellite</t>
  </si>
  <si>
    <t>Abhurite</t>
  </si>
  <si>
    <t>Ponomarevite</t>
  </si>
  <si>
    <t>Calumetite</t>
  </si>
  <si>
    <t>Anthonyite</t>
  </si>
  <si>
    <t>Oxyhalides, Hydroxyhalides and Related Double Halides: With Pb, Cu, etc.</t>
  </si>
  <si>
    <t>Diaboleite</t>
  </si>
  <si>
    <t>Pseudoboleite</t>
  </si>
  <si>
    <t>Boleite</t>
  </si>
  <si>
    <t>Cumengite</t>
  </si>
  <si>
    <t>Bideauxite</t>
  </si>
  <si>
    <t>Chloroxiphite</t>
  </si>
  <si>
    <t>Hematophanite</t>
  </si>
  <si>
    <t>Asisite</t>
  </si>
  <si>
    <t>Parkinsonite</t>
  </si>
  <si>
    <t>Murdochite</t>
  </si>
  <si>
    <t>Yedlinite</t>
  </si>
  <si>
    <t>Oxyhalides, Hydroxyhalides and Related Double Halides: With Pb (As,Sb,Bi), without Cu</t>
  </si>
  <si>
    <t>Laurionite</t>
  </si>
  <si>
    <t>Paralaurionite</t>
  </si>
  <si>
    <t>Fiedlerite</t>
  </si>
  <si>
    <t>Penfieldite</t>
  </si>
  <si>
    <t>Laurelite</t>
  </si>
  <si>
    <t>Matlockite</t>
  </si>
  <si>
    <t>Rorisite</t>
  </si>
  <si>
    <t>Daubreeite</t>
  </si>
  <si>
    <t>Bismoclite</t>
  </si>
  <si>
    <t>Zavaritskite</t>
  </si>
  <si>
    <t>Nadorite</t>
  </si>
  <si>
    <t>Perite</t>
  </si>
  <si>
    <t>Aravaipaite</t>
  </si>
  <si>
    <t>Thorikosite</t>
  </si>
  <si>
    <t>Blixite</t>
  </si>
  <si>
    <t>Pinalite</t>
  </si>
  <si>
    <t>Ecdemite</t>
  </si>
  <si>
    <t>Heliophyllite</t>
  </si>
  <si>
    <t>Mendipite</t>
  </si>
  <si>
    <t>Damaraite</t>
  </si>
  <si>
    <t>Onoratoite</t>
  </si>
  <si>
    <t>Cotunnite</t>
  </si>
  <si>
    <t>Pseudocotunnite</t>
  </si>
  <si>
    <t>Barstowite</t>
  </si>
  <si>
    <t>Oxyhalides, Hydroxyhalides and Related Double Halides: With Hg</t>
  </si>
  <si>
    <t>Eglestonite</t>
  </si>
  <si>
    <t>Kadyrelite</t>
  </si>
  <si>
    <t>Poyarkovite</t>
  </si>
  <si>
    <t>Hanawaltite</t>
  </si>
  <si>
    <t>Terlinguaite</t>
  </si>
  <si>
    <t>Pinchite</t>
  </si>
  <si>
    <t>Mosesite</t>
  </si>
  <si>
    <t>Gianellaite</t>
  </si>
  <si>
    <t>Kleinite</t>
  </si>
  <si>
    <t>Kelyanite</t>
  </si>
  <si>
    <t>Comancheite</t>
  </si>
  <si>
    <t>Oxyhalides, Hydroxyhalides and Related Double Halides: With Rare-Earth Elements</t>
  </si>
  <si>
    <t>Unclassified Strunz Halogenides</t>
  </si>
  <si>
    <t>Unclassified Strunz Halogenides: Unknown</t>
  </si>
  <si>
    <t>IMA2009-014</t>
  </si>
  <si>
    <t>IMA2009-015</t>
  </si>
  <si>
    <t>OXIDES (Hydroxides, V[5,6] vanadates, arsenites, antimonites, bismuthites, sulfites, selenites, tellurites, iodates)</t>
  </si>
  <si>
    <t>Metal:Oxygen = 2.1 and 1:1</t>
  </si>
  <si>
    <t>Metal:Oxygen = 2.1 and 1:1: Cation:Anion (M:O) = 2:1 (and 1.8:1)</t>
  </si>
  <si>
    <t>Ice</t>
  </si>
  <si>
    <t>Cuprite</t>
  </si>
  <si>
    <t>Paramelaconite</t>
  </si>
  <si>
    <t>Metal:Oxygen = 2.1 and 1:1: M:O = 1:1 (and up to 1:1.25); with small to medium-sized cations only</t>
  </si>
  <si>
    <t>Crednerite</t>
  </si>
  <si>
    <t>Tenorite</t>
  </si>
  <si>
    <t>Delafossite</t>
  </si>
  <si>
    <t>Mcconnellite</t>
  </si>
  <si>
    <t>Bromellite</t>
  </si>
  <si>
    <t>Zincite</t>
  </si>
  <si>
    <t>Lime</t>
  </si>
  <si>
    <t>Bunsenite</t>
  </si>
  <si>
    <t>Monteponite</t>
  </si>
  <si>
    <t>Manganosite</t>
  </si>
  <si>
    <t>Periclase</t>
  </si>
  <si>
    <t>Wustite</t>
  </si>
  <si>
    <t>Metal:Oxygen = 2.1 and 1:1: M:O = 1:1 (and up to 1:1.25); with large cations (± smaller ones)</t>
  </si>
  <si>
    <t>Swedenborgite</t>
  </si>
  <si>
    <t>Brownmillerite</t>
  </si>
  <si>
    <t>Srebrodolskite</t>
  </si>
  <si>
    <t>Montroydite</t>
  </si>
  <si>
    <t>Litharge</t>
  </si>
  <si>
    <t>Romarchite</t>
  </si>
  <si>
    <t>Massicot</t>
  </si>
  <si>
    <t>Metal:Oxygen = 3:4 and similar</t>
  </si>
  <si>
    <t>Metal:Oxygen = 3:4 and similar: With small and medium-sized cations</t>
  </si>
  <si>
    <t>Chrysoberyl</t>
  </si>
  <si>
    <t>Manganostibite</t>
  </si>
  <si>
    <t>Metal:Oxygen = 3:4 and similar: With only medium-sized cations</t>
  </si>
  <si>
    <t>Filipstadite</t>
  </si>
  <si>
    <t>Gahnite</t>
  </si>
  <si>
    <t>Galaxite</t>
  </si>
  <si>
    <t>Hercynite</t>
  </si>
  <si>
    <t>Spinel</t>
  </si>
  <si>
    <t>Cochromite</t>
  </si>
  <si>
    <t>Chromite</t>
  </si>
  <si>
    <t>Magnesiochromite</t>
  </si>
  <si>
    <t>Manganochromite</t>
  </si>
  <si>
    <t>Nichromite</t>
  </si>
  <si>
    <t>Zincochromite</t>
  </si>
  <si>
    <t>Magnetite</t>
  </si>
  <si>
    <t>Cuprospinel</t>
  </si>
  <si>
    <t>Franklinite</t>
  </si>
  <si>
    <t>Jacobsite</t>
  </si>
  <si>
    <t>Magnesioferrite</t>
  </si>
  <si>
    <t>Trevorite</t>
  </si>
  <si>
    <t>Brunogeierite</t>
  </si>
  <si>
    <t>Coulsonite</t>
  </si>
  <si>
    <t>Magnesiocoulsonite</t>
  </si>
  <si>
    <t>Qandilite</t>
  </si>
  <si>
    <t>Ulvospinel</t>
  </si>
  <si>
    <t>Vuorelainenite</t>
  </si>
  <si>
    <t>Hydrohetaerolite</t>
  </si>
  <si>
    <t>Hausmannite</t>
  </si>
  <si>
    <t>Iwakiite</t>
  </si>
  <si>
    <t>Hetaerolite</t>
  </si>
  <si>
    <t>Maghemite</t>
  </si>
  <si>
    <t>Metal:Oxygen = 3:4 and similar: With medium-sized and large cations</t>
  </si>
  <si>
    <t>Marokite</t>
  </si>
  <si>
    <t>Metal:Oxygen = 3:4 and similar: With only large cations</t>
  </si>
  <si>
    <t>Minium</t>
  </si>
  <si>
    <t>Metal:Oxygen = 2:3, 3:5, and Similar</t>
  </si>
  <si>
    <t>Metal:Oxygen = 2:3, 3:5, and Similar: With medium-sized cations</t>
  </si>
  <si>
    <t>Brizziite-VII</t>
  </si>
  <si>
    <t>Corundum</t>
  </si>
  <si>
    <t>Eskolaite</t>
  </si>
  <si>
    <t>Hematite</t>
  </si>
  <si>
    <t>Specularite</t>
  </si>
  <si>
    <t>Karelianite</t>
  </si>
  <si>
    <t>Geikielite</t>
  </si>
  <si>
    <t>Ecandrewsite</t>
  </si>
  <si>
    <t>Ilmenite</t>
  </si>
  <si>
    <t>Pyrophanite</t>
  </si>
  <si>
    <t>Brizziite-III</t>
  </si>
  <si>
    <t>Melanostibite</t>
  </si>
  <si>
    <t>Bixbyite</t>
  </si>
  <si>
    <t>Avicennite</t>
  </si>
  <si>
    <t>Armalcolite</t>
  </si>
  <si>
    <t>Pseudobrookite</t>
  </si>
  <si>
    <t>Magnesiohogbomite-6N6S</t>
  </si>
  <si>
    <t>Magnesiohogbomite-2N3S</t>
  </si>
  <si>
    <t>Magnesiohogbomite-2N2S</t>
  </si>
  <si>
    <t>Pseudorutile</t>
  </si>
  <si>
    <t>Ilmenorutile</t>
  </si>
  <si>
    <t>Berdesinskiite</t>
  </si>
  <si>
    <t>Olkhonskite</t>
  </si>
  <si>
    <t>Schreyerite</t>
  </si>
  <si>
    <t>Kamiokite</t>
  </si>
  <si>
    <t>Nolanite</t>
  </si>
  <si>
    <t>Claudetite</t>
  </si>
  <si>
    <t>Arsenolite</t>
  </si>
  <si>
    <t>Senarmontite</t>
  </si>
  <si>
    <t>Valentinite</t>
  </si>
  <si>
    <t>Bismite</t>
  </si>
  <si>
    <t>Sphaerobismoite</t>
  </si>
  <si>
    <t>Sillenite</t>
  </si>
  <si>
    <t>Kyzylkumite</t>
  </si>
  <si>
    <t>Metal:Oxygen = 2:3, 3:5, and Similar: With large and medium-sized cations</t>
  </si>
  <si>
    <t>Freudenbergite</t>
  </si>
  <si>
    <t>Grossite</t>
  </si>
  <si>
    <t>Mayenite</t>
  </si>
  <si>
    <t>Yafsoanite</t>
  </si>
  <si>
    <t>Natroniobite</t>
  </si>
  <si>
    <t>Latrappite</t>
  </si>
  <si>
    <t>Lueshite</t>
  </si>
  <si>
    <t>Perovskite</t>
  </si>
  <si>
    <t>Macedonite</t>
  </si>
  <si>
    <t>Loparite-(Ce)</t>
  </si>
  <si>
    <t>Tausonite</t>
  </si>
  <si>
    <t>Crichtonite</t>
  </si>
  <si>
    <t>Davidite-(Ce)</t>
  </si>
  <si>
    <t>Davidite-(La)</t>
  </si>
  <si>
    <t>Mathiasite</t>
  </si>
  <si>
    <t>Lindsleyite</t>
  </si>
  <si>
    <t>Landauite</t>
  </si>
  <si>
    <t>Loveringite</t>
  </si>
  <si>
    <t>Senaite</t>
  </si>
  <si>
    <t>Hawthorneite</t>
  </si>
  <si>
    <t>Magnetoplumbite</t>
  </si>
  <si>
    <t>Hibonite</t>
  </si>
  <si>
    <t>Yimengite</t>
  </si>
  <si>
    <t>Diaoyudaoite</t>
  </si>
  <si>
    <t>Lindqvistite</t>
  </si>
  <si>
    <t>Plumboferrite</t>
  </si>
  <si>
    <t>Jeppeite</t>
  </si>
  <si>
    <t>Zenzenite</t>
  </si>
  <si>
    <t>Metal:Oxygen = 1:2 and similar</t>
  </si>
  <si>
    <t>Metal:Oxygen = 1:2 and similar: With small cations</t>
  </si>
  <si>
    <t>Chalcedony</t>
  </si>
  <si>
    <t>Jasper</t>
  </si>
  <si>
    <t>Opal</t>
  </si>
  <si>
    <t>Tridymite</t>
  </si>
  <si>
    <t>Cristobalite</t>
  </si>
  <si>
    <t>Melanophlogite</t>
  </si>
  <si>
    <t>Coesite</t>
  </si>
  <si>
    <t>Stishovite</t>
  </si>
  <si>
    <t>Metal:Oxygen = 1:2 and similar: With medium-sized cations; chains of edge-sharing octahedra</t>
  </si>
  <si>
    <t>Tripuhyite</t>
  </si>
  <si>
    <t>Tugarinovite</t>
  </si>
  <si>
    <t>Argutite</t>
  </si>
  <si>
    <t>Cassiterite</t>
  </si>
  <si>
    <t>Rutile</t>
  </si>
  <si>
    <t>Pyrolusite</t>
  </si>
  <si>
    <t>Plattnerite</t>
  </si>
  <si>
    <t>Bystromite</t>
  </si>
  <si>
    <t>Tapiolite-(Fe)</t>
  </si>
  <si>
    <t>Ordonezite</t>
  </si>
  <si>
    <t>Tapiolite-(Mn)</t>
  </si>
  <si>
    <t>Paramontroseite</t>
  </si>
  <si>
    <t>Ramsdellite</t>
  </si>
  <si>
    <t>Akhtenskite</t>
  </si>
  <si>
    <t>Nsutite</t>
  </si>
  <si>
    <t>Scrutinyite</t>
  </si>
  <si>
    <t>Ixiolite</t>
  </si>
  <si>
    <t>Ishikawaite</t>
  </si>
  <si>
    <t>Srilankite</t>
  </si>
  <si>
    <t>Samarskite-(Y)</t>
  </si>
  <si>
    <t>Yttrocolumbite-(Y)</t>
  </si>
  <si>
    <t>Ferberite</t>
  </si>
  <si>
    <t>Hubnerite</t>
  </si>
  <si>
    <t>Sanmartinite</t>
  </si>
  <si>
    <t>Wolframite</t>
  </si>
  <si>
    <t>Columbite-(Mg)</t>
  </si>
  <si>
    <t>Tantalite-(Fe)</t>
  </si>
  <si>
    <t>Columbite-(Fe)</t>
  </si>
  <si>
    <t>Columbite-(Mn)</t>
  </si>
  <si>
    <t>Qitianlingite</t>
  </si>
  <si>
    <t>Tantalite-(Mn)</t>
  </si>
  <si>
    <t>Ferrowodginite</t>
  </si>
  <si>
    <t>Lithiotantite</t>
  </si>
  <si>
    <t>Lithiowodginite</t>
  </si>
  <si>
    <t>Titanowodginite</t>
  </si>
  <si>
    <t>Wodginite</t>
  </si>
  <si>
    <t>Tivanite</t>
  </si>
  <si>
    <t>Alumotantite</t>
  </si>
  <si>
    <t>Metal:Oxygen = 1:2 and similar: With medium-sized cations; sheets of edge-sharing octahedra</t>
  </si>
  <si>
    <t>Bahianite</t>
  </si>
  <si>
    <t>Simpsonite</t>
  </si>
  <si>
    <t>Metal:Oxygen = 1:2 and similar: With medium-sized cations; frameworks of edge-sharing octahedra</t>
  </si>
  <si>
    <t>Anatase</t>
  </si>
  <si>
    <t>Brookite</t>
  </si>
  <si>
    <t>Metal:Oxygen = 1:2 and similar: With medium-sized cations; with various polyhedra</t>
  </si>
  <si>
    <t>Downeyite</t>
  </si>
  <si>
    <t>Koragoite</t>
  </si>
  <si>
    <t>Koechlinite</t>
  </si>
  <si>
    <t>Russellite</t>
  </si>
  <si>
    <t>Tungstibite</t>
  </si>
  <si>
    <t>Tellurite</t>
  </si>
  <si>
    <t>Paratellurite</t>
  </si>
  <si>
    <t>Cervantite</t>
  </si>
  <si>
    <t>Bismutotantalite</t>
  </si>
  <si>
    <t>Bismutocolumbite</t>
  </si>
  <si>
    <t>Stibiocolumbite</t>
  </si>
  <si>
    <t>Stibiotantalite</t>
  </si>
  <si>
    <t>Baddeleyite</t>
  </si>
  <si>
    <t>Metal:Oxygen = 1:2 and similar: With large (± medium-sized) cations; dimers and trimers of edge-sharing octahedra</t>
  </si>
  <si>
    <t>Aeschynite-(Ce)</t>
  </si>
  <si>
    <t>Aeschynite-(Nd)</t>
  </si>
  <si>
    <t>Aeschynite-(Y)</t>
  </si>
  <si>
    <t>Nioboaeschynite-(Ce)</t>
  </si>
  <si>
    <t>Tantalaeschynite-(Y)</t>
  </si>
  <si>
    <t>Rynersonite</t>
  </si>
  <si>
    <t>Vigezzite</t>
  </si>
  <si>
    <t>Changbaiite</t>
  </si>
  <si>
    <t>Murataite</t>
  </si>
  <si>
    <t>Metal:Oxygen = 1:2 and similar: With large (± medium-sized) cations; chains of edge-sharing octahedra</t>
  </si>
  <si>
    <t>Euxenite-(Y)</t>
  </si>
  <si>
    <t>Loranskite-(Y)</t>
  </si>
  <si>
    <t>Polycrase-(Y)</t>
  </si>
  <si>
    <t>Uranopolycrase</t>
  </si>
  <si>
    <t>Fersmite</t>
  </si>
  <si>
    <t>Kobeite-(Y)</t>
  </si>
  <si>
    <t>Tanteuxenite-(Y)</t>
  </si>
  <si>
    <t>Yttrocrasite-(Y)</t>
  </si>
  <si>
    <t>Fergusonite-beta-(Nd)</t>
  </si>
  <si>
    <t>Fergusonite-beta-(Y)</t>
  </si>
  <si>
    <t>Fergusonite-beta-(Ce)</t>
  </si>
  <si>
    <t>Yttrotantalite-(Y)</t>
  </si>
  <si>
    <t>Foordite</t>
  </si>
  <si>
    <t>Thoreaulite</t>
  </si>
  <si>
    <t>Raspite</t>
  </si>
  <si>
    <t>Metal:Oxygen = 1:2 and similar: With large (± medium-sized) cations; sheets of edge-sharing octahedra</t>
  </si>
  <si>
    <t>Brannerite</t>
  </si>
  <si>
    <t>Orthobrannerite</t>
  </si>
  <si>
    <t>Thorutite</t>
  </si>
  <si>
    <t>Kassite</t>
  </si>
  <si>
    <t>Lucasite-(Ce)</t>
  </si>
  <si>
    <t>Alumotungstite</t>
  </si>
  <si>
    <t>Ferritungstite</t>
  </si>
  <si>
    <t>Betafite</t>
  </si>
  <si>
    <t>Cesstibtantite</t>
  </si>
  <si>
    <t>Bismutomicrolite</t>
  </si>
  <si>
    <t>Ceriopyrochlore-(Ce)</t>
  </si>
  <si>
    <t>Bariopyrochlore</t>
  </si>
  <si>
    <t>Bariomicrolite</t>
  </si>
  <si>
    <t>Calciobetafite</t>
  </si>
  <si>
    <t>Plumbomicrolite</t>
  </si>
  <si>
    <t>Kalipyrochlore</t>
  </si>
  <si>
    <t>Plumbopyrochlore</t>
  </si>
  <si>
    <t>Uranmicrolite</t>
  </si>
  <si>
    <t>Pyrochlore</t>
  </si>
  <si>
    <t>Microlite</t>
  </si>
  <si>
    <t>Natrobistantite</t>
  </si>
  <si>
    <t>Plumbobetafite</t>
  </si>
  <si>
    <t>Stibiomicrolite</t>
  </si>
  <si>
    <t>Stannomicrolite</t>
  </si>
  <si>
    <t>Stibiobetafite</t>
  </si>
  <si>
    <t>Uranpyrochlore</t>
  </si>
  <si>
    <t>Yttrobetafite-(Y)</t>
  </si>
  <si>
    <t>Yttropyrochlore-(Y)</t>
  </si>
  <si>
    <t>Jixianite</t>
  </si>
  <si>
    <t>Bismutostibiconite</t>
  </si>
  <si>
    <t>Bindheimite</t>
  </si>
  <si>
    <t>Monimolite</t>
  </si>
  <si>
    <t>Partzite</t>
  </si>
  <si>
    <t>Stetefeldtite</t>
  </si>
  <si>
    <t>Romeite</t>
  </si>
  <si>
    <t>Stibiconite</t>
  </si>
  <si>
    <t>Zirconolite-3O</t>
  </si>
  <si>
    <t>Zirconolite-3T</t>
  </si>
  <si>
    <t>Zirconolite-2M</t>
  </si>
  <si>
    <t>Zirconolite</t>
  </si>
  <si>
    <t>Liandratite</t>
  </si>
  <si>
    <t>Petscheckite</t>
  </si>
  <si>
    <t>Ingersonite</t>
  </si>
  <si>
    <t>Metal:Oxygen = 1:2 and similar: With large (± medium-sized) cations; polyhedral frameworks</t>
  </si>
  <si>
    <t>Calciotantite</t>
  </si>
  <si>
    <t>Irtyshite</t>
  </si>
  <si>
    <t>Natrotantite</t>
  </si>
  <si>
    <t>Metal:Oxygen = 1:2 and similar: With large (± medium-sized) cations; tunnel structures</t>
  </si>
  <si>
    <t>Ankangite</t>
  </si>
  <si>
    <t>Coronadite</t>
  </si>
  <si>
    <t>Hollandite</t>
  </si>
  <si>
    <t>Manjiroite</t>
  </si>
  <si>
    <t>Mannardite</t>
  </si>
  <si>
    <t>Redledgeite</t>
  </si>
  <si>
    <t>Priderite</t>
  </si>
  <si>
    <t>Akaganeite</t>
  </si>
  <si>
    <t>Cryptomelane</t>
  </si>
  <si>
    <t>Romanechite</t>
  </si>
  <si>
    <t>Todorokite</t>
  </si>
  <si>
    <t>Metal:Oxygen = 1:2 and similar: With large (± medium-sized) cations; fluorite-type structures</t>
  </si>
  <si>
    <t>Cerianite-(Ce)</t>
  </si>
  <si>
    <t>Zirkelite</t>
  </si>
  <si>
    <t>Thorianite</t>
  </si>
  <si>
    <t>Uraninite</t>
  </si>
  <si>
    <t>Calzirtite</t>
  </si>
  <si>
    <t>Tazheranite</t>
  </si>
  <si>
    <t>Metal:Oxygen = 1:2 and similar: With large (± medium-sized) cations; unclassified</t>
  </si>
  <si>
    <t>Sosedkoite</t>
  </si>
  <si>
    <t>Rankamaite</t>
  </si>
  <si>
    <t>Cesplumtantite</t>
  </si>
  <si>
    <t>Kuranakhite</t>
  </si>
  <si>
    <t>Metal:Oxygen = &lt; 1:2</t>
  </si>
  <si>
    <t>IMA2008-040</t>
  </si>
  <si>
    <t>Metal:Oxygen = &lt; 1:2: Oxides with metal : oxygen &lt; 1:2 (M2O5, MO3)</t>
  </si>
  <si>
    <t>Tantite</t>
  </si>
  <si>
    <t>Molybdite</t>
  </si>
  <si>
    <t>Hydroxides (without V or U)</t>
  </si>
  <si>
    <t>Hydroxides (without V or U): Hydroxides with OH, without H2O; corner-sharing tetrahedra</t>
  </si>
  <si>
    <t>Behoite</t>
  </si>
  <si>
    <t>Clinobehoite</t>
  </si>
  <si>
    <t>Sweetite</t>
  </si>
  <si>
    <t>Wulfingite</t>
  </si>
  <si>
    <t>Ashoverite</t>
  </si>
  <si>
    <t>Hydroxides (without V or U): Hydroxides with OH, without H2O; insular octahedra</t>
  </si>
  <si>
    <t>Shakhovite</t>
  </si>
  <si>
    <t>Cualstibite</t>
  </si>
  <si>
    <t>Hydroxides (without V or U): Hydroxides with OH, without H2O; corner-sharing octahedra</t>
  </si>
  <si>
    <t>Dzhalindite</t>
  </si>
  <si>
    <t>Sohngeite</t>
  </si>
  <si>
    <t>Bernalite</t>
  </si>
  <si>
    <t>Burtite</t>
  </si>
  <si>
    <t>Mushistonite</t>
  </si>
  <si>
    <t>Natanite</t>
  </si>
  <si>
    <t>Vismirnovite</t>
  </si>
  <si>
    <t>Schoenfliesite</t>
  </si>
  <si>
    <t>Wickmanite</t>
  </si>
  <si>
    <t>Jeanbandyite</t>
  </si>
  <si>
    <t>Mopungite</t>
  </si>
  <si>
    <t>Stottite</t>
  </si>
  <si>
    <t>Tetrawickmanite</t>
  </si>
  <si>
    <t>Ferronigerite-2N1S</t>
  </si>
  <si>
    <t>Magnesionigerite-2N1S</t>
  </si>
  <si>
    <t>Magnesiotaaffeite-2N2S</t>
  </si>
  <si>
    <t>Ferrotaaffeite-6N3S</t>
  </si>
  <si>
    <t>Hydroxides (without V or U): Hydroxides with OH, without H2O; chains of edge-sharing octahedra</t>
  </si>
  <si>
    <t>Spertiniite</t>
  </si>
  <si>
    <t>Bracewellite</t>
  </si>
  <si>
    <t>Diaspore</t>
  </si>
  <si>
    <t>Guyanaite</t>
  </si>
  <si>
    <t>Groutite</t>
  </si>
  <si>
    <t>Goethite</t>
  </si>
  <si>
    <t>Montroseite</t>
  </si>
  <si>
    <t>Manganite</t>
  </si>
  <si>
    <t>Cerotungstite-(Ce)</t>
  </si>
  <si>
    <t>Yttrotungstite-(Y)</t>
  </si>
  <si>
    <t>Frankhawthorneite</t>
  </si>
  <si>
    <t>Khinite</t>
  </si>
  <si>
    <t>Parakhinite</t>
  </si>
  <si>
    <t>Hydroxides (without V or U): Hydroxides with OH, without H2O; sheets of edge-sharing octahedra</t>
  </si>
  <si>
    <t>Amakinite</t>
  </si>
  <si>
    <t>Brucite</t>
  </si>
  <si>
    <t>Portlandite</t>
  </si>
  <si>
    <t>Pyrochroite</t>
  </si>
  <si>
    <t>Theophrastite</t>
  </si>
  <si>
    <t>Bayerite</t>
  </si>
  <si>
    <t>Doyleite</t>
  </si>
  <si>
    <t>Gibbsite</t>
  </si>
  <si>
    <t>Nordstrandite</t>
  </si>
  <si>
    <t>Boehmite</t>
  </si>
  <si>
    <t>Lepidocrocite</t>
  </si>
  <si>
    <t>Grimaldiite</t>
  </si>
  <si>
    <t>Heterogenite-2H</t>
  </si>
  <si>
    <t>Heterogenite-3R</t>
  </si>
  <si>
    <t>Feitknechtite</t>
  </si>
  <si>
    <t>Lithiophorite</t>
  </si>
  <si>
    <t>Quenselite</t>
  </si>
  <si>
    <t>Ferrihydrite</t>
  </si>
  <si>
    <t>Feroxyhyte</t>
  </si>
  <si>
    <t>Vernadite</t>
  </si>
  <si>
    <t>Quetzalcoatlite</t>
  </si>
  <si>
    <t>Hydroxides (without V or U): Hydroxides with OH, without H2O; various polyhedra</t>
  </si>
  <si>
    <t>Hydroromarchite</t>
  </si>
  <si>
    <t>Hydroxides (without V or U): Hydroxides with OH, without H2O; unclassified</t>
  </si>
  <si>
    <t>Janggunite</t>
  </si>
  <si>
    <t>Cesarolite</t>
  </si>
  <si>
    <t>Kimrobinsonite</t>
  </si>
  <si>
    <t>Hydroxides (without V or U): Hydroxides with H2O ± (OH); insular octahedra</t>
  </si>
  <si>
    <t>Bottinoite</t>
  </si>
  <si>
    <t>Hydroxides (without V or U): Hydroxides with H2O ± (OH); corner-sharing octahedra</t>
  </si>
  <si>
    <t>Sidwillite</t>
  </si>
  <si>
    <t>Meymacite</t>
  </si>
  <si>
    <t>Tungstite</t>
  </si>
  <si>
    <t>Ilsemannite</t>
  </si>
  <si>
    <t>Hydrotungstite</t>
  </si>
  <si>
    <t>Parabariomicrolite</t>
  </si>
  <si>
    <t>Hydroxides (without V or U): Hydroxides with H2O ± (OH); chains of edge-sharing octahedra</t>
  </si>
  <si>
    <t>Hydroxides (without V or U): Hydroxides with H2O ± (OH); sheets of edge-sharing octahedra</t>
  </si>
  <si>
    <t>Meixnerite</t>
  </si>
  <si>
    <t>Jamborite</t>
  </si>
  <si>
    <t>Iowaite</t>
  </si>
  <si>
    <t>Akdalaite</t>
  </si>
  <si>
    <t>Muskoxite</t>
  </si>
  <si>
    <t>Hydrocalumite</t>
  </si>
  <si>
    <t>Aurorite</t>
  </si>
  <si>
    <t>Chalcophanite</t>
  </si>
  <si>
    <t>Ernienickelite</t>
  </si>
  <si>
    <t>Jianshuiite</t>
  </si>
  <si>
    <t>Woodruffite</t>
  </si>
  <si>
    <t>Asbolane</t>
  </si>
  <si>
    <t>Takanelite</t>
  </si>
  <si>
    <t>Rancieite</t>
  </si>
  <si>
    <t>Birnessite</t>
  </si>
  <si>
    <t>Cianciulliite</t>
  </si>
  <si>
    <t>Jensenite</t>
  </si>
  <si>
    <t>Cafetite</t>
  </si>
  <si>
    <t>Mourite</t>
  </si>
  <si>
    <t>Deloryite</t>
  </si>
  <si>
    <t>Hydroxides (without V or U): Hydroxides with H2O ± (OH); Unclassified</t>
  </si>
  <si>
    <t>Franconite</t>
  </si>
  <si>
    <t>Hochelagaite</t>
  </si>
  <si>
    <t>Belyankinite</t>
  </si>
  <si>
    <t>Gerasimovskite</t>
  </si>
  <si>
    <t>Manganbelyankinite</t>
  </si>
  <si>
    <t>Silhydrite</t>
  </si>
  <si>
    <t>Cuzticite</t>
  </si>
  <si>
    <t>Cyanophyllite</t>
  </si>
  <si>
    <t>Hydroxides (without V or U): Hydroxides with H2O±(OH); frameworks of corner and/or face-sharing octahedra</t>
  </si>
  <si>
    <t>Uranyl Hydroxides</t>
  </si>
  <si>
    <t>Uranyl Hydroxides: Without additional cations</t>
  </si>
  <si>
    <t>IMA2008-022</t>
  </si>
  <si>
    <t>Metaschoepite</t>
  </si>
  <si>
    <t>Paraschoepite</t>
  </si>
  <si>
    <t>Schoepite</t>
  </si>
  <si>
    <t>Ianthinite</t>
  </si>
  <si>
    <t>Metastudtite</t>
  </si>
  <si>
    <t>Studtite</t>
  </si>
  <si>
    <t>Uranyl Hydroxides: With additional cations (K, Ca, Ba, Pb, etc.); with mainly UO2(O,OH)5 pentagonal polyhedra</t>
  </si>
  <si>
    <t>Compreignacite</t>
  </si>
  <si>
    <t>Agrinierite</t>
  </si>
  <si>
    <t>Rameauite</t>
  </si>
  <si>
    <t>Billietite</t>
  </si>
  <si>
    <t>Becquerelite</t>
  </si>
  <si>
    <t>Protasite</t>
  </si>
  <si>
    <t>Richetite</t>
  </si>
  <si>
    <t>Calciouranoite</t>
  </si>
  <si>
    <t>Bauranoite</t>
  </si>
  <si>
    <t>Metacalciouranoite</t>
  </si>
  <si>
    <t>Fourmarierite</t>
  </si>
  <si>
    <t>Wolsendorfite</t>
  </si>
  <si>
    <t>Masuyite</t>
  </si>
  <si>
    <t>Metavandendriesscheite</t>
  </si>
  <si>
    <t>Vandendriesscheite</t>
  </si>
  <si>
    <t>Vandenbrandeite</t>
  </si>
  <si>
    <t>Sayrite</t>
  </si>
  <si>
    <t>Curite</t>
  </si>
  <si>
    <t>Iriginite</t>
  </si>
  <si>
    <t>Uranosphaerite</t>
  </si>
  <si>
    <t>Uranyl Hydroxides: With additional cations; with UO2(O,OH)6 hexagonal polyhedra</t>
  </si>
  <si>
    <t>Clarkeite</t>
  </si>
  <si>
    <t>Umohoite</t>
  </si>
  <si>
    <t>V[5,6] Vanadates</t>
  </si>
  <si>
    <t>V[5,6] Vanadates: Uranyl Sorovanadates</t>
  </si>
  <si>
    <t>Carnotite</t>
  </si>
  <si>
    <t>Margaritasite</t>
  </si>
  <si>
    <t>Sengierite</t>
  </si>
  <si>
    <t>Fritzscheite</t>
  </si>
  <si>
    <t>Curienite</t>
  </si>
  <si>
    <t>Francevillite</t>
  </si>
  <si>
    <t>Metavanuralite</t>
  </si>
  <si>
    <t>Vanuralite</t>
  </si>
  <si>
    <t>Metatyuyamunite</t>
  </si>
  <si>
    <t>Tyuyamunite</t>
  </si>
  <si>
    <t>Strelkinite</t>
  </si>
  <si>
    <t>Uvanite</t>
  </si>
  <si>
    <t>Rauvite</t>
  </si>
  <si>
    <t>V[5,6] Vanadates: [6]-Sorovanadates</t>
  </si>
  <si>
    <t>Pascoite</t>
  </si>
  <si>
    <t>Hummerite</t>
  </si>
  <si>
    <t>Sherwoodite</t>
  </si>
  <si>
    <t>V[5,6] Vanadates: Inovanadates</t>
  </si>
  <si>
    <t>Rossite</t>
  </si>
  <si>
    <t>Metarossite</t>
  </si>
  <si>
    <t>Munirite</t>
  </si>
  <si>
    <t>Metamunirite</t>
  </si>
  <si>
    <t>V[5,6] Vanadates: Phyllovanadates</t>
  </si>
  <si>
    <t>Melanovanadite</t>
  </si>
  <si>
    <t>Shcherbinaite</t>
  </si>
  <si>
    <t>Hewettite</t>
  </si>
  <si>
    <t>Metahewettite</t>
  </si>
  <si>
    <t>Bokite</t>
  </si>
  <si>
    <t>Bariandite</t>
  </si>
  <si>
    <t>Corvusite</t>
  </si>
  <si>
    <t>Fernandinite</t>
  </si>
  <si>
    <t>Straczekite</t>
  </si>
  <si>
    <t>Haggite</t>
  </si>
  <si>
    <t>Doloresite</t>
  </si>
  <si>
    <t>Duttonite</t>
  </si>
  <si>
    <t>V[5,6] Vanadates: Tektovanadates</t>
  </si>
  <si>
    <t>Bannermanite</t>
  </si>
  <si>
    <t>V[5,6] Vanadates: Unclassified V oxides</t>
  </si>
  <si>
    <t>Fervanite</t>
  </si>
  <si>
    <t>Huemulite</t>
  </si>
  <si>
    <t>Vanalite</t>
  </si>
  <si>
    <t>Simplotite</t>
  </si>
  <si>
    <t>Vanoxite</t>
  </si>
  <si>
    <t>Navajoite</t>
  </si>
  <si>
    <t>Delrioite</t>
  </si>
  <si>
    <t>Metadelrioite</t>
  </si>
  <si>
    <t>Barnesite</t>
  </si>
  <si>
    <t>Hendersonite</t>
  </si>
  <si>
    <t>Grantsite</t>
  </si>
  <si>
    <t>Lenoblite</t>
  </si>
  <si>
    <t>Satpaevite</t>
  </si>
  <si>
    <t>Arsenites, antimonites, bismuthites, sulfites, selenites, tellurites</t>
  </si>
  <si>
    <t>Arsenites, antimonites, bismuthites, sulfites, selenites, tellurites: Arsenites, antimonites, bismuthites; without additional anions, without H2O</t>
  </si>
  <si>
    <t>Leiteite</t>
  </si>
  <si>
    <t>Reinerite</t>
  </si>
  <si>
    <t>Karibibite</t>
  </si>
  <si>
    <t>Schafarzikite</t>
  </si>
  <si>
    <t>Trippkeite</t>
  </si>
  <si>
    <t>Kusachiite</t>
  </si>
  <si>
    <t>Apuanite</t>
  </si>
  <si>
    <t>Versiliaite</t>
  </si>
  <si>
    <t>Schneiderhohnite</t>
  </si>
  <si>
    <t>Zimbabweite</t>
  </si>
  <si>
    <t>Ludlockite</t>
  </si>
  <si>
    <t>Paulmooreite</t>
  </si>
  <si>
    <t>Stibivanite</t>
  </si>
  <si>
    <t>Arsenites, antimonites, bismuthites, sulfites, selenites, tellurites: Arsenites, antimonites, bismuthites; with additional anions, without H2O</t>
  </si>
  <si>
    <t>Fetiasite</t>
  </si>
  <si>
    <t>Manganarsite</t>
  </si>
  <si>
    <t>Magnussonite</t>
  </si>
  <si>
    <t>Armangite</t>
  </si>
  <si>
    <t>Nanlingite</t>
  </si>
  <si>
    <t>Asbecasite</t>
  </si>
  <si>
    <t>Stenhuggarite</t>
  </si>
  <si>
    <t>Trigonite</t>
  </si>
  <si>
    <t>Finnemanite</t>
  </si>
  <si>
    <t>Gebhardite</t>
  </si>
  <si>
    <t>Derbylite</t>
  </si>
  <si>
    <t>Tomichite</t>
  </si>
  <si>
    <t>Hemloite</t>
  </si>
  <si>
    <t>Freedite</t>
  </si>
  <si>
    <t>Georgiadesite</t>
  </si>
  <si>
    <t>Arsenites, antimonites, bismuthites, sulfites, selenites, tellurites: Arsenites, antimonites, bismuthites; without additional anions, with H2O</t>
  </si>
  <si>
    <t>Cafarsite</t>
  </si>
  <si>
    <t>Lazarenkoite</t>
  </si>
  <si>
    <t>Rouseite</t>
  </si>
  <si>
    <t>Arsenites, antimonites, bismuthites, sulfites, selenites, tellurites: Arsenites, antimonites, bismuthites; with additional anions, with H2O</t>
  </si>
  <si>
    <t>Nealite</t>
  </si>
  <si>
    <t>Seelite-2</t>
  </si>
  <si>
    <t>Seelite-1</t>
  </si>
  <si>
    <t>Tooeleite</t>
  </si>
  <si>
    <t>Arsenites, antimonites, bismuthites, sulfites, selenites, tellurites: Sulfites</t>
  </si>
  <si>
    <t>Gravegliaite</t>
  </si>
  <si>
    <t>Hannebachite</t>
  </si>
  <si>
    <t>Orschallite</t>
  </si>
  <si>
    <t>Scotlandite</t>
  </si>
  <si>
    <t>Arsenites, antimonites, bismuthites, sulfites, selenites, tellurites: Selenites without additional anions, without H2O</t>
  </si>
  <si>
    <t>Molybdomenite</t>
  </si>
  <si>
    <t>Arsenites, antimonites, bismuthites, sulfites, selenites, tellurites: Selenites with additional anions, without H2O</t>
  </si>
  <si>
    <t>Sophiite</t>
  </si>
  <si>
    <t>Francisite</t>
  </si>
  <si>
    <t>Derriksite</t>
  </si>
  <si>
    <t>Arsenites, antimonites, bismuthites, sulfites, selenites, tellurites: Selenites without additional anions, with H2O</t>
  </si>
  <si>
    <t>Chalcomenite</t>
  </si>
  <si>
    <t>Ahlfeldite</t>
  </si>
  <si>
    <t>Clinochalcomenite</t>
  </si>
  <si>
    <t>Cobaltomenite</t>
  </si>
  <si>
    <t>Mandarinoite</t>
  </si>
  <si>
    <t>Arsenites, antimonites, bismuthites, sulfites, selenites, tellurites: Selenites with additional anions, with H2O</t>
  </si>
  <si>
    <t>Marthozite</t>
  </si>
  <si>
    <t>Guilleminite</t>
  </si>
  <si>
    <t>Demesmaekerite</t>
  </si>
  <si>
    <t>Haynesite</t>
  </si>
  <si>
    <t>Arsenites, antimonites, bismuthites, sulfites, selenites, tellurites: Tellurites without additional anions, without H2O</t>
  </si>
  <si>
    <t>Winstanleyite</t>
  </si>
  <si>
    <t>Spiroffite</t>
  </si>
  <si>
    <t>Balyakinite</t>
  </si>
  <si>
    <t>Rajite</t>
  </si>
  <si>
    <t>Carlfriesite</t>
  </si>
  <si>
    <t>Denningite</t>
  </si>
  <si>
    <t>Chekhovichite</t>
  </si>
  <si>
    <t>Smirnite</t>
  </si>
  <si>
    <t>Choloalite</t>
  </si>
  <si>
    <t>Fairbankite</t>
  </si>
  <si>
    <t>Plumbotellurite</t>
  </si>
  <si>
    <t>Magnolite</t>
  </si>
  <si>
    <t>Moctezumite</t>
  </si>
  <si>
    <t>Schmitterite</t>
  </si>
  <si>
    <t>Cliffordite</t>
  </si>
  <si>
    <t>Arsenites, antimonites, bismuthites, sulfites, selenites, tellurites: Tellurites with additional anions, without H2O</t>
  </si>
  <si>
    <t>Rodalquilarite</t>
  </si>
  <si>
    <t>Mackayite</t>
  </si>
  <si>
    <t>Mroseite</t>
  </si>
  <si>
    <t>Pingguite</t>
  </si>
  <si>
    <t>Tlapallite</t>
  </si>
  <si>
    <t>Girdite</t>
  </si>
  <si>
    <t>Arsenites, antimonites, bismuthites, sulfites, selenites, tellurites: Tellurites without additional anions, with H2O</t>
  </si>
  <si>
    <t>Keystoneite</t>
  </si>
  <si>
    <t>Kinichilite</t>
  </si>
  <si>
    <t>Zemannite</t>
  </si>
  <si>
    <t>Emmonsite</t>
  </si>
  <si>
    <t>Graemite</t>
  </si>
  <si>
    <t>Teineite</t>
  </si>
  <si>
    <t>Arsenites, antimonites, bismuthites, sulfites, selenites, tellurites: Tellurites with additional anions, with H2O</t>
  </si>
  <si>
    <t>Sonoraite</t>
  </si>
  <si>
    <t>Poughite</t>
  </si>
  <si>
    <t>Cesbronite</t>
  </si>
  <si>
    <t>Cesbronite-x</t>
  </si>
  <si>
    <t>Eztlite</t>
  </si>
  <si>
    <t>Oboyerite</t>
  </si>
  <si>
    <t>Iodates</t>
  </si>
  <si>
    <t>Iodates: Iodates without additional anions, without H2O</t>
  </si>
  <si>
    <t>Lautarite</t>
  </si>
  <si>
    <t>Iodates: Iodates with additional anions, without H2O</t>
  </si>
  <si>
    <t>Salesite</t>
  </si>
  <si>
    <t>Schwartzembergite</t>
  </si>
  <si>
    <t>Seeligerite</t>
  </si>
  <si>
    <t>Iodates: Iodates without additional anions, with H2O</t>
  </si>
  <si>
    <t>Bellingerite</t>
  </si>
  <si>
    <t>Bruggenite</t>
  </si>
  <si>
    <t>Iodates: Iodates with additional anions, with H2O</t>
  </si>
  <si>
    <t>Dietzeite</t>
  </si>
  <si>
    <t>Unclassified Strunz OXIDES (Hydroxides, V[5,6] vanadates, arsenites, antimonites, bismuthites, sulfites, selenites, tellurites, iodates)</t>
  </si>
  <si>
    <t>Unclassified Strunz OXIDES (Hydroxides, V[5,6] vanadates, arsenites, antimonites, bismuthites, sulfites, selenites, tellurites, iodates): Unknown</t>
  </si>
  <si>
    <t>CARBONATES (NITRATES)</t>
  </si>
  <si>
    <t>Carbonates without additional anions, without H2O</t>
  </si>
  <si>
    <t>Carbonates without additional anions, without H2O: Alkali Carbonates</t>
  </si>
  <si>
    <t>Zabuyelite</t>
  </si>
  <si>
    <t>Gregoryite</t>
  </si>
  <si>
    <t>Natrite</t>
  </si>
  <si>
    <t>Nahcolite</t>
  </si>
  <si>
    <t>Kalicinite</t>
  </si>
  <si>
    <t>Teschemacherite</t>
  </si>
  <si>
    <t>Wegscheiderite</t>
  </si>
  <si>
    <t>Carbonates without additional anions, without H2O: Alkali-earth (and other M2+) carbonates</t>
  </si>
  <si>
    <t>Gaspeite</t>
  </si>
  <si>
    <t>Magnesite</t>
  </si>
  <si>
    <t>Rhodochrosite</t>
  </si>
  <si>
    <t>Otavite</t>
  </si>
  <si>
    <t>Sphaerocobaltite</t>
  </si>
  <si>
    <t>Smithsonite</t>
  </si>
  <si>
    <t>Ankerite</t>
  </si>
  <si>
    <t>Kutnohorite</t>
  </si>
  <si>
    <t>Minrecordite</t>
  </si>
  <si>
    <t>Cerussite</t>
  </si>
  <si>
    <t>Aragonite</t>
  </si>
  <si>
    <t>Strontianite</t>
  </si>
  <si>
    <t>Witherite</t>
  </si>
  <si>
    <t>Vaterite</t>
  </si>
  <si>
    <t>Huntite</t>
  </si>
  <si>
    <t>Norsethite</t>
  </si>
  <si>
    <t>Alstonite</t>
  </si>
  <si>
    <t>Olekminskite</t>
  </si>
  <si>
    <t>Paralstonite</t>
  </si>
  <si>
    <t>Barytocalcite</t>
  </si>
  <si>
    <t>Carbocernaite</t>
  </si>
  <si>
    <t>Benstonite</t>
  </si>
  <si>
    <t>Carbonates without additional anions, without H2O: Alkali and alkali-earth carbonates</t>
  </si>
  <si>
    <t>Eitelite</t>
  </si>
  <si>
    <t>Nyerereite</t>
  </si>
  <si>
    <t>Natrofairchildite</t>
  </si>
  <si>
    <t>Zemkorite</t>
  </si>
  <si>
    <t>Butschliite</t>
  </si>
  <si>
    <t>Fairchildite</t>
  </si>
  <si>
    <t>Shortite</t>
  </si>
  <si>
    <t>Burbankite</t>
  </si>
  <si>
    <t>Calcioburbankite</t>
  </si>
  <si>
    <t>Khanneshite</t>
  </si>
  <si>
    <t>Carbonates without additional anions, without H2O: With rare-earth elements (REE)</t>
  </si>
  <si>
    <t>Sahamalite-(Ce)</t>
  </si>
  <si>
    <t>Remondite-(Ce)</t>
  </si>
  <si>
    <t>Petersenite-(Ce)</t>
  </si>
  <si>
    <t>Carbonates with additional anions, without H2O</t>
  </si>
  <si>
    <t>Carbonates with additional anions, without H2O: With Cu, Co, Ni, Zn, Mg, Mn</t>
  </si>
  <si>
    <t>Azurite</t>
  </si>
  <si>
    <t>Malachite</t>
  </si>
  <si>
    <t>Georgeite</t>
  </si>
  <si>
    <t>Pokrovskite</t>
  </si>
  <si>
    <t>Nullaginite</t>
  </si>
  <si>
    <t>Glaukosphaerite</t>
  </si>
  <si>
    <t>Mcguinnessite</t>
  </si>
  <si>
    <t>Kolwezite</t>
  </si>
  <si>
    <t>Rosasite</t>
  </si>
  <si>
    <t>Zincrosasite</t>
  </si>
  <si>
    <t>Aurichalcite</t>
  </si>
  <si>
    <t>Hydrozincite</t>
  </si>
  <si>
    <t>Holdawayite</t>
  </si>
  <si>
    <t>Defernite</t>
  </si>
  <si>
    <t>Loseyite</t>
  </si>
  <si>
    <t>Sclarite</t>
  </si>
  <si>
    <t>Carbonates with additional anions, without H2O: With alkalies, etc.</t>
  </si>
  <si>
    <t>Barentsite</t>
  </si>
  <si>
    <t>Dawsonite</t>
  </si>
  <si>
    <t>Tunisite</t>
  </si>
  <si>
    <t>Sabinaite</t>
  </si>
  <si>
    <t>Carbonates with additional anions, without H2O: With alkali-earth cations</t>
  </si>
  <si>
    <t>Brenkite</t>
  </si>
  <si>
    <t>Rouvilleite</t>
  </si>
  <si>
    <t>Carbonates with additional anions, without H2O: With rare-earth elements (REE)</t>
  </si>
  <si>
    <t>Cordylite-(Ce)</t>
  </si>
  <si>
    <t>Zhonghuacerite-(Ce)</t>
  </si>
  <si>
    <t>Cebaite-(Ce)</t>
  </si>
  <si>
    <t>Bastnasite-(Ce)</t>
  </si>
  <si>
    <t>Bastnasite-(La)</t>
  </si>
  <si>
    <t>Bastnasite-(Y)</t>
  </si>
  <si>
    <t>Hydroxylbastnasite-(Ce)</t>
  </si>
  <si>
    <t>Hydroxylbastnasite-(La)</t>
  </si>
  <si>
    <t>Hydroxylbastnasite-(Nd)</t>
  </si>
  <si>
    <t>Thorbastnasite</t>
  </si>
  <si>
    <t>Parisite-(Nd)</t>
  </si>
  <si>
    <t>Parisite-(Ce)</t>
  </si>
  <si>
    <t>Synchysite-(Ce)</t>
  </si>
  <si>
    <t>Synchysite-(Nd)</t>
  </si>
  <si>
    <t>Synchysite-(Y)</t>
  </si>
  <si>
    <t>Rontgenite-(Ce)</t>
  </si>
  <si>
    <t>Huanghoite-(Ce)</t>
  </si>
  <si>
    <t>Carbonates with additional anions, without H2O: With Pb, Bi</t>
  </si>
  <si>
    <t>Hydrocerussite</t>
  </si>
  <si>
    <t>Plumbonacrite</t>
  </si>
  <si>
    <t>Phosgenite</t>
  </si>
  <si>
    <t>Bismutite</t>
  </si>
  <si>
    <t>Kettnerite</t>
  </si>
  <si>
    <t>Beyerite</t>
  </si>
  <si>
    <t>Carbonates with additional anions, without H2O: With (Cl), SO4, PO4, TeO3</t>
  </si>
  <si>
    <t>Northupite</t>
  </si>
  <si>
    <t>Ferrotychite</t>
  </si>
  <si>
    <t>Manganotychite</t>
  </si>
  <si>
    <t>Tychite</t>
  </si>
  <si>
    <t>Bonshtedtite</t>
  </si>
  <si>
    <t>Crawfordite</t>
  </si>
  <si>
    <t>Bradleyite</t>
  </si>
  <si>
    <t>Sidorenkite</t>
  </si>
  <si>
    <t>Daqingshanite-(Ce)</t>
  </si>
  <si>
    <t>Mineevite-(Y)</t>
  </si>
  <si>
    <t>Brianyoungite</t>
  </si>
  <si>
    <t>Macphersonite</t>
  </si>
  <si>
    <t>Susannite</t>
  </si>
  <si>
    <t>Leadhillite</t>
  </si>
  <si>
    <t>Carbonates without Additional Anions, with H2O</t>
  </si>
  <si>
    <t>Carbonates without Additional Anions, with H2O: With medium-sized cations</t>
  </si>
  <si>
    <t>Nesquehonite</t>
  </si>
  <si>
    <t>Lansfordite</t>
  </si>
  <si>
    <t>Barringtonite</t>
  </si>
  <si>
    <t>Hellyerite</t>
  </si>
  <si>
    <t>Carbonates without Additional Anions, with H2O: With large cations (alkali and alkali-earth carbonates)</t>
  </si>
  <si>
    <t>Thermonatrite</t>
  </si>
  <si>
    <t>Natron</t>
  </si>
  <si>
    <t>Trona</t>
  </si>
  <si>
    <t>Monohydrocalcite</t>
  </si>
  <si>
    <t>Ikaite</t>
  </si>
  <si>
    <t>Pirssonite</t>
  </si>
  <si>
    <t>Gaylussite</t>
  </si>
  <si>
    <t>Chalconatronite</t>
  </si>
  <si>
    <t>Baylissite</t>
  </si>
  <si>
    <t>Tuliokite</t>
  </si>
  <si>
    <t>Carbonates without Additional Anions, with H2O: With rare-earth elements (REE)</t>
  </si>
  <si>
    <t>Donnayite-(Y)</t>
  </si>
  <si>
    <t>Mckelveyite-(Y)</t>
  </si>
  <si>
    <t>Weloganite</t>
  </si>
  <si>
    <t>Tengerite-(Y)</t>
  </si>
  <si>
    <t>Lokkaite-(Y)</t>
  </si>
  <si>
    <t>Shomiokite-(Y)</t>
  </si>
  <si>
    <t>IMA2008-069</t>
  </si>
  <si>
    <t>Calkinsite-(Ce)</t>
  </si>
  <si>
    <t>Lanthanite-(Ce)</t>
  </si>
  <si>
    <t>Lanthanite-(La)</t>
  </si>
  <si>
    <t>Lanthanite-(Nd)</t>
  </si>
  <si>
    <t>Ewaldite</t>
  </si>
  <si>
    <t>Kimuraite-(Y)</t>
  </si>
  <si>
    <t>Carbonates with Additional Anions, with H2O</t>
  </si>
  <si>
    <t>Carbonates with Additional Anions, with H2O: With medium-sized cations</t>
  </si>
  <si>
    <t>Dypingite</t>
  </si>
  <si>
    <t>Giorgiosite</t>
  </si>
  <si>
    <t>Hydromagnesite</t>
  </si>
  <si>
    <t>Widgiemoolthalite</t>
  </si>
  <si>
    <t>Artinite</t>
  </si>
  <si>
    <t>Otwayite</t>
  </si>
  <si>
    <t>Kambaldaite</t>
  </si>
  <si>
    <t>Callaghanite</t>
  </si>
  <si>
    <t>Claraite</t>
  </si>
  <si>
    <t>Hydroscarbroite</t>
  </si>
  <si>
    <t>Scarbroite</t>
  </si>
  <si>
    <t>Charmarite-3T</t>
  </si>
  <si>
    <t>Charmarite-2H</t>
  </si>
  <si>
    <t>Caresite</t>
  </si>
  <si>
    <t>Quintinite-2H</t>
  </si>
  <si>
    <t>Quintinite-3T</t>
  </si>
  <si>
    <t>Brugnatellite</t>
  </si>
  <si>
    <t>Barbertonite</t>
  </si>
  <si>
    <t>Chlormagaluminite</t>
  </si>
  <si>
    <t>Manasseite</t>
  </si>
  <si>
    <t>Sjogrenite</t>
  </si>
  <si>
    <t>Desautelsite</t>
  </si>
  <si>
    <t>Comblainite</t>
  </si>
  <si>
    <t>Hydrotalcite</t>
  </si>
  <si>
    <t>Pyroaurite</t>
  </si>
  <si>
    <t>Reevesite</t>
  </si>
  <si>
    <t>Stichtite</t>
  </si>
  <si>
    <t>Takovite</t>
  </si>
  <si>
    <t>Coalingite</t>
  </si>
  <si>
    <t>Indigirite</t>
  </si>
  <si>
    <t>Zaratite</t>
  </si>
  <si>
    <t>Carbonates with Additional Anions, with H2O: With large and medium-sized cations</t>
  </si>
  <si>
    <t>Alumohydrocalcite</t>
  </si>
  <si>
    <t>Para-alumohydrocalcite</t>
  </si>
  <si>
    <t>Nasledovite</t>
  </si>
  <si>
    <t>Dresserite</t>
  </si>
  <si>
    <t>Dundasite</t>
  </si>
  <si>
    <t>Strontiodresserite</t>
  </si>
  <si>
    <t>Hydrodresserite</t>
  </si>
  <si>
    <t>Schuilingite-(Nd)</t>
  </si>
  <si>
    <t>Sergeevite</t>
  </si>
  <si>
    <t>Szymanskiite</t>
  </si>
  <si>
    <t>Montroyalite</t>
  </si>
  <si>
    <t>Carbonates with Additional Anions, with H2O: With large cations</t>
  </si>
  <si>
    <t>Ancylite-(Ce)</t>
  </si>
  <si>
    <t>Gysinite-(Nd)</t>
  </si>
  <si>
    <t>Calcioancylite-(Ce)</t>
  </si>
  <si>
    <t>Calcioancylite-(Nd)</t>
  </si>
  <si>
    <t>Kamphaugite-(Y)</t>
  </si>
  <si>
    <t>Peterbaylissite</t>
  </si>
  <si>
    <t>Uranyl Carbonates</t>
  </si>
  <si>
    <t>Uranyl Carbonates: UO2:CO3 &gt; 1:1</t>
  </si>
  <si>
    <t>Urancalcarite</t>
  </si>
  <si>
    <t>Wyartite</t>
  </si>
  <si>
    <t>Roubaultite</t>
  </si>
  <si>
    <t>Kamotoite-(Y)</t>
  </si>
  <si>
    <t>Sharpite</t>
  </si>
  <si>
    <t>Uranyl Carbonates: UO2:CO3 = 1:1</t>
  </si>
  <si>
    <t>Rutherfordine</t>
  </si>
  <si>
    <t>Joliotite</t>
  </si>
  <si>
    <t>Bijvoetite-(Y)</t>
  </si>
  <si>
    <t>Uranyl Carbonates: UO2:CO3 &lt; 1:1 - 1:2</t>
  </si>
  <si>
    <t>Fontanite</t>
  </si>
  <si>
    <t>Metazellerite</t>
  </si>
  <si>
    <t>Zellerite</t>
  </si>
  <si>
    <t>Uranyl Carbonates: UO2:CO3 = 1:3</t>
  </si>
  <si>
    <t>Bayleyite</t>
  </si>
  <si>
    <t>Swartzite</t>
  </si>
  <si>
    <t>Albrechtschraufite</t>
  </si>
  <si>
    <t>Liebigite</t>
  </si>
  <si>
    <t>Rabbittite</t>
  </si>
  <si>
    <t>Andersonite</t>
  </si>
  <si>
    <t>Grimselite</t>
  </si>
  <si>
    <t>Widenmannite</t>
  </si>
  <si>
    <t>Znucalite</t>
  </si>
  <si>
    <t>Uranyl Carbonates: UO2:CO3 = 1:4</t>
  </si>
  <si>
    <t>Voglite</t>
  </si>
  <si>
    <t>Shabaite-(Nd)</t>
  </si>
  <si>
    <t>Uranyl Carbonates: UO2:CO3 = 1:5</t>
  </si>
  <si>
    <t>Astrocyanite-(Ce)</t>
  </si>
  <si>
    <t>Uranyl Carbonates: With SO4 or SiO4</t>
  </si>
  <si>
    <t>Schrockingerite</t>
  </si>
  <si>
    <t>Lepersonnite-(Gd)</t>
  </si>
  <si>
    <t>NITRATES</t>
  </si>
  <si>
    <t>NITRATES: Without OH or H2O</t>
  </si>
  <si>
    <t>Nitratine</t>
  </si>
  <si>
    <t>Niter</t>
  </si>
  <si>
    <t>Nitrobarite</t>
  </si>
  <si>
    <t>NITRATES: With OH</t>
  </si>
  <si>
    <t>Gerhardtite</t>
  </si>
  <si>
    <t>NITRATES: With H2O</t>
  </si>
  <si>
    <t>Nitromagnesite</t>
  </si>
  <si>
    <t>Nitrocalcite</t>
  </si>
  <si>
    <t>NITRATES: With OH (etc.) and H2O</t>
  </si>
  <si>
    <t>Likasite</t>
  </si>
  <si>
    <t>Mbobomkulite</t>
  </si>
  <si>
    <t>Hydrombobomkulite</t>
  </si>
  <si>
    <t>Sveite</t>
  </si>
  <si>
    <t>Unclassified Strunz CARBONATES (NITRATES)</t>
  </si>
  <si>
    <t>Unclassified Strunz CARBONATES (NITRATES): Unknown</t>
  </si>
  <si>
    <t>IMA2009-013</t>
  </si>
  <si>
    <t>Mackelveyite-(Y)</t>
  </si>
  <si>
    <t>BORATES</t>
  </si>
  <si>
    <t>Alfredstelznerite</t>
  </si>
  <si>
    <t>Monoborates</t>
  </si>
  <si>
    <t>Monoborates: BO3, without additional anions; 1(D)</t>
  </si>
  <si>
    <t>Sassolite</t>
  </si>
  <si>
    <t>Nordenskioldine</t>
  </si>
  <si>
    <t>Tusionite</t>
  </si>
  <si>
    <t>Jimboite</t>
  </si>
  <si>
    <t>Kotoite</t>
  </si>
  <si>
    <t>Takedaite</t>
  </si>
  <si>
    <t>Monoborates: BO3, with additional anions; 1(D) + OH, etc.</t>
  </si>
  <si>
    <t>Hambergite</t>
  </si>
  <si>
    <t>Berborite</t>
  </si>
  <si>
    <t>Jeremejevite</t>
  </si>
  <si>
    <t>Warwickite</t>
  </si>
  <si>
    <t>Yuanfuliite</t>
  </si>
  <si>
    <t>Azoproite</t>
  </si>
  <si>
    <t>Bonaccordite</t>
  </si>
  <si>
    <t>Fredrikssonite</t>
  </si>
  <si>
    <t>Ludwigite</t>
  </si>
  <si>
    <t>Vonsenite</t>
  </si>
  <si>
    <t>Pinakiolite</t>
  </si>
  <si>
    <t>Blatterite</t>
  </si>
  <si>
    <t>Orthopinakiolite</t>
  </si>
  <si>
    <t>Takeuchiite</t>
  </si>
  <si>
    <t>Chestermanite</t>
  </si>
  <si>
    <t>Hulsite</t>
  </si>
  <si>
    <t>Magnesiohulsite</t>
  </si>
  <si>
    <t>Fluoborite</t>
  </si>
  <si>
    <t>Shabynite</t>
  </si>
  <si>
    <t>Wightmanite</t>
  </si>
  <si>
    <t>Gaudefroyite</t>
  </si>
  <si>
    <t>Sakhaite</t>
  </si>
  <si>
    <t>Harkerite</t>
  </si>
  <si>
    <t>Painite</t>
  </si>
  <si>
    <t>Monoborates: B(O,OH)4, without and with additional anions; 1(T), 1(T)+OH, etc.</t>
  </si>
  <si>
    <t>Sinhalite</t>
  </si>
  <si>
    <t>Behierite</t>
  </si>
  <si>
    <t>Frolovite</t>
  </si>
  <si>
    <t>Hexahydroborite</t>
  </si>
  <si>
    <t>Henmilite</t>
  </si>
  <si>
    <t>Bandylite</t>
  </si>
  <si>
    <t>Teepleite</t>
  </si>
  <si>
    <t>Moydite-(Y)</t>
  </si>
  <si>
    <t>Carboborite</t>
  </si>
  <si>
    <t>Sulfoborite</t>
  </si>
  <si>
    <t>Luneburgite</t>
  </si>
  <si>
    <t>Seamanite</t>
  </si>
  <si>
    <t>Cahnite</t>
  </si>
  <si>
    <t>Diborates</t>
  </si>
  <si>
    <t>Diborates: Neso-diborates with double triangles B2(O,OH)5; 2(2D); 2(2D) + OH, etc.</t>
  </si>
  <si>
    <t>Suanite</t>
  </si>
  <si>
    <t>Clinokurchatovite</t>
  </si>
  <si>
    <t>Kurchatovite</t>
  </si>
  <si>
    <t>Sussexite</t>
  </si>
  <si>
    <t>Szaibelyite</t>
  </si>
  <si>
    <t>Wiserite</t>
  </si>
  <si>
    <t>Diborates: Neso-diborates with double tetrahedra B2O(OH)6; 2(2T)</t>
  </si>
  <si>
    <t>Pinnoite</t>
  </si>
  <si>
    <t>Pentahydroborite</t>
  </si>
  <si>
    <t>Diborates: Ino-diborates with triangles and/or tetrahedra</t>
  </si>
  <si>
    <t>Calciborite</t>
  </si>
  <si>
    <t>Vimsite</t>
  </si>
  <si>
    <t>Sibirskite</t>
  </si>
  <si>
    <t>Diborates: Tektodiborates with tetrahedra</t>
  </si>
  <si>
    <t>Triborates</t>
  </si>
  <si>
    <t>Triborates: Neso-triborates</t>
  </si>
  <si>
    <t>Ameghinite</t>
  </si>
  <si>
    <t>Inderite</t>
  </si>
  <si>
    <t>Kurnakovite</t>
  </si>
  <si>
    <t>Inderborite</t>
  </si>
  <si>
    <t>Meyerhofferite</t>
  </si>
  <si>
    <t>Inyoite</t>
  </si>
  <si>
    <t>Solongoite</t>
  </si>
  <si>
    <t>Peprossiite-(Ce)</t>
  </si>
  <si>
    <t>Nifontovite</t>
  </si>
  <si>
    <t>Olshanskyite</t>
  </si>
  <si>
    <t>Triborates: Ino-triborates</t>
  </si>
  <si>
    <t>Colemanite</t>
  </si>
  <si>
    <t>Hydroboracite</t>
  </si>
  <si>
    <t>Howlite</t>
  </si>
  <si>
    <t>Triborates: Phyllo-triborates</t>
  </si>
  <si>
    <t>Johachidolite</t>
  </si>
  <si>
    <t>Tetraborates</t>
  </si>
  <si>
    <t>Tetraborates: Neso-tetraborates</t>
  </si>
  <si>
    <t>Borax</t>
  </si>
  <si>
    <t>Tincalconite</t>
  </si>
  <si>
    <t>Hungchaoite</t>
  </si>
  <si>
    <t>Fedorovskite</t>
  </si>
  <si>
    <t>Roweite</t>
  </si>
  <si>
    <t>Hydrochlorborite</t>
  </si>
  <si>
    <t>Uralborite</t>
  </si>
  <si>
    <t>Borcarite</t>
  </si>
  <si>
    <t>Tetraborates: Ino-tetraborates</t>
  </si>
  <si>
    <t>Kernite</t>
  </si>
  <si>
    <t>Tetraborates: Tekto-tetraborates</t>
  </si>
  <si>
    <t>Diomignite</t>
  </si>
  <si>
    <t>Pentaborates</t>
  </si>
  <si>
    <t>Pentaborates: Neso-pentaborates</t>
  </si>
  <si>
    <t>Sborgite</t>
  </si>
  <si>
    <t>Santite</t>
  </si>
  <si>
    <t>Ammonioborite</t>
  </si>
  <si>
    <t>Ulexite</t>
  </si>
  <si>
    <t>Pentaborates: Ino-pentaborates</t>
  </si>
  <si>
    <t>Larderellite</t>
  </si>
  <si>
    <t>Ezcurrite</t>
  </si>
  <si>
    <t>Probertite</t>
  </si>
  <si>
    <t>Tertschite</t>
  </si>
  <si>
    <t>Priceite</t>
  </si>
  <si>
    <t>Pentaborates: Phyllo-pentaborates</t>
  </si>
  <si>
    <t>Biringuccite</t>
  </si>
  <si>
    <t>Nasinite</t>
  </si>
  <si>
    <t>Gowerite</t>
  </si>
  <si>
    <t>Veatchite</t>
  </si>
  <si>
    <t>Veatchite-A</t>
  </si>
  <si>
    <t>Volkovskite</t>
  </si>
  <si>
    <t>Tuzlaite</t>
  </si>
  <si>
    <t>Heidornite</t>
  </si>
  <si>
    <t>Pentaborates: Tecto-pentaborates</t>
  </si>
  <si>
    <t>Tyretskite</t>
  </si>
  <si>
    <t>Hilgardite</t>
  </si>
  <si>
    <t>Hexaborates</t>
  </si>
  <si>
    <t>Hexaborates: Neso-hexaborates</t>
  </si>
  <si>
    <t>Aksaite</t>
  </si>
  <si>
    <t>Mcallisterite</t>
  </si>
  <si>
    <t>Admontite</t>
  </si>
  <si>
    <t>Rivadavite</t>
  </si>
  <si>
    <t>Teruggite</t>
  </si>
  <si>
    <t>Hexaborates: Ino-hexaborates</t>
  </si>
  <si>
    <t>Aristarainite</t>
  </si>
  <si>
    <t>Kaliborite</t>
  </si>
  <si>
    <t>Hexaborates: Phyllo-hexaborates</t>
  </si>
  <si>
    <t>Nobleite</t>
  </si>
  <si>
    <t>Tunellite</t>
  </si>
  <si>
    <t>Strontioborite</t>
  </si>
  <si>
    <t>Ginorite</t>
  </si>
  <si>
    <t>Strontioginorite</t>
  </si>
  <si>
    <t>Fabianite</t>
  </si>
  <si>
    <t>Heptaborates and other Megaborates</t>
  </si>
  <si>
    <t>Heptaborates and other Megaborates: Tekto-heptaborates</t>
  </si>
  <si>
    <t>Boracite</t>
  </si>
  <si>
    <t>Chambersite</t>
  </si>
  <si>
    <t>Ericaite</t>
  </si>
  <si>
    <t>Congolite</t>
  </si>
  <si>
    <t>Trembathite</t>
  </si>
  <si>
    <t>Heptaborates and other Megaborates: Phyllo-nonborates, etc.</t>
  </si>
  <si>
    <t>Studenitsite</t>
  </si>
  <si>
    <t>Preobrazhenskite</t>
  </si>
  <si>
    <t>Heptaborates and other Megaborates: Tekto-dodecaborates</t>
  </si>
  <si>
    <t>Rhodizite</t>
  </si>
  <si>
    <t>Heptaborates and other Megaborates: Mega-tektoborates</t>
  </si>
  <si>
    <t>Ruitenbergite</t>
  </si>
  <si>
    <t>Pringleite</t>
  </si>
  <si>
    <t>Metaborite</t>
  </si>
  <si>
    <t>Unclassified Borates</t>
  </si>
  <si>
    <t>Unclassified Borates: Unclassified borates</t>
  </si>
  <si>
    <t>Chelkarite</t>
  </si>
  <si>
    <t>Braitschite-(Ce)</t>
  </si>
  <si>
    <t>Satimolite</t>
  </si>
  <si>
    <t>Iquiqueite</t>
  </si>
  <si>
    <t>Wardsmithite</t>
  </si>
  <si>
    <t>Korzhinskite</t>
  </si>
  <si>
    <t>Halurgite</t>
  </si>
  <si>
    <t>Ekaterinite</t>
  </si>
  <si>
    <t>Canavesite</t>
  </si>
  <si>
    <t>Qilianshanite</t>
  </si>
  <si>
    <t>SULFATES (SELENATES, TELLURATES)</t>
  </si>
  <si>
    <t>Sulfates (selenates, etc.) without Additional Anions, without H2O</t>
  </si>
  <si>
    <t>Sulfates (selenates, etc.) without Additional Anions, without H2O: With medium-sized cations</t>
  </si>
  <si>
    <t>Millosevichite</t>
  </si>
  <si>
    <t>Mikasaite</t>
  </si>
  <si>
    <t>Chalcocyanite</t>
  </si>
  <si>
    <t>Sulfates (selenates, etc.) without Additional Anions, without H2O: With medium-sized and large cations</t>
  </si>
  <si>
    <t>IMA2008-029</t>
  </si>
  <si>
    <t>Vanthoffite</t>
  </si>
  <si>
    <t>Efremovite</t>
  </si>
  <si>
    <t>Manganolangbeinite</t>
  </si>
  <si>
    <t>Langbeinite</t>
  </si>
  <si>
    <t>Eldfellite</t>
  </si>
  <si>
    <t>Yavapaiite</t>
  </si>
  <si>
    <t>Godovikovite</t>
  </si>
  <si>
    <t>Sabieite</t>
  </si>
  <si>
    <t>Thenardite</t>
  </si>
  <si>
    <t>Aphthitalite</t>
  </si>
  <si>
    <t>Sulfates (selenates, etc.) without Additional Anions, without H2O: With only large cations</t>
  </si>
  <si>
    <t>Arcanite</t>
  </si>
  <si>
    <t>Mascagnite</t>
  </si>
  <si>
    <t>Mercallite</t>
  </si>
  <si>
    <t>Misenite</t>
  </si>
  <si>
    <t>Letovicite</t>
  </si>
  <si>
    <t>Glauberite</t>
  </si>
  <si>
    <t>Anhydrite</t>
  </si>
  <si>
    <t>Anglesite</t>
  </si>
  <si>
    <t>Barite</t>
  </si>
  <si>
    <t>Celestine</t>
  </si>
  <si>
    <t>Olsacherite</t>
  </si>
  <si>
    <t>Kalistrontite</t>
  </si>
  <si>
    <t>Palmierite</t>
  </si>
  <si>
    <t>Sulfates (selenates, etc.) with Additional Anions, without H2O</t>
  </si>
  <si>
    <t>Sulfates (selenates, etc.) with Additional Anions, without H2O: With medium-sized cations</t>
  </si>
  <si>
    <t>Caminite</t>
  </si>
  <si>
    <t>Hauckite</t>
  </si>
  <si>
    <t>Antlerite</t>
  </si>
  <si>
    <t>Dolerophanite</t>
  </si>
  <si>
    <t>Brochantite</t>
  </si>
  <si>
    <t>Klebelsbergite</t>
  </si>
  <si>
    <t>Schuetteite</t>
  </si>
  <si>
    <t>Paraotwayite</t>
  </si>
  <si>
    <t>Xocomecatlite</t>
  </si>
  <si>
    <t>Sulfates (selenates, etc.) with Additional Anions, without H2O: With medium-sized and large cations</t>
  </si>
  <si>
    <t>Adranosite</t>
  </si>
  <si>
    <t>Dansite</t>
  </si>
  <si>
    <t>Alunite</t>
  </si>
  <si>
    <t>Ammonioalunite</t>
  </si>
  <si>
    <t>Ammoniojarosite</t>
  </si>
  <si>
    <t>Beaverite</t>
  </si>
  <si>
    <t>Argentojarosite</t>
  </si>
  <si>
    <t>Huangite</t>
  </si>
  <si>
    <t>Dorallcharite</t>
  </si>
  <si>
    <t>Jarosite</t>
  </si>
  <si>
    <t>Hydroniumjarosite</t>
  </si>
  <si>
    <t>Minamiite</t>
  </si>
  <si>
    <t>Natrojarosite</t>
  </si>
  <si>
    <t>Natroalunite</t>
  </si>
  <si>
    <t>Osarizawaite</t>
  </si>
  <si>
    <t>Plumbojarosite</t>
  </si>
  <si>
    <t>Walthierite</t>
  </si>
  <si>
    <t>Schlossmacherite</t>
  </si>
  <si>
    <t>Yeelimite</t>
  </si>
  <si>
    <t>Atlasovite</t>
  </si>
  <si>
    <t>Nabokoite</t>
  </si>
  <si>
    <t>Chlorothionite</t>
  </si>
  <si>
    <t>Fedotovite</t>
  </si>
  <si>
    <t>Euchlorine</t>
  </si>
  <si>
    <t>Kamchatkite</t>
  </si>
  <si>
    <t>Piypite</t>
  </si>
  <si>
    <t>Klyuchevskite-Duplicate</t>
  </si>
  <si>
    <t>Klyuchevskite</t>
  </si>
  <si>
    <t>Alumoklyuchevskite</t>
  </si>
  <si>
    <t>Caledonite</t>
  </si>
  <si>
    <t>Wherryite</t>
  </si>
  <si>
    <t>Mammothite</t>
  </si>
  <si>
    <t>Schmiederite</t>
  </si>
  <si>
    <t>Linarite</t>
  </si>
  <si>
    <t>Chenite</t>
  </si>
  <si>
    <t>Sulfates (selenates, etc.) with Additional Anions, without H2O: With only large cations</t>
  </si>
  <si>
    <t>Sulphohalite</t>
  </si>
  <si>
    <t>Galeite</t>
  </si>
  <si>
    <t>Schairerite</t>
  </si>
  <si>
    <t>Kogarkoite</t>
  </si>
  <si>
    <t>Cesanite</t>
  </si>
  <si>
    <t>Caracolite</t>
  </si>
  <si>
    <t>Burkeite</t>
  </si>
  <si>
    <t>Hanksite</t>
  </si>
  <si>
    <t>Cannonite</t>
  </si>
  <si>
    <t>Lanarkite</t>
  </si>
  <si>
    <t>Grandreefite</t>
  </si>
  <si>
    <t>Itoite</t>
  </si>
  <si>
    <t>Chiluite</t>
  </si>
  <si>
    <t>Hectorfloresite</t>
  </si>
  <si>
    <t>Pseudograndreefite</t>
  </si>
  <si>
    <t>Sundiusite</t>
  </si>
  <si>
    <t>Sulfates (selenates, etc.) without Additional Anions, with H2O</t>
  </si>
  <si>
    <t>Sulfates (selenates, etc.) without Additional Anions, with H2O: With only medium-sized cations</t>
  </si>
  <si>
    <t>Gunningite</t>
  </si>
  <si>
    <t>Dwornikite</t>
  </si>
  <si>
    <t>Kieserite</t>
  </si>
  <si>
    <t>Szomolnokite</t>
  </si>
  <si>
    <t>Szmikite</t>
  </si>
  <si>
    <t>Poitevinite</t>
  </si>
  <si>
    <t>Sanderite</t>
  </si>
  <si>
    <t>Bonattite</t>
  </si>
  <si>
    <t>Boyleite</t>
  </si>
  <si>
    <t>Aplowite</t>
  </si>
  <si>
    <t>Ilesite</t>
  </si>
  <si>
    <t>Rozenite</t>
  </si>
  <si>
    <t>Starkeyite</t>
  </si>
  <si>
    <t>Chalcanthite</t>
  </si>
  <si>
    <t>Jokokuite</t>
  </si>
  <si>
    <t>Pentahydrite</t>
  </si>
  <si>
    <t>Siderotil</t>
  </si>
  <si>
    <t>Bianchite</t>
  </si>
  <si>
    <t>Ferrohexahydrite</t>
  </si>
  <si>
    <t>Chvaleticeite</t>
  </si>
  <si>
    <t>Hexahydrite</t>
  </si>
  <si>
    <t>Moorhouseite</t>
  </si>
  <si>
    <t>Nickelhexahydrite</t>
  </si>
  <si>
    <t>Retgersite</t>
  </si>
  <si>
    <t>Bieberite</t>
  </si>
  <si>
    <t>Boothite</t>
  </si>
  <si>
    <t>Mallardite</t>
  </si>
  <si>
    <t>Melanterite</t>
  </si>
  <si>
    <t>Zincmelanterite</t>
  </si>
  <si>
    <t>Epsomite</t>
  </si>
  <si>
    <t>Goslarite</t>
  </si>
  <si>
    <t>Morenosite</t>
  </si>
  <si>
    <t>Alunogen</t>
  </si>
  <si>
    <t>Meta-alunogen</t>
  </si>
  <si>
    <t>Coquimbite</t>
  </si>
  <si>
    <t>Paracoquimbite</t>
  </si>
  <si>
    <t>Rhomboclase</t>
  </si>
  <si>
    <t>Kornelite</t>
  </si>
  <si>
    <t>Quenstedtite</t>
  </si>
  <si>
    <t>Lausenite</t>
  </si>
  <si>
    <t>Lishizhenite</t>
  </si>
  <si>
    <t>Romerite</t>
  </si>
  <si>
    <t>Ransomite</t>
  </si>
  <si>
    <t>Bilinite</t>
  </si>
  <si>
    <t>Apjohnite</t>
  </si>
  <si>
    <t>Dietrichite</t>
  </si>
  <si>
    <t>Halotrichite</t>
  </si>
  <si>
    <t>Pickeringite</t>
  </si>
  <si>
    <t>Redingtonite</t>
  </si>
  <si>
    <t>Wupatkiite</t>
  </si>
  <si>
    <t>Sulfates (selenates, etc.) without Additional Anions, with H2O: With medium-sized and large cations</t>
  </si>
  <si>
    <t>Krausite</t>
  </si>
  <si>
    <t>Tamarugite</t>
  </si>
  <si>
    <t>Mendozite</t>
  </si>
  <si>
    <t>Kalinite</t>
  </si>
  <si>
    <t>Lonecreekite</t>
  </si>
  <si>
    <t>Alum-(K)</t>
  </si>
  <si>
    <t>Alum-(Na)</t>
  </si>
  <si>
    <t>Tschermigite</t>
  </si>
  <si>
    <t>Voltaite</t>
  </si>
  <si>
    <t>Zincovoltaite</t>
  </si>
  <si>
    <t>Krohnkite</t>
  </si>
  <si>
    <t>Ferrinatrite</t>
  </si>
  <si>
    <t>Goldichite</t>
  </si>
  <si>
    <t>Loweite</t>
  </si>
  <si>
    <t>Blodite</t>
  </si>
  <si>
    <t>Nickelblodite</t>
  </si>
  <si>
    <t>Leonite</t>
  </si>
  <si>
    <t>Boussingaultite</t>
  </si>
  <si>
    <t>Cyanochroite</t>
  </si>
  <si>
    <t>Mohrite</t>
  </si>
  <si>
    <t>Picromerite</t>
  </si>
  <si>
    <t>Nickelboussingaultite</t>
  </si>
  <si>
    <t>Polyhalite</t>
  </si>
  <si>
    <t>Leightonite</t>
  </si>
  <si>
    <t>Amarillite</t>
  </si>
  <si>
    <t>Konyaite</t>
  </si>
  <si>
    <t>Wattevilleite</t>
  </si>
  <si>
    <t>Sulfates (selenates, etc.) without Additional Anions, with H2O: With only large cations</t>
  </si>
  <si>
    <t>Matteuccite</t>
  </si>
  <si>
    <t>Mirabilite</t>
  </si>
  <si>
    <t>Lecontite</t>
  </si>
  <si>
    <t>Hydroglauberite</t>
  </si>
  <si>
    <t>Eugsterite</t>
  </si>
  <si>
    <t>Gorgeyite</t>
  </si>
  <si>
    <t>Koktaite</t>
  </si>
  <si>
    <t>Syngenite</t>
  </si>
  <si>
    <t>Gypsum</t>
  </si>
  <si>
    <t>Bassanite</t>
  </si>
  <si>
    <t>Zircosulfate</t>
  </si>
  <si>
    <t>Schieffelinite</t>
  </si>
  <si>
    <t>Montanite</t>
  </si>
  <si>
    <t>Sulfates (selenates, etc.) with Additional anions, with H2O</t>
  </si>
  <si>
    <t>Sulfates (selenates, etc.) with Additional anions, with H2O: With only medium-sized cations; insular octahedra and finite groups</t>
  </si>
  <si>
    <t>Svyazhinite</t>
  </si>
  <si>
    <t>Aubertite</t>
  </si>
  <si>
    <t>Magnesioaubertite</t>
  </si>
  <si>
    <t>Rostite</t>
  </si>
  <si>
    <t>Khademite</t>
  </si>
  <si>
    <t>Jurbanite</t>
  </si>
  <si>
    <t>Minasragrite</t>
  </si>
  <si>
    <t>Amarantite</t>
  </si>
  <si>
    <t>Hohmannite</t>
  </si>
  <si>
    <t>Metahohmannite</t>
  </si>
  <si>
    <t>Aluminocopiapite</t>
  </si>
  <si>
    <t>Copiapite</t>
  </si>
  <si>
    <t>Calciocopiapite</t>
  </si>
  <si>
    <t>Cuprocopiapite</t>
  </si>
  <si>
    <t>Ferricopiapite</t>
  </si>
  <si>
    <t>Magnesiocopiapite</t>
  </si>
  <si>
    <t>Zincocopiapite</t>
  </si>
  <si>
    <t>Sulfates (selenates, etc.) with Additional anions, with H2O: With only medium-sized cations; chains of corner-sharing octahedra</t>
  </si>
  <si>
    <t>Aluminite</t>
  </si>
  <si>
    <t>Meta-aluminite</t>
  </si>
  <si>
    <t>Butlerite</t>
  </si>
  <si>
    <t>Parabutlerite</t>
  </si>
  <si>
    <t>Fibroferrite</t>
  </si>
  <si>
    <t>Xitieshanite</t>
  </si>
  <si>
    <t>Botryogen</t>
  </si>
  <si>
    <t>Zincobotryogen</t>
  </si>
  <si>
    <t>Chaidamuite</t>
  </si>
  <si>
    <t>Guildite</t>
  </si>
  <si>
    <t>Sulfates (selenates, etc.) with Additional anions, with H2O: With only medium-sized cations; sheets of edge-sharing octahedra</t>
  </si>
  <si>
    <t>Felsobanyaite</t>
  </si>
  <si>
    <t>Langite</t>
  </si>
  <si>
    <t>Posnjakite</t>
  </si>
  <si>
    <t>Wroewolfeite</t>
  </si>
  <si>
    <t>Spangolite</t>
  </si>
  <si>
    <t>Ktenasite</t>
  </si>
  <si>
    <t>Campigliaite</t>
  </si>
  <si>
    <t>Devilline</t>
  </si>
  <si>
    <t>Orthoserpierite</t>
  </si>
  <si>
    <t>Serpierite</t>
  </si>
  <si>
    <t>Motukoreaite</t>
  </si>
  <si>
    <t>Mountkeithite</t>
  </si>
  <si>
    <t>Glaucocerinite</t>
  </si>
  <si>
    <t>Honessite</t>
  </si>
  <si>
    <t>Hydrohonessite</t>
  </si>
  <si>
    <t>Shigaite</t>
  </si>
  <si>
    <t>Wermlandite</t>
  </si>
  <si>
    <t>Zincaluminite</t>
  </si>
  <si>
    <t>Woodwardite</t>
  </si>
  <si>
    <t>Carrboydite</t>
  </si>
  <si>
    <t>Lawsonbauerite</t>
  </si>
  <si>
    <t>Torreyite</t>
  </si>
  <si>
    <t>Mooreite</t>
  </si>
  <si>
    <t>Namuwite</t>
  </si>
  <si>
    <t>Ramsbeckite</t>
  </si>
  <si>
    <t>Vonbezingite</t>
  </si>
  <si>
    <t>Chalcoalumite</t>
  </si>
  <si>
    <t>Guarinoite</t>
  </si>
  <si>
    <t>Theresemagnanite</t>
  </si>
  <si>
    <t>Schulenbergite</t>
  </si>
  <si>
    <t>Sulfates (selenates, etc.) with Additional anions, with H2O: With only medium-sized cations; unclassified</t>
  </si>
  <si>
    <t>Carbonatecyanotrichite</t>
  </si>
  <si>
    <t>Cyanotrichite</t>
  </si>
  <si>
    <t>Schwertmannite</t>
  </si>
  <si>
    <t>Tlalocite</t>
  </si>
  <si>
    <t>Coquandite</t>
  </si>
  <si>
    <t>Wilcoxite</t>
  </si>
  <si>
    <t>Stanleyite</t>
  </si>
  <si>
    <t>Mcalpineite</t>
  </si>
  <si>
    <t>Hydrobasaluminite</t>
  </si>
  <si>
    <t>Zaherite</t>
  </si>
  <si>
    <t>Lautenthalite</t>
  </si>
  <si>
    <t>Camerolaite</t>
  </si>
  <si>
    <t>Sulfates (selenates, etc.) with Additional anions, with H2O: With large and medium-sized cations</t>
  </si>
  <si>
    <t>Uklonskovite</t>
  </si>
  <si>
    <t>Kainite</t>
  </si>
  <si>
    <t>Natrochalcite</t>
  </si>
  <si>
    <t>Metasideronatrite</t>
  </si>
  <si>
    <t>Sideronatrite</t>
  </si>
  <si>
    <t>Despujolsite</t>
  </si>
  <si>
    <t>Fleischerite</t>
  </si>
  <si>
    <t>Schaurteite</t>
  </si>
  <si>
    <t>Slavikite</t>
  </si>
  <si>
    <t>Metavoltine</t>
  </si>
  <si>
    <t>Lannonite</t>
  </si>
  <si>
    <t>Peretaite</t>
  </si>
  <si>
    <t>Clairite</t>
  </si>
  <si>
    <t>Arzrunite</t>
  </si>
  <si>
    <t>Elyite</t>
  </si>
  <si>
    <t>Yecoraite</t>
  </si>
  <si>
    <t>Sulfates (selenates, etc.) with Additional anions, with H2O: With large and medium sized cations; with NO3, CO3, B(OH)4, SiO4 or IO3</t>
  </si>
  <si>
    <t>Darapskite</t>
  </si>
  <si>
    <t>Clinoungemachite</t>
  </si>
  <si>
    <t>Ungemachite</t>
  </si>
  <si>
    <t>Humberstonite</t>
  </si>
  <si>
    <t>Bentorite</t>
  </si>
  <si>
    <t>Charlesite</t>
  </si>
  <si>
    <t>Ettringite</t>
  </si>
  <si>
    <t>Jouravskite</t>
  </si>
  <si>
    <t>Sturmanite</t>
  </si>
  <si>
    <t>Thaumasite</t>
  </si>
  <si>
    <t>Rapidcreekite</t>
  </si>
  <si>
    <t>Tatarskite</t>
  </si>
  <si>
    <t>Nakauriite</t>
  </si>
  <si>
    <t>Chessexite</t>
  </si>
  <si>
    <t>Carlosruizite</t>
  </si>
  <si>
    <t>Fuenzalidaite</t>
  </si>
  <si>
    <t>Uranyl Sulfates</t>
  </si>
  <si>
    <t>Uranyl Sulfates: Without cations</t>
  </si>
  <si>
    <t>Uranopilite</t>
  </si>
  <si>
    <t>Metauranopilite</t>
  </si>
  <si>
    <t>Uranyl Sulfates: With medium-sized cations</t>
  </si>
  <si>
    <t>Johannite</t>
  </si>
  <si>
    <t>Uranyl Sulfates: With medium-sized and large cations</t>
  </si>
  <si>
    <t>Cobaltzippeite</t>
  </si>
  <si>
    <t>Magnesiozippeite</t>
  </si>
  <si>
    <t>Nickelzippeite</t>
  </si>
  <si>
    <t>Natrozippeite</t>
  </si>
  <si>
    <t>Zinc-zippeite</t>
  </si>
  <si>
    <t>Zippeite</t>
  </si>
  <si>
    <t>Rabejacite</t>
  </si>
  <si>
    <t>Chromates</t>
  </si>
  <si>
    <t>Chromates: Without additional anions</t>
  </si>
  <si>
    <t>Tarapacaite</t>
  </si>
  <si>
    <t>Chromatite</t>
  </si>
  <si>
    <t>Hashemite</t>
  </si>
  <si>
    <t>Crocoite</t>
  </si>
  <si>
    <t>Chromates: With additional O, V, S, Cl</t>
  </si>
  <si>
    <t>Phoenicochroite</t>
  </si>
  <si>
    <t>Santanaite</t>
  </si>
  <si>
    <t>Wattersite</t>
  </si>
  <si>
    <t>Deanesmithite</t>
  </si>
  <si>
    <t>Edoylerite</t>
  </si>
  <si>
    <t>Chromates: With PO4, AsO4, SiO4</t>
  </si>
  <si>
    <t>Vauquelinite</t>
  </si>
  <si>
    <t>Fornacite</t>
  </si>
  <si>
    <t>Molybdofornacite</t>
  </si>
  <si>
    <t>Hemihedrite</t>
  </si>
  <si>
    <t>Iranite</t>
  </si>
  <si>
    <t>Embreyite</t>
  </si>
  <si>
    <t>Cassedanneite</t>
  </si>
  <si>
    <t>Chromates: Dichromates</t>
  </si>
  <si>
    <t>Lopezite</t>
  </si>
  <si>
    <t>Molybdates, Wolframates and Niobates</t>
  </si>
  <si>
    <t>Molybdates, Wolframates and Niobates: Without additional anions or H2O</t>
  </si>
  <si>
    <t>Fergusonite-(Y)</t>
  </si>
  <si>
    <t>Stolzite</t>
  </si>
  <si>
    <t>Scheelite</t>
  </si>
  <si>
    <t>Powellite</t>
  </si>
  <si>
    <t>Wulfenite</t>
  </si>
  <si>
    <t>Formanite-(Y)</t>
  </si>
  <si>
    <t>Paraniite-(Y)</t>
  </si>
  <si>
    <t>Molybdates, Wolframates and Niobates: With additional anions and/or H2O</t>
  </si>
  <si>
    <t>Lindgrenite</t>
  </si>
  <si>
    <t>Szenicsite</t>
  </si>
  <si>
    <t>Cuprotungstite</t>
  </si>
  <si>
    <t>Phyllotungstite</t>
  </si>
  <si>
    <t>Rankachite</t>
  </si>
  <si>
    <t>Ferrimolybdite</t>
  </si>
  <si>
    <t>Anthoinite</t>
  </si>
  <si>
    <t>Mpororoite</t>
  </si>
  <si>
    <t>Obradovicite</t>
  </si>
  <si>
    <t>Mendozavilite</t>
  </si>
  <si>
    <t>Paramendozavilite</t>
  </si>
  <si>
    <t>Uranium and Uranyl Molybdates and Wolframates</t>
  </si>
  <si>
    <t>Uranium and Uranyl Molybdates and Wolframates: With U4+</t>
  </si>
  <si>
    <t>Sedovite</t>
  </si>
  <si>
    <t>Cousinite</t>
  </si>
  <si>
    <t>Moluranite</t>
  </si>
  <si>
    <t>Uranium and Uranyl Molybdates and Wolframates: With U6+</t>
  </si>
  <si>
    <t>Calcurmolite</t>
  </si>
  <si>
    <t>Tengchongite</t>
  </si>
  <si>
    <t>Uranotungstite</t>
  </si>
  <si>
    <t>Thiosulfates</t>
  </si>
  <si>
    <t>Thiosulfates: Thiosulfates with Pb</t>
  </si>
  <si>
    <t>Unclassified Strunz SULFATES (SELENATES, TELLURATES)</t>
  </si>
  <si>
    <t>Unclassified Strunz SULFATES (SELENATES, TELLURATES): Unknown</t>
  </si>
  <si>
    <t>Steverustite</t>
  </si>
  <si>
    <t>IMA2009-008</t>
  </si>
  <si>
    <t>Blakeite</t>
  </si>
  <si>
    <t>PHOSPHATES, ARSENATES, VANADATES</t>
  </si>
  <si>
    <t>Phosphates, etc without additional anions, without H2O</t>
  </si>
  <si>
    <t>Phosphates, etc without additional anions, without H2O: With small cations (some also with larger ones)</t>
  </si>
  <si>
    <t>Berlinite</t>
  </si>
  <si>
    <t>Beryllonite</t>
  </si>
  <si>
    <t>Hurlbutite</t>
  </si>
  <si>
    <t>Lithiophosphate</t>
  </si>
  <si>
    <t>Nalipoite</t>
  </si>
  <si>
    <t>Olympite</t>
  </si>
  <si>
    <t>Phosphates, etc without additional anions, without H2O: With medium-sized cations</t>
  </si>
  <si>
    <t>Farringtonite</t>
  </si>
  <si>
    <t>Ferrisicklerite</t>
  </si>
  <si>
    <t>Heterosite</t>
  </si>
  <si>
    <t>Natrophilite</t>
  </si>
  <si>
    <t>Lithiophilite</t>
  </si>
  <si>
    <t>Purpurite</t>
  </si>
  <si>
    <t>Sicklerite</t>
  </si>
  <si>
    <t>Simferite</t>
  </si>
  <si>
    <t>Triphylite</t>
  </si>
  <si>
    <t>Sarcopside</t>
  </si>
  <si>
    <t>Beusite</t>
  </si>
  <si>
    <t>Graftonite</t>
  </si>
  <si>
    <t>Xanthiosite</t>
  </si>
  <si>
    <t>Lammerite</t>
  </si>
  <si>
    <t>Stranskiite</t>
  </si>
  <si>
    <t>Mcbirneyite</t>
  </si>
  <si>
    <t>Lyonsite</t>
  </si>
  <si>
    <t>Phosphates, etc without additional anions, without H2O: With medium-sized and large cations</t>
  </si>
  <si>
    <t>Howardevansite</t>
  </si>
  <si>
    <t>Alluaudite</t>
  </si>
  <si>
    <t>Arseniopleite</t>
  </si>
  <si>
    <t>Caryinite</t>
  </si>
  <si>
    <t>Hagendorfite</t>
  </si>
  <si>
    <t>Ferroalluaudite</t>
  </si>
  <si>
    <t>Maghagendorfite</t>
  </si>
  <si>
    <t>Varulite</t>
  </si>
  <si>
    <t>Johillerite</t>
  </si>
  <si>
    <t>Odanielite</t>
  </si>
  <si>
    <t>Nickenichite</t>
  </si>
  <si>
    <t>Bobfergusonite</t>
  </si>
  <si>
    <t>Ferrowyllieite</t>
  </si>
  <si>
    <t>Qingheiite</t>
  </si>
  <si>
    <t>Rosemaryite</t>
  </si>
  <si>
    <t>Wyllieite</t>
  </si>
  <si>
    <t>Maricite</t>
  </si>
  <si>
    <t>Berzeliite</t>
  </si>
  <si>
    <t>Manganberzeliite</t>
  </si>
  <si>
    <t>Palenzonaite</t>
  </si>
  <si>
    <t>Brianite</t>
  </si>
  <si>
    <t>Vitusite-(Ce)</t>
  </si>
  <si>
    <t>Merrillite</t>
  </si>
  <si>
    <t>Whitlockite</t>
  </si>
  <si>
    <t>Strontiowhitlockite</t>
  </si>
  <si>
    <t>Fillowite</t>
  </si>
  <si>
    <t>Chladniite</t>
  </si>
  <si>
    <t>Johnsomervilleite</t>
  </si>
  <si>
    <t>Kosnarite</t>
  </si>
  <si>
    <t>Panethite</t>
  </si>
  <si>
    <t>Stanfieldite</t>
  </si>
  <si>
    <t>Phosphates, etc without additional anions, without H2O: With only large cations</t>
  </si>
  <si>
    <t>Nahpoite</t>
  </si>
  <si>
    <t>Weilite</t>
  </si>
  <si>
    <t>Monetite</t>
  </si>
  <si>
    <t>Archerite</t>
  </si>
  <si>
    <t>Biphosphammite</t>
  </si>
  <si>
    <t>Phosphammite</t>
  </si>
  <si>
    <t>Buchwaldite</t>
  </si>
  <si>
    <t>Schultenite</t>
  </si>
  <si>
    <t>Chernovite-(Y)</t>
  </si>
  <si>
    <t>Xenotime-(Y)</t>
  </si>
  <si>
    <t>Dreyerite</t>
  </si>
  <si>
    <t>Wakefieldite-(Ce)</t>
  </si>
  <si>
    <t>Wakefieldite-(Y)</t>
  </si>
  <si>
    <t>Pucherite</t>
  </si>
  <si>
    <t>Ximengite</t>
  </si>
  <si>
    <t>Gasparite-(Ce)</t>
  </si>
  <si>
    <t>Monazite-(Ce)</t>
  </si>
  <si>
    <t>Monazite-(La)</t>
  </si>
  <si>
    <t>Monazite-(Nd)</t>
  </si>
  <si>
    <t>Rooseveltite</t>
  </si>
  <si>
    <t>Tetrarooseveltite</t>
  </si>
  <si>
    <t>Chursinite</t>
  </si>
  <si>
    <t>Clinobisvanite</t>
  </si>
  <si>
    <t>Phosphates, etc with Additional Anions, without H2O</t>
  </si>
  <si>
    <t>Phosphates, etc with Additional Anions, without H2O: With small and medium-sized cations</t>
  </si>
  <si>
    <t>Vayrynenite</t>
  </si>
  <si>
    <t>Bergslagite</t>
  </si>
  <si>
    <t>Hydroxylherderite</t>
  </si>
  <si>
    <t>Herderite</t>
  </si>
  <si>
    <t>Babefphite</t>
  </si>
  <si>
    <t>Phosphates, etc with Additional Anions, without H2O: With only medium-sized cations, (OH, etc.):RO4 £ 1:1</t>
  </si>
  <si>
    <t>Amblygonite</t>
  </si>
  <si>
    <t>Tavorite</t>
  </si>
  <si>
    <t>Zwieselite</t>
  </si>
  <si>
    <t>Triplite</t>
  </si>
  <si>
    <t>Sarkinite</t>
  </si>
  <si>
    <t>Triploidite</t>
  </si>
  <si>
    <t>Wolfeite</t>
  </si>
  <si>
    <t>Wagnerite</t>
  </si>
  <si>
    <t>Satterlyite</t>
  </si>
  <si>
    <t>Holtedahlite</t>
  </si>
  <si>
    <t>Althausite</t>
  </si>
  <si>
    <t>Eveite</t>
  </si>
  <si>
    <t>Olivenite</t>
  </si>
  <si>
    <t>Adamite</t>
  </si>
  <si>
    <t>Libethenite</t>
  </si>
  <si>
    <t>Paradamite</t>
  </si>
  <si>
    <t>Tarbuttite</t>
  </si>
  <si>
    <t>Barbosalite</t>
  </si>
  <si>
    <t>Hentschelite</t>
  </si>
  <si>
    <t>Scorzalite</t>
  </si>
  <si>
    <t>Lazulite</t>
  </si>
  <si>
    <t>Trolleite</t>
  </si>
  <si>
    <t>Namibite</t>
  </si>
  <si>
    <t>Turanite</t>
  </si>
  <si>
    <t>Stoiberite</t>
  </si>
  <si>
    <t>Fingerite</t>
  </si>
  <si>
    <t>Lipscombite</t>
  </si>
  <si>
    <t>Richellite</t>
  </si>
  <si>
    <t>Phosphates, etc with Additional Anions, without H2O: With only medium-sized cations, (OH, etc.):RO4 &gt; 1:1 and &lt; 2:1</t>
  </si>
  <si>
    <t>Angelellite</t>
  </si>
  <si>
    <t>Frondelite</t>
  </si>
  <si>
    <t>Rockbridgeite</t>
  </si>
  <si>
    <t>Aerugite</t>
  </si>
  <si>
    <t>Phosphates, etc with Additional Anions, without H2O: With only medium-sized cations, (OH, etc.):RO4 = 2:1</t>
  </si>
  <si>
    <t>Cornwallite</t>
  </si>
  <si>
    <t>Pseudomalachite</t>
  </si>
  <si>
    <t>Reichenbachite</t>
  </si>
  <si>
    <t>Arsenoclasite</t>
  </si>
  <si>
    <t>Gatehouseite</t>
  </si>
  <si>
    <t>Parwelite</t>
  </si>
  <si>
    <t>Reppiaite</t>
  </si>
  <si>
    <t>Ludjibaite</t>
  </si>
  <si>
    <t>Cornubite</t>
  </si>
  <si>
    <t>Phosphates, etc with Additional Anions, without H2O: With only medium-sized cations, (OH, etc.):RO4 &gt; 2:1</t>
  </si>
  <si>
    <t>Augelite</t>
  </si>
  <si>
    <t>Cornetite</t>
  </si>
  <si>
    <t>Clinoclase</t>
  </si>
  <si>
    <t>Arhbarite</t>
  </si>
  <si>
    <t>Allactite</t>
  </si>
  <si>
    <t>Flinkite</t>
  </si>
  <si>
    <t>Chlorophoenicite</t>
  </si>
  <si>
    <t>Magnesiochlorophoenicite</t>
  </si>
  <si>
    <t>Gerdtremmelite</t>
  </si>
  <si>
    <t>Kraisslite</t>
  </si>
  <si>
    <t>Dixenite</t>
  </si>
  <si>
    <t>Hematolite</t>
  </si>
  <si>
    <t>Mcgovernite</t>
  </si>
  <si>
    <t>Synadelphite</t>
  </si>
  <si>
    <t>Holdenite</t>
  </si>
  <si>
    <t>Kolicite</t>
  </si>
  <si>
    <t>Jarosewichite</t>
  </si>
  <si>
    <t>Theisite</t>
  </si>
  <si>
    <t>Phosphates, etc with Additional Anions, without H2O: With medium-sized and large cations, (OH, etc.):RO4 &lt; 0.5:1</t>
  </si>
  <si>
    <t>Samuelsonite</t>
  </si>
  <si>
    <t>Griphite</t>
  </si>
  <si>
    <t>Phosphates, etc with Additional Anions, without H2O: With medium-sized and large cations, (OH, etc.):RO4 = 0.5:1</t>
  </si>
  <si>
    <t>Arsenbrackebuschite</t>
  </si>
  <si>
    <t>Bearthite</t>
  </si>
  <si>
    <t>Arsentsumebite</t>
  </si>
  <si>
    <t>Brackebuschite</t>
  </si>
  <si>
    <t>Gamagarite</t>
  </si>
  <si>
    <t>Goedkenite</t>
  </si>
  <si>
    <t>Tsumebite</t>
  </si>
  <si>
    <t>Melonjosephite</t>
  </si>
  <si>
    <t>Tancoite</t>
  </si>
  <si>
    <t>Phosphates, etc with Additional Anions, without H2O: With medium-sized and large cations, (OH,etc.):RO4 = 1:1</t>
  </si>
  <si>
    <t>Thadeuite</t>
  </si>
  <si>
    <t>Durangite</t>
  </si>
  <si>
    <t>Maxwellite</t>
  </si>
  <si>
    <t>Tilasite</t>
  </si>
  <si>
    <t>Lacroixite</t>
  </si>
  <si>
    <t>Isokite</t>
  </si>
  <si>
    <t>Panasqueiraite</t>
  </si>
  <si>
    <t>Drugmanite</t>
  </si>
  <si>
    <t>Bjarebyite</t>
  </si>
  <si>
    <t>Kulanite</t>
  </si>
  <si>
    <t>Penikisite</t>
  </si>
  <si>
    <t>Perloffite</t>
  </si>
  <si>
    <t>Bertossaite</t>
  </si>
  <si>
    <t>Palermoite</t>
  </si>
  <si>
    <t>Carminite</t>
  </si>
  <si>
    <t>Austinite</t>
  </si>
  <si>
    <t>Adelite</t>
  </si>
  <si>
    <t>Duftite-alpha</t>
  </si>
  <si>
    <t>Conichalcite</t>
  </si>
  <si>
    <t>Gabrielsonite</t>
  </si>
  <si>
    <t>Nickelaustinite</t>
  </si>
  <si>
    <t>Tangeite</t>
  </si>
  <si>
    <t>Cobaltaustinite</t>
  </si>
  <si>
    <t>Arsendescloizite</t>
  </si>
  <si>
    <t>Descloizite</t>
  </si>
  <si>
    <t>Cechite</t>
  </si>
  <si>
    <t>Pyrobelonite</t>
  </si>
  <si>
    <t>Mottramite</t>
  </si>
  <si>
    <t>Bayldonite</t>
  </si>
  <si>
    <t>Vesignieite</t>
  </si>
  <si>
    <t>Jagowerite</t>
  </si>
  <si>
    <t>Attakolite</t>
  </si>
  <si>
    <t>Leningradite</t>
  </si>
  <si>
    <t>Phosphates, etc with Additional Anions, without H2O: With medium-sized and large cations, (OH, etc.)</t>
  </si>
  <si>
    <t>Brazilianite</t>
  </si>
  <si>
    <t>Curetonite</t>
  </si>
  <si>
    <t>Heyite</t>
  </si>
  <si>
    <t>Jamesite</t>
  </si>
  <si>
    <t>Phosphates, etc with Additional Anions, without H2O: With medium-sized and large cations, (OH, etc.):RO4 = 3:1</t>
  </si>
  <si>
    <t>Beudantite</t>
  </si>
  <si>
    <t>Corkite</t>
  </si>
  <si>
    <t>Hidalgoite</t>
  </si>
  <si>
    <t>Hinsdalite</t>
  </si>
  <si>
    <t>Kemmlitzite</t>
  </si>
  <si>
    <t>Orpheite</t>
  </si>
  <si>
    <t>Woodhouseite</t>
  </si>
  <si>
    <t>Weilerite</t>
  </si>
  <si>
    <t>Svanbergite</t>
  </si>
  <si>
    <t>Segnitite</t>
  </si>
  <si>
    <t>Kintoreite</t>
  </si>
  <si>
    <t>Arsenocrandallite</t>
  </si>
  <si>
    <t>Arsenogoyazite</t>
  </si>
  <si>
    <t>Dussertite</t>
  </si>
  <si>
    <t>Crandallite</t>
  </si>
  <si>
    <t>Goyazite</t>
  </si>
  <si>
    <t>Gorceixite</t>
  </si>
  <si>
    <t>Philipsbornite</t>
  </si>
  <si>
    <t>Plumbogummite</t>
  </si>
  <si>
    <t>Arsenoflorencite-(Ce)</t>
  </si>
  <si>
    <t>Eylettersite</t>
  </si>
  <si>
    <t>Florencite-(Ce)</t>
  </si>
  <si>
    <t>Florencite-(La)</t>
  </si>
  <si>
    <t>Florencite-(Nd)</t>
  </si>
  <si>
    <t>Waylandite</t>
  </si>
  <si>
    <t>Zairite</t>
  </si>
  <si>
    <t>Viitaniemiite</t>
  </si>
  <si>
    <t>Dugganite</t>
  </si>
  <si>
    <t>Kuksite</t>
  </si>
  <si>
    <t>Cheremnykhite</t>
  </si>
  <si>
    <t>Phosphates, etc with Additional Anions, without H2O: With medium-sized and large cations, (OH, etc.):RO4 = 4:1</t>
  </si>
  <si>
    <t>Retzian-(Ce)</t>
  </si>
  <si>
    <t>Retzian-(La)</t>
  </si>
  <si>
    <t>Retzian-(Nd)</t>
  </si>
  <si>
    <t>Paulkellerite</t>
  </si>
  <si>
    <t>Phosphates, etc with Additional Anions, without H2O: With only large cations, (OH, etc.):RO4 = 0.33:1</t>
  </si>
  <si>
    <t>Alforsite</t>
  </si>
  <si>
    <t>Apatite</t>
  </si>
  <si>
    <t>Belovite-(Ce)</t>
  </si>
  <si>
    <t>Fermorite</t>
  </si>
  <si>
    <t>Johnbaumite</t>
  </si>
  <si>
    <t>Apatite-(CaOH)</t>
  </si>
  <si>
    <t>Apatite-(CaCl)</t>
  </si>
  <si>
    <t>Clinomimetite</t>
  </si>
  <si>
    <t>Apatite-(CaF)</t>
  </si>
  <si>
    <t>Hedyphane</t>
  </si>
  <si>
    <t>Mimetite</t>
  </si>
  <si>
    <t>Apatite-(SrOH)</t>
  </si>
  <si>
    <t>Morelandite</t>
  </si>
  <si>
    <t>Pyromorphite</t>
  </si>
  <si>
    <t>Vanadinite</t>
  </si>
  <si>
    <t>Svabite</t>
  </si>
  <si>
    <t>Turneaureite</t>
  </si>
  <si>
    <t>Arctite</t>
  </si>
  <si>
    <t>Phosphates, etc with Additional Anions, without H2O: With only large cations, (OH, etc.):RO4 ³ 1:1</t>
  </si>
  <si>
    <t>Nacaphite</t>
  </si>
  <si>
    <t>Preisingerite</t>
  </si>
  <si>
    <t>Petitjeanite</t>
  </si>
  <si>
    <t>Schumacherite</t>
  </si>
  <si>
    <t>Atelestite</t>
  </si>
  <si>
    <t>Sahlinite</t>
  </si>
  <si>
    <t>Kombatite</t>
  </si>
  <si>
    <t>Heneuite</t>
  </si>
  <si>
    <t>Nefedovite</t>
  </si>
  <si>
    <t>Phosphates without Additional Anions, with H2O</t>
  </si>
  <si>
    <t>Phosphates without Additional Anions, with H2O: With small and large/medium cations</t>
  </si>
  <si>
    <t>Fransoletite</t>
  </si>
  <si>
    <t>Parafransoletite</t>
  </si>
  <si>
    <t>Ehrleite</t>
  </si>
  <si>
    <t>Faheyite</t>
  </si>
  <si>
    <t>Gainesite</t>
  </si>
  <si>
    <t>Mccrillisite</t>
  </si>
  <si>
    <t>Selwynite</t>
  </si>
  <si>
    <t>Pahasapaite</t>
  </si>
  <si>
    <t>Hopeite</t>
  </si>
  <si>
    <t>Warikahnite</t>
  </si>
  <si>
    <t>Phosphophyllite</t>
  </si>
  <si>
    <t>Parascholzite</t>
  </si>
  <si>
    <t>Scholzite</t>
  </si>
  <si>
    <t>Keyite</t>
  </si>
  <si>
    <t>Prosperite</t>
  </si>
  <si>
    <t>Gengenbachite</t>
  </si>
  <si>
    <t>Parahopeite</t>
  </si>
  <si>
    <t>Phosphates without Additional Anions, with H2O: With only medium-sized cations, RO4:H2O = 1:1</t>
  </si>
  <si>
    <t>Sainfeldite</t>
  </si>
  <si>
    <t>Villyaellenite</t>
  </si>
  <si>
    <t>Hureaulite</t>
  </si>
  <si>
    <t>Krautite</t>
  </si>
  <si>
    <t>Fluckite</t>
  </si>
  <si>
    <t>Cobaltkoritnigite</t>
  </si>
  <si>
    <t>Koritnigite</t>
  </si>
  <si>
    <t>Geminite</t>
  </si>
  <si>
    <t>Schubnelite</t>
  </si>
  <si>
    <t>Kazakhstanite</t>
  </si>
  <si>
    <t>Kolovratite</t>
  </si>
  <si>
    <t>Irhtemite</t>
  </si>
  <si>
    <t>Phosphates without Additional Anions, with H2O: With only medium-sized cations, RO4:H2O = 1:1.5</t>
  </si>
  <si>
    <t>Garyansellite</t>
  </si>
  <si>
    <t>Kryzhanovskite</t>
  </si>
  <si>
    <t>Landesite</t>
  </si>
  <si>
    <t>Phosphoferrite</t>
  </si>
  <si>
    <t>Reddingite</t>
  </si>
  <si>
    <t>Kaatialaite</t>
  </si>
  <si>
    <t>Phosphates without Additional Anions, with H2O: With only medium-sized cations, RO4:H2O = 1:2</t>
  </si>
  <si>
    <t>Kolbeckite</t>
  </si>
  <si>
    <t>Metavariscite</t>
  </si>
  <si>
    <t>Phosphosiderite</t>
  </si>
  <si>
    <t>Strengite</t>
  </si>
  <si>
    <t>Mansfieldite</t>
  </si>
  <si>
    <t>Variscite</t>
  </si>
  <si>
    <t>Scorodite</t>
  </si>
  <si>
    <t>Yanomamite</t>
  </si>
  <si>
    <t>Ludlamite</t>
  </si>
  <si>
    <t>Sterlinghillite</t>
  </si>
  <si>
    <t>Phosphates without Additional Anions, with H2O: With only medium-sized cations, RO4:H2O £ 1:2.5</t>
  </si>
  <si>
    <t>Geigerite</t>
  </si>
  <si>
    <t>Chudobaite</t>
  </si>
  <si>
    <t>Newberyite</t>
  </si>
  <si>
    <t>Brassite</t>
  </si>
  <si>
    <t>Rosslerite</t>
  </si>
  <si>
    <t>Phosphorrosslerite</t>
  </si>
  <si>
    <t>Metaswitzerite</t>
  </si>
  <si>
    <t>Switzerite</t>
  </si>
  <si>
    <t>Veselovskyite</t>
  </si>
  <si>
    <t>Lindackerite</t>
  </si>
  <si>
    <t>Bobierrite</t>
  </si>
  <si>
    <t>Ferrisymplesite</t>
  </si>
  <si>
    <t>Manganohornesite</t>
  </si>
  <si>
    <t>Arupite</t>
  </si>
  <si>
    <t>Annabergite</t>
  </si>
  <si>
    <t>Baricite</t>
  </si>
  <si>
    <t>Erythrite</t>
  </si>
  <si>
    <t>Hornesite</t>
  </si>
  <si>
    <t>Kottigite</t>
  </si>
  <si>
    <t>Parasymplesite</t>
  </si>
  <si>
    <t>Vivianite</t>
  </si>
  <si>
    <t>Symplesite</t>
  </si>
  <si>
    <t>Koninckite</t>
  </si>
  <si>
    <t>Kankite</t>
  </si>
  <si>
    <t>Steigerite</t>
  </si>
  <si>
    <t>Metaschoderite</t>
  </si>
  <si>
    <t>Schoderite</t>
  </si>
  <si>
    <t>Malhmoodite</t>
  </si>
  <si>
    <t>Metakottigite</t>
  </si>
  <si>
    <t>Metavivianite</t>
  </si>
  <si>
    <t>Phosphates without Additional Anions, with H2O: With large and medium-sized cations, RO4:H2O &gt; 1:1</t>
  </si>
  <si>
    <t>Grischunite</t>
  </si>
  <si>
    <t>Wicksite</t>
  </si>
  <si>
    <t>Phosphates without Additional Anions, with H2O: With large and medium-sized cations, RO4:H2O = 1:1</t>
  </si>
  <si>
    <t>Collinsite</t>
  </si>
  <si>
    <t>Gaitite</t>
  </si>
  <si>
    <t>Cassidyite</t>
  </si>
  <si>
    <t>Fairfieldite</t>
  </si>
  <si>
    <t>Messelite</t>
  </si>
  <si>
    <t>Parabrandtite</t>
  </si>
  <si>
    <t>Talmessite</t>
  </si>
  <si>
    <t>Uranophane-beta</t>
  </si>
  <si>
    <t>Roselite-beta</t>
  </si>
  <si>
    <t>Brandtite</t>
  </si>
  <si>
    <t>Roselite</t>
  </si>
  <si>
    <t>Zincroselite</t>
  </si>
  <si>
    <t>Wendwilsonite</t>
  </si>
  <si>
    <t>Ferrilotharmeyerite</t>
  </si>
  <si>
    <t>Lotharmeyerite</t>
  </si>
  <si>
    <t>Mawbyite</t>
  </si>
  <si>
    <t>Tsumcorite</t>
  </si>
  <si>
    <t>Thometzekite</t>
  </si>
  <si>
    <t>Mounanaite</t>
  </si>
  <si>
    <t>Gartrellite</t>
  </si>
  <si>
    <t>Helmutwinklerite</t>
  </si>
  <si>
    <t>Pottsite</t>
  </si>
  <si>
    <t>Phosphates without Additional Anions, with H2O: With large and medium-sized cations, RO4:H2O &lt; 1:1</t>
  </si>
  <si>
    <t>Walentaite</t>
  </si>
  <si>
    <t>Anapaite</t>
  </si>
  <si>
    <t>Picropharmacolite</t>
  </si>
  <si>
    <t>Dittmarite</t>
  </si>
  <si>
    <t>Niahite</t>
  </si>
  <si>
    <t>Francoanellite</t>
  </si>
  <si>
    <t>Taranakite</t>
  </si>
  <si>
    <t>Schertelite</t>
  </si>
  <si>
    <t>Hannayite</t>
  </si>
  <si>
    <t>Hazenite</t>
  </si>
  <si>
    <t>Struvite</t>
  </si>
  <si>
    <t>Smolianinovite</t>
  </si>
  <si>
    <t>Fahleite</t>
  </si>
  <si>
    <t>Phosphates without Additional Anions, with H2O: With only large cations</t>
  </si>
  <si>
    <t>Stercorite</t>
  </si>
  <si>
    <t>Mundrabillaite</t>
  </si>
  <si>
    <t>Swaknoite</t>
  </si>
  <si>
    <t>Nastrophite</t>
  </si>
  <si>
    <t>Nabaphite</t>
  </si>
  <si>
    <t>Haidingerite</t>
  </si>
  <si>
    <t>Vladimirite</t>
  </si>
  <si>
    <t>Ferrarisite</t>
  </si>
  <si>
    <t>Machatschkiite</t>
  </si>
  <si>
    <t>Phaunouxite</t>
  </si>
  <si>
    <t>Rauenthalite</t>
  </si>
  <si>
    <t>Brockite</t>
  </si>
  <si>
    <t>Grayite</t>
  </si>
  <si>
    <t>Rhabdophane-(Ce)</t>
  </si>
  <si>
    <t>Rhabdophane-(La)</t>
  </si>
  <si>
    <t>Rhabdophane-(Nd)</t>
  </si>
  <si>
    <t>Tristramite</t>
  </si>
  <si>
    <t>Pharmacolite</t>
  </si>
  <si>
    <t>Brushite</t>
  </si>
  <si>
    <t>Churchite-(Y)</t>
  </si>
  <si>
    <t>Ardealite</t>
  </si>
  <si>
    <t>Mcnearite</t>
  </si>
  <si>
    <t>Dorfmanite</t>
  </si>
  <si>
    <t>Sincosite</t>
  </si>
  <si>
    <t>Guerinite</t>
  </si>
  <si>
    <t>Ningyoite</t>
  </si>
  <si>
    <t>Phosphates, etc</t>
  </si>
  <si>
    <t>Phosphates, etc: With small (and occasionally larger) cations</t>
  </si>
  <si>
    <t>Bearsite</t>
  </si>
  <si>
    <t>Moraesite</t>
  </si>
  <si>
    <t>Guimaraesite</t>
  </si>
  <si>
    <t>Roscherite</t>
  </si>
  <si>
    <t>Zanazziite</t>
  </si>
  <si>
    <t>Uralolite</t>
  </si>
  <si>
    <t>Weinebeneite</t>
  </si>
  <si>
    <t>Tiptopite</t>
  </si>
  <si>
    <t>Veszelyite</t>
  </si>
  <si>
    <t>Philipsburgite</t>
  </si>
  <si>
    <t>Kipushite</t>
  </si>
  <si>
    <t>Spencerite</t>
  </si>
  <si>
    <t>Glucine</t>
  </si>
  <si>
    <t>Phosphates, etc: With only medium-sized cations, (OH, etc.):RO4 &lt; 1:1</t>
  </si>
  <si>
    <t>Pitticite</t>
  </si>
  <si>
    <t>Diadochite</t>
  </si>
  <si>
    <t>Vashegyite</t>
  </si>
  <si>
    <t>Schoonerite</t>
  </si>
  <si>
    <t>Sinkankasite</t>
  </si>
  <si>
    <t>Sanjuanite</t>
  </si>
  <si>
    <t>Sarmientite</t>
  </si>
  <si>
    <t>Bukovskyite</t>
  </si>
  <si>
    <t>Zykaite</t>
  </si>
  <si>
    <t>Giniite</t>
  </si>
  <si>
    <t>Sasaite</t>
  </si>
  <si>
    <t>Mcauslanite</t>
  </si>
  <si>
    <t>Braithwaiteite</t>
  </si>
  <si>
    <t>Phosphates, etc: With only medium-sized cations, (OH, etc.):RO4 = 1:1 and &lt; 2:1</t>
  </si>
  <si>
    <t>Nissonite</t>
  </si>
  <si>
    <t>Euchroite</t>
  </si>
  <si>
    <t>Legrandite</t>
  </si>
  <si>
    <t>Strashimirite</t>
  </si>
  <si>
    <t>Kunatite</t>
  </si>
  <si>
    <t>Earlshannonite</t>
  </si>
  <si>
    <t>Arthurite</t>
  </si>
  <si>
    <t>Ojuelaite</t>
  </si>
  <si>
    <t>Whitmoreite</t>
  </si>
  <si>
    <t>Kleemanite</t>
  </si>
  <si>
    <t>Bermanite</t>
  </si>
  <si>
    <t>Kovdorskite</t>
  </si>
  <si>
    <t>Ferrostrunzite</t>
  </si>
  <si>
    <t>Ferristrunzite</t>
  </si>
  <si>
    <t>Metavauxite</t>
  </si>
  <si>
    <t>Strunzite</t>
  </si>
  <si>
    <t>Beraunite</t>
  </si>
  <si>
    <t>Gordonite</t>
  </si>
  <si>
    <t>Laueite</t>
  </si>
  <si>
    <t>Sigloite</t>
  </si>
  <si>
    <t>Paravauxite</t>
  </si>
  <si>
    <t>Ushkovite</t>
  </si>
  <si>
    <t>Mangangordonite</t>
  </si>
  <si>
    <t>Pseudolaueite</t>
  </si>
  <si>
    <t>Stewartite</t>
  </si>
  <si>
    <t>Tinticite</t>
  </si>
  <si>
    <t>Vauxite</t>
  </si>
  <si>
    <t>Vantasselite</t>
  </si>
  <si>
    <t>Cacoxenite</t>
  </si>
  <si>
    <t>Gormanite</t>
  </si>
  <si>
    <t>Souzalite</t>
  </si>
  <si>
    <t>Kingite</t>
  </si>
  <si>
    <t>Wavellite</t>
  </si>
  <si>
    <t>Kribergite</t>
  </si>
  <si>
    <t>Mapimite</t>
  </si>
  <si>
    <t>Ogdensburgite</t>
  </si>
  <si>
    <t>Phosphates, etc: With only medium-sized cations, (OH, etc.):RO4 = 2:1</t>
  </si>
  <si>
    <t>Chenevixite</t>
  </si>
  <si>
    <t>Luetheite</t>
  </si>
  <si>
    <t>Akrochordite</t>
  </si>
  <si>
    <t>Aheylite</t>
  </si>
  <si>
    <t>Chalcosiderite</t>
  </si>
  <si>
    <t>Faustite</t>
  </si>
  <si>
    <t>Planerite</t>
  </si>
  <si>
    <t>Turquoise</t>
  </si>
  <si>
    <t>Ernstite</t>
  </si>
  <si>
    <t>Childrenite</t>
  </si>
  <si>
    <t>Eosphorite</t>
  </si>
  <si>
    <t>Phosphates, etc: With only medium-sized cations, (OH, etc.):RO4 = 3:1</t>
  </si>
  <si>
    <t>Senegalite</t>
  </si>
  <si>
    <t>Fluellite</t>
  </si>
  <si>
    <t>Bulachite</t>
  </si>
  <si>
    <t>Zapatalite</t>
  </si>
  <si>
    <t>Ceruleite</t>
  </si>
  <si>
    <t>Aldermanite</t>
  </si>
  <si>
    <t>Phosphates, etc: With only medium-sized cations, (OH,etc.):RO4 &gt; 3:1</t>
  </si>
  <si>
    <t>Hotsonite-VII</t>
  </si>
  <si>
    <t>Hotsonite-VI</t>
  </si>
  <si>
    <t>Liskeardite</t>
  </si>
  <si>
    <t>Bolivarite</t>
  </si>
  <si>
    <t>Evansite</t>
  </si>
  <si>
    <t>Rosieresite</t>
  </si>
  <si>
    <t>Rusakovite</t>
  </si>
  <si>
    <t>Liroconite</t>
  </si>
  <si>
    <t>Sieleckiite</t>
  </si>
  <si>
    <t>Chalcophyllite</t>
  </si>
  <si>
    <t>Parnauite</t>
  </si>
  <si>
    <t>Phosphates, etc: With large and medium-sized cations, (OH, etc.):RO4 &lt; 0.5:1</t>
  </si>
  <si>
    <t>Shubnikovite</t>
  </si>
  <si>
    <t>Lavendulan</t>
  </si>
  <si>
    <t>Zdenekite</t>
  </si>
  <si>
    <t>Sampleite</t>
  </si>
  <si>
    <t>Phosphates, etc: With large and medium-sized cations, (OH, etc.):RO4 &lt; 1:1</t>
  </si>
  <si>
    <t>Minyulite</t>
  </si>
  <si>
    <t>Leucophosphite</t>
  </si>
  <si>
    <t>Spheniscidite</t>
  </si>
  <si>
    <t>Tinsleyite</t>
  </si>
  <si>
    <t>Keckite</t>
  </si>
  <si>
    <t>Jahnsite-(CaMnFe)</t>
  </si>
  <si>
    <t>Jahnsite-(CaMnMg)</t>
  </si>
  <si>
    <t>Jahnsite-(CaMnMn)</t>
  </si>
  <si>
    <t>Rittmannite</t>
  </si>
  <si>
    <t>Whiteite-(MnFeMg)</t>
  </si>
  <si>
    <t>Whiteite-(CaFeMg)</t>
  </si>
  <si>
    <t>Whiteite-(CaMnMg)</t>
  </si>
  <si>
    <t>Manganosegelerite</t>
  </si>
  <si>
    <t>Overite</t>
  </si>
  <si>
    <t>Segelerite</t>
  </si>
  <si>
    <t>Wilhelmvierlingite</t>
  </si>
  <si>
    <t>Calcioferrite</t>
  </si>
  <si>
    <t>Kingsmountite</t>
  </si>
  <si>
    <t>Montgomeryite</t>
  </si>
  <si>
    <t>Zodacite</t>
  </si>
  <si>
    <t>Arseniosiderite</t>
  </si>
  <si>
    <t>Kolfanite</t>
  </si>
  <si>
    <t>Lunokite</t>
  </si>
  <si>
    <t>Pararobertsite</t>
  </si>
  <si>
    <t>Robertsite</t>
  </si>
  <si>
    <t>Mitridatite</t>
  </si>
  <si>
    <t>Mantienneite</t>
  </si>
  <si>
    <t>Paulkerrite</t>
  </si>
  <si>
    <t>Benyacarite</t>
  </si>
  <si>
    <t>Xanthoxenite</t>
  </si>
  <si>
    <t>Englishite</t>
  </si>
  <si>
    <t>Phosphates, etc: With large and medium-sized cations, (OH, etc.):RO4 = 1:l</t>
  </si>
  <si>
    <t>Johnwalkite</t>
  </si>
  <si>
    <t>Olmsteadite</t>
  </si>
  <si>
    <t>Gatumbaite</t>
  </si>
  <si>
    <t>Camgasite</t>
  </si>
  <si>
    <t>Phosphofibrite</t>
  </si>
  <si>
    <t>Jungite</t>
  </si>
  <si>
    <t>Wycheproofite</t>
  </si>
  <si>
    <t>Mrazekite</t>
  </si>
  <si>
    <t>Phosphates, etc: With large and medium-sized cations, (OH, etc.):RO4 &gt; 1:1 and &lt; 2:1</t>
  </si>
  <si>
    <t>Alumopharmacosiderite</t>
  </si>
  <si>
    <t>Bariopharmacosiderite</t>
  </si>
  <si>
    <t>Pharmacosiderite</t>
  </si>
  <si>
    <t>Natropharmacosiderite</t>
  </si>
  <si>
    <t>Dufrenite</t>
  </si>
  <si>
    <t>Burangaite</t>
  </si>
  <si>
    <t>Natrodufrenite</t>
  </si>
  <si>
    <t>Kidwellite</t>
  </si>
  <si>
    <t>Richelsdorfite</t>
  </si>
  <si>
    <t>Matulaite</t>
  </si>
  <si>
    <t>Phosphates, etc: With large and medium-sized cations, (OH, etc.):RO4 = 2:1</t>
  </si>
  <si>
    <t>Foggite</t>
  </si>
  <si>
    <t>Cyrilovite</t>
  </si>
  <si>
    <t>Millisite</t>
  </si>
  <si>
    <t>Wardite</t>
  </si>
  <si>
    <t>Agardite-(Y)</t>
  </si>
  <si>
    <t>Goudeyite</t>
  </si>
  <si>
    <t>Mixite</t>
  </si>
  <si>
    <t>Petersite-(Y)</t>
  </si>
  <si>
    <t>Wallkilldellite</t>
  </si>
  <si>
    <t>Phosphates, etc: With large and medium-sized cations, (OH, etc.):RO4 &gt; 2:1</t>
  </si>
  <si>
    <t>Morinite</t>
  </si>
  <si>
    <t>Clinotyrolite</t>
  </si>
  <si>
    <t>Tyrolite</t>
  </si>
  <si>
    <t>Natrobetpakdalite</t>
  </si>
  <si>
    <t>Betpakdalite</t>
  </si>
  <si>
    <t>Melkovite</t>
  </si>
  <si>
    <t>Yukonite</t>
  </si>
  <si>
    <t>Delvauxite</t>
  </si>
  <si>
    <t>Santafeite</t>
  </si>
  <si>
    <t>Phosphates, etc: With only large cations</t>
  </si>
  <si>
    <t>Natrophosphate</t>
  </si>
  <si>
    <t>Isoclasite</t>
  </si>
  <si>
    <t>Lermontovite</t>
  </si>
  <si>
    <t>Vyacheslavite</t>
  </si>
  <si>
    <t>Phosphates, etc: With CO3, SO4, SiO4</t>
  </si>
  <si>
    <t>Girvasite</t>
  </si>
  <si>
    <t>Voggite</t>
  </si>
  <si>
    <t>Peisleyite</t>
  </si>
  <si>
    <t>Perhamite</t>
  </si>
  <si>
    <t>Saryarkite-(Y)</t>
  </si>
  <si>
    <t>Parwanite</t>
  </si>
  <si>
    <t>Uranyl Phosphates and Arsenates</t>
  </si>
  <si>
    <t>Uranyl Phosphates and Arsenates: UO2:RO4 = 1:2</t>
  </si>
  <si>
    <t>Orthowalpurgite</t>
  </si>
  <si>
    <t>Walpurgite</t>
  </si>
  <si>
    <t>Hallimondite</t>
  </si>
  <si>
    <t>Parsonsite</t>
  </si>
  <si>
    <t>Ulrichite</t>
  </si>
  <si>
    <t>Uranyl Phosphates and Arsenates: UO2:RO4 = 1:1</t>
  </si>
  <si>
    <t>Autunite</t>
  </si>
  <si>
    <t>Heinrichite</t>
  </si>
  <si>
    <t>Kahlerite</t>
  </si>
  <si>
    <t>Uranocircite</t>
  </si>
  <si>
    <t>Novacekite</t>
  </si>
  <si>
    <t>Torbernite</t>
  </si>
  <si>
    <t>Uranospinite</t>
  </si>
  <si>
    <t>Zeunerite</t>
  </si>
  <si>
    <t>Xiangjiangite</t>
  </si>
  <si>
    <t>Saleeite</t>
  </si>
  <si>
    <t>Bassetite</t>
  </si>
  <si>
    <t>Metazeunerite</t>
  </si>
  <si>
    <t>Meta-autunite</t>
  </si>
  <si>
    <t>Metauranocircite</t>
  </si>
  <si>
    <t>Metauranospinite</t>
  </si>
  <si>
    <t>Metaheinrichite</t>
  </si>
  <si>
    <t>Metakahlerite</t>
  </si>
  <si>
    <t>Metakirchheimerite</t>
  </si>
  <si>
    <t>Metalodevite</t>
  </si>
  <si>
    <t>Metanovacekite</t>
  </si>
  <si>
    <t>Metatorbernite</t>
  </si>
  <si>
    <t>Lehnerite</t>
  </si>
  <si>
    <t>Przhevalskite</t>
  </si>
  <si>
    <t>Trogerite</t>
  </si>
  <si>
    <t>Abernathyite</t>
  </si>
  <si>
    <t>Chernikovite</t>
  </si>
  <si>
    <t>Meta-ankoleite</t>
  </si>
  <si>
    <t>Natrouranospinite</t>
  </si>
  <si>
    <t>Uramphite</t>
  </si>
  <si>
    <t>Threadgoldite</t>
  </si>
  <si>
    <t>Arsenuranospathite</t>
  </si>
  <si>
    <t>Uranospathite</t>
  </si>
  <si>
    <t>Vochtenite</t>
  </si>
  <si>
    <t>Coconinoite</t>
  </si>
  <si>
    <t>Ranunculite</t>
  </si>
  <si>
    <t>Triangulite</t>
  </si>
  <si>
    <t>Furongite</t>
  </si>
  <si>
    <t>Sabugalite</t>
  </si>
  <si>
    <t>Uranyl Phosphates and Arsenates: UO2:RO4 = 3:2</t>
  </si>
  <si>
    <t>Francoisite-(Nd)</t>
  </si>
  <si>
    <t>Phuralumite</t>
  </si>
  <si>
    <t>Upalite</t>
  </si>
  <si>
    <t>Arsenuranylite</t>
  </si>
  <si>
    <t>Yingjiangite</t>
  </si>
  <si>
    <t>Renardite</t>
  </si>
  <si>
    <t>Dewindtite</t>
  </si>
  <si>
    <t>Phosphuranylite</t>
  </si>
  <si>
    <t>Hugelite</t>
  </si>
  <si>
    <t>Dumontite</t>
  </si>
  <si>
    <t>Arsenovanmeersscheite</t>
  </si>
  <si>
    <t>Metavanmeersscheite</t>
  </si>
  <si>
    <t>Vanmeersscheite</t>
  </si>
  <si>
    <t>Althupite</t>
  </si>
  <si>
    <t>Mundite</t>
  </si>
  <si>
    <t>Phurcalite</t>
  </si>
  <si>
    <t>Bergenite</t>
  </si>
  <si>
    <t>Uranyl Phosphates and Arsenates: Unclassified</t>
  </si>
  <si>
    <t>Moreauite</t>
  </si>
  <si>
    <t>Asselbornite</t>
  </si>
  <si>
    <t>Kamitugaite</t>
  </si>
  <si>
    <t>Polyphosphates, Polyarsenates, [4]-Polyvanadates</t>
  </si>
  <si>
    <t>Polyphosphates, Polyarsenates, [4]-Polyvanadates: Polyphosphates, etc., without OH and H2O; dimers of corner-sharing RO4 tetrahedra.</t>
  </si>
  <si>
    <t>Blossite</t>
  </si>
  <si>
    <t>Ziesite</t>
  </si>
  <si>
    <t>Chervetite</t>
  </si>
  <si>
    <t>Polyphosphates, Polyarsenates, [4]-Polyvanadates: Polyphosphates, etc., with H2O only</t>
  </si>
  <si>
    <t>Canaphite</t>
  </si>
  <si>
    <t>Pintadoite</t>
  </si>
  <si>
    <t>Polyphosphates, Polyarsenates, [4]-Polyvanadates: Polyphosphates, etc, with OH and H2O</t>
  </si>
  <si>
    <t>Volborthite</t>
  </si>
  <si>
    <t>Polyphosphates, Polyarsenates, [4]-Polyvanadates: Ino-[4]-vanadates</t>
  </si>
  <si>
    <t>Alvanite</t>
  </si>
  <si>
    <t>Unclassified Strunz PHOSPHATES, ARSENATES, VANADATES</t>
  </si>
  <si>
    <t>Unclassified Strunz PHOSPHATES, ARSENATES, VANADATES: Unknown</t>
  </si>
  <si>
    <t>IMA2009-005</t>
  </si>
  <si>
    <t>IMA2009-016</t>
  </si>
  <si>
    <t>IMA2008-063</t>
  </si>
  <si>
    <t>Sodium-autunite</t>
  </si>
  <si>
    <t>Sodium</t>
  </si>
  <si>
    <t>Coeruleolactite</t>
  </si>
  <si>
    <t>Viseite</t>
  </si>
  <si>
    <t>SILICATES (Germanates)</t>
  </si>
  <si>
    <t>Unclassified</t>
  </si>
  <si>
    <t>Ivanyukite-Cu</t>
  </si>
  <si>
    <t>Ivanyukite-Na</t>
  </si>
  <si>
    <t>Ivanyukite-K</t>
  </si>
  <si>
    <t>IMA2009-001</t>
  </si>
  <si>
    <t>Nesosilicates</t>
  </si>
  <si>
    <t>Nesosilicates: Nesosilicates without additional anions; cations in tetrahedral [4] coordination</t>
  </si>
  <si>
    <t>Eucryptite</t>
  </si>
  <si>
    <t>Phenakite</t>
  </si>
  <si>
    <t>Willemite</t>
  </si>
  <si>
    <t>Liberite</t>
  </si>
  <si>
    <t>Nesosilicates: Nesosilicates without additional anions; cations in [4] and greater coordination</t>
  </si>
  <si>
    <t>Trimerite</t>
  </si>
  <si>
    <t>Larsenite</t>
  </si>
  <si>
    <t>Esperite</t>
  </si>
  <si>
    <t>Nesosilicates: Nesosilicates without additional anions; cations in octahedral [6] coordination</t>
  </si>
  <si>
    <t>Forsterite</t>
  </si>
  <si>
    <t>Glaucochroite</t>
  </si>
  <si>
    <t>Fayalite</t>
  </si>
  <si>
    <t>Olivine</t>
  </si>
  <si>
    <t>Kirschsteinite</t>
  </si>
  <si>
    <t>Laihunite</t>
  </si>
  <si>
    <t>Liebenbergite</t>
  </si>
  <si>
    <t>Tephroite</t>
  </si>
  <si>
    <t>Monticellite</t>
  </si>
  <si>
    <t>Ringwoodite</t>
  </si>
  <si>
    <t>Nesosilicates: Nesosilicates without additional anions; cations in [6] and/or greater coordination</t>
  </si>
  <si>
    <t>Larnite</t>
  </si>
  <si>
    <t>Merwinite</t>
  </si>
  <si>
    <t>Bredigite</t>
  </si>
  <si>
    <t>Garnet</t>
  </si>
  <si>
    <t>Almandine</t>
  </si>
  <si>
    <t>Grossular</t>
  </si>
  <si>
    <t>Pyrope</t>
  </si>
  <si>
    <t>Spessartine</t>
  </si>
  <si>
    <t>Hibschite</t>
  </si>
  <si>
    <t>Henritermierite</t>
  </si>
  <si>
    <t>Katoite</t>
  </si>
  <si>
    <t>Knorringite</t>
  </si>
  <si>
    <t>Uvarovite</t>
  </si>
  <si>
    <t>Calderite</t>
  </si>
  <si>
    <t>Andradite</t>
  </si>
  <si>
    <t>Majorite</t>
  </si>
  <si>
    <t>Morimotoite</t>
  </si>
  <si>
    <t>Schorlomite</t>
  </si>
  <si>
    <t>Goldmanite</t>
  </si>
  <si>
    <t>Kimzeyite</t>
  </si>
  <si>
    <t>Wadalite</t>
  </si>
  <si>
    <t>Coffinite</t>
  </si>
  <si>
    <t>Hafnon</t>
  </si>
  <si>
    <t>Thorite</t>
  </si>
  <si>
    <t>Thorogummite</t>
  </si>
  <si>
    <t>Zircon</t>
  </si>
  <si>
    <t>Huttonite</t>
  </si>
  <si>
    <t>Tombarthite-(Y)</t>
  </si>
  <si>
    <t>Eulytite</t>
  </si>
  <si>
    <t>Nesosilicates: Nesosilicates with additional (O,OH,F,H2O);</t>
  </si>
  <si>
    <t>Beryllite</t>
  </si>
  <si>
    <t>Euclase</t>
  </si>
  <si>
    <t>Sverigeite</t>
  </si>
  <si>
    <t>Hodgkinsonite</t>
  </si>
  <si>
    <t>Gerstmannite</t>
  </si>
  <si>
    <t>Clinohedrite</t>
  </si>
  <si>
    <t>Stringhamite</t>
  </si>
  <si>
    <t>Katoptrite</t>
  </si>
  <si>
    <t>Yeatmanite</t>
  </si>
  <si>
    <t>Sphaerobertrandite</t>
  </si>
  <si>
    <t>Nesosilicates: Nesosilicates with additional anions;</t>
  </si>
  <si>
    <t>Sillimanite</t>
  </si>
  <si>
    <t>Franciscanite-III</t>
  </si>
  <si>
    <t>Orebroite-III</t>
  </si>
  <si>
    <t>Welinite-III</t>
  </si>
  <si>
    <t>Franciscanite-VIII</t>
  </si>
  <si>
    <t>Welinite-VIII</t>
  </si>
  <si>
    <t>Andalusite</t>
  </si>
  <si>
    <t>Kanonaite</t>
  </si>
  <si>
    <t>Kyanite</t>
  </si>
  <si>
    <t>Mullite</t>
  </si>
  <si>
    <t>Yoderite</t>
  </si>
  <si>
    <t>Staurolite</t>
  </si>
  <si>
    <t>Topaz</t>
  </si>
  <si>
    <t>Norbergite</t>
  </si>
  <si>
    <t>Alleghanyite</t>
  </si>
  <si>
    <t>Chondrodite</t>
  </si>
  <si>
    <t>Reinhardbraunsite</t>
  </si>
  <si>
    <t>Manganhumite</t>
  </si>
  <si>
    <t>Humite</t>
  </si>
  <si>
    <t>Clinohumite</t>
  </si>
  <si>
    <t>Sonolite</t>
  </si>
  <si>
    <t>Leucophoenicite</t>
  </si>
  <si>
    <t>Ribbeite</t>
  </si>
  <si>
    <t>Jerrygibbsite</t>
  </si>
  <si>
    <t>Ellenbergerite</t>
  </si>
  <si>
    <t>Chloritoid</t>
  </si>
  <si>
    <t>Magnesiochloritoid</t>
  </si>
  <si>
    <t>Ottrelite</t>
  </si>
  <si>
    <t>Poldervaartite</t>
  </si>
  <si>
    <t>Nesosilicates: Nesosilicates with additional anions; cations in &gt; [6] ± [6] coordination</t>
  </si>
  <si>
    <t>Abswurmbachite</t>
  </si>
  <si>
    <t>Braunite-I</t>
  </si>
  <si>
    <t>Neltnerite</t>
  </si>
  <si>
    <t>Langbanite</t>
  </si>
  <si>
    <t>Malayaite</t>
  </si>
  <si>
    <t>Vanadomalayaite</t>
  </si>
  <si>
    <t>Titanite</t>
  </si>
  <si>
    <t>Cerite-(Ce)</t>
  </si>
  <si>
    <t>Trimounsite-(Y)</t>
  </si>
  <si>
    <t>Sitinakite</t>
  </si>
  <si>
    <t>Kittatinnyite</t>
  </si>
  <si>
    <t>Natisite</t>
  </si>
  <si>
    <t>Paranatisite</t>
  </si>
  <si>
    <t>Tornebohmite-(Ce)</t>
  </si>
  <si>
    <t>Tornebohmite-(La)</t>
  </si>
  <si>
    <t>Kuliokite-(Y)</t>
  </si>
  <si>
    <t>Chantalite</t>
  </si>
  <si>
    <t>Mozartite</t>
  </si>
  <si>
    <t>Vuagnatite</t>
  </si>
  <si>
    <t>Hatrurite</t>
  </si>
  <si>
    <t>Jasmundite</t>
  </si>
  <si>
    <t>Afwillite</t>
  </si>
  <si>
    <t>Bultfonteinite</t>
  </si>
  <si>
    <t>Tranquillityite</t>
  </si>
  <si>
    <t>Nesosilicates: Nesosilicates with CO3, SO4, PO4, etc.</t>
  </si>
  <si>
    <t>Iimoriite-(Y)</t>
  </si>
  <si>
    <t>Tundrite-(Ce)</t>
  </si>
  <si>
    <t>Tundrite-(Nd)</t>
  </si>
  <si>
    <t>Paraspurrite</t>
  </si>
  <si>
    <t>Spurrite</t>
  </si>
  <si>
    <t>Britholite-(Ce)</t>
  </si>
  <si>
    <t>Britholite-(Y)</t>
  </si>
  <si>
    <t>Ellestadite-(Cl)</t>
  </si>
  <si>
    <t>Fluorbritholite-(Ce)</t>
  </si>
  <si>
    <t>Ellestadite-(F)</t>
  </si>
  <si>
    <t>Ellestadite-(OH)</t>
  </si>
  <si>
    <t>Mattheddleite</t>
  </si>
  <si>
    <t>Tritomite-(Ce)</t>
  </si>
  <si>
    <t>Tritomite-(Y)</t>
  </si>
  <si>
    <t>Nesosilicates: Nesosilicates with BO3 triangles and/or B[4], Be[4] tetrahedra,</t>
  </si>
  <si>
    <t>Grandidierite</t>
  </si>
  <si>
    <t>Dumortierite</t>
  </si>
  <si>
    <t>Holtite</t>
  </si>
  <si>
    <t>Magnesiodumortierite</t>
  </si>
  <si>
    <t>Garrelsite-V</t>
  </si>
  <si>
    <t>Garrelsite-VIII</t>
  </si>
  <si>
    <t>Datolite</t>
  </si>
  <si>
    <t>Hingganite-(Yb)</t>
  </si>
  <si>
    <t>Hingganite-(Ce)</t>
  </si>
  <si>
    <t>Hingganite-(Y)</t>
  </si>
  <si>
    <t>Bakerite</t>
  </si>
  <si>
    <t>Homilite</t>
  </si>
  <si>
    <t>Gadolinite-(Ce)</t>
  </si>
  <si>
    <t>Gadolinite-(Y)</t>
  </si>
  <si>
    <t>Minasgeraisite-(Y)</t>
  </si>
  <si>
    <t>Melanocerite-(Ce)</t>
  </si>
  <si>
    <t>Stillwellite-(Ce)</t>
  </si>
  <si>
    <t>Cappelenite-(Y)</t>
  </si>
  <si>
    <t>Okanoganite-(Y)</t>
  </si>
  <si>
    <t>Vicanite-(Ce)</t>
  </si>
  <si>
    <t>Nesosilicates: Uranyl neso- and polysilicates</t>
  </si>
  <si>
    <t>Soddyite</t>
  </si>
  <si>
    <t>Cuprosklodowskite</t>
  </si>
  <si>
    <t>Oursinite</t>
  </si>
  <si>
    <t>Sklodowskite</t>
  </si>
  <si>
    <t>Boltwoodite</t>
  </si>
  <si>
    <t>Kasolite</t>
  </si>
  <si>
    <t>Uranophane</t>
  </si>
  <si>
    <t>Natroboltwoodite</t>
  </si>
  <si>
    <t>Swamboite</t>
  </si>
  <si>
    <t>Haiweeite</t>
  </si>
  <si>
    <t>Metahaiweeite</t>
  </si>
  <si>
    <t>Weeksite</t>
  </si>
  <si>
    <t>Uranosilite</t>
  </si>
  <si>
    <t>Nesosilicates: Garnet - Mn</t>
  </si>
  <si>
    <t>Sorosilicates</t>
  </si>
  <si>
    <t>Sorosilicates: Si2O7 groups, without non-tetrahedral anions; cations in tetrahedral [4] coordination</t>
  </si>
  <si>
    <t>Sorosilicates: Si2O7 groups, without non-tetrahedral anions; cations in tetrahedral [4] and greater coordination</t>
  </si>
  <si>
    <t>Gugiaite</t>
  </si>
  <si>
    <t>Jeffreyite</t>
  </si>
  <si>
    <t>Hardystonite</t>
  </si>
  <si>
    <t>Akermanite</t>
  </si>
  <si>
    <t>Gehlenite</t>
  </si>
  <si>
    <t>Melilite</t>
  </si>
  <si>
    <t>Cebollite</t>
  </si>
  <si>
    <t>Barylite</t>
  </si>
  <si>
    <t>Andremeyerite</t>
  </si>
  <si>
    <t>Sorosilicates: Si2O7 groups, without non-tetrahedral anions; cations in octahedral [6] and greater coordination</t>
  </si>
  <si>
    <t>Keiviite-(Y)</t>
  </si>
  <si>
    <t>Gittinsite</t>
  </si>
  <si>
    <t>Keiviite-(Yb)</t>
  </si>
  <si>
    <t>Thortveitite</t>
  </si>
  <si>
    <t>Yttrialite-(Y)</t>
  </si>
  <si>
    <t>Khibinskite</t>
  </si>
  <si>
    <t>Keldyshite</t>
  </si>
  <si>
    <t>Parakeldyshite</t>
  </si>
  <si>
    <t>Rankinite</t>
  </si>
  <si>
    <t>Barysilite</t>
  </si>
  <si>
    <t>Edgarbaileyite</t>
  </si>
  <si>
    <t>Sorosilicates: Si2O7 groups, with additional anions; cations in tetrahedral [4] and greater coordination</t>
  </si>
  <si>
    <t>Bertrandite</t>
  </si>
  <si>
    <t>Hemimorphite</t>
  </si>
  <si>
    <t>Junitoite</t>
  </si>
  <si>
    <t>Axinite-(Fe)</t>
  </si>
  <si>
    <t>Axinite-(Mg)</t>
  </si>
  <si>
    <t>Axinite-(Mn)</t>
  </si>
  <si>
    <t>Tinzenite</t>
  </si>
  <si>
    <t>Vistepite</t>
  </si>
  <si>
    <t>Werdingite</t>
  </si>
  <si>
    <t>Sorosilicates: Si2O7 groups, with additional anions; cations in octahedral [6] and greater coordination</t>
  </si>
  <si>
    <t>Wadsleyite</t>
  </si>
  <si>
    <t>Hennomartinite</t>
  </si>
  <si>
    <t>Lawsonite</t>
  </si>
  <si>
    <t>Ilvaite</t>
  </si>
  <si>
    <t>Tilleyite</t>
  </si>
  <si>
    <t>Cervandonite-(Ce)</t>
  </si>
  <si>
    <t>Suolunite</t>
  </si>
  <si>
    <t>Jaffeite</t>
  </si>
  <si>
    <t>Fresnoite</t>
  </si>
  <si>
    <t>Baghdadite</t>
  </si>
  <si>
    <t>Janhaugite</t>
  </si>
  <si>
    <t>Burpalite</t>
  </si>
  <si>
    <t>Cuspidine</t>
  </si>
  <si>
    <t>Hiortdahlite</t>
  </si>
  <si>
    <t>Lavenite</t>
  </si>
  <si>
    <t>Niocalite</t>
  </si>
  <si>
    <t>Wohlerite</t>
  </si>
  <si>
    <t>Nacareniobsite-(Ce)</t>
  </si>
  <si>
    <t>Mosandrite</t>
  </si>
  <si>
    <t>Hainite</t>
  </si>
  <si>
    <t>Rosenbuschite</t>
  </si>
  <si>
    <t>Gotzenite</t>
  </si>
  <si>
    <t>Barytolamprophyllite</t>
  </si>
  <si>
    <t>Ericssonite</t>
  </si>
  <si>
    <t>Lamprophyllite</t>
  </si>
  <si>
    <t>Orthoericssonite</t>
  </si>
  <si>
    <t>Seidozerite</t>
  </si>
  <si>
    <t>Murmanite</t>
  </si>
  <si>
    <t>Epistolite</t>
  </si>
  <si>
    <t>Lomonosovite</t>
  </si>
  <si>
    <t>Vuonnemite</t>
  </si>
  <si>
    <t>Sobolevite</t>
  </si>
  <si>
    <t>Innelite</t>
  </si>
  <si>
    <t>Polyphite-VIII</t>
  </si>
  <si>
    <t>Yoshimuraite</t>
  </si>
  <si>
    <t>Quadruphite-VII</t>
  </si>
  <si>
    <t>Polyphite-VII</t>
  </si>
  <si>
    <t>Quadruphite-VIII</t>
  </si>
  <si>
    <t>Bornemanite</t>
  </si>
  <si>
    <t>Bafertisite</t>
  </si>
  <si>
    <t>Hejtmanite</t>
  </si>
  <si>
    <t>Delindeite</t>
  </si>
  <si>
    <t>Surkhobite</t>
  </si>
  <si>
    <t>Jinshajiangite</t>
  </si>
  <si>
    <t>Perraultite</t>
  </si>
  <si>
    <t>Karnasurtite-(Ce)</t>
  </si>
  <si>
    <t>Chevkinite-(Ce)</t>
  </si>
  <si>
    <t>Perrierite-(Ce)</t>
  </si>
  <si>
    <t>Strontiochevkinite</t>
  </si>
  <si>
    <t>Fersmanite</t>
  </si>
  <si>
    <t>Nasonite</t>
  </si>
  <si>
    <t>Kentrolite</t>
  </si>
  <si>
    <t>Melanotekite</t>
  </si>
  <si>
    <t>Killalaite</t>
  </si>
  <si>
    <t>Sorosilicates: Sorosilicates with mixed SiO4 and Si2O7 groups; cations in tetrahedral [4] and greater coordination</t>
  </si>
  <si>
    <t>Harstigite</t>
  </si>
  <si>
    <t>Samfowlerite</t>
  </si>
  <si>
    <t>Davreuxite</t>
  </si>
  <si>
    <t>Queitite</t>
  </si>
  <si>
    <t>Sorosilicates: Sorosilicates with mixed SiO4 and Si2O7 groups; cations in octahedral [6] and greater coordination</t>
  </si>
  <si>
    <t>Clinozoisite</t>
  </si>
  <si>
    <t>Epidote</t>
  </si>
  <si>
    <t>Epidote-(Pb)</t>
  </si>
  <si>
    <t>Mukhinite</t>
  </si>
  <si>
    <t>Piemontite</t>
  </si>
  <si>
    <t>Allanite-Group</t>
  </si>
  <si>
    <t>Allanite-(Y)</t>
  </si>
  <si>
    <t>Allanite-(Ce)</t>
  </si>
  <si>
    <t>Dissakisite-(Ce)</t>
  </si>
  <si>
    <t>Dollaseite-(Ce)</t>
  </si>
  <si>
    <t>Khristovite-(Ce)</t>
  </si>
  <si>
    <t>Zoisite</t>
  </si>
  <si>
    <t>Sursassite</t>
  </si>
  <si>
    <t>Macfallite</t>
  </si>
  <si>
    <t>Julgoldite-(Fe++)</t>
  </si>
  <si>
    <t>Julgoldite-(Fe+++)</t>
  </si>
  <si>
    <t>Pumpellyite-(Fe++)</t>
  </si>
  <si>
    <t>Okhotskite-(Mn++)</t>
  </si>
  <si>
    <t>Pumpellyite-(Fe+++)</t>
  </si>
  <si>
    <t>Pumpellyite-(Mg)</t>
  </si>
  <si>
    <t>Pumpellyite-(Mn++)</t>
  </si>
  <si>
    <t>Shuiskite</t>
  </si>
  <si>
    <t>Ganomalite</t>
  </si>
  <si>
    <t>Rustumite</t>
  </si>
  <si>
    <t>Vesuvianite</t>
  </si>
  <si>
    <t>Vyuntspakhkite-(Y)</t>
  </si>
  <si>
    <t>Dellaite</t>
  </si>
  <si>
    <t>Sorosilicates: Sorosilicates with Si3O10, Si4O11, etc. anions; cations in tetrahedral [4] and greater coordination</t>
  </si>
  <si>
    <t>Aminoffite</t>
  </si>
  <si>
    <t>Kinoite</t>
  </si>
  <si>
    <t>Akatoreite</t>
  </si>
  <si>
    <t>Sorosilicates: Sorosilicates with Si3O10, Si4O11, etc. anions; cations in octahedral [6] and greater coordination</t>
  </si>
  <si>
    <t>Orientite</t>
  </si>
  <si>
    <t>Rosenhahnite</t>
  </si>
  <si>
    <t>Trabzonite</t>
  </si>
  <si>
    <t>Thalenite-(Y)</t>
  </si>
  <si>
    <t>Tiragalloite</t>
  </si>
  <si>
    <t>Medaite</t>
  </si>
  <si>
    <t>Ruizite</t>
  </si>
  <si>
    <t>Ardennite-(As)</t>
  </si>
  <si>
    <t>Kilchoanite</t>
  </si>
  <si>
    <t>Kornerupine</t>
  </si>
  <si>
    <t>Zunyite</t>
  </si>
  <si>
    <t>Sorosilicates: Allophane group</t>
  </si>
  <si>
    <t>Zinalsite</t>
  </si>
  <si>
    <t>Orlovite</t>
  </si>
  <si>
    <t>Shlykovite</t>
  </si>
  <si>
    <t>Voloshinite</t>
  </si>
  <si>
    <t>IMA2009-011</t>
  </si>
  <si>
    <t>Cyclosilicates</t>
  </si>
  <si>
    <t>Cyclosilicates: [Si3O9]6- 3-membered single rings (dreier-Einfachringe),</t>
  </si>
  <si>
    <t>Bazirite</t>
  </si>
  <si>
    <t>Benitoite</t>
  </si>
  <si>
    <t>Pabstite</t>
  </si>
  <si>
    <t>Wadeite</t>
  </si>
  <si>
    <t>Calciocatapleiite</t>
  </si>
  <si>
    <t>Catapleiite</t>
  </si>
  <si>
    <t>Margarosanite</t>
  </si>
  <si>
    <t>Walstromite</t>
  </si>
  <si>
    <t>Cyclosilicates: [Si3O9]6- 3-membered single rings, with insular complex anions</t>
  </si>
  <si>
    <t>Roeblingite</t>
  </si>
  <si>
    <t>Ilimaussite-(Ce)</t>
  </si>
  <si>
    <t>Cyclosilicates: [Si3O9]6- 3-membered double rings</t>
  </si>
  <si>
    <t>Cyclosilicates: [Si4O12]8- 4-membered single rings (vierer-Einfachringe),</t>
  </si>
  <si>
    <t>Papagoite</t>
  </si>
  <si>
    <t>Verplanckite</t>
  </si>
  <si>
    <t>Baotite</t>
  </si>
  <si>
    <t>Nagashimalite</t>
  </si>
  <si>
    <t>Titantaramellite</t>
  </si>
  <si>
    <t>Taramellite</t>
  </si>
  <si>
    <t>Byelorussite-(Ce)</t>
  </si>
  <si>
    <t>Bario-orthojoaquinite</t>
  </si>
  <si>
    <t>Joaquinite-(Ce)</t>
  </si>
  <si>
    <t>Orthojoaquinite-(Ce)</t>
  </si>
  <si>
    <t>Strontio-orthojoaquinite</t>
  </si>
  <si>
    <t>Strontiojoaquinite</t>
  </si>
  <si>
    <t>Nenadkevichite</t>
  </si>
  <si>
    <t>Labuntsovite-Mn</t>
  </si>
  <si>
    <t>Komarovite</t>
  </si>
  <si>
    <t>Cyclosilicates: [Si4O12]8- 4-membered single rings, with insular complex anions</t>
  </si>
  <si>
    <t>Ashburtonite</t>
  </si>
  <si>
    <t>Kainosite-(Y)</t>
  </si>
  <si>
    <t>Strakhovite</t>
  </si>
  <si>
    <t>Cyclosilicates: [Si4O12]8- Branched 4-membered single rings</t>
  </si>
  <si>
    <t>Eakerite</t>
  </si>
  <si>
    <t>Florkeite</t>
  </si>
  <si>
    <t>Cyclosilicates: [Si4O12]8- 4-membered double rings</t>
  </si>
  <si>
    <t>Hyalotekite</t>
  </si>
  <si>
    <t>Iraqite-(La)</t>
  </si>
  <si>
    <t>Steacyite</t>
  </si>
  <si>
    <t>Cyclosilicates: [Si6O18]12- 6-membered single rings (sechser-Einfachringe),</t>
  </si>
  <si>
    <t>Beryl</t>
  </si>
  <si>
    <t>Bazzite</t>
  </si>
  <si>
    <t>Indialite</t>
  </si>
  <si>
    <t>Cordierite</t>
  </si>
  <si>
    <t>Sekaninaite</t>
  </si>
  <si>
    <t>Combeite</t>
  </si>
  <si>
    <t>Kazakovite</t>
  </si>
  <si>
    <t>Lovozerite</t>
  </si>
  <si>
    <t>Zirsinalite</t>
  </si>
  <si>
    <t>Tisinalite</t>
  </si>
  <si>
    <t>Koashvite</t>
  </si>
  <si>
    <t>Imandrite</t>
  </si>
  <si>
    <t>Katayamalite</t>
  </si>
  <si>
    <t>Baratovite</t>
  </si>
  <si>
    <t>Dioptase</t>
  </si>
  <si>
    <t>Kostylevite</t>
  </si>
  <si>
    <t>Petarasite</t>
  </si>
  <si>
    <t>Odintsovite</t>
  </si>
  <si>
    <t>Mathewrogersite</t>
  </si>
  <si>
    <t>Cyclosilicates: [Si6O18]12- 6-membered single rings, with insular complex anions</t>
  </si>
  <si>
    <t>Dravite</t>
  </si>
  <si>
    <t>Elbaite</t>
  </si>
  <si>
    <t>Schorl</t>
  </si>
  <si>
    <t>Uvite</t>
  </si>
  <si>
    <t>Abenakiite-(Ce)</t>
  </si>
  <si>
    <t>Scawtite</t>
  </si>
  <si>
    <t>Thorosteenstrupine</t>
  </si>
  <si>
    <t>Steenstrupine-(Ce)</t>
  </si>
  <si>
    <t>Cyclosilicates: [Si6O18]12- branched 6-membered single rings</t>
  </si>
  <si>
    <t>Tienshanite</t>
  </si>
  <si>
    <t>Cyclosilicates: [Si6O18]12- 6-membered double rings (sechser-Doppelringe)</t>
  </si>
  <si>
    <t>Brannockite</t>
  </si>
  <si>
    <t>Armenite</t>
  </si>
  <si>
    <t>Dusmatovite</t>
  </si>
  <si>
    <t>Chayesite</t>
  </si>
  <si>
    <t>Eifelite</t>
  </si>
  <si>
    <t>Darapiosite</t>
  </si>
  <si>
    <t>Merrihueite</t>
  </si>
  <si>
    <t>Roedderite</t>
  </si>
  <si>
    <t>Milarite</t>
  </si>
  <si>
    <t>Osumilite-(Fe)</t>
  </si>
  <si>
    <t>Osumilite-(Mg)</t>
  </si>
  <si>
    <t>Poudretteite</t>
  </si>
  <si>
    <t>Sugilite</t>
  </si>
  <si>
    <t>Sogdianite</t>
  </si>
  <si>
    <t>Yagiite</t>
  </si>
  <si>
    <t>Cyclosilicates: [Si8O24]16- 8-membered rings</t>
  </si>
  <si>
    <t>Muirite</t>
  </si>
  <si>
    <t>Cyclosilicates: [Si9O27]18- 9-membered rings</t>
  </si>
  <si>
    <t>Alluaivite</t>
  </si>
  <si>
    <t>Eudialyte</t>
  </si>
  <si>
    <t>Cyclosilicates: 12-membered and larger rings</t>
  </si>
  <si>
    <t>Traskite</t>
  </si>
  <si>
    <t>Megacyclite</t>
  </si>
  <si>
    <t>Cyclosilicates: Unknown</t>
  </si>
  <si>
    <t>Klochite</t>
  </si>
  <si>
    <t>IMA2009-004</t>
  </si>
  <si>
    <t>Inosilicates</t>
  </si>
  <si>
    <t>Inosilicates: Inosilicates with 2-periodic single chains, Si2O6; pyroxene family</t>
  </si>
  <si>
    <t>Donpeacorite</t>
  </si>
  <si>
    <t>Enstatite</t>
  </si>
  <si>
    <t>Ferrosilite</t>
  </si>
  <si>
    <t>Clinoenstatite</t>
  </si>
  <si>
    <t>Clinoferrosilite</t>
  </si>
  <si>
    <t>Kanoite</t>
  </si>
  <si>
    <t>Pigeonite</t>
  </si>
  <si>
    <t>Esseneite</t>
  </si>
  <si>
    <t>Diopside</t>
  </si>
  <si>
    <t>Johannsenite</t>
  </si>
  <si>
    <t>Hedenbergite</t>
  </si>
  <si>
    <t>Petedunnite</t>
  </si>
  <si>
    <t>Augite</t>
  </si>
  <si>
    <t>Omphacite</t>
  </si>
  <si>
    <t>Aegirine</t>
  </si>
  <si>
    <t>Jadeite</t>
  </si>
  <si>
    <t>Kosmochlor</t>
  </si>
  <si>
    <t>Jervisite</t>
  </si>
  <si>
    <t>Namansilite</t>
  </si>
  <si>
    <t>Natalyite</t>
  </si>
  <si>
    <t>Spodumene</t>
  </si>
  <si>
    <t>Inosilicates: Inosilicates with 2-periodic single chains, Si2O6; Pyroxene-related minerals</t>
  </si>
  <si>
    <t>Carpholite</t>
  </si>
  <si>
    <t>Balipholite</t>
  </si>
  <si>
    <t>Ferrocarpholite</t>
  </si>
  <si>
    <t>Magnesiocarpholite</t>
  </si>
  <si>
    <t>Lorenzenite</t>
  </si>
  <si>
    <t>Lintisite</t>
  </si>
  <si>
    <t>Kukisvumite</t>
  </si>
  <si>
    <t>Vinogradovite</t>
  </si>
  <si>
    <t>Nchwaningite</t>
  </si>
  <si>
    <t>Plancheite</t>
  </si>
  <si>
    <t>Shattuckite</t>
  </si>
  <si>
    <t>Aerinite</t>
  </si>
  <si>
    <t>Inosilicates: Inosilicates with branched 2-periodic single chains; Si2O6 + 2SiO3 Si4O12</t>
  </si>
  <si>
    <t>Astrophyllite</t>
  </si>
  <si>
    <t>Kupletskite-(Cs)</t>
  </si>
  <si>
    <t>Kupletskite</t>
  </si>
  <si>
    <t>Magnesioastrophyllite</t>
  </si>
  <si>
    <t>Hydroastrophyllite</t>
  </si>
  <si>
    <t>Niobophyllite</t>
  </si>
  <si>
    <t>Zircophyllite</t>
  </si>
  <si>
    <t>Inosilicates with 2-periodic double chains, Si4O11; Amphiboles</t>
  </si>
  <si>
    <t>Inosilicates: Inosilicates with 2-periodic double chains, Si4O11; Orthoamphiboles</t>
  </si>
  <si>
    <t>Magnesioholmquistite</t>
  </si>
  <si>
    <t>Inosilicates: Inosilicates with 2-periodic double chains, Si4O11; Clinoamphiboles</t>
  </si>
  <si>
    <t>Ferro-anthophyllite</t>
  </si>
  <si>
    <t>Anthophyllite</t>
  </si>
  <si>
    <t>Ferrogedrite</t>
  </si>
  <si>
    <t>Gedrite</t>
  </si>
  <si>
    <t>Ferroholmquistite</t>
  </si>
  <si>
    <t>Cummingtonite</t>
  </si>
  <si>
    <t>Clinoferroholmquistite</t>
  </si>
  <si>
    <t>Grunerite</t>
  </si>
  <si>
    <t>Magnesiocummingtonite</t>
  </si>
  <si>
    <t>Manganogrunerite</t>
  </si>
  <si>
    <t>Sodicgedrite</t>
  </si>
  <si>
    <t>Sodicanthophyllite</t>
  </si>
  <si>
    <t>Manganocummingtonite</t>
  </si>
  <si>
    <t>Holmquistite</t>
  </si>
  <si>
    <t>Hornblende</t>
  </si>
  <si>
    <t>Potassic-ferropargasite</t>
  </si>
  <si>
    <t>Joesmithite</t>
  </si>
  <si>
    <t>Ferritschermakite</t>
  </si>
  <si>
    <t>Ferro-actinolite</t>
  </si>
  <si>
    <t>Edenite</t>
  </si>
  <si>
    <t>Ferrohornblende</t>
  </si>
  <si>
    <t>Ferrokaersutite</t>
  </si>
  <si>
    <t>Ferro-edenite</t>
  </si>
  <si>
    <t>Potassic-magnesiosadanagaite</t>
  </si>
  <si>
    <t>Hastingsite</t>
  </si>
  <si>
    <t>Ferropargasite</t>
  </si>
  <si>
    <t>Kaersutite</t>
  </si>
  <si>
    <t>Magnesiohastingsite</t>
  </si>
  <si>
    <t>Magnesiohornblende</t>
  </si>
  <si>
    <t>Pargasite</t>
  </si>
  <si>
    <t>Sadanagaite</t>
  </si>
  <si>
    <t>Tschermakite</t>
  </si>
  <si>
    <t>Tremolite</t>
  </si>
  <si>
    <t>Winchite</t>
  </si>
  <si>
    <t>Ferriwinchite</t>
  </si>
  <si>
    <t>Ferribarroisite</t>
  </si>
  <si>
    <t>Barroisite</t>
  </si>
  <si>
    <t>Ferrobarroisite</t>
  </si>
  <si>
    <t>Magnesiotaramite</t>
  </si>
  <si>
    <t>Ferrikatophorite</t>
  </si>
  <si>
    <t>Ferrorichterite</t>
  </si>
  <si>
    <t>Ferrowinchite</t>
  </si>
  <si>
    <t>Ferroferribarroisite</t>
  </si>
  <si>
    <t>Ferritaramite</t>
  </si>
  <si>
    <t>Magnesioferrikatophorite</t>
  </si>
  <si>
    <t>Katophorite</t>
  </si>
  <si>
    <t>Parvowinchite</t>
  </si>
  <si>
    <t>Richterite</t>
  </si>
  <si>
    <t>Taramite</t>
  </si>
  <si>
    <t>Magnesiokatophorite</t>
  </si>
  <si>
    <t>Arfvedsonite</t>
  </si>
  <si>
    <t>Ferroglaucophane</t>
  </si>
  <si>
    <t>Eckermannite</t>
  </si>
  <si>
    <t>Glaucophane</t>
  </si>
  <si>
    <t>Fluoro-ferroleakeite</t>
  </si>
  <si>
    <t>Ferro-eckermannite</t>
  </si>
  <si>
    <t>Nyboite</t>
  </si>
  <si>
    <t>Magnesioriebeckite</t>
  </si>
  <si>
    <t>Kozulite</t>
  </si>
  <si>
    <t>Kornite</t>
  </si>
  <si>
    <t>Leakeite</t>
  </si>
  <si>
    <t>Magnesio-arfvedsonite</t>
  </si>
  <si>
    <t>Ungarettiite</t>
  </si>
  <si>
    <t>Riebeckite</t>
  </si>
  <si>
    <t>Inosilicates: Inosilicates with 2-periodic multiple chains</t>
  </si>
  <si>
    <t>Chesterite</t>
  </si>
  <si>
    <t>Clinojimthompsonite</t>
  </si>
  <si>
    <t>Jimthompsonite</t>
  </si>
  <si>
    <t>Ershovite</t>
  </si>
  <si>
    <t>Tvedalite</t>
  </si>
  <si>
    <t>Bavenite</t>
  </si>
  <si>
    <t>Inosilicates: Inosilicates with 3-periodic single and multiple chains</t>
  </si>
  <si>
    <t>Plombierite</t>
  </si>
  <si>
    <t>Bustamite</t>
  </si>
  <si>
    <t>Ferrobustamite</t>
  </si>
  <si>
    <t>Pectolite</t>
  </si>
  <si>
    <t>Wollastonite</t>
  </si>
  <si>
    <t>Wollastonite-3A-4A-5A-7A</t>
  </si>
  <si>
    <t>Wollastonite-1A</t>
  </si>
  <si>
    <t>Wollastonite-2M</t>
  </si>
  <si>
    <t>Serandite</t>
  </si>
  <si>
    <t>Cascandite</t>
  </si>
  <si>
    <t>Litidionite</t>
  </si>
  <si>
    <t>Charoite</t>
  </si>
  <si>
    <t>Clinotobermorite</t>
  </si>
  <si>
    <t>Riversideite</t>
  </si>
  <si>
    <t>Tobermorite</t>
  </si>
  <si>
    <t>Foshagite</t>
  </si>
  <si>
    <t>Jennite</t>
  </si>
  <si>
    <t>Paraumbite</t>
  </si>
  <si>
    <t>Umbite</t>
  </si>
  <si>
    <t>Sorensenite</t>
  </si>
  <si>
    <t>Xonotlite</t>
  </si>
  <si>
    <t>Hillebrandite</t>
  </si>
  <si>
    <t>Zorite</t>
  </si>
  <si>
    <t>Epididymite</t>
  </si>
  <si>
    <t>Eudidymite</t>
  </si>
  <si>
    <t>Elpidite</t>
  </si>
  <si>
    <t>Fenaksite</t>
  </si>
  <si>
    <t>Manaksite</t>
  </si>
  <si>
    <t>Tokkoite</t>
  </si>
  <si>
    <t>Tinaksite</t>
  </si>
  <si>
    <t>Canasite</t>
  </si>
  <si>
    <t>Miserite</t>
  </si>
  <si>
    <t>Yuksporite</t>
  </si>
  <si>
    <t>Inosilicates: Inosilicates with 4-periodic single chains, Si4O12</t>
  </si>
  <si>
    <t>Leucophanite</t>
  </si>
  <si>
    <t>Ohmilite</t>
  </si>
  <si>
    <t>Haradaite</t>
  </si>
  <si>
    <t>Suzukiite</t>
  </si>
  <si>
    <t>Batisite</t>
  </si>
  <si>
    <t>Shcherbakovite</t>
  </si>
  <si>
    <t>Taikanite</t>
  </si>
  <si>
    <t>Krauskopfite</t>
  </si>
  <si>
    <t>Balangeroite</t>
  </si>
  <si>
    <t>Gageite-2M</t>
  </si>
  <si>
    <t>Gageite</t>
  </si>
  <si>
    <t>Hogtuvaite</t>
  </si>
  <si>
    <t>Aenigmatite</t>
  </si>
  <si>
    <t>Dorrite</t>
  </si>
  <si>
    <t>Krinovite</t>
  </si>
  <si>
    <t>Rhonite</t>
  </si>
  <si>
    <t>Sapphirine</t>
  </si>
  <si>
    <t>Serendibite</t>
  </si>
  <si>
    <t>Welshite</t>
  </si>
  <si>
    <t>Wilkinsonite</t>
  </si>
  <si>
    <t>Surinamite</t>
  </si>
  <si>
    <t>Deerite</t>
  </si>
  <si>
    <t>Howieite</t>
  </si>
  <si>
    <t>Taneyamalite</t>
  </si>
  <si>
    <t>Johninnesite</t>
  </si>
  <si>
    <t>Agrellite</t>
  </si>
  <si>
    <t>Inosilicates: Inosilicates with 4-periodic double and triple chains</t>
  </si>
  <si>
    <t>Narsarsukite</t>
  </si>
  <si>
    <t>Laplandite-(Ce)</t>
  </si>
  <si>
    <t>Caysichite-(Y)</t>
  </si>
  <si>
    <t>Carlosturanite</t>
  </si>
  <si>
    <t>Jonesite</t>
  </si>
  <si>
    <t>Inosilicates: Inosilicates with 5-periodic single chains</t>
  </si>
  <si>
    <t>Rhodonite</t>
  </si>
  <si>
    <t>Babingtonite</t>
  </si>
  <si>
    <t>Marsturite</t>
  </si>
  <si>
    <t>Natronambulite</t>
  </si>
  <si>
    <t>Lithiomarsturite</t>
  </si>
  <si>
    <t>Manganbabingtonite</t>
  </si>
  <si>
    <t>Nambulite</t>
  </si>
  <si>
    <t>Santaclaraite</t>
  </si>
  <si>
    <t>Saneroite</t>
  </si>
  <si>
    <t>Hellandite-(Y)</t>
  </si>
  <si>
    <t>Tadzhikite-(Ce)</t>
  </si>
  <si>
    <t>Inosilicates: Inosilicates with 5-periodic double chains, Si10O28</t>
  </si>
  <si>
    <t>Inesite</t>
  </si>
  <si>
    <t>Inosilicates: Inosilicates with 6-periodic single chains</t>
  </si>
  <si>
    <t>Stokesite</t>
  </si>
  <si>
    <t>Calciohilairite</t>
  </si>
  <si>
    <t>Hilairite</t>
  </si>
  <si>
    <t>Sazykinaite-(Y)</t>
  </si>
  <si>
    <t>Komkovite</t>
  </si>
  <si>
    <t>Gaidonnayite</t>
  </si>
  <si>
    <t>Georgechaoite</t>
  </si>
  <si>
    <t>Chkalovite</t>
  </si>
  <si>
    <t>Vlasovite</t>
  </si>
  <si>
    <t>Revdite</t>
  </si>
  <si>
    <t>Terskite</t>
  </si>
  <si>
    <t>Inosilicates: Inosilicates with 6-periodic double chains</t>
  </si>
  <si>
    <t>Emeleusite</t>
  </si>
  <si>
    <t>Tuhualite</t>
  </si>
  <si>
    <t>Zektzerite</t>
  </si>
  <si>
    <t>Semenovite</t>
  </si>
  <si>
    <t>Ashcroftine-(Y)</t>
  </si>
  <si>
    <t>Inosilicates: Inosilicates with 7-, 8-, 10-, 12- and 14-periodic chains</t>
  </si>
  <si>
    <t>Pyroxmangite</t>
  </si>
  <si>
    <t>Pyroxferroite</t>
  </si>
  <si>
    <t>Pellyite</t>
  </si>
  <si>
    <t>Nordite-(Ce)</t>
  </si>
  <si>
    <t>Nordite-(La)</t>
  </si>
  <si>
    <t>Alamosite</t>
  </si>
  <si>
    <t>Liebauite</t>
  </si>
  <si>
    <t>Inosilicates: Transitional ino-phyllosilicate structures</t>
  </si>
  <si>
    <t>Meliphanite</t>
  </si>
  <si>
    <t>Leucosphenite</t>
  </si>
  <si>
    <t>Prehnite</t>
  </si>
  <si>
    <t>Amstallite</t>
  </si>
  <si>
    <t>Kvanefjeldite</t>
  </si>
  <si>
    <t>Lemoynite</t>
  </si>
  <si>
    <t>Altisite</t>
  </si>
  <si>
    <t>Inosilicates: Modular Inosilicate-Sorosilicate Structures</t>
  </si>
  <si>
    <t>Fukalite</t>
  </si>
  <si>
    <t>Inosilicates: Unknown</t>
  </si>
  <si>
    <t>IMA2009-009</t>
  </si>
  <si>
    <t>IMA2008-070</t>
  </si>
  <si>
    <t>IMA2007-015</t>
  </si>
  <si>
    <t>IMA2009-012</t>
  </si>
  <si>
    <t>Kushiroite</t>
  </si>
  <si>
    <t>Grossmanite</t>
  </si>
  <si>
    <t>IMA2009-010</t>
  </si>
  <si>
    <t>Phyllosilicates</t>
  </si>
  <si>
    <t>Phyllosilicates: Single nets of tetrahedra with 4-, 5-, (6-), and 8-membered rings</t>
  </si>
  <si>
    <t>Cuprorivaite</t>
  </si>
  <si>
    <t>Effenbergerite</t>
  </si>
  <si>
    <t>Gillespite</t>
  </si>
  <si>
    <t>Ekanite</t>
  </si>
  <si>
    <t>Apophyllite-(KOH)</t>
  </si>
  <si>
    <t>Apophyllite-(KF)</t>
  </si>
  <si>
    <t>Apophyllite-(NaF)</t>
  </si>
  <si>
    <t>Magadiite</t>
  </si>
  <si>
    <t>Dalyite</t>
  </si>
  <si>
    <t>Davanite</t>
  </si>
  <si>
    <t>Sazhinite-(Ce)</t>
  </si>
  <si>
    <t>Armstrongite</t>
  </si>
  <si>
    <t>Okenite</t>
  </si>
  <si>
    <t>Nekoite</t>
  </si>
  <si>
    <t>Cavansite</t>
  </si>
  <si>
    <t>Pentagonite</t>
  </si>
  <si>
    <t>Penkvilksite</t>
  </si>
  <si>
    <t>Ajoite</t>
  </si>
  <si>
    <t>Phyllosilicates: Double nets with 4- and 6-membered rings</t>
  </si>
  <si>
    <t>Macdonaldite</t>
  </si>
  <si>
    <t>Rhodesite</t>
  </si>
  <si>
    <t>Delhayelite</t>
  </si>
  <si>
    <t>Hydrodelhayelite</t>
  </si>
  <si>
    <t>Monteregianite-(Y)</t>
  </si>
  <si>
    <t>Carletonite</t>
  </si>
  <si>
    <t>Phyllosilicates: Phyllosilicates with mica sheets, composed of tetrahedral and octahedral nets</t>
  </si>
  <si>
    <t>Minnesotaite</t>
  </si>
  <si>
    <t>Willemseite</t>
  </si>
  <si>
    <t>Ferripyrophyllite</t>
  </si>
  <si>
    <t>Pyrophyllite</t>
  </si>
  <si>
    <t>Boromuscovite</t>
  </si>
  <si>
    <t>Celadonite</t>
  </si>
  <si>
    <t>Chernykhite</t>
  </si>
  <si>
    <t>Glauconite</t>
  </si>
  <si>
    <t>Montdorite</t>
  </si>
  <si>
    <t>Nanpingite</t>
  </si>
  <si>
    <t>Tobelite</t>
  </si>
  <si>
    <t>Roscoelite</t>
  </si>
  <si>
    <t>Muscovite</t>
  </si>
  <si>
    <t>Sericite</t>
  </si>
  <si>
    <t>Paragonite</t>
  </si>
  <si>
    <t>Tainiolite</t>
  </si>
  <si>
    <t>Annite</t>
  </si>
  <si>
    <t>Hendricksite</t>
  </si>
  <si>
    <t>Ephesite</t>
  </si>
  <si>
    <t>Aspidolite</t>
  </si>
  <si>
    <t>Lepidolite</t>
  </si>
  <si>
    <t>Preiswerkite</t>
  </si>
  <si>
    <t>Masutomilite</t>
  </si>
  <si>
    <t>Wonesite</t>
  </si>
  <si>
    <t>Polylithionite</t>
  </si>
  <si>
    <t>Phlogopite</t>
  </si>
  <si>
    <t>Norrishite</t>
  </si>
  <si>
    <t>Siderophyllite</t>
  </si>
  <si>
    <t>Zinnwaldite</t>
  </si>
  <si>
    <t>Tetraferriannite</t>
  </si>
  <si>
    <t>Margarite</t>
  </si>
  <si>
    <t>Clintonite</t>
  </si>
  <si>
    <t>Bityite</t>
  </si>
  <si>
    <t>Anandite</t>
  </si>
  <si>
    <t>Kinoshitalite</t>
  </si>
  <si>
    <t>Beidellite</t>
  </si>
  <si>
    <t>Montmorillonite</t>
  </si>
  <si>
    <t>Nontronite</t>
  </si>
  <si>
    <t>Volkonskoite</t>
  </si>
  <si>
    <t>Yakhontovite</t>
  </si>
  <si>
    <t>Kurumsakite</t>
  </si>
  <si>
    <t>Hectorite</t>
  </si>
  <si>
    <t>Swinefordite</t>
  </si>
  <si>
    <t>Zincsilite</t>
  </si>
  <si>
    <t>Saponite</t>
  </si>
  <si>
    <t>Sauconite</t>
  </si>
  <si>
    <t>Spadaite</t>
  </si>
  <si>
    <t>Stevensite</t>
  </si>
  <si>
    <t>Vermiculite</t>
  </si>
  <si>
    <t>Chlorite</t>
  </si>
  <si>
    <t>Donbassite</t>
  </si>
  <si>
    <t>Baileychlore</t>
  </si>
  <si>
    <t>Clinochlore</t>
  </si>
  <si>
    <t>Cookeite</t>
  </si>
  <si>
    <t>Chamosite</t>
  </si>
  <si>
    <t>Nimite</t>
  </si>
  <si>
    <t>Orthochamosite</t>
  </si>
  <si>
    <t>Pennantite</t>
  </si>
  <si>
    <t>Sudoite</t>
  </si>
  <si>
    <t>Odinite</t>
  </si>
  <si>
    <t>Franklinfurnaceite</t>
  </si>
  <si>
    <t>Gonyerite</t>
  </si>
  <si>
    <t>Illite</t>
  </si>
  <si>
    <t>Hydrobiotite</t>
  </si>
  <si>
    <t>Aliettite</t>
  </si>
  <si>
    <t>Dozyite</t>
  </si>
  <si>
    <t>Corrensite</t>
  </si>
  <si>
    <t>Kulkeite</t>
  </si>
  <si>
    <t>Lunijianlaite</t>
  </si>
  <si>
    <t>Rectorite</t>
  </si>
  <si>
    <t>Saliotite</t>
  </si>
  <si>
    <t>Tosudite</t>
  </si>
  <si>
    <t>Karpinskite</t>
  </si>
  <si>
    <t>Macaulayite</t>
  </si>
  <si>
    <t>Burckhardtite</t>
  </si>
  <si>
    <t>Ferrisurite</t>
  </si>
  <si>
    <t>Surite</t>
  </si>
  <si>
    <t>Kegelite</t>
  </si>
  <si>
    <t>Smectite</t>
  </si>
  <si>
    <t>Phyllosilicates: Phyllosilicates with kaolinite layers</t>
  </si>
  <si>
    <t>Dickite</t>
  </si>
  <si>
    <t>Nacrite</t>
  </si>
  <si>
    <t>Hisingerite</t>
  </si>
  <si>
    <t>Halloysite</t>
  </si>
  <si>
    <t>Serpentine</t>
  </si>
  <si>
    <t>Berthierine</t>
  </si>
  <si>
    <t>Brindleyite</t>
  </si>
  <si>
    <t>Amesite</t>
  </si>
  <si>
    <t>Antigorite</t>
  </si>
  <si>
    <t>Caryopilite</t>
  </si>
  <si>
    <t>Fraipontite</t>
  </si>
  <si>
    <t>Cronstedtite</t>
  </si>
  <si>
    <t>Chrysotile</t>
  </si>
  <si>
    <t>Nepouite</t>
  </si>
  <si>
    <t>Guidottiite</t>
  </si>
  <si>
    <t>Greenalite</t>
  </si>
  <si>
    <t>Kellyite</t>
  </si>
  <si>
    <t>Lizardite</t>
  </si>
  <si>
    <t>Manandonite</t>
  </si>
  <si>
    <t>Pecoraite</t>
  </si>
  <si>
    <t>Allophane</t>
  </si>
  <si>
    <t>Neotocite</t>
  </si>
  <si>
    <t>Imogolite</t>
  </si>
  <si>
    <t>Chrysocolla</t>
  </si>
  <si>
    <t>Bismutoferrite</t>
  </si>
  <si>
    <t>Chapmanite</t>
  </si>
  <si>
    <t>Phyllosilicates: Single tetrahedral nets of 6-membered rings</t>
  </si>
  <si>
    <t>Bementite</t>
  </si>
  <si>
    <t>Friedelite</t>
  </si>
  <si>
    <t>Mcgillite</t>
  </si>
  <si>
    <t>Pyrosmalite-(Fe)</t>
  </si>
  <si>
    <t>Pyrosmalite-(Mn)</t>
  </si>
  <si>
    <t>Schallerite</t>
  </si>
  <si>
    <t>Nelenite</t>
  </si>
  <si>
    <t>Palygorskite</t>
  </si>
  <si>
    <t>Yofortierite</t>
  </si>
  <si>
    <t>Tuperssuatsiaite</t>
  </si>
  <si>
    <t>Falcondoite</t>
  </si>
  <si>
    <t>Loughlinite</t>
  </si>
  <si>
    <t>Sepiolite</t>
  </si>
  <si>
    <t>Gyrolite</t>
  </si>
  <si>
    <t>Tungusite</t>
  </si>
  <si>
    <t>Reyerite</t>
  </si>
  <si>
    <t>Truscottite</t>
  </si>
  <si>
    <t>Natrosilite</t>
  </si>
  <si>
    <t>Makatite</t>
  </si>
  <si>
    <t>Varennesite</t>
  </si>
  <si>
    <t>Raite</t>
  </si>
  <si>
    <t>Shafranovskite</t>
  </si>
  <si>
    <t>Zakharovite</t>
  </si>
  <si>
    <t>Zeophyllite</t>
  </si>
  <si>
    <t>Minehillite</t>
  </si>
  <si>
    <t>Fedorite</t>
  </si>
  <si>
    <t>Phyllosilicates: Single nets with 6-membered rings, ± other rings</t>
  </si>
  <si>
    <t>Petalite</t>
  </si>
  <si>
    <t>Sanbornite</t>
  </si>
  <si>
    <t>Searlesite</t>
  </si>
  <si>
    <t>Silinaite</t>
  </si>
  <si>
    <t>Kanemite</t>
  </si>
  <si>
    <t>Phyllosilicates: Double nets with 6-membered and larger rings</t>
  </si>
  <si>
    <t>Cymrite</t>
  </si>
  <si>
    <t>Naujakasite</t>
  </si>
  <si>
    <t>Dmisteinbergite</t>
  </si>
  <si>
    <t>Vertumnite</t>
  </si>
  <si>
    <t>Stratlingite</t>
  </si>
  <si>
    <t>Eggletonite</t>
  </si>
  <si>
    <t>Ganophyllite</t>
  </si>
  <si>
    <t>Zussmanite</t>
  </si>
  <si>
    <t>Franklinphilite</t>
  </si>
  <si>
    <t>Lennilenapeite</t>
  </si>
  <si>
    <t>Stilpnomelane</t>
  </si>
  <si>
    <t>Parsettensite</t>
  </si>
  <si>
    <t>Latiumite</t>
  </si>
  <si>
    <t>Tuscanite</t>
  </si>
  <si>
    <t>Jagoite</t>
  </si>
  <si>
    <t>Wickenburgite</t>
  </si>
  <si>
    <t>Bannisterite</t>
  </si>
  <si>
    <t>Phyllosilicates: Transitional structures between phyllosilicate and other silicate units</t>
  </si>
  <si>
    <t>Neptunite</t>
  </si>
  <si>
    <t>Manganoneptunite</t>
  </si>
  <si>
    <t>Grumantite</t>
  </si>
  <si>
    <t>Sarcolite</t>
  </si>
  <si>
    <t>Ussingite</t>
  </si>
  <si>
    <t>Leifite</t>
  </si>
  <si>
    <t>Phyllosilicates: Unclassified phyllosilicates</t>
  </si>
  <si>
    <t>Lourenswalsite</t>
  </si>
  <si>
    <t>Orlymanite</t>
  </si>
  <si>
    <t>Tektosilicates without Zeolitic H2O</t>
  </si>
  <si>
    <t>Tektosilicates without Zeolitic H2O: Tektosilicates without additional non-tetrahedral anions, (Al,B):Si = 1:1</t>
  </si>
  <si>
    <t>Nepheline</t>
  </si>
  <si>
    <t>Kaliophilite</t>
  </si>
  <si>
    <t>Kalsilite</t>
  </si>
  <si>
    <t>Panunzite</t>
  </si>
  <si>
    <t>Trikalsilite</t>
  </si>
  <si>
    <t>Yoshiokaite</t>
  </si>
  <si>
    <t>Virgilite</t>
  </si>
  <si>
    <t>Feldspar</t>
  </si>
  <si>
    <t>Buddingtonite</t>
  </si>
  <si>
    <t>Celsian</t>
  </si>
  <si>
    <t>Anorthoclase</t>
  </si>
  <si>
    <t>Hyalophane</t>
  </si>
  <si>
    <t>K-Feldspar</t>
  </si>
  <si>
    <t>Orthoclase</t>
  </si>
  <si>
    <t>Microcline</t>
  </si>
  <si>
    <t>Amazonite</t>
  </si>
  <si>
    <t>Sanidine</t>
  </si>
  <si>
    <t>Adularia</t>
  </si>
  <si>
    <t>Reedmergnerite</t>
  </si>
  <si>
    <t>Albite</t>
  </si>
  <si>
    <t>Bytownite</t>
  </si>
  <si>
    <t>Anorthite</t>
  </si>
  <si>
    <t>Andesine</t>
  </si>
  <si>
    <t>Labradorite</t>
  </si>
  <si>
    <t>Oligoclase</t>
  </si>
  <si>
    <t>Plagioclase</t>
  </si>
  <si>
    <t>Paracelsian</t>
  </si>
  <si>
    <t>Kumdykolite</t>
  </si>
  <si>
    <t>Svyatoslavite</t>
  </si>
  <si>
    <t>Slawsonite</t>
  </si>
  <si>
    <t>Lisetite</t>
  </si>
  <si>
    <t>Banalsite</t>
  </si>
  <si>
    <t>Stronalsite</t>
  </si>
  <si>
    <t>Danburite</t>
  </si>
  <si>
    <t>Tektosilicates without Zeolitic H2O: Tektosilicates with additional anions</t>
  </si>
  <si>
    <t>Biachellaite</t>
  </si>
  <si>
    <t>Bystrite</t>
  </si>
  <si>
    <t>Afghanite</t>
  </si>
  <si>
    <t>Cancrisilite</t>
  </si>
  <si>
    <t>Cancrinite</t>
  </si>
  <si>
    <t>Hydroxycancrinite</t>
  </si>
  <si>
    <t>Franzinite</t>
  </si>
  <si>
    <t>Liottite</t>
  </si>
  <si>
    <t>Davyne</t>
  </si>
  <si>
    <t>Giuseppettite</t>
  </si>
  <si>
    <t>Quadridavyne</t>
  </si>
  <si>
    <t>Pitiglianoite</t>
  </si>
  <si>
    <t>Microsommite</t>
  </si>
  <si>
    <t>Vishnevite</t>
  </si>
  <si>
    <t>Sacrofanite</t>
  </si>
  <si>
    <t>Tounkite</t>
  </si>
  <si>
    <t>Danalite</t>
  </si>
  <si>
    <t>Genthelvite</t>
  </si>
  <si>
    <t>Helvite</t>
  </si>
  <si>
    <t>Bicchulite</t>
  </si>
  <si>
    <t>Hauyne</t>
  </si>
  <si>
    <t>Lazurite</t>
  </si>
  <si>
    <t>Kamaishilite</t>
  </si>
  <si>
    <t>Nosean</t>
  </si>
  <si>
    <t>Sodalite</t>
  </si>
  <si>
    <t>Tugtupite</t>
  </si>
  <si>
    <t>Tsaregorodtsevite</t>
  </si>
  <si>
    <t>Meionite</t>
  </si>
  <si>
    <t>Marialite</t>
  </si>
  <si>
    <t>Tektosilicates without Zeolitic H2O: Unknown</t>
  </si>
  <si>
    <t>Tektosilicates with Zeolitic H2O</t>
  </si>
  <si>
    <t>Alflarsenite</t>
  </si>
  <si>
    <t>Tektosilicates with Zeolitic H2O: Zeolites with T5O10 Units – The Fibrous Zeolites</t>
  </si>
  <si>
    <t>Gonnardite</t>
  </si>
  <si>
    <t>Mesolite</t>
  </si>
  <si>
    <t>Natrolite</t>
  </si>
  <si>
    <t>Paranatrolite</t>
  </si>
  <si>
    <t>Scolecite</t>
  </si>
  <si>
    <t>Thomsonite-Ca</t>
  </si>
  <si>
    <t>Kalborsite</t>
  </si>
  <si>
    <t>Edingtonite</t>
  </si>
  <si>
    <t>Tektosilicates with Zeolitic H2O: Chains of single connected 4-membered rings</t>
  </si>
  <si>
    <t>Ammonioleucite</t>
  </si>
  <si>
    <t>Leucite</t>
  </si>
  <si>
    <t>Analcime</t>
  </si>
  <si>
    <t>Hsianghualite</t>
  </si>
  <si>
    <t>Lithosite</t>
  </si>
  <si>
    <t>Pollucite</t>
  </si>
  <si>
    <t>Wairakite</t>
  </si>
  <si>
    <t>Laumontite</t>
  </si>
  <si>
    <t>Yugawaralite</t>
  </si>
  <si>
    <t>Roggianite</t>
  </si>
  <si>
    <t>Goosecreekite</t>
  </si>
  <si>
    <t>Montesommaite</t>
  </si>
  <si>
    <t>Partheite</t>
  </si>
  <si>
    <t>Tektosilicates with Zeolitic H2O: Chains of doubly-connected 4-membered rings</t>
  </si>
  <si>
    <t>Amicite</t>
  </si>
  <si>
    <t>Garronite</t>
  </si>
  <si>
    <t>Gobbinsite</t>
  </si>
  <si>
    <t>Gismondine</t>
  </si>
  <si>
    <t>Harmotome</t>
  </si>
  <si>
    <t>Phillipsite-Na</t>
  </si>
  <si>
    <t>Merlinoite</t>
  </si>
  <si>
    <t>Mazzite-Mg</t>
  </si>
  <si>
    <t>Perlialite</t>
  </si>
  <si>
    <t>Boggsite</t>
  </si>
  <si>
    <t>Paulingite-K</t>
  </si>
  <si>
    <t>Tektosilicates with Zeolitic H2O: Chains of 6-membered rings – tabular zeolites</t>
  </si>
  <si>
    <t>Gmelinite-Na</t>
  </si>
  <si>
    <t>Chabazite-Ca</t>
  </si>
  <si>
    <t>Willhendersonite</t>
  </si>
  <si>
    <t>Levyne-Ca</t>
  </si>
  <si>
    <t>Bellbergite</t>
  </si>
  <si>
    <t>Erionite-Na</t>
  </si>
  <si>
    <t>Wenkite</t>
  </si>
  <si>
    <t>Offretite</t>
  </si>
  <si>
    <t>Faujasite-Na</t>
  </si>
  <si>
    <t>Maricopaite</t>
  </si>
  <si>
    <t>Mordenite</t>
  </si>
  <si>
    <t>Dachiardite-Ca</t>
  </si>
  <si>
    <t>Dachiardite-Na</t>
  </si>
  <si>
    <t>Epistilbite</t>
  </si>
  <si>
    <t>Ferrierite-Mg</t>
  </si>
  <si>
    <t>Bikitaite</t>
  </si>
  <si>
    <t>Tektosilicates with Zeolitic H2O: Chains of T10O20 Tetrahedra</t>
  </si>
  <si>
    <t>Clinoptilolite-K</t>
  </si>
  <si>
    <t>Heulandite-Ca</t>
  </si>
  <si>
    <t>Stilbite-Ca</t>
  </si>
  <si>
    <t>Barrerite</t>
  </si>
  <si>
    <t>Stellerite</t>
  </si>
  <si>
    <t>Brewsterite-Sr</t>
  </si>
  <si>
    <t>Tektosilicates with Zeolitic H2O: Other Rare Zeolites</t>
  </si>
  <si>
    <t>Lovdarite</t>
  </si>
  <si>
    <t>Gaultite</t>
  </si>
  <si>
    <t>Chiavennite</t>
  </si>
  <si>
    <t>Tschernichite</t>
  </si>
  <si>
    <t>Thornasite</t>
  </si>
  <si>
    <t>Tektosilicates with Zeolitic H2O: Unclassified zeolites</t>
  </si>
  <si>
    <t>Cowlesite</t>
  </si>
  <si>
    <t>Mountainite</t>
  </si>
  <si>
    <t>Unclassified Silicates</t>
  </si>
  <si>
    <t>Unclassified Silicates: With alkali and alkali-earth Elements</t>
  </si>
  <si>
    <t>Ertixiite</t>
  </si>
  <si>
    <t>Kenyaite</t>
  </si>
  <si>
    <t>Wawayandaite</t>
  </si>
  <si>
    <t>Magbasite</t>
  </si>
  <si>
    <t>Nagelschmidtite</t>
  </si>
  <si>
    <t>Juanite</t>
  </si>
  <si>
    <t>Tacharanite</t>
  </si>
  <si>
    <t>Oyelite</t>
  </si>
  <si>
    <t>Denisovite</t>
  </si>
  <si>
    <t>Tiettaite</t>
  </si>
  <si>
    <t>Unclassified Silicates: With Ti, V, Cr</t>
  </si>
  <si>
    <t>Ilmajokite</t>
  </si>
  <si>
    <t>Rilandite</t>
  </si>
  <si>
    <t>Unclassified Silicates: With Mn, Fe</t>
  </si>
  <si>
    <t>Erlianite</t>
  </si>
  <si>
    <t>Bostwickite</t>
  </si>
  <si>
    <t>Unclassified Silicates: With Cu, Zn</t>
  </si>
  <si>
    <t>Gilalite</t>
  </si>
  <si>
    <t>Apachite</t>
  </si>
  <si>
    <t>Unclassified Silicates: With Nb, Ta, Zr</t>
  </si>
  <si>
    <t>Mongolite</t>
  </si>
  <si>
    <t>Loudounite</t>
  </si>
  <si>
    <t>Unclassified Silicates: With REE, Th</t>
  </si>
  <si>
    <t>Umbozerite</t>
  </si>
  <si>
    <t>Rowlandite-(Y)</t>
  </si>
  <si>
    <t>Unclassified Silicates: With Pb</t>
  </si>
  <si>
    <t>Macquartite</t>
  </si>
  <si>
    <t>Luddenite</t>
  </si>
  <si>
    <t>Creaseyite</t>
  </si>
  <si>
    <t>Plumbotsumite</t>
  </si>
  <si>
    <t>Molybdophyllite</t>
  </si>
  <si>
    <t>Unclassified Silicates: Silicate, Unclassified</t>
  </si>
  <si>
    <t>IMA2007-041T</t>
  </si>
  <si>
    <t>Plumbophyllite</t>
  </si>
  <si>
    <t>Cryptophyllite</t>
  </si>
  <si>
    <t>Germanates</t>
  </si>
  <si>
    <t>Germanates: Germanates</t>
  </si>
  <si>
    <t>Carboirite-VIII</t>
  </si>
  <si>
    <t>Carboirite-III</t>
  </si>
  <si>
    <t>Orebroite-VIII</t>
  </si>
  <si>
    <t>Bartelkeite</t>
  </si>
  <si>
    <t>Otjisumeite</t>
  </si>
  <si>
    <t>ORGANIC COMPOUNDS</t>
  </si>
  <si>
    <t>Salts of Organic Acids</t>
  </si>
  <si>
    <t>Salts of Organic Acids: Formates, Acetates, etc.</t>
  </si>
  <si>
    <t>Acetamide</t>
  </si>
  <si>
    <t>Calclacite</t>
  </si>
  <si>
    <t>Salts of Organic Acids: Oxalates</t>
  </si>
  <si>
    <t>Humboldtine</t>
  </si>
  <si>
    <t>Glushinskite</t>
  </si>
  <si>
    <t>Moolooite</t>
  </si>
  <si>
    <t>Stepanovite</t>
  </si>
  <si>
    <t>Minguzzite</t>
  </si>
  <si>
    <t>Wheatleyite</t>
  </si>
  <si>
    <t>Zhemchuzhnikovite</t>
  </si>
  <si>
    <t>Weddellite</t>
  </si>
  <si>
    <t>Whewellite</t>
  </si>
  <si>
    <t>Oxammite</t>
  </si>
  <si>
    <t>Salts of Organic Acids: Benzene Salts</t>
  </si>
  <si>
    <t>Mellite</t>
  </si>
  <si>
    <t>Earlandite</t>
  </si>
  <si>
    <t>Salts of Organic Acids: Cyanates</t>
  </si>
  <si>
    <t>Hydrocarbons</t>
  </si>
  <si>
    <t>Hydrocarbons: Hydrocarbons</t>
  </si>
  <si>
    <t>Fichtelite</t>
  </si>
  <si>
    <t>Hartite</t>
  </si>
  <si>
    <t>Idrialite</t>
  </si>
  <si>
    <t>Kratochvilite</t>
  </si>
  <si>
    <t>Karpatite</t>
  </si>
  <si>
    <t>Ravatite</t>
  </si>
  <si>
    <t>Simonellite</t>
  </si>
  <si>
    <t>Evenkite</t>
  </si>
  <si>
    <t>Miscellaneous Organic Minerals</t>
  </si>
  <si>
    <t>Amber</t>
  </si>
  <si>
    <t>Miscellaneous Organic Minerals: Miscellaneous Organic Materials</t>
  </si>
  <si>
    <t>Refikite</t>
  </si>
  <si>
    <t>Flagstaffite</t>
  </si>
  <si>
    <t>Hoelite</t>
  </si>
  <si>
    <t>Abelsonite</t>
  </si>
  <si>
    <t>Kladnoite</t>
  </si>
  <si>
    <t>Guanine</t>
  </si>
  <si>
    <t>Urea</t>
  </si>
  <si>
    <t>Uricite</t>
  </si>
  <si>
    <t>Unknown Mineral Opaque</t>
  </si>
  <si>
    <t>Unknown Mineral Transparent</t>
  </si>
  <si>
    <t xml:space="preserve">MINERAL TYPE: The mineral consituent being described. </t>
  </si>
  <si>
    <t xml:space="preserve">MINERAL CODE: Type of rock comprising a significant portion of the interval being described. </t>
  </si>
  <si>
    <t>MINERAL TYPE MATCH: The corresponding rock type code used in the lithology descriptions.</t>
  </si>
  <si>
    <t>MIN_TYPE_MATCH</t>
  </si>
  <si>
    <t>Novodneprite</t>
  </si>
  <si>
    <t xml:space="preserve">Cu </t>
  </si>
  <si>
    <t xml:space="preserve">Pb </t>
  </si>
  <si>
    <t xml:space="preserve">Au </t>
  </si>
  <si>
    <t xml:space="preserve">Ag </t>
  </si>
  <si>
    <t xml:space="preserve">Ni </t>
  </si>
  <si>
    <t xml:space="preserve">Al </t>
  </si>
  <si>
    <t xml:space="preserve">Cu3Au </t>
  </si>
  <si>
    <t xml:space="preserve">AuCu </t>
  </si>
  <si>
    <t xml:space="preserve">AuPb3 </t>
  </si>
  <si>
    <t xml:space="preserve">(Cu,Zn)Al2 </t>
  </si>
  <si>
    <t xml:space="preserve">Au(Pb,Sb)2 </t>
  </si>
  <si>
    <t xml:space="preserve">(Cu,Zn)Al </t>
  </si>
  <si>
    <t xml:space="preserve">(Au,Ag)2Pb </t>
  </si>
  <si>
    <t xml:space="preserve">Cd </t>
  </si>
  <si>
    <t xml:space="preserve">Zn </t>
  </si>
  <si>
    <t xml:space="preserve">Ti </t>
  </si>
  <si>
    <t xml:space="preserve">Re </t>
  </si>
  <si>
    <t xml:space="preserve">Cu3Zn2 </t>
  </si>
  <si>
    <t xml:space="preserve">(Cu,Zn,Fe,Al,Cr) </t>
  </si>
  <si>
    <t xml:space="preserve">CuZn2 </t>
  </si>
  <si>
    <t xml:space="preserve">Cu2Zn </t>
  </si>
  <si>
    <t xml:space="preserve">In </t>
  </si>
  <si>
    <t xml:space="preserve">Sn </t>
  </si>
  <si>
    <t xml:space="preserve">AuSn </t>
  </si>
  <si>
    <t xml:space="preserve">Cu(Sn,Sb) </t>
  </si>
  <si>
    <t xml:space="preserve">Ag2Hg3 </t>
  </si>
  <si>
    <t xml:space="preserve">Hg </t>
  </si>
  <si>
    <t xml:space="preserve">Cu7Hg6 </t>
  </si>
  <si>
    <t xml:space="preserve">Ag3Hg2 </t>
  </si>
  <si>
    <t xml:space="preserve">Ag1.1Hg0.9 </t>
  </si>
  <si>
    <t xml:space="preserve">Ag3Hg </t>
  </si>
  <si>
    <t xml:space="preserve">Ag9Hg2 </t>
  </si>
  <si>
    <t xml:space="preserve">(Au,Ag)3Hg2 </t>
  </si>
  <si>
    <t xml:space="preserve">(Au,Ag)Hg </t>
  </si>
  <si>
    <t xml:space="preserve">PdHg </t>
  </si>
  <si>
    <t xml:space="preserve">HgPb2 </t>
  </si>
  <si>
    <t xml:space="preserve">alpha-(Fe,Ni) </t>
  </si>
  <si>
    <t xml:space="preserve">Fe </t>
  </si>
  <si>
    <t xml:space="preserve">Cr </t>
  </si>
  <si>
    <t xml:space="preserve">gamma-Fe3Ni </t>
  </si>
  <si>
    <t xml:space="preserve">gamma-(Fe,Ni) </t>
  </si>
  <si>
    <t xml:space="preserve">FeNi </t>
  </si>
  <si>
    <t xml:space="preserve">Fe3Cr1-x </t>
  </si>
  <si>
    <t xml:space="preserve">CoFe </t>
  </si>
  <si>
    <t xml:space="preserve">Cr3Fe1-x(x=0,6) </t>
  </si>
  <si>
    <t xml:space="preserve">Ni2Fe </t>
  </si>
  <si>
    <t xml:space="preserve">Fe7(Ta,Nb)3 </t>
  </si>
  <si>
    <t xml:space="preserve">(Os,Ir) </t>
  </si>
  <si>
    <t xml:space="preserve">(Ir,Os,Ru) </t>
  </si>
  <si>
    <t xml:space="preserve">(Ru,Ir,Os) </t>
  </si>
  <si>
    <t xml:space="preserve">Pd,Pt </t>
  </si>
  <si>
    <t xml:space="preserve">(Ir,Os,Ru,Pt) </t>
  </si>
  <si>
    <t xml:space="preserve">(Rh,Pt) </t>
  </si>
  <si>
    <t xml:space="preserve">Pt </t>
  </si>
  <si>
    <t xml:space="preserve">(Ni,Fe,Ir) </t>
  </si>
  <si>
    <t xml:space="preserve">(Fe,Os,Ru,Ir) </t>
  </si>
  <si>
    <t xml:space="preserve">(Pd,Pt)3Sn </t>
  </si>
  <si>
    <t xml:space="preserve">Pd3Pb </t>
  </si>
  <si>
    <t xml:space="preserve">(Pt,Pd)3Sn </t>
  </si>
  <si>
    <t xml:space="preserve">(Pd,Cu,Pt)3Sn </t>
  </si>
  <si>
    <t xml:space="preserve">(Pt,Pd,Cu)9Cu3Sn4 </t>
  </si>
  <si>
    <t xml:space="preserve">Pd2Sn </t>
  </si>
  <si>
    <t xml:space="preserve">Pd3Pb2 </t>
  </si>
  <si>
    <t xml:space="preserve">(Pd,Cu)3Sn2 </t>
  </si>
  <si>
    <t xml:space="preserve">Pd2SnCu </t>
  </si>
  <si>
    <t xml:space="preserve">Ir3Fe </t>
  </si>
  <si>
    <t xml:space="preserve">(Pt,Pd)3(Fe,Cu) </t>
  </si>
  <si>
    <t xml:space="preserve">Pt2FeNi </t>
  </si>
  <si>
    <t xml:space="preserve">PtFe </t>
  </si>
  <si>
    <t xml:space="preserve">Pt2FeCu </t>
  </si>
  <si>
    <t xml:space="preserve">PtCu </t>
  </si>
  <si>
    <t xml:space="preserve">CuPd </t>
  </si>
  <si>
    <t xml:space="preserve">Pt3In </t>
  </si>
  <si>
    <t xml:space="preserve">PtIn2 </t>
  </si>
  <si>
    <t xml:space="preserve">PtSn </t>
  </si>
  <si>
    <t xml:space="preserve">Pd4Cu3Zn </t>
  </si>
  <si>
    <t xml:space="preserve">PdCu3 </t>
  </si>
  <si>
    <t xml:space="preserve">(Fe,Ni,Co)3C </t>
  </si>
  <si>
    <t xml:space="preserve">(Cr,Fe)23C6 </t>
  </si>
  <si>
    <t xml:space="preserve">(Fe,Ni)23C6 </t>
  </si>
  <si>
    <t xml:space="preserve">Cr3C2 </t>
  </si>
  <si>
    <t xml:space="preserve">(Ti,V,Fe)C </t>
  </si>
  <si>
    <t xml:space="preserve">(Nb,Ta)C </t>
  </si>
  <si>
    <t xml:space="preserve">TaC </t>
  </si>
  <si>
    <t xml:space="preserve">WC </t>
  </si>
  <si>
    <t xml:space="preserve">(Cr4Fe4Ni)C4 </t>
  </si>
  <si>
    <t xml:space="preserve">TiFeSi2 </t>
  </si>
  <si>
    <t xml:space="preserve">Mn5Si3 </t>
  </si>
  <si>
    <t xml:space="preserve">(Fe,Ni)3Si </t>
  </si>
  <si>
    <t xml:space="preserve">(Ni,Fe)8(Si,P)3 </t>
  </si>
  <si>
    <t xml:space="preserve">FeSi </t>
  </si>
  <si>
    <t xml:space="preserve">FeSi2 </t>
  </si>
  <si>
    <t xml:space="preserve">Fe0.83Si2 </t>
  </si>
  <si>
    <t xml:space="preserve">Fe3Si </t>
  </si>
  <si>
    <t xml:space="preserve">Fe2Si </t>
  </si>
  <si>
    <t xml:space="preserve">Fe5Si3 </t>
  </si>
  <si>
    <t xml:space="preserve">(Fe,Ni)4N </t>
  </si>
  <si>
    <t xml:space="preserve">Fe5N2 </t>
  </si>
  <si>
    <t xml:space="preserve">CrN </t>
  </si>
  <si>
    <t xml:space="preserve">TiN </t>
  </si>
  <si>
    <t xml:space="preserve">(Fe,Ni)3P </t>
  </si>
  <si>
    <t xml:space="preserve">(Ni,Fe)3P </t>
  </si>
  <si>
    <t xml:space="preserve">(Fe,Ni)2P </t>
  </si>
  <si>
    <t xml:space="preserve">MoNiP </t>
  </si>
  <si>
    <t xml:space="preserve">(Fe,Ni)TiP </t>
  </si>
  <si>
    <t xml:space="preserve">FeCrP </t>
  </si>
  <si>
    <t xml:space="preserve">(Ni,Fe)4P </t>
  </si>
  <si>
    <t xml:space="preserve">Bi </t>
  </si>
  <si>
    <t xml:space="preserve">Sb </t>
  </si>
  <si>
    <t xml:space="preserve">As </t>
  </si>
  <si>
    <t xml:space="preserve">SbAs </t>
  </si>
  <si>
    <t xml:space="preserve">Sb2(Sb,As)2 </t>
  </si>
  <si>
    <t xml:space="preserve">C </t>
  </si>
  <si>
    <t xml:space="preserve">C60 </t>
  </si>
  <si>
    <t xml:space="preserve">Si </t>
  </si>
  <si>
    <t xml:space="preserve">S8 </t>
  </si>
  <si>
    <t xml:space="preserve">S </t>
  </si>
  <si>
    <t xml:space="preserve">Te </t>
  </si>
  <si>
    <t xml:space="preserve">Se </t>
  </si>
  <si>
    <t xml:space="preserve">SiC </t>
  </si>
  <si>
    <t xml:space="preserve">Si3N4 </t>
  </si>
  <si>
    <t xml:space="preserve">Si2N2O </t>
  </si>
  <si>
    <t xml:space="preserve">(Mo,Ru,Fe,Ir,Os) </t>
  </si>
  <si>
    <t xml:space="preserve">Ta </t>
  </si>
  <si>
    <t xml:space="preserve">MnSi </t>
  </si>
  <si>
    <t xml:space="preserve">Cu6As </t>
  </si>
  <si>
    <t xml:space="preserve">Cu3As </t>
  </si>
  <si>
    <t xml:space="preserve">Cu5As2 </t>
  </si>
  <si>
    <t xml:space="preserve">(Cu,Ag)21As10 </t>
  </si>
  <si>
    <t xml:space="preserve">Cu2(Sb,Tl) </t>
  </si>
  <si>
    <t xml:space="preserve">Cu14Ag6As7 </t>
  </si>
  <si>
    <t xml:space="preserve">Ag1-xSbx(x=0.009-0.16) </t>
  </si>
  <si>
    <t xml:space="preserve">Ag3Sb </t>
  </si>
  <si>
    <t xml:space="preserve">Au2Bi </t>
  </si>
  <si>
    <t xml:space="preserve">SnSb </t>
  </si>
  <si>
    <t xml:space="preserve">Ni5-xAs2 </t>
  </si>
  <si>
    <t xml:space="preserve">Ni11As8 </t>
  </si>
  <si>
    <t xml:space="preserve">Ni2FeAs2 </t>
  </si>
  <si>
    <t xml:space="preserve">(Pd,Hg)3As </t>
  </si>
  <si>
    <t xml:space="preserve">(Pd,Pt)3(As,Sb,Te) </t>
  </si>
  <si>
    <t xml:space="preserve">Pd8As3 </t>
  </si>
  <si>
    <t xml:space="preserve">Pd8(Sb,As)3 </t>
  </si>
  <si>
    <t xml:space="preserve">Pd8(As,Sb)3 </t>
  </si>
  <si>
    <t xml:space="preserve">Pd11Te2Se2 </t>
  </si>
  <si>
    <t xml:space="preserve">Pd11Sb2As2 </t>
  </si>
  <si>
    <t xml:space="preserve">Pd11(Sb,As)4 </t>
  </si>
  <si>
    <t xml:space="preserve">Pd5Sb2 </t>
  </si>
  <si>
    <t xml:space="preserve">Pd8(Sn,As)3 </t>
  </si>
  <si>
    <t xml:space="preserve">Pd3Ni2As3 </t>
  </si>
  <si>
    <t xml:space="preserve">Pd2As </t>
  </si>
  <si>
    <t xml:space="preserve">(Rh,Pd)2As </t>
  </si>
  <si>
    <t xml:space="preserve">(Pd,Rh)2As </t>
  </si>
  <si>
    <t xml:space="preserve">Pd2Sb </t>
  </si>
  <si>
    <t xml:space="preserve">PdNiAs </t>
  </si>
  <si>
    <t xml:space="preserve">Pd2(As,Bi) </t>
  </si>
  <si>
    <t xml:space="preserve">Rh12As7 </t>
  </si>
  <si>
    <t xml:space="preserve">(Pt,Pd)4Sb3 </t>
  </si>
  <si>
    <t xml:space="preserve">Pd4Sb3 </t>
  </si>
  <si>
    <t xml:space="preserve">Pd(Bi,Pb) </t>
  </si>
  <si>
    <t xml:space="preserve">PdBi2 </t>
  </si>
  <si>
    <t xml:space="preserve">(Ir,Ru)As2 </t>
  </si>
  <si>
    <t xml:space="preserve">Pd1+x(As,Pb)2, </t>
  </si>
  <si>
    <t xml:space="preserve">Cu2S </t>
  </si>
  <si>
    <t xml:space="preserve">Cu31S16 </t>
  </si>
  <si>
    <t xml:space="preserve">Cu8S5 </t>
  </si>
  <si>
    <t xml:space="preserve">Cu1.78S </t>
  </si>
  <si>
    <t xml:space="preserve">Cu9S5 </t>
  </si>
  <si>
    <t xml:space="preserve">Cu7S4 </t>
  </si>
  <si>
    <t xml:space="preserve">Cu5FeS4 </t>
  </si>
  <si>
    <t xml:space="preserve">Cu2Se </t>
  </si>
  <si>
    <t xml:space="preserve">Cu3Se2 </t>
  </si>
  <si>
    <t xml:space="preserve">Cu5Se4 </t>
  </si>
  <si>
    <t xml:space="preserve">Cu7Te5 </t>
  </si>
  <si>
    <t xml:space="preserve">Cu1.9Te </t>
  </si>
  <si>
    <t xml:space="preserve">AgCuS </t>
  </si>
  <si>
    <t xml:space="preserve">(Ag,Cu)2S </t>
  </si>
  <si>
    <t xml:space="preserve">Ag3CuSe2 </t>
  </si>
  <si>
    <t xml:space="preserve">Ag3CuS2 </t>
  </si>
  <si>
    <t xml:space="preserve">CuAgSe </t>
  </si>
  <si>
    <t xml:space="preserve">Cu4Ag3Te4 </t>
  </si>
  <si>
    <t xml:space="preserve">Ag2S </t>
  </si>
  <si>
    <t xml:space="preserve">Ag4SeS </t>
  </si>
  <si>
    <t xml:space="preserve">Ag2Se </t>
  </si>
  <si>
    <t xml:space="preserve">Ag2Te </t>
  </si>
  <si>
    <t xml:space="preserve">Ag4TeS </t>
  </si>
  <si>
    <t xml:space="preserve">Ag5-xTe3,(x=0.24-0.36) </t>
  </si>
  <si>
    <t xml:space="preserve">Ag8GeS6 </t>
  </si>
  <si>
    <t xml:space="preserve">(Cu4.7Ag3.3)GeS6 </t>
  </si>
  <si>
    <t xml:space="preserve">Ag8SnS6 </t>
  </si>
  <si>
    <t xml:space="preserve">Ag3AuSe2 </t>
  </si>
  <si>
    <t xml:space="preserve">Ag3AuTe2 </t>
  </si>
  <si>
    <t xml:space="preserve">Ag3AuS2 </t>
  </si>
  <si>
    <t xml:space="preserve">AuAg(S,Se) </t>
  </si>
  <si>
    <t xml:space="preserve">(Ag,Cu)4Au(S,Se)4 </t>
  </si>
  <si>
    <t xml:space="preserve">Au4Cu(Te,Pb) </t>
  </si>
  <si>
    <t xml:space="preserve">(Au,Te,Pb)3(Cu,Fe) </t>
  </si>
  <si>
    <t xml:space="preserve">Au3Cu2PbTe2 </t>
  </si>
  <si>
    <t xml:space="preserve">Ag9FeTe2S4 </t>
  </si>
  <si>
    <t xml:space="preserve">Ni3S2 </t>
  </si>
  <si>
    <t xml:space="preserve">Ni18Bi3AsS16 </t>
  </si>
  <si>
    <t xml:space="preserve">Ni9Bi2S8 </t>
  </si>
  <si>
    <t xml:space="preserve">Ni9Bi(Sb,Bi)S8 </t>
  </si>
  <si>
    <t xml:space="preserve">Ni9BiTeS8 </t>
  </si>
  <si>
    <t xml:space="preserve">Ni9Sb2S8 </t>
  </si>
  <si>
    <t xml:space="preserve">Ag(Fe,Ni)8S8 </t>
  </si>
  <si>
    <t xml:space="preserve">Co9S8 </t>
  </si>
  <si>
    <t xml:space="preserve">(Ag,Cu,Fe)9(Se,S)8 </t>
  </si>
  <si>
    <t xml:space="preserve">(Mn,Pb)(Cu,Fe)8S8 </t>
  </si>
  <si>
    <t xml:space="preserve">(Fe,Ni)9S8 </t>
  </si>
  <si>
    <t xml:space="preserve">(Pb,Cd)(Fe,Cu)8S8 </t>
  </si>
  <si>
    <t xml:space="preserve">(Ni,Fe)9S8 </t>
  </si>
  <si>
    <t xml:space="preserve">Cu(Fe,Ni)8S8 </t>
  </si>
  <si>
    <t xml:space="preserve">(Ni,Co)4(As,Sb)S2 </t>
  </si>
  <si>
    <t xml:space="preserve">Pd17Se15 </t>
  </si>
  <si>
    <t xml:space="preserve">Rh17S15 </t>
  </si>
  <si>
    <t xml:space="preserve">(Pd,Cu)7Se3 </t>
  </si>
  <si>
    <t xml:space="preserve">Cu2Pd3Se4 </t>
  </si>
  <si>
    <t xml:space="preserve">Ag2Pd3Se4 </t>
  </si>
  <si>
    <t xml:space="preserve">Pd3-xTe(x=0.14 </t>
  </si>
  <si>
    <t xml:space="preserve">(Pd,Cu)16(S,Te)7 </t>
  </si>
  <si>
    <t xml:space="preserve">Pd9Te4 </t>
  </si>
  <si>
    <t xml:space="preserve">Pt5Se4 </t>
  </si>
  <si>
    <t xml:space="preserve">(Pd,Pt)5(Cu,Fe)4SnTe2S2 </t>
  </si>
  <si>
    <t xml:space="preserve">(Pd,Ag)3Te </t>
  </si>
  <si>
    <t xml:space="preserve">Pd3HgTe3 </t>
  </si>
  <si>
    <t xml:space="preserve">Ag4Pd3Te4 </t>
  </si>
  <si>
    <t xml:space="preserve">Pd3Pb2S2 </t>
  </si>
  <si>
    <t xml:space="preserve">Pd8Hg3Se9 </t>
  </si>
  <si>
    <t xml:space="preserve">(Pt,Cu,Pb,Fe,Ni)9S8 </t>
  </si>
  <si>
    <t xml:space="preserve">Ag2HgS2 </t>
  </si>
  <si>
    <t xml:space="preserve">(Cu,Fe)6Hg2S5 </t>
  </si>
  <si>
    <t xml:space="preserve">Cu9Ag5HgS8 </t>
  </si>
  <si>
    <t xml:space="preserve">(Cu,Ag)14HgS8 </t>
  </si>
  <si>
    <t xml:space="preserve">Ni8Hg3S9 </t>
  </si>
  <si>
    <t xml:space="preserve">Tl2S </t>
  </si>
  <si>
    <t xml:space="preserve">Tl2Cu3FeSe4 </t>
  </si>
  <si>
    <t xml:space="preserve">TlCu3FeS4 </t>
  </si>
  <si>
    <t xml:space="preserve">K2Cu3FeS4 </t>
  </si>
  <si>
    <t xml:space="preserve">TlCu5SbS2 </t>
  </si>
  <si>
    <t xml:space="preserve">(Cu,Fe)6Tl2SbS4 </t>
  </si>
  <si>
    <t xml:space="preserve">Cu4TlSe3 </t>
  </si>
  <si>
    <t xml:space="preserve">Cu7(Tl,Ag)Se4 </t>
  </si>
  <si>
    <t xml:space="preserve">Cu2HgSe2 </t>
  </si>
  <si>
    <t xml:space="preserve">Cu10(Fe,Pb)S6 </t>
  </si>
  <si>
    <t xml:space="preserve">(Cu,Ag)6PbS4 </t>
  </si>
  <si>
    <t xml:space="preserve">Pb2Rh3S2 </t>
  </si>
  <si>
    <t xml:space="preserve">Pb2Ni3S2 </t>
  </si>
  <si>
    <t xml:space="preserve">Ni3(Bi,Pb)2S2 </t>
  </si>
  <si>
    <t xml:space="preserve">(Cu,[])6(Pb,Bi)Se4 </t>
  </si>
  <si>
    <t xml:space="preserve">Pd3Pb2Te2 </t>
  </si>
  <si>
    <t xml:space="preserve">CuS </t>
  </si>
  <si>
    <t xml:space="preserve">CuSe </t>
  </si>
  <si>
    <t xml:space="preserve">Cu1.4S </t>
  </si>
  <si>
    <t xml:space="preserve">Cu9S8 </t>
  </si>
  <si>
    <t xml:space="preserve">(Cu,Fe)4S4 </t>
  </si>
  <si>
    <t xml:space="preserve">Cu5Ge0.5S4 </t>
  </si>
  <si>
    <t xml:space="preserve">(Fe,Zn)S </t>
  </si>
  <si>
    <t xml:space="preserve">CdS </t>
  </si>
  <si>
    <t xml:space="preserve">HgTe </t>
  </si>
  <si>
    <t xml:space="preserve">HgS </t>
  </si>
  <si>
    <t xml:space="preserve">(Zn,Fe)S </t>
  </si>
  <si>
    <t xml:space="preserve">HgSe </t>
  </si>
  <si>
    <t xml:space="preserve">ZnSe </t>
  </si>
  <si>
    <t xml:space="preserve">(Cu,Zn,Fe,In,Sn)4S4 </t>
  </si>
  <si>
    <t xml:space="preserve">(Zn,Hg)S </t>
  </si>
  <si>
    <t xml:space="preserve">Cu3(As,V)S4 </t>
  </si>
  <si>
    <t xml:space="preserve">CuFeS2 </t>
  </si>
  <si>
    <t xml:space="preserve">CuFeSe2 </t>
  </si>
  <si>
    <t xml:space="preserve">CuGaS2 </t>
  </si>
  <si>
    <t xml:space="preserve">AgFeS2 </t>
  </si>
  <si>
    <t xml:space="preserve">CuInS2 </t>
  </si>
  <si>
    <t xml:space="preserve">AgInS2 </t>
  </si>
  <si>
    <t xml:space="preserve">Cu4Fe5S8 </t>
  </si>
  <si>
    <t xml:space="preserve">Cu9Fe9S16 </t>
  </si>
  <si>
    <t xml:space="preserve">Cu1.1Fe1.2S2 </t>
  </si>
  <si>
    <t xml:space="preserve">Cu9(Fe,Ni)8S16 </t>
  </si>
  <si>
    <t xml:space="preserve">Cu2CdSnS4 </t>
  </si>
  <si>
    <t xml:space="preserve">Ag2FeSnS4 </t>
  </si>
  <si>
    <t xml:space="preserve">Cu3SnS4 </t>
  </si>
  <si>
    <t xml:space="preserve">Ag2ZnSnS4 </t>
  </si>
  <si>
    <t xml:space="preserve">Cu2FeSnS4 </t>
  </si>
  <si>
    <t xml:space="preserve">Cu2HgSnS4 </t>
  </si>
  <si>
    <t xml:space="preserve">Cu5FeS6 </t>
  </si>
  <si>
    <t xml:space="preserve">Cu2(Fe,Zn)SnS4 </t>
  </si>
  <si>
    <t xml:space="preserve">Cu2(Zn,Fe)SnS4 </t>
  </si>
  <si>
    <t xml:space="preserve">Cu2SnS3 </t>
  </si>
  <si>
    <t xml:space="preserve">Cu8Fe3Sn2S12 </t>
  </si>
  <si>
    <t xml:space="preserve">Cu6Fe++Sn2S8 </t>
  </si>
  <si>
    <t xml:space="preserve">Cu+6Fe+++2Sn++++S8 </t>
  </si>
  <si>
    <t xml:space="preserve">Cu12-13V(As,Sb,Sn,Ge)3S16 </t>
  </si>
  <si>
    <t xml:space="preserve">Cu26Fe4Ge4S32 </t>
  </si>
  <si>
    <t xml:space="preserve">Cu13V(Ge,As)3S16 </t>
  </si>
  <si>
    <t xml:space="preserve">Cu+26V2(Sn,As,Sb)6S32 </t>
  </si>
  <si>
    <t xml:space="preserve">Cu13V(Sb,As,Sn)3S16 </t>
  </si>
  <si>
    <t xml:space="preserve">Cu20(Fe,Cu)6Mo2Ge6S32 </t>
  </si>
  <si>
    <t xml:space="preserve">Cu20(Fe,Cu,Zn)6W2Ge6S32 </t>
  </si>
  <si>
    <t xml:space="preserve">Cu6SnMoS8 </t>
  </si>
  <si>
    <t xml:space="preserve">Cu6SnWS8 </t>
  </si>
  <si>
    <t xml:space="preserve">(Cu,Zn)11(Ge,As)2Fe4S16 </t>
  </si>
  <si>
    <t xml:space="preserve">(Fe,Pb)3(Ge,Fe)1-xS4 </t>
  </si>
  <si>
    <t xml:space="preserve">(Pb,Fe)3Ge1-xS4 </t>
  </si>
  <si>
    <t xml:space="preserve">Cu6GeWS8 </t>
  </si>
  <si>
    <t xml:space="preserve">Cu10Fe4Sn(As,Sb)S16 </t>
  </si>
  <si>
    <t xml:space="preserve">CuAsS </t>
  </si>
  <si>
    <t xml:space="preserve">CdSe </t>
  </si>
  <si>
    <t xml:space="preserve">MnS </t>
  </si>
  <si>
    <t xml:space="preserve">CuFe2S3 </t>
  </si>
  <si>
    <t xml:space="preserve">TlFe2S3 </t>
  </si>
  <si>
    <t xml:space="preserve">TlFeS2 </t>
  </si>
  <si>
    <t xml:space="preserve">AgFe2S3 </t>
  </si>
  <si>
    <t xml:space="preserve">Cu3VS4 </t>
  </si>
  <si>
    <t xml:space="preserve">CuTe </t>
  </si>
  <si>
    <t xml:space="preserve">AgTe </t>
  </si>
  <si>
    <t xml:space="preserve">AgAuTe2 </t>
  </si>
  <si>
    <t xml:space="preserve">CuNiSb2 </t>
  </si>
  <si>
    <t xml:space="preserve">NiSb </t>
  </si>
  <si>
    <t xml:space="preserve">CoSe </t>
  </si>
  <si>
    <t xml:space="preserve">(Co,Ni)As </t>
  </si>
  <si>
    <t xml:space="preserve">NiAs </t>
  </si>
  <si>
    <t xml:space="preserve">NiSe </t>
  </si>
  <si>
    <t xml:space="preserve">Pt(Sb,Bi) </t>
  </si>
  <si>
    <t xml:space="preserve">(Pd,Ni)Sb </t>
  </si>
  <si>
    <t xml:space="preserve">PdBi </t>
  </si>
  <si>
    <t xml:space="preserve">FeSe </t>
  </si>
  <si>
    <t xml:space="preserve">CoS </t>
  </si>
  <si>
    <t xml:space="preserve">(Ni,Pd)(Te,Sb) </t>
  </si>
  <si>
    <t xml:space="preserve">Pd(Te,Bi) </t>
  </si>
  <si>
    <t xml:space="preserve">(Fe,Ni)9S11 </t>
  </si>
  <si>
    <t xml:space="preserve">Fe(1-x)S </t>
  </si>
  <si>
    <t xml:space="preserve">FeS </t>
  </si>
  <si>
    <t xml:space="preserve">RhAs </t>
  </si>
  <si>
    <t xml:space="preserve">(Co,Fe)As </t>
  </si>
  <si>
    <t xml:space="preserve">(Ru,Ni)As </t>
  </si>
  <si>
    <t xml:space="preserve">(Fe,Ni,Co)As </t>
  </si>
  <si>
    <t xml:space="preserve">NiS </t>
  </si>
  <si>
    <t xml:space="preserve">(Fe,Ni)S0.9 </t>
  </si>
  <si>
    <t xml:space="preserve">Ni2SbTe2 </t>
  </si>
  <si>
    <t xml:space="preserve">(Pt,Pd,Ni)S </t>
  </si>
  <si>
    <t xml:space="preserve">(Pd,Ni)S </t>
  </si>
  <si>
    <t xml:space="preserve">SnS </t>
  </si>
  <si>
    <t xml:space="preserve">PbSnS2 </t>
  </si>
  <si>
    <t xml:space="preserve">PbTe </t>
  </si>
  <si>
    <t xml:space="preserve">PbS </t>
  </si>
  <si>
    <t xml:space="preserve">PbSe </t>
  </si>
  <si>
    <t xml:space="preserve">(Mg,Fe++,Mn)S </t>
  </si>
  <si>
    <t xml:space="preserve">(Ca,Mg,Fe)S </t>
  </si>
  <si>
    <t xml:space="preserve">(Fe,Mn,Mg,Ca,Cr)S </t>
  </si>
  <si>
    <t xml:space="preserve">Co++Co+++2Se4 </t>
  </si>
  <si>
    <t xml:space="preserve">Cu(Cr1.5Sb0.5)S4 </t>
  </si>
  <si>
    <t xml:space="preserve">Cu(Co,Ni)2S4 </t>
  </si>
  <si>
    <t xml:space="preserve">Cu(Ni,Co)2S4 </t>
  </si>
  <si>
    <t xml:space="preserve">Fe++Cr2S4 </t>
  </si>
  <si>
    <t xml:space="preserve">Fe++Fe+++2S4 </t>
  </si>
  <si>
    <t xml:space="preserve">Co++Co+++2S4 </t>
  </si>
  <si>
    <t xml:space="preserve">ZnCr2S4 </t>
  </si>
  <si>
    <t xml:space="preserve">NiNi2S4 </t>
  </si>
  <si>
    <t xml:space="preserve">Fe++Ni+++2S4 </t>
  </si>
  <si>
    <t xml:space="preserve">(Cu,Co,Ni)3Se4 </t>
  </si>
  <si>
    <t xml:space="preserve">(Ni,Co)3S4 </t>
  </si>
  <si>
    <t xml:space="preserve">Ni3Se4 </t>
  </si>
  <si>
    <t xml:space="preserve">CdIn2S4 </t>
  </si>
  <si>
    <t xml:space="preserve">CuIr2S4 </t>
  </si>
  <si>
    <t xml:space="preserve">CuRh2S4 </t>
  </si>
  <si>
    <t xml:space="preserve">CuCoPtS4 </t>
  </si>
  <si>
    <t xml:space="preserve">(Fe,Cu)(Rh,Ir,Pt)2S4 </t>
  </si>
  <si>
    <t xml:space="preserve">Fe++In2S4 </t>
  </si>
  <si>
    <t xml:space="preserve">Cu(Pt,Ir)2S4 </t>
  </si>
  <si>
    <t xml:space="preserve">(Pb,Cu,Fe)(Ir,Pt,Rh)2S4 </t>
  </si>
  <si>
    <t xml:space="preserve">Cu2FeSn3S8 </t>
  </si>
  <si>
    <t xml:space="preserve">Ag2FeSn3S8 </t>
  </si>
  <si>
    <t xml:space="preserve">Cr3S4 </t>
  </si>
  <si>
    <t xml:space="preserve">(Fe,Cr)1+x(Ti,Fe)2S4 </t>
  </si>
  <si>
    <t xml:space="preserve">PbCu3(Ir,Pt)8S16 </t>
  </si>
  <si>
    <t xml:space="preserve">PbCu3(Rh,Pt,Ir)8S16 </t>
  </si>
  <si>
    <t xml:space="preserve">(Rh,Ir,Pt)3S4 </t>
  </si>
  <si>
    <t xml:space="preserve">KNaSiF6 </t>
  </si>
  <si>
    <t xml:space="preserve">Sb2Se3 </t>
  </si>
  <si>
    <t xml:space="preserve">Bi2Se3 </t>
  </si>
  <si>
    <t xml:space="preserve">Bi2S3 </t>
  </si>
  <si>
    <t xml:space="preserve">Sb2S3 </t>
  </si>
  <si>
    <t xml:space="preserve">Sb2AsS2 </t>
  </si>
  <si>
    <t xml:space="preserve">Sn2S3 </t>
  </si>
  <si>
    <t xml:space="preserve">PbSnS3 </t>
  </si>
  <si>
    <t xml:space="preserve">(Rh,Ir,Pt)1.77S3 </t>
  </si>
  <si>
    <t xml:space="preserve">(Ir,Rh)2S3 </t>
  </si>
  <si>
    <t xml:space="preserve">(Au,Sb)2Te3 </t>
  </si>
  <si>
    <t xml:space="preserve">FeNb2S6 </t>
  </si>
  <si>
    <t xml:space="preserve">(Cu,Fe)(Re,Mo)4S8 </t>
  </si>
  <si>
    <t xml:space="preserve">AgCu7Te10 </t>
  </si>
  <si>
    <t xml:space="preserve">(Bi,Pb)3(Se,S)4 </t>
  </si>
  <si>
    <t xml:space="preserve">Bi7Te3 </t>
  </si>
  <si>
    <t xml:space="preserve">Bi(Se,S) </t>
  </si>
  <si>
    <t xml:space="preserve">Bi3TeSe2 </t>
  </si>
  <si>
    <t xml:space="preserve">Bi(S,Te) </t>
  </si>
  <si>
    <t xml:space="preserve">Bi3Te2S </t>
  </si>
  <si>
    <t xml:space="preserve">BiTe </t>
  </si>
  <si>
    <t xml:space="preserve">Bi2(Te,Se,S)3 </t>
  </si>
  <si>
    <t xml:space="preserve">Bi2(Se,S)3 </t>
  </si>
  <si>
    <t xml:space="preserve">Bi2Se2(Te,S) </t>
  </si>
  <si>
    <t xml:space="preserve">Bi2Te2S </t>
  </si>
  <si>
    <t xml:space="preserve">Sb2Te3 </t>
  </si>
  <si>
    <t xml:space="preserve">Bi2Te3 </t>
  </si>
  <si>
    <t xml:space="preserve">Bi4(Se,S)3 </t>
  </si>
  <si>
    <t xml:space="preserve">Bi4(S,Se)3 </t>
  </si>
  <si>
    <t xml:space="preserve">Bi4(S,Te)3 </t>
  </si>
  <si>
    <t xml:space="preserve">Bi4Te3 </t>
  </si>
  <si>
    <t xml:space="preserve">Bi24Se17Te4 </t>
  </si>
  <si>
    <t xml:space="preserve">Bi6Te2S3 </t>
  </si>
  <si>
    <t xml:space="preserve">Bi4TeS2 </t>
  </si>
  <si>
    <t xml:space="preserve">Bi3TeS2 </t>
  </si>
  <si>
    <t xml:space="preserve">(Au,Ag)2Te4 </t>
  </si>
  <si>
    <t xml:space="preserve">AuTe2 </t>
  </si>
  <si>
    <t xml:space="preserve">CuAuTe4 </t>
  </si>
  <si>
    <t xml:space="preserve">SnS2 </t>
  </si>
  <si>
    <t xml:space="preserve">(Pd,Pt)(Te,Bi)2 </t>
  </si>
  <si>
    <t xml:space="preserve">NiTe2 </t>
  </si>
  <si>
    <t xml:space="preserve">NiTeSe </t>
  </si>
  <si>
    <t xml:space="preserve">(Pt,Pd)(Te,Bi)2 </t>
  </si>
  <si>
    <t xml:space="preserve">PtSe2 </t>
  </si>
  <si>
    <t xml:space="preserve">IrTe2 </t>
  </si>
  <si>
    <t xml:space="preserve">PdSe2 </t>
  </si>
  <si>
    <t xml:space="preserve">Mo(Se,S)2 </t>
  </si>
  <si>
    <t xml:space="preserve">MoS2 </t>
  </si>
  <si>
    <t xml:space="preserve">WS2 </t>
  </si>
  <si>
    <t xml:space="preserve">AuSb2 </t>
  </si>
  <si>
    <t xml:space="preserve">CoS2 </t>
  </si>
  <si>
    <t xml:space="preserve">MnS2 </t>
  </si>
  <si>
    <t xml:space="preserve">Cu3FeS8 </t>
  </si>
  <si>
    <t xml:space="preserve">OsS2 </t>
  </si>
  <si>
    <t xml:space="preserve">Pt(Sb,Bi)2 </t>
  </si>
  <si>
    <t xml:space="preserve">Pt(Bi,Sb)2 </t>
  </si>
  <si>
    <t xml:space="preserve">RuS2 </t>
  </si>
  <si>
    <t xml:space="preserve">CuSe2 </t>
  </si>
  <si>
    <t xml:space="preserve">FeS2 </t>
  </si>
  <si>
    <t xml:space="preserve">(Ni,Co,Cu)Se2 </t>
  </si>
  <si>
    <t xml:space="preserve">PtAs2 </t>
  </si>
  <si>
    <t xml:space="preserve">NiS2 </t>
  </si>
  <si>
    <t xml:space="preserve">(Cu,Ni,Co,Fe)S2 </t>
  </si>
  <si>
    <t xml:space="preserve">CoSe2 </t>
  </si>
  <si>
    <t xml:space="preserve">FeSe2 </t>
  </si>
  <si>
    <t xml:space="preserve">Ir3Te8 </t>
  </si>
  <si>
    <t xml:space="preserve">Cu(Se,Te)2 </t>
  </si>
  <si>
    <t xml:space="preserve">FeTe2 </t>
  </si>
  <si>
    <t xml:space="preserve">NiSe2 </t>
  </si>
  <si>
    <t xml:space="preserve">CoTe2 </t>
  </si>
  <si>
    <t xml:space="preserve">(Co,Fe)AsS </t>
  </si>
  <si>
    <t xml:space="preserve">CoSbS </t>
  </si>
  <si>
    <t xml:space="preserve">NiAs2 </t>
  </si>
  <si>
    <t xml:space="preserve">CoSbAs </t>
  </si>
  <si>
    <t xml:space="preserve">(Co,Fe,Ni)As2 </t>
  </si>
  <si>
    <t xml:space="preserve">(Ru,Os)As2 </t>
  </si>
  <si>
    <t xml:space="preserve">(Os,Ru)As2 </t>
  </si>
  <si>
    <t xml:space="preserve">FeAs2 </t>
  </si>
  <si>
    <t xml:space="preserve">NiSb2 </t>
  </si>
  <si>
    <t xml:space="preserve">(Co,Fe)As2 </t>
  </si>
  <si>
    <t xml:space="preserve">(Fe,Ni)(Sb,As)2 </t>
  </si>
  <si>
    <t xml:space="preserve">CuAs2 </t>
  </si>
  <si>
    <t xml:space="preserve">FeAsS </t>
  </si>
  <si>
    <t xml:space="preserve">FeSbS </t>
  </si>
  <si>
    <t xml:space="preserve">RuAsS </t>
  </si>
  <si>
    <t xml:space="preserve">(Os,Ru)AsS </t>
  </si>
  <si>
    <t xml:space="preserve">CoAsS </t>
  </si>
  <si>
    <t xml:space="preserve">IrBiS </t>
  </si>
  <si>
    <t xml:space="preserve">(Rh,Pt,Pd)AsS </t>
  </si>
  <si>
    <t xml:space="preserve">NiAsS </t>
  </si>
  <si>
    <t xml:space="preserve">(Ir,Ru,Rh,Pt)AsS </t>
  </si>
  <si>
    <t xml:space="preserve">(Ni,Co)AsSe </t>
  </si>
  <si>
    <t xml:space="preserve">PdBiSe </t>
  </si>
  <si>
    <t xml:space="preserve">(Pt,Rh,Ru)AsS </t>
  </si>
  <si>
    <t xml:space="preserve">NiSbS </t>
  </si>
  <si>
    <t xml:space="preserve">IrSbS </t>
  </si>
  <si>
    <t xml:space="preserve">(Co,Ni)SbS </t>
  </si>
  <si>
    <t xml:space="preserve">PdSbSe </t>
  </si>
  <si>
    <t xml:space="preserve">PdAsSe </t>
  </si>
  <si>
    <t xml:space="preserve">PtBiTe </t>
  </si>
  <si>
    <t xml:space="preserve">PdTe(Sb,Te) </t>
  </si>
  <si>
    <t xml:space="preserve">(Pd,Pt)BiTe </t>
  </si>
  <si>
    <t xml:space="preserve">IrBiTe </t>
  </si>
  <si>
    <t xml:space="preserve">Pd(Bi,Pb)2 </t>
  </si>
  <si>
    <t xml:space="preserve">ReS2 </t>
  </si>
  <si>
    <t xml:space="preserve">(Fe,Co)As3 </t>
  </si>
  <si>
    <t xml:space="preserve">CoSb3 </t>
  </si>
  <si>
    <t xml:space="preserve">Ni3As </t>
  </si>
  <si>
    <t xml:space="preserve">(Ni,Co)As3-x </t>
  </si>
  <si>
    <t xml:space="preserve">(Co,Ni)As3-x </t>
  </si>
  <si>
    <t xml:space="preserve">VS4 </t>
  </si>
  <si>
    <t xml:space="preserve">As4S </t>
  </si>
  <si>
    <t xml:space="preserve">As4S3 </t>
  </si>
  <si>
    <t xml:space="preserve">AsS </t>
  </si>
  <si>
    <t xml:space="preserve">As8S9 </t>
  </si>
  <si>
    <t xml:space="preserve">As4S5 </t>
  </si>
  <si>
    <t xml:space="preserve">As2(Se,S)3 </t>
  </si>
  <si>
    <t xml:space="preserve">As2S3 </t>
  </si>
  <si>
    <t xml:space="preserve">AsSbS3 </t>
  </si>
  <si>
    <t xml:space="preserve">[(As,Sb)6S9][As4S5] </t>
  </si>
  <si>
    <t xml:space="preserve">Ca0.2(H2O)2CrS2 </t>
  </si>
  <si>
    <t xml:space="preserve">NaCrS2 </t>
  </si>
  <si>
    <t xml:space="preserve">Na0.3CrS2•(H2O) </t>
  </si>
  <si>
    <t xml:space="preserve">Na(Cu,Fe,Zn)2S2 </t>
  </si>
  <si>
    <t xml:space="preserve">CuFeS2•(H2O) </t>
  </si>
  <si>
    <t xml:space="preserve">KFe2S3 </t>
  </si>
  <si>
    <t xml:space="preserve">CsFe2S3 </t>
  </si>
  <si>
    <t xml:space="preserve">K3VS4 </t>
  </si>
  <si>
    <t xml:space="preserve">K6Na(Fe,Cu,Ni)25S26Cl </t>
  </si>
  <si>
    <t xml:space="preserve">(Ba,Pb)6(Cu,Fe,Ni)25S27 </t>
  </si>
  <si>
    <t xml:space="preserve">Tl6(Fe,Ni,Cu)25S26Cl </t>
  </si>
  <si>
    <t xml:space="preserve">K3Fe10S14 </t>
  </si>
  <si>
    <t xml:space="preserve">K6Fe24S26(Cl,S) </t>
  </si>
  <si>
    <t xml:space="preserve">Hg3S2(Br,Cl)2 </t>
  </si>
  <si>
    <t xml:space="preserve">Hg3S2Cl2 </t>
  </si>
  <si>
    <t xml:space="preserve">Hg3S2(Cl,Br)2 </t>
  </si>
  <si>
    <t xml:space="preserve">Hg3S2(Br,Cl,I)2 </t>
  </si>
  <si>
    <t xml:space="preserve">Hg3S2ClI </t>
  </si>
  <si>
    <t xml:space="preserve">HgAg(Cl,Br,I)S </t>
  </si>
  <si>
    <t xml:space="preserve">HgSAg(Cl,Br) </t>
  </si>
  <si>
    <t xml:space="preserve">Hg5-xAg4+xS5-x(Cl,I,Br)4+x </t>
  </si>
  <si>
    <t xml:space="preserve">BiSBr </t>
  </si>
  <si>
    <t xml:space="preserve">BiSCl </t>
  </si>
  <si>
    <t xml:space="preserve">Sb2S2O </t>
  </si>
  <si>
    <t xml:space="preserve">(Fe,Pb)4S8O </t>
  </si>
  <si>
    <t xml:space="preserve">NaFeS2•2(H2O) </t>
  </si>
  <si>
    <t xml:space="preserve">NaFe3S5•2(H2O) </t>
  </si>
  <si>
    <t xml:space="preserve">2(Fe,Ni)S•1.6(Mg,Fe++)(OH)2 </t>
  </si>
  <si>
    <t xml:space="preserve">4(Fe,Cu)S•3(Mg,Al)(OH)2 </t>
  </si>
  <si>
    <t xml:space="preserve">V1-xS•n(Mg,Al)(OH)2 </t>
  </si>
  <si>
    <t xml:space="preserve">6Fe0.9S•5(Mg,Fe++)(OH)2 </t>
  </si>
  <si>
    <t xml:space="preserve">Cu3FeS3•2(H2O) </t>
  </si>
  <si>
    <t xml:space="preserve">FeS•Ca(OH)2•Al(OH)3 </t>
  </si>
  <si>
    <t xml:space="preserve">CaS5•CaS2O3•6Ca(OH)2•20(H2O) </t>
  </si>
  <si>
    <t xml:space="preserve">PbHgAs2S6 </t>
  </si>
  <si>
    <t xml:space="preserve">Ag3AsS3 </t>
  </si>
  <si>
    <t xml:space="preserve">Ag3SbS3 </t>
  </si>
  <si>
    <t xml:space="preserve">Ag4MnSb2S6 </t>
  </si>
  <si>
    <t xml:space="preserve">Cu3BiS3 </t>
  </si>
  <si>
    <t xml:space="preserve">Cu3SbS3 </t>
  </si>
  <si>
    <t xml:space="preserve">PdCuBiS3 </t>
  </si>
  <si>
    <t xml:space="preserve">CuPtBiS3 </t>
  </si>
  <si>
    <t xml:space="preserve">CuNiBiS3 </t>
  </si>
  <si>
    <t xml:space="preserve">CuNiSbS3 </t>
  </si>
  <si>
    <t xml:space="preserve">Cu6Hg3As4S12 </t>
  </si>
  <si>
    <t xml:space="preserve">Cu6Zn3As4S12 </t>
  </si>
  <si>
    <t xml:space="preserve">Cu6Hg3Sb4S12 </t>
  </si>
  <si>
    <t xml:space="preserve">AgHgAsS3 </t>
  </si>
  <si>
    <t xml:space="preserve">TlCu(Zn,Fe,Hg)2As2S6 </t>
  </si>
  <si>
    <t xml:space="preserve">TlCu(Hg,Zn)2(As,Sb)2S3 </t>
  </si>
  <si>
    <t xml:space="preserve">Tl2SnAs2S6 </t>
  </si>
  <si>
    <t xml:space="preserve">PbCuAsS3 </t>
  </si>
  <si>
    <t xml:space="preserve">PbCuBi(S,Se)3 </t>
  </si>
  <si>
    <t xml:space="preserve">PbCuSbS3 </t>
  </si>
  <si>
    <t xml:space="preserve">(Ag,Cu)10(Zn,Fe)2(As,Sb)4S13 </t>
  </si>
  <si>
    <t xml:space="preserve">(Cu,Zn,Ag)12(As,Sb)4(Se,S)13 </t>
  </si>
  <si>
    <t xml:space="preserve">Cu12(Te,Sb,As)4S13 </t>
  </si>
  <si>
    <t xml:space="preserve">(Ag,Cu,Fe)12(Sb,As)4S13 </t>
  </si>
  <si>
    <t xml:space="preserve">(Cu,Hg)3(Sb,As)(Se,S)3 </t>
  </si>
  <si>
    <t xml:space="preserve">(Cu,Fe)12As4S13 </t>
  </si>
  <si>
    <t xml:space="preserve">(Cu,Fe)12Sb4S13 </t>
  </si>
  <si>
    <t xml:space="preserve">Ag5Sb(Se,S)4 </t>
  </si>
  <si>
    <t xml:space="preserve">Ag5SbS4 </t>
  </si>
  <si>
    <t xml:space="preserve">[Cu6As2S7][Ag9CuS4] </t>
  </si>
  <si>
    <t xml:space="preserve">[(Ag,Cu)6(Sb,As)2(S,Se)7][Ag9Cu(S,Se)2Se2] </t>
  </si>
  <si>
    <t xml:space="preserve">[Cu6Sb2S7][Ag9CuS4] </t>
  </si>
  <si>
    <t xml:space="preserve">[Ag9CuS4] </t>
  </si>
  <si>
    <t xml:space="preserve">(Cs,Tl)(Hg,Cu,Zn)6(As,Sb)4S12 </t>
  </si>
  <si>
    <t xml:space="preserve">(Pb,Tl)2AgAs2S5 </t>
  </si>
  <si>
    <t xml:space="preserve">PbTl(Cu,Ag)As2S5 </t>
  </si>
  <si>
    <t xml:space="preserve">Cu6As4S9 </t>
  </si>
  <si>
    <t xml:space="preserve">Cu4(As,Sb)2S5 </t>
  </si>
  <si>
    <t xml:space="preserve">TlHgAs3S6 </t>
  </si>
  <si>
    <t xml:space="preserve">Ag(Cd,Pb)AsS3 </t>
  </si>
  <si>
    <t xml:space="preserve">AgAsS2 </t>
  </si>
  <si>
    <t xml:space="preserve">PbBi2Te2S2 </t>
  </si>
  <si>
    <t xml:space="preserve">PbBi4Te7 </t>
  </si>
  <si>
    <t xml:space="preserve">(Bi,Pb)3Te4 </t>
  </si>
  <si>
    <t xml:space="preserve">PbBi2Se2(Te,S)2 </t>
  </si>
  <si>
    <t xml:space="preserve">Pb2Bi2Te2S3 </t>
  </si>
  <si>
    <t xml:space="preserve">Pb2Bi2(S,Se)3 </t>
  </si>
  <si>
    <t xml:space="preserve">Hg3SbAsS3 </t>
  </si>
  <si>
    <t xml:space="preserve">Pb2AsS3(I,Cl,Br) </t>
  </si>
  <si>
    <t xml:space="preserve">CuBiS2 </t>
  </si>
  <si>
    <t xml:space="preserve">CuSbS2 </t>
  </si>
  <si>
    <t xml:space="preserve">AgSbS2 </t>
  </si>
  <si>
    <t xml:space="preserve">HgSb4S8 </t>
  </si>
  <si>
    <t xml:space="preserve">FeSb2S4 </t>
  </si>
  <si>
    <t xml:space="preserve">MnSb2S4 </t>
  </si>
  <si>
    <t xml:space="preserve">FeSbBiS4 </t>
  </si>
  <si>
    <t xml:space="preserve">Ag3(Sb,As)2SbS6 </t>
  </si>
  <si>
    <t xml:space="preserve">Ag3Sb2(Sb,Bi)S6 </t>
  </si>
  <si>
    <t xml:space="preserve">PbCuBi3S6 </t>
  </si>
  <si>
    <t xml:space="preserve">PbCuBiS3 </t>
  </si>
  <si>
    <t xml:space="preserve">Pb2Cu2Bi4S9 </t>
  </si>
  <si>
    <t xml:space="preserve">PbCuBi5S9 </t>
  </si>
  <si>
    <t xml:space="preserve">Pb5Cu5Bi7S18 </t>
  </si>
  <si>
    <t xml:space="preserve">Pb3Cu3Bi7S15 </t>
  </si>
  <si>
    <t xml:space="preserve">PbCuBi11(S,Se)18 </t>
  </si>
  <si>
    <t xml:space="preserve">Cu1.7Pb1.7Bi6.3S12 </t>
  </si>
  <si>
    <t xml:space="preserve">Cu2.68Pb2.68Bi5.32S12 </t>
  </si>
  <si>
    <t xml:space="preserve">Cu1.6Pb1.6Bi6.4S12 </t>
  </si>
  <si>
    <t xml:space="preserve">Pb13CuSb7S24 </t>
  </si>
  <si>
    <t xml:space="preserve">Pb2+xCux(Sb,Bi)2-xS5, </t>
  </si>
  <si>
    <t xml:space="preserve">Pb22Cu4(Bi,Sb)30S69 </t>
  </si>
  <si>
    <t xml:space="preserve">Pb22Cu+4(Sb,Bi)30S69 </t>
  </si>
  <si>
    <t xml:space="preserve">Pb13(Cu,Ag)(Bi,Sb)9S28 </t>
  </si>
  <si>
    <t xml:space="preserve">Pb27(Cu,Fe)2(Sb,Bi)19S57 </t>
  </si>
  <si>
    <t xml:space="preserve">Pb9(Cu,Fe)Bi12S28 </t>
  </si>
  <si>
    <t xml:space="preserve">Pb4FeSb6S14 </t>
  </si>
  <si>
    <t xml:space="preserve">Pb4(Mn,Fe)Sb6S14 </t>
  </si>
  <si>
    <t xml:space="preserve">AuPb(Sb,Bi)Te2-3S6 </t>
  </si>
  <si>
    <t xml:space="preserve">AuPb2BiTe2S3 </t>
  </si>
  <si>
    <t xml:space="preserve">Pb2(Pb,Sb)2S8[Te,Au]2 </t>
  </si>
  <si>
    <t xml:space="preserve">Cu3Ag2Pb3Bi7S16 </t>
  </si>
  <si>
    <t xml:space="preserve">PbCu2Bi4(Se,S)8 </t>
  </si>
  <si>
    <t xml:space="preserve">PbAs2S4 </t>
  </si>
  <si>
    <t xml:space="preserve">Pb(Sb,As)2S4 </t>
  </si>
  <si>
    <t xml:space="preserve">Pb3As4S9 </t>
  </si>
  <si>
    <t xml:space="preserve">Pb9As13S28 </t>
  </si>
  <si>
    <t xml:space="preserve">Pb2As2S5 </t>
  </si>
  <si>
    <t xml:space="preserve">Pb2(Sb,As)2S5 </t>
  </si>
  <si>
    <t xml:space="preserve">Pb8Pb4-x(Tl2As2)x(Ag2As2)As16S40 </t>
  </si>
  <si>
    <t xml:space="preserve">(Tl,Pb)21(Sb,As)91S147 </t>
  </si>
  <si>
    <t xml:space="preserve">Tl2Sb6As4S16 </t>
  </si>
  <si>
    <t xml:space="preserve">Tl(Sb,As)5S8 </t>
  </si>
  <si>
    <t xml:space="preserve">Pb32As40S92 </t>
  </si>
  <si>
    <t xml:space="preserve">Pb3Sb8S15 </t>
  </si>
  <si>
    <t xml:space="preserve">5PbS.4Bi2S3 </t>
  </si>
  <si>
    <t xml:space="preserve">Pb5Sb8S17 </t>
  </si>
  <si>
    <t xml:space="preserve">Pb7Sb8S19 </t>
  </si>
  <si>
    <t xml:space="preserve">Pb9Sb8S21 </t>
  </si>
  <si>
    <t xml:space="preserve">(Ag,Tl)2Pb8Sb8S21 </t>
  </si>
  <si>
    <t xml:space="preserve">Pb5Sb4S11 </t>
  </si>
  <si>
    <t xml:space="preserve">Pb2Sb2S5 </t>
  </si>
  <si>
    <t xml:space="preserve">Pb4Sb6S13 </t>
  </si>
  <si>
    <t xml:space="preserve">Pb6Sb6S14(S3) </t>
  </si>
  <si>
    <t xml:space="preserve">Pb21Sb23S55Cl </t>
  </si>
  <si>
    <t xml:space="preserve">AgPb4Sb4S10 </t>
  </si>
  <si>
    <t xml:space="preserve">Pb7Ag2(Sb,Bi)8S20 </t>
  </si>
  <si>
    <t xml:space="preserve">TlAsS2 </t>
  </si>
  <si>
    <t xml:space="preserve">TlSbS2 </t>
  </si>
  <si>
    <t xml:space="preserve">TlHgAsS3 </t>
  </si>
  <si>
    <t xml:space="preserve">Tl5Sb9(As,Sb)4S22 </t>
  </si>
  <si>
    <t xml:space="preserve">Tl5Sb5As8S22 </t>
  </si>
  <si>
    <t xml:space="preserve">Tl6CuAs16S40 </t>
  </si>
  <si>
    <t xml:space="preserve">TlPbAs3S6 </t>
  </si>
  <si>
    <t xml:space="preserve">TlPbAs2SbS6 </t>
  </si>
  <si>
    <t xml:space="preserve">(Pb,Tl)2As5S9 </t>
  </si>
  <si>
    <t xml:space="preserve">Tl(As,Sb)5S8 </t>
  </si>
  <si>
    <t xml:space="preserve">TlAg2(As,Sb)3S6 </t>
  </si>
  <si>
    <t xml:space="preserve">Tl2AgCu2As3S7 </t>
  </si>
  <si>
    <t xml:space="preserve">Na2(Sb,As)8S13•2(H2O) </t>
  </si>
  <si>
    <t xml:space="preserve">Tl4Hg3Sb2As8S20 </t>
  </si>
  <si>
    <t xml:space="preserve">Pb2SnInBiS7 </t>
  </si>
  <si>
    <t xml:space="preserve">Pb8Sn7Cu3(Bi,Sb)3S28 </t>
  </si>
  <si>
    <t xml:space="preserve">Pb3Sn4FeSb2S14 </t>
  </si>
  <si>
    <t xml:space="preserve">(Pb,Sn)12.5As3Sn5FeS28 </t>
  </si>
  <si>
    <t xml:space="preserve">Pb4Sn4FeSb2S15 </t>
  </si>
  <si>
    <t xml:space="preserve">Pb6Sn2FeSb2S14 </t>
  </si>
  <si>
    <t xml:space="preserve">(Pb,Sn)6Fe++Sn2Sb2S14 </t>
  </si>
  <si>
    <t xml:space="preserve">Pb6(Ag,Cu)2As4S13 </t>
  </si>
  <si>
    <t xml:space="preserve">Cu8Pb4Ag3Bi19S38 </t>
  </si>
  <si>
    <t xml:space="preserve">Ag5Bi13S22 </t>
  </si>
  <si>
    <t xml:space="preserve">AgPbCu2Bi5S10 </t>
  </si>
  <si>
    <t xml:space="preserve">(Ag,Cu)(Bi,Pb)3S5 </t>
  </si>
  <si>
    <t xml:space="preserve">HgBi2S4 </t>
  </si>
  <si>
    <t xml:space="preserve">(Cd,Pb)Bi2S4 </t>
  </si>
  <si>
    <t xml:space="preserve">Cu4AgPb2Bi9S18 </t>
  </si>
  <si>
    <t xml:space="preserve">Ag1.5Bi5.5S9 </t>
  </si>
  <si>
    <t xml:space="preserve">(Ag,Cu)3(Bi,Pb)7S12 </t>
  </si>
  <si>
    <t xml:space="preserve">Cu0.58Ag3.11Pb1.10Bi6.65S13 </t>
  </si>
  <si>
    <t xml:space="preserve">Ag5(Bi,Sb)9S16 </t>
  </si>
  <si>
    <t xml:space="preserve">PbBi4(S,Se)7 </t>
  </si>
  <si>
    <t xml:space="preserve">Cu10Bi12S23 </t>
  </si>
  <si>
    <t xml:space="preserve">Cu3.4Fe0.6Bi5S10 </t>
  </si>
  <si>
    <t xml:space="preserve">Cu8Bi12S22 </t>
  </si>
  <si>
    <t xml:space="preserve">(Cu,Fe)Cu14PbBi17S35 </t>
  </si>
  <si>
    <t xml:space="preserve">Cu7((Cu,Ag)0.33Pb1.33Bi11.33)13S22 </t>
  </si>
  <si>
    <t xml:space="preserve">AgSbS </t>
  </si>
  <si>
    <t xml:space="preserve">AgBiS2 </t>
  </si>
  <si>
    <t xml:space="preserve">AgBiSe2 </t>
  </si>
  <si>
    <t xml:space="preserve">AgBiTe2 </t>
  </si>
  <si>
    <t xml:space="preserve">Pb2Ag3Sb3S8 </t>
  </si>
  <si>
    <t xml:space="preserve">Pb2Bi2S5 </t>
  </si>
  <si>
    <t xml:space="preserve">PbAgAsS3 </t>
  </si>
  <si>
    <t xml:space="preserve">AgPbSbS3 </t>
  </si>
  <si>
    <t xml:space="preserve">Pb4Bi6S13 </t>
  </si>
  <si>
    <t xml:space="preserve">Pb3Bi4(S,Se)9 </t>
  </si>
  <si>
    <t xml:space="preserve">Pb3Cu2Bi8(S,Se)16 </t>
  </si>
  <si>
    <t xml:space="preserve">Cu2Pb6Bi8S19 </t>
  </si>
  <si>
    <t xml:space="preserve">Pb3CuBi7(S10Se4) </t>
  </si>
  <si>
    <t xml:space="preserve">Cu1.9Ag0.1Pb15.6Bi20.4Sb0.1S32.4Se14.5 </t>
  </si>
  <si>
    <t xml:space="preserve">Pb2Cu(Pb,Bi)Bi2S7 </t>
  </si>
  <si>
    <t xml:space="preserve">Cu7Pb27Bi25S68 </t>
  </si>
  <si>
    <t xml:space="preserve">AgCu3Pb12.5Bi13S34 </t>
  </si>
  <si>
    <t xml:space="preserve">Cu2HgPb22Sb28S64(O,S)2 </t>
  </si>
  <si>
    <t xml:space="preserve">Pb14(As,Sb)6S23 </t>
  </si>
  <si>
    <t xml:space="preserve">Pb14(Sb,As)6S23 </t>
  </si>
  <si>
    <t xml:space="preserve">Pb10Bi3As3S19 </t>
  </si>
  <si>
    <t xml:space="preserve">Pb4As2S7 </t>
  </si>
  <si>
    <t xml:space="preserve">Pb9Sb22S42 </t>
  </si>
  <si>
    <t xml:space="preserve">Pb14Sb30S54O5 </t>
  </si>
  <si>
    <t xml:space="preserve">Pb9Sb10S23ClO0.5 </t>
  </si>
  <si>
    <t xml:space="preserve">(Cu,Ag)Pb10Sb12S27(Cl,S)0.6O </t>
  </si>
  <si>
    <t xml:space="preserve">Pb5Bi4S11 </t>
  </si>
  <si>
    <t xml:space="preserve">PbAgBi3S6 </t>
  </si>
  <si>
    <t xml:space="preserve">Pb3Bi2S6 </t>
  </si>
  <si>
    <t xml:space="preserve">Ag7Pb6Bi15S32 </t>
  </si>
  <si>
    <t xml:space="preserve">Ag5Pb8Bi13S30 </t>
  </si>
  <si>
    <t xml:space="preserve">Pb14Ag5Sb21S48 </t>
  </si>
  <si>
    <t xml:space="preserve">PbAgSb3S6 </t>
  </si>
  <si>
    <t xml:space="preserve">Ag19Pb10Sb51S96 </t>
  </si>
  <si>
    <t xml:space="preserve">AgPb3MnSb5S12 </t>
  </si>
  <si>
    <t xml:space="preserve">Ag3Pb6Sb11S24 </t>
  </si>
  <si>
    <t xml:space="preserve">Pb6Bi2S9 </t>
  </si>
  <si>
    <t xml:space="preserve">Ag7Pb10Bi15S36 </t>
  </si>
  <si>
    <t xml:space="preserve">Pb10AgBi5S18 </t>
  </si>
  <si>
    <t xml:space="preserve">Pb4Ag3Bi5S13 </t>
  </si>
  <si>
    <t xml:space="preserve">Ag3Pb3Bi9S18 </t>
  </si>
  <si>
    <t xml:space="preserve">Pb(Bi,Sb)6S10 </t>
  </si>
  <si>
    <t xml:space="preserve">Cu2AgPbBiS4 </t>
  </si>
  <si>
    <t xml:space="preserve">PbBi2S4 </t>
  </si>
  <si>
    <t xml:space="preserve">Pb6Bi8(S,Se)18 </t>
  </si>
  <si>
    <t xml:space="preserve">Pb9As4S15 </t>
  </si>
  <si>
    <t xml:space="preserve">Hg3Pb16Sb18S46 </t>
  </si>
  <si>
    <t xml:space="preserve">Pb20Sn2(Bi,As)22S54Cl6 </t>
  </si>
  <si>
    <t xml:space="preserve">Tl3AsS3 </t>
  </si>
  <si>
    <t xml:space="preserve">Tl2(As,Sb)8S13 </t>
  </si>
  <si>
    <t xml:space="preserve">Cu3AsS4 </t>
  </si>
  <si>
    <t xml:space="preserve">Cu3(Sb,As)S4 </t>
  </si>
  <si>
    <t xml:space="preserve">(Cu,Fe,Zn)2(Sn,In)S4 </t>
  </si>
  <si>
    <t xml:space="preserve">Cu2(Zn,Fe)GeS4 </t>
  </si>
  <si>
    <t xml:space="preserve">Cu3SbS4 </t>
  </si>
  <si>
    <t xml:space="preserve">Cu3SbSe4 </t>
  </si>
  <si>
    <t xml:space="preserve">Cu2CdGeS4 </t>
  </si>
  <si>
    <t xml:space="preserve">Tl3AsS4 </t>
  </si>
  <si>
    <t xml:space="preserve">Ag7AsS6 </t>
  </si>
  <si>
    <t xml:space="preserve">Ag2AsS2 </t>
  </si>
  <si>
    <t xml:space="preserve">CuPtAsS2 </t>
  </si>
  <si>
    <t xml:space="preserve">TlHgSb4S7 </t>
  </si>
  <si>
    <t xml:space="preserve">TlAg2Au3Sb10S10 </t>
  </si>
  <si>
    <t xml:space="preserve">[Ag6As2S7][Ag10HgAs2S8] </t>
  </si>
  <si>
    <t xml:space="preserve">(Cu,Fe)4As(Se,S)4 </t>
  </si>
  <si>
    <t xml:space="preserve">Ag6CuBiS4 </t>
  </si>
  <si>
    <t xml:space="preserve">(Cu,Fe)3AsSe3 </t>
  </si>
  <si>
    <t xml:space="preserve">Ag8(Sb,As)Te2S3 </t>
  </si>
  <si>
    <t xml:space="preserve">Ag9SbTe3(S,Se)3 </t>
  </si>
  <si>
    <t xml:space="preserve">Pd3SbTe4 </t>
  </si>
  <si>
    <t xml:space="preserve">Au(Bi,Pb)5S4 </t>
  </si>
  <si>
    <t xml:space="preserve">Cu4FePbBiS6 </t>
  </si>
  <si>
    <t xml:space="preserve">Pb19Sb13S35Cl7 </t>
  </si>
  <si>
    <t xml:space="preserve">Pb17(Sb,As)16S41 </t>
  </si>
  <si>
    <t xml:space="preserve">(Cu,Ag)21(Pb,Bi)2S13 </t>
  </si>
  <si>
    <t xml:space="preserve">PbHgCu3BiSe5 </t>
  </si>
  <si>
    <t xml:space="preserve">Ag3HgPbSbTe5 </t>
  </si>
  <si>
    <t xml:space="preserve">(Pt,Pb)Bi3(S,Se)4-x </t>
  </si>
  <si>
    <t xml:space="preserve">Pb22Sb26S61 </t>
  </si>
  <si>
    <t xml:space="preserve">Pb16Sb18S43 </t>
  </si>
  <si>
    <t xml:space="preserve">Pb19(Sb,As)20S49 </t>
  </si>
  <si>
    <t xml:space="preserve">Ag2Pb10(Sb,As)12S29 </t>
  </si>
  <si>
    <t xml:space="preserve">Na3(Sb2O3)3(SbS3)•3H2O </t>
  </si>
  <si>
    <t xml:space="preserve">(K,Na)3+x(Sb2O3)3(Sb2S3)(OH)x•(2.8-x)(H2O) </t>
  </si>
  <si>
    <t xml:space="preserve">CaSb10O10S6 </t>
  </si>
  <si>
    <t xml:space="preserve">Pb20Cd2(As,Bi)22S50Cl10 </t>
  </si>
  <si>
    <t xml:space="preserve">Cu5Sb </t>
  </si>
  <si>
    <t xml:space="preserve">NiTe </t>
  </si>
  <si>
    <t xml:space="preserve">(Fe,Ni,Co)S2 </t>
  </si>
  <si>
    <t xml:space="preserve">Cu8Fe9S16 </t>
  </si>
  <si>
    <t xml:space="preserve">Cu6HgS4 </t>
  </si>
  <si>
    <t xml:space="preserve">(Pb,Cu,Rh)S2 </t>
  </si>
  <si>
    <t xml:space="preserve">(Bi,Sb)2S3 </t>
  </si>
  <si>
    <t xml:space="preserve">ZnS </t>
  </si>
  <si>
    <t xml:space="preserve">(Ir,Cu,Rh,Ni,Pt)S2 </t>
  </si>
  <si>
    <t xml:space="preserve">Ag10PbBi30S51 </t>
  </si>
  <si>
    <t xml:space="preserve">Cu2Fe5Ni2S8 </t>
  </si>
  <si>
    <t xml:space="preserve">Fe6Ni3S8 </t>
  </si>
  <si>
    <t xml:space="preserve">As(S,Se)2 </t>
  </si>
  <si>
    <t xml:space="preserve">(Pb,Fe)(Bi,Sb)2S4 </t>
  </si>
  <si>
    <t xml:space="preserve">Cu+10Cu++Fe++Fe+++2Sn++++3S16 </t>
  </si>
  <si>
    <t xml:space="preserve">Li2Te </t>
  </si>
  <si>
    <t xml:space="preserve">(Ag,Au)2(Te,Se,S) </t>
  </si>
  <si>
    <t xml:space="preserve">(NH4)2SnCl6 </t>
  </si>
  <si>
    <t xml:space="preserve">CuCl </t>
  </si>
  <si>
    <t xml:space="preserve">CuI </t>
  </si>
  <si>
    <t xml:space="preserve">(Ag,Cu)I </t>
  </si>
  <si>
    <t xml:space="preserve">AgI </t>
  </si>
  <si>
    <t xml:space="preserve">(Ag,Hg)I </t>
  </si>
  <si>
    <t xml:space="preserve">AgBr </t>
  </si>
  <si>
    <t xml:space="preserve">Ag(Br,Cl) </t>
  </si>
  <si>
    <t xml:space="preserve">AgCl </t>
  </si>
  <si>
    <t xml:space="preserve">KF </t>
  </si>
  <si>
    <t xml:space="preserve">LiF </t>
  </si>
  <si>
    <t xml:space="preserve">NaCl </t>
  </si>
  <si>
    <t xml:space="preserve">KCl </t>
  </si>
  <si>
    <t xml:space="preserve">NaF </t>
  </si>
  <si>
    <t xml:space="preserve">NH4Cl </t>
  </si>
  <si>
    <t xml:space="preserve">Tl(Cl,Br) </t>
  </si>
  <si>
    <t xml:space="preserve">Hg2Cl2 </t>
  </si>
  <si>
    <t xml:space="preserve">Hg2(Br,Cl)2 </t>
  </si>
  <si>
    <t xml:space="preserve">Hg+2I2 </t>
  </si>
  <si>
    <t xml:space="preserve">NaMgF3 </t>
  </si>
  <si>
    <t xml:space="preserve">KCaCl3 </t>
  </si>
  <si>
    <t xml:space="preserve">PbTeCl2 </t>
  </si>
  <si>
    <t xml:space="preserve">PbTe3(Cl,S)2 </t>
  </si>
  <si>
    <t xml:space="preserve">TlPb2Cl5 </t>
  </si>
  <si>
    <t xml:space="preserve">KPb2Cl5 </t>
  </si>
  <si>
    <t xml:space="preserve">CuCl2 </t>
  </si>
  <si>
    <t xml:space="preserve">Hg++I2 </t>
  </si>
  <si>
    <t xml:space="preserve">MgF2 </t>
  </si>
  <si>
    <t xml:space="preserve">MgCl2 </t>
  </si>
  <si>
    <t xml:space="preserve">(Fe++,Ni)Cl2 </t>
  </si>
  <si>
    <t xml:space="preserve">MnCl2 </t>
  </si>
  <si>
    <t xml:space="preserve">BaF2 </t>
  </si>
  <si>
    <t xml:space="preserve">CaF2 </t>
  </si>
  <si>
    <t xml:space="preserve">Ca1-xYxF2+x, </t>
  </si>
  <si>
    <t xml:space="preserve">NaCaY(F,Cl)6 </t>
  </si>
  <si>
    <t xml:space="preserve">Na(REExCa1-x)(REEyCa1-y)F6 </t>
  </si>
  <si>
    <t xml:space="preserve">AlF(OH)2 </t>
  </si>
  <si>
    <t xml:space="preserve">Fe+++Cl3 </t>
  </si>
  <si>
    <t xml:space="preserve">(Ce,La)F3 </t>
  </si>
  <si>
    <t xml:space="preserve">(La,Ce)F3 </t>
  </si>
  <si>
    <t xml:space="preserve">BiF3 </t>
  </si>
  <si>
    <t xml:space="preserve">NaCl•2(H2O) </t>
  </si>
  <si>
    <t xml:space="preserve">KMgCl3•6(H2O) </t>
  </si>
  <si>
    <t xml:space="preserve">CuCl2•2(H2O) </t>
  </si>
  <si>
    <t xml:space="preserve">Fe++Cl2•(H2O) </t>
  </si>
  <si>
    <t xml:space="preserve">MgCl2•6(H2O) </t>
  </si>
  <si>
    <t xml:space="preserve">NiCl2•6(H2O) </t>
  </si>
  <si>
    <t xml:space="preserve">CaCl2•2(H2O) </t>
  </si>
  <si>
    <t xml:space="preserve">CaCl2•6(H2O) </t>
  </si>
  <si>
    <t xml:space="preserve">CaMg2Cl6•12(H2O) </t>
  </si>
  <si>
    <t xml:space="preserve">AlCl3•6(H2O) </t>
  </si>
  <si>
    <t xml:space="preserve">Al(OH)2Cl•4(H2O) </t>
  </si>
  <si>
    <t xml:space="preserve">Al2(OH)5Cl•2(H2O) </t>
  </si>
  <si>
    <t xml:space="preserve">Mg2Cl(OH)3•3.5-4(H2O) </t>
  </si>
  <si>
    <t xml:space="preserve">Mg4Cl(OH)7•6(H2O) </t>
  </si>
  <si>
    <t xml:space="preserve">Na4Mg4Cl12•Mg5Al4(OH)22 </t>
  </si>
  <si>
    <t xml:space="preserve">Tl3BiCl6 </t>
  </si>
  <si>
    <t xml:space="preserve">CuCl2•2NH3 </t>
  </si>
  <si>
    <t xml:space="preserve">(NH4)3PbCl5 </t>
  </si>
  <si>
    <t xml:space="preserve">NaBF4 </t>
  </si>
  <si>
    <t xml:space="preserve">(K,Cs)BF4 </t>
  </si>
  <si>
    <t xml:space="preserve">(NH4)BF4 </t>
  </si>
  <si>
    <t xml:space="preserve">Na3Li3Al2F12 </t>
  </si>
  <si>
    <t xml:space="preserve">Na3AlF6 </t>
  </si>
  <si>
    <t xml:space="preserve">K2NaAlF6 </t>
  </si>
  <si>
    <t xml:space="preserve">Na2LiAlF6 </t>
  </si>
  <si>
    <t xml:space="preserve">CaLiAlF6 </t>
  </si>
  <si>
    <t xml:space="preserve">Na2MgAlF7 </t>
  </si>
  <si>
    <t xml:space="preserve">SrCaAl(F,OH)7 </t>
  </si>
  <si>
    <t xml:space="preserve">Ba2CaMgAl2F14 </t>
  </si>
  <si>
    <t xml:space="preserve">NaCaAlF6•(H2O) </t>
  </si>
  <si>
    <t xml:space="preserve">Ca2AlF7•(H2O) </t>
  </si>
  <si>
    <t xml:space="preserve">Ca3Al2F10(OH)2•(H2O) </t>
  </si>
  <si>
    <t xml:space="preserve">CaAl(OH,F)5•(H2O) </t>
  </si>
  <si>
    <t xml:space="preserve">SrAlF4(OH)•(H2O) </t>
  </si>
  <si>
    <t xml:space="preserve">SrAl(OH)F4•(H2O) </t>
  </si>
  <si>
    <t xml:space="preserve">PbAlF3(OH)2 </t>
  </si>
  <si>
    <t xml:space="preserve">Na(Ca,Sr)3Al3(F,OH)16 </t>
  </si>
  <si>
    <t xml:space="preserve">Na(Sr,Na,[])7(Mg,[])Al6F32(OH,H2O)2 </t>
  </si>
  <si>
    <t xml:space="preserve">Na2(Sr,Ba)14Na2Al12F64(OH,F) </t>
  </si>
  <si>
    <t xml:space="preserve">AlF3•3(H2O) </t>
  </si>
  <si>
    <t xml:space="preserve">CaAL2(F,OH)8 </t>
  </si>
  <si>
    <t xml:space="preserve">Na5Al3F14 </t>
  </si>
  <si>
    <t xml:space="preserve">NaxMgxAl2-x(F,OH)6•(H2O) </t>
  </si>
  <si>
    <t xml:space="preserve">NaCaMgAl3F14•4(H2O) </t>
  </si>
  <si>
    <t xml:space="preserve">Na2SrBa2Al4F20 </t>
  </si>
  <si>
    <t xml:space="preserve">(Sr,Ba,Na)2Al(CO3)F5 </t>
  </si>
  <si>
    <t xml:space="preserve">Ca3(Nd,Y)Al2(SO4)F13•12(H2O) </t>
  </si>
  <si>
    <t xml:space="preserve">Ca3(Ce,Y)Al2(SO4)F13•10(H2O) </t>
  </si>
  <si>
    <t xml:space="preserve">Ca3(Y,Ce)Al2(SO4)F13•10(H2O) </t>
  </si>
  <si>
    <t xml:space="preserve">Ca4AlSi(SO4)F13•12(H2O) </t>
  </si>
  <si>
    <t xml:space="preserve">Ca3Al2(SO4)(F,OH)10•2(H2O) </t>
  </si>
  <si>
    <t xml:space="preserve">Sr2Na2Al2(PO4)F9 </t>
  </si>
  <si>
    <t xml:space="preserve">K2[AlF3SO4] </t>
  </si>
  <si>
    <t xml:space="preserve">Na2SiF6 </t>
  </si>
  <si>
    <t xml:space="preserve">(NH4)2SiF6 </t>
  </si>
  <si>
    <t xml:space="preserve">K2SiF6 </t>
  </si>
  <si>
    <t xml:space="preserve">K2[SiF6] </t>
  </si>
  <si>
    <t xml:space="preserve">K3Na4[SiF6]3[BF4] </t>
  </si>
  <si>
    <t xml:space="preserve">K4MnCl6 </t>
  </si>
  <si>
    <t xml:space="preserve">K3NaFe++Cl6 </t>
  </si>
  <si>
    <t xml:space="preserve">K2Fe+++Cl5•(H2O) </t>
  </si>
  <si>
    <t xml:space="preserve">(NH4,K)2Fe+++Cl5•(H2O) </t>
  </si>
  <si>
    <t xml:space="preserve">K2CuCl4•2(H2O) </t>
  </si>
  <si>
    <t xml:space="preserve">K2Fe++Cl4•2(H2O) </t>
  </si>
  <si>
    <t xml:space="preserve">(Fe++,Mg)9Al4Cl18(OH)12•14(H2O) </t>
  </si>
  <si>
    <t xml:space="preserve">Cu2OCl2 </t>
  </si>
  <si>
    <t xml:space="preserve">Cu2Cl(OH)3 </t>
  </si>
  <si>
    <t xml:space="preserve">Mn2Cl(OH)3 </t>
  </si>
  <si>
    <t xml:space="preserve">(Fe,Mg)2(OH)3Cl </t>
  </si>
  <si>
    <t xml:space="preserve">Cu2(OH)3Cl </t>
  </si>
  <si>
    <t xml:space="preserve">Cu(OH)Cl </t>
  </si>
  <si>
    <t xml:space="preserve">Cu3NiCl2(OH)6 </t>
  </si>
  <si>
    <t xml:space="preserve">Cu3Zn(OH)6Cl2 </t>
  </si>
  <si>
    <t xml:space="preserve">Cu3Mg(OH)6Cl2 </t>
  </si>
  <si>
    <t xml:space="preserve">(Cu,Zn)2(OH)3Cl </t>
  </si>
  <si>
    <t xml:space="preserve">Cu++4(OH)7Cl </t>
  </si>
  <si>
    <t xml:space="preserve">Zn5(OH)8Cl2•(H2O) </t>
  </si>
  <si>
    <t xml:space="preserve">Cu19Cl4(NO3)2(OH)32•2(H2O) </t>
  </si>
  <si>
    <t xml:space="preserve">Cu19Cl4(SO4)(OH)32•3(H2O) </t>
  </si>
  <si>
    <t xml:space="preserve">Sn3O(OH)2Cl2 </t>
  </si>
  <si>
    <t xml:space="preserve">K4Cu++4OCl10 </t>
  </si>
  <si>
    <t xml:space="preserve">Cu(OH,Cl)2•2(H2O) </t>
  </si>
  <si>
    <t xml:space="preserve">Cu(OH,Cl)2•3(H2O) </t>
  </si>
  <si>
    <t xml:space="preserve">Na0.34Cu4Al3(OH)14F3•2(H2O) </t>
  </si>
  <si>
    <t xml:space="preserve">Cu5Cl2(OH)8(H2O)2 </t>
  </si>
  <si>
    <t xml:space="preserve">K2Cu5Cl8(OH)4•H2O </t>
  </si>
  <si>
    <t xml:space="preserve">Ni3Fe+++Cl(OH)8•2H2O </t>
  </si>
  <si>
    <t xml:space="preserve">Pb2CuCl2(OH)4 </t>
  </si>
  <si>
    <t xml:space="preserve">Pb5Cu4Cl10(OH)8•2(H2O) </t>
  </si>
  <si>
    <t xml:space="preserve">KPb26Ag9Cu24Cl62(OH)48 </t>
  </si>
  <si>
    <t xml:space="preserve">Cu20Pb21Cl42(OH)40•6H2O </t>
  </si>
  <si>
    <t xml:space="preserve">Pb2AgCl3(F,OH)2 </t>
  </si>
  <si>
    <t xml:space="preserve">Pb3CuCl2(OH)2O2 </t>
  </si>
  <si>
    <t xml:space="preserve">Pb4Fe+++3O8(OH,Cl) </t>
  </si>
  <si>
    <t xml:space="preserve">Pb12(SiO4)O8Cl4 </t>
  </si>
  <si>
    <t>Pb7MoO9Cl2</t>
  </si>
  <si>
    <t xml:space="preserve">PbCu6O8-x(Cl,Br)2x </t>
  </si>
  <si>
    <t xml:space="preserve">Pb6CrCl6(O,OH)8 </t>
  </si>
  <si>
    <t xml:space="preserve">PbCl(OH) </t>
  </si>
  <si>
    <t xml:space="preserve">Pb3Cl4F(OH)2 </t>
  </si>
  <si>
    <t xml:space="preserve">Pb2Cl3(OH) </t>
  </si>
  <si>
    <t xml:space="preserve">Pb7F12Cl2 </t>
  </si>
  <si>
    <t xml:space="preserve">BaFCl </t>
  </si>
  <si>
    <t xml:space="preserve">PbFCl </t>
  </si>
  <si>
    <t xml:space="preserve">(Ca,Mg)FCl </t>
  </si>
  <si>
    <t xml:space="preserve">BiO(OH,Cl) </t>
  </si>
  <si>
    <t xml:space="preserve">BiOCl </t>
  </si>
  <si>
    <t xml:space="preserve">BiOF </t>
  </si>
  <si>
    <t xml:space="preserve">PbSbO2Cl </t>
  </si>
  <si>
    <t xml:space="preserve">PbBiO2Cl </t>
  </si>
  <si>
    <t xml:space="preserve">Pb3AlF9•(H2O) </t>
  </si>
  <si>
    <t xml:space="preserve">PbCa2Al(F,OH)9 </t>
  </si>
  <si>
    <t xml:space="preserve">Pb3(Sb+++,As+++)O3(OH)Cl2 </t>
  </si>
  <si>
    <t xml:space="preserve">Pb2O(OH)Cl </t>
  </si>
  <si>
    <t xml:space="preserve">Pb8O5(OH)2Cl4 </t>
  </si>
  <si>
    <t xml:space="preserve">Pb3(WO4)OCl2 </t>
  </si>
  <si>
    <t xml:space="preserve">Pb10(SO4)O7Cl4•(H2O) </t>
  </si>
  <si>
    <t xml:space="preserve">Pb6As+++2O7Cl4 </t>
  </si>
  <si>
    <t xml:space="preserve">Pb6As2O7Cl4 </t>
  </si>
  <si>
    <t xml:space="preserve">Pb3Cl2O2 </t>
  </si>
  <si>
    <t xml:space="preserve">Pb3O2(OH)Cl </t>
  </si>
  <si>
    <t xml:space="preserve">Sb8O11Cl2 </t>
  </si>
  <si>
    <t xml:space="preserve">PbCl2 </t>
  </si>
  <si>
    <t xml:space="preserve">K2PbCl4 </t>
  </si>
  <si>
    <t xml:space="preserve">Pb4(CO3)Cl6•(H2O) </t>
  </si>
  <si>
    <t xml:space="preserve">Hg6Cl3O(OH) </t>
  </si>
  <si>
    <t xml:space="preserve">Hg4(Br,Cl)2O </t>
  </si>
  <si>
    <t xml:space="preserve">Hg3ClO </t>
  </si>
  <si>
    <t xml:space="preserve">Hg+6Hg++[Cl,(OH)]2O3 </t>
  </si>
  <si>
    <t xml:space="preserve">Hg+Hg++ClO </t>
  </si>
  <si>
    <t xml:space="preserve">Hg++5O4Cl2 </t>
  </si>
  <si>
    <t xml:space="preserve">Hg2N(Cl,SO4,MoO4,CO3)•(H2O) </t>
  </si>
  <si>
    <t xml:space="preserve">Hg4(SO4)N2 </t>
  </si>
  <si>
    <t xml:space="preserve">Hg2N(Cl,SO4)•n(H2O) </t>
  </si>
  <si>
    <t xml:space="preserve">Hg++Hg+10O4I2(Cl1.16Br0.84)2 </t>
  </si>
  <si>
    <t xml:space="preserve">(Hg2)++10O6I3Cl(CO3) </t>
  </si>
  <si>
    <t xml:space="preserve">Hg+Hg++OI </t>
  </si>
  <si>
    <t xml:space="preserve">Hg++3O2Cl2 </t>
  </si>
  <si>
    <t xml:space="preserve">(Hg+2)6(SbO6)BrCl2 </t>
  </si>
  <si>
    <t xml:space="preserve">Hg13(Cl,Br)8O9 </t>
  </si>
  <si>
    <t xml:space="preserve">(La,Ce)OF </t>
  </si>
  <si>
    <t xml:space="preserve">SrF2 </t>
  </si>
  <si>
    <t xml:space="preserve">NaSrCeF6 </t>
  </si>
  <si>
    <t xml:space="preserve">CaCl2 </t>
  </si>
  <si>
    <t xml:space="preserve">FeCl3•6(H2O) </t>
  </si>
  <si>
    <t xml:space="preserve">Pb7O6Cl2 </t>
  </si>
  <si>
    <t xml:space="preserve">H2O </t>
  </si>
  <si>
    <t xml:space="preserve">Cu2O </t>
  </si>
  <si>
    <t xml:space="preserve">Cu+2Cu++2O3 </t>
  </si>
  <si>
    <t xml:space="preserve">CuMnO2 </t>
  </si>
  <si>
    <t xml:space="preserve">CuO </t>
  </si>
  <si>
    <t xml:space="preserve">Cu+Fe+++O2 </t>
  </si>
  <si>
    <t xml:space="preserve">CuCrO2 </t>
  </si>
  <si>
    <t xml:space="preserve">BeO </t>
  </si>
  <si>
    <t xml:space="preserve">(Zn,Mn)O </t>
  </si>
  <si>
    <t xml:space="preserve">CaO </t>
  </si>
  <si>
    <t xml:space="preserve">NiO </t>
  </si>
  <si>
    <t xml:space="preserve">CdO </t>
  </si>
  <si>
    <t xml:space="preserve">MnO </t>
  </si>
  <si>
    <t xml:space="preserve">MgO </t>
  </si>
  <si>
    <t xml:space="preserve">FeO </t>
  </si>
  <si>
    <t xml:space="preserve">NaBe4SbO7 </t>
  </si>
  <si>
    <t xml:space="preserve">Ca2(Al,Fe+++)2O5 </t>
  </si>
  <si>
    <t xml:space="preserve">Ca2Fe+++2O5 </t>
  </si>
  <si>
    <t xml:space="preserve">HgO </t>
  </si>
  <si>
    <t xml:space="preserve">PbO </t>
  </si>
  <si>
    <t xml:space="preserve">SnO </t>
  </si>
  <si>
    <t xml:space="preserve">BeAl2O4 </t>
  </si>
  <si>
    <t xml:space="preserve">(Mn++,Fe++)7(SbO4)(AsO4,SiO4)O4 </t>
  </si>
  <si>
    <t xml:space="preserve">(Mn++,Mg)4Sb+++++Fe+++O8 </t>
  </si>
  <si>
    <t xml:space="preserve">(Fe++,Mg)(Cr,Fe+++)2O4 </t>
  </si>
  <si>
    <t xml:space="preserve">ZnAl2O4 </t>
  </si>
  <si>
    <t xml:space="preserve">(Mn,Mg)(Al,Fe+++)2O4 </t>
  </si>
  <si>
    <t xml:space="preserve">Fe++Al2O4 </t>
  </si>
  <si>
    <t xml:space="preserve">MgAl2O4 </t>
  </si>
  <si>
    <t xml:space="preserve">(Co,Ni,Fe++)(Cr,Al)2O4 </t>
  </si>
  <si>
    <t xml:space="preserve">Fe++Cr2O4 </t>
  </si>
  <si>
    <t xml:space="preserve">MgCr2O4 </t>
  </si>
  <si>
    <t xml:space="preserve">(Mn,Fe++)(Cr,V)2O4 </t>
  </si>
  <si>
    <t xml:space="preserve">(Ni,Co,Fe++)(Cr,Fe+++,Al)2O4 </t>
  </si>
  <si>
    <t xml:space="preserve">ZnCr2O4 </t>
  </si>
  <si>
    <t xml:space="preserve">Fe++Fe+++2O4 </t>
  </si>
  <si>
    <t xml:space="preserve">(Cu,Mg)Fe+++2O4 </t>
  </si>
  <si>
    <t xml:space="preserve">(Zn,Mn++,Fe++)(Fe+++,Mn+++)2O4 </t>
  </si>
  <si>
    <t xml:space="preserve">(Mn++,Fe++,Mg)(Fe+++,Mn+++)2O4 </t>
  </si>
  <si>
    <t xml:space="preserve">MgFe+++2O4 </t>
  </si>
  <si>
    <t xml:space="preserve">NiFe+++2O4 </t>
  </si>
  <si>
    <t xml:space="preserve">(Ge++,Fe++)Fe+++2O4 </t>
  </si>
  <si>
    <t xml:space="preserve">Fe++V+++2O4 </t>
  </si>
  <si>
    <t xml:space="preserve">MgV+++2O4 </t>
  </si>
  <si>
    <t xml:space="preserve">(Mg,Fe++)2(Ti,Fe+++,Al)O4 </t>
  </si>
  <si>
    <t xml:space="preserve">TiFe++2O4 </t>
  </si>
  <si>
    <t xml:space="preserve">(Mn++,Fe++)(V+++,Cr+++)2O4 </t>
  </si>
  <si>
    <t xml:space="preserve">Zn2Mn+++4O8•(H2O) </t>
  </si>
  <si>
    <t xml:space="preserve">Mn++Mn+++2O4 </t>
  </si>
  <si>
    <t xml:space="preserve">Mn++(Fe+++,Mn+++)2O4 </t>
  </si>
  <si>
    <t xml:space="preserve">ZnMn+++2O4 </t>
  </si>
  <si>
    <t xml:space="preserve">gamma-Fe+++2O3 </t>
  </si>
  <si>
    <t xml:space="preserve">(Mg,Mn++)2Sb+++++0.5(Mn+++,Si,Ti)0.5O4 </t>
  </si>
  <si>
    <t xml:space="preserve">FeCr2O4 </t>
  </si>
  <si>
    <t xml:space="preserve">CaMn+++2O4 </t>
  </si>
  <si>
    <t xml:space="preserve">CaAl2O4 </t>
  </si>
  <si>
    <t xml:space="preserve">Pb++2Pb++++O4 </t>
  </si>
  <si>
    <t xml:space="preserve">Ti2O3 </t>
  </si>
  <si>
    <t xml:space="preserve">AuSbO3 </t>
  </si>
  <si>
    <t xml:space="preserve">NaSb+++++O3 </t>
  </si>
  <si>
    <t xml:space="preserve">Al2O3 </t>
  </si>
  <si>
    <t xml:space="preserve">Cr2O3 </t>
  </si>
  <si>
    <t xml:space="preserve">Fe2O3 </t>
  </si>
  <si>
    <t xml:space="preserve">V2O3 </t>
  </si>
  <si>
    <t xml:space="preserve">MgTiO3 </t>
  </si>
  <si>
    <t xml:space="preserve">(Zn,Fe++,Mn++)TiO3 </t>
  </si>
  <si>
    <t xml:space="preserve">Fe++TiO3 </t>
  </si>
  <si>
    <t xml:space="preserve">MnTiO3 </t>
  </si>
  <si>
    <t xml:space="preserve">Mn(Sb+++++,Fe+++)O3 </t>
  </si>
  <si>
    <t xml:space="preserve">(Fe++,U,Pb)2(Ti,Fe+++)O4 </t>
  </si>
  <si>
    <t xml:space="preserve">(Mn+++,Fe+++)2O3 </t>
  </si>
  <si>
    <t xml:space="preserve">Tl2O3 </t>
  </si>
  <si>
    <t xml:space="preserve">(Mg,Fe++)Ti2O5 </t>
  </si>
  <si>
    <t xml:space="preserve">(Mg,Cr,Fe++)2(Ti,Zr)5O12 </t>
  </si>
  <si>
    <t xml:space="preserve">(Fe+++,Fe++)2(Ti,Fe++)O5 </t>
  </si>
  <si>
    <t xml:space="preserve">(Mg,Fe++)1.4Ti0.3Al4O8 </t>
  </si>
  <si>
    <t xml:space="preserve">(Al,Fe++,Fe+++,Mg,Ti,Zn)11O15(OH) </t>
  </si>
  <si>
    <t xml:space="preserve">(Zn,Fe++)(2-2x)(Ti)xAl4O8 </t>
  </si>
  <si>
    <t xml:space="preserve">(Fe++,Zn,Mg,Al)6Al14(Ti,Fe)2O30(OH)2 </t>
  </si>
  <si>
    <t xml:space="preserve">Fe+++2Ti3O9 </t>
  </si>
  <si>
    <t xml:space="preserve">(Ti,Nb,Fe+++)O2 </t>
  </si>
  <si>
    <t xml:space="preserve">V3O5 </t>
  </si>
  <si>
    <t xml:space="preserve">V+++2TiO5 </t>
  </si>
  <si>
    <t xml:space="preserve">(Cr+++,V+++)2Ti3O9 </t>
  </si>
  <si>
    <t xml:space="preserve">V+++2Ti3O9 </t>
  </si>
  <si>
    <t xml:space="preserve">Fe2Mo3O8 </t>
  </si>
  <si>
    <t xml:space="preserve">(V+++,Fe++,Fe+++,Ti)10O14(OH)2 </t>
  </si>
  <si>
    <t xml:space="preserve">(Zn,Mn)2Sb2Mg2Fe4O14(OH)2 </t>
  </si>
  <si>
    <t xml:space="preserve">AsSbO3 </t>
  </si>
  <si>
    <t xml:space="preserve">As2O3 </t>
  </si>
  <si>
    <t xml:space="preserve">Sb2O3 </t>
  </si>
  <si>
    <t xml:space="preserve">Bi2O3 </t>
  </si>
  <si>
    <t xml:space="preserve">Bi12SiO20 </t>
  </si>
  <si>
    <t xml:space="preserve">Bi16CrO27 </t>
  </si>
  <si>
    <t xml:space="preserve">Na2Fe+++2Ti6O16 </t>
  </si>
  <si>
    <t xml:space="preserve">CaAl4O7 </t>
  </si>
  <si>
    <t xml:space="preserve">Ca12Al14O33 </t>
  </si>
  <si>
    <t xml:space="preserve">Ca3Te2Zn3O12 </t>
  </si>
  <si>
    <t xml:space="preserve">BaTiO3 </t>
  </si>
  <si>
    <t xml:space="preserve">CaZrO3 </t>
  </si>
  <si>
    <t xml:space="preserve">NaNbO3 </t>
  </si>
  <si>
    <t xml:space="preserve">(Ca,Na)(Nb,Ti,Fe)O3 </t>
  </si>
  <si>
    <t xml:space="preserve">CaTiO3 </t>
  </si>
  <si>
    <t xml:space="preserve">PbTiO3 </t>
  </si>
  <si>
    <t xml:space="preserve">(Na,La,Ca)(Nb,Ti)O3 </t>
  </si>
  <si>
    <t xml:space="preserve">(Ce,Na,Ca)2(Ti,Nb)2O6 </t>
  </si>
  <si>
    <t xml:space="preserve">SrTiO3 </t>
  </si>
  <si>
    <t xml:space="preserve">(Sr,La,Ce,Y)(Ti,Fe+++,Mn)21O38 </t>
  </si>
  <si>
    <t xml:space="preserve">(Sr,Pb)(Y,U)(Ti,Fe+++)20O38 </t>
  </si>
  <si>
    <t xml:space="preserve">(Ce,La)(Y,U)(Ti,Fe+++)20O38 </t>
  </si>
  <si>
    <t xml:space="preserve">(La,Ce,Ca)(Y,U)(Ti,Fe+++)20O38 </t>
  </si>
  <si>
    <t xml:space="preserve">(K,Ca,Sr)(Ti,Cr,Fe,Mg)21O38 </t>
  </si>
  <si>
    <t xml:space="preserve">(Ba,Sr)(Ti,Cr,Fe,Mg)21O38 </t>
  </si>
  <si>
    <t xml:space="preserve">NaMnZn2(Ti,Fe+++)6Ti12O38 </t>
  </si>
  <si>
    <t xml:space="preserve">(Ca,Ce)(Ti,Fe+++,Cr,Mg)21O38 </t>
  </si>
  <si>
    <t xml:space="preserve">Pb(Ti,Fe,Mn)21O38 </t>
  </si>
  <si>
    <t xml:space="preserve">Pb(U++++,U++++++)(Ti,Fe++,Fe+++)20(O,OH)38 </t>
  </si>
  <si>
    <t xml:space="preserve">(Pb,Sr)(Y,Mn)Fe2(Ti,Fe)18O38 </t>
  </si>
  <si>
    <t xml:space="preserve">Ba[Ti3Cr4Fe4Mg]O19 </t>
  </si>
  <si>
    <t xml:space="preserve">Pb(Fe+++,Mn+++)12O19 </t>
  </si>
  <si>
    <t xml:space="preserve">Ba[Fe++6Ti5Mg]O19 </t>
  </si>
  <si>
    <t xml:space="preserve">Ba(Ti2Fe+++8Fe++2)O19 </t>
  </si>
  <si>
    <t xml:space="preserve">(Ca,Ce)(Al,Ti,Mg)12O19 </t>
  </si>
  <si>
    <t xml:space="preserve">PbZn2(Mn++++,Ti++++)2Fe+++8O19 </t>
  </si>
  <si>
    <t xml:space="preserve">K(Cr,Ti,Fe,Mg)12O19 </t>
  </si>
  <si>
    <t xml:space="preserve">NaAl11O17 </t>
  </si>
  <si>
    <t xml:space="preserve">Pb2(Mn++,Mg)Fe+++16027 </t>
  </si>
  <si>
    <t xml:space="preserve">Pb2Fe+++(11-x)Mn++xO19-2x </t>
  </si>
  <si>
    <t xml:space="preserve">(K,Ba)2(Ti,Fe+++)6O13 </t>
  </si>
  <si>
    <t xml:space="preserve">Pb3(Fe+++,Mn+++)4Mn++++3O15 </t>
  </si>
  <si>
    <t xml:space="preserve">(Ca,Na)3(Fe++,Mn++)2Mg2(Sn++++,Zn)5Al8O29 </t>
  </si>
  <si>
    <t xml:space="preserve">SiO2 </t>
  </si>
  <si>
    <t xml:space="preserve">SiO2•n(H2O) </t>
  </si>
  <si>
    <t xml:space="preserve">SiO2•n(CH4,C2H6,C3H8,C4H10); </t>
  </si>
  <si>
    <t xml:space="preserve">SiO2•n(C,H,O,S) </t>
  </si>
  <si>
    <t xml:space="preserve">Fe++Sb+++++O4 </t>
  </si>
  <si>
    <t xml:space="preserve">MoO2 </t>
  </si>
  <si>
    <t xml:space="preserve">(Sn,Fe)(O,OH)2 </t>
  </si>
  <si>
    <t xml:space="preserve">GeO2 </t>
  </si>
  <si>
    <t xml:space="preserve">SnO2 </t>
  </si>
  <si>
    <t xml:space="preserve">TiO2 </t>
  </si>
  <si>
    <t xml:space="preserve">MnO2 </t>
  </si>
  <si>
    <t xml:space="preserve">PbO2 </t>
  </si>
  <si>
    <t xml:space="preserve">(Fe+++,Sb+++++,W++++++)O4•(H2O) </t>
  </si>
  <si>
    <t xml:space="preserve">MgSb2O6 </t>
  </si>
  <si>
    <t xml:space="preserve">(Fe++,Mn++)(Ta,Nb)2O6 </t>
  </si>
  <si>
    <t xml:space="preserve">ZnSb2O6 </t>
  </si>
  <si>
    <t xml:space="preserve">(Mn++,Fe++)(Ta,Nb)2O6 </t>
  </si>
  <si>
    <t xml:space="preserve">(Fe,Mn)(Ta,Nb)2O6 </t>
  </si>
  <si>
    <t xml:space="preserve">VO2 </t>
  </si>
  <si>
    <t xml:space="preserve">Mn++++O2 </t>
  </si>
  <si>
    <t xml:space="preserve">(Mn++++1-x)(Mn++x)(O2-2x)(OH2x) </t>
  </si>
  <si>
    <t xml:space="preserve">(Ta,Nb,Sn,Mn++,Fe++)O2 </t>
  </si>
  <si>
    <t xml:space="preserve">(U,Fe,Y,Ca)(Nb,Ta)O4 </t>
  </si>
  <si>
    <t xml:space="preserve">(Ti,Zr)O2 </t>
  </si>
  <si>
    <t xml:space="preserve">(Y,Fe+++,U)(Nb,Ta)5O4 </t>
  </si>
  <si>
    <t xml:space="preserve">(Yb,Y,REE,U,Th,Ca,Fe++) </t>
  </si>
  <si>
    <t xml:space="preserve">(Y,U,Fe++)(Nb,Ta)O4 </t>
  </si>
  <si>
    <t xml:space="preserve">ScTaO4 </t>
  </si>
  <si>
    <t xml:space="preserve">(Fe,Mn,Nb)(Nb,W,Ta)O4 </t>
  </si>
  <si>
    <t xml:space="preserve">CoWO4 </t>
  </si>
  <si>
    <t xml:space="preserve">Fe++WO4 </t>
  </si>
  <si>
    <t xml:space="preserve">MnWO4 </t>
  </si>
  <si>
    <t xml:space="preserve">(Zn,Fe++)WO4 </t>
  </si>
  <si>
    <t xml:space="preserve">(Fe,Mn)WO4 </t>
  </si>
  <si>
    <t xml:space="preserve">(Mg,Fe)(Ta,Nb)2O6 </t>
  </si>
  <si>
    <t xml:space="preserve">(Mg,Fe++,Mn)(Nb,Ta)2O6 </t>
  </si>
  <si>
    <t xml:space="preserve">Fe++Ta2O6 </t>
  </si>
  <si>
    <t xml:space="preserve">Fe++Nb2O6 </t>
  </si>
  <si>
    <t xml:space="preserve">(Mn,Fe++)(Nb,Ta)2O6 </t>
  </si>
  <si>
    <t xml:space="preserve">Fe++2Nb2W++++++O10 </t>
  </si>
  <si>
    <t xml:space="preserve">MnTa2O6 </t>
  </si>
  <si>
    <t xml:space="preserve">Fe++SnTa2O8 </t>
  </si>
  <si>
    <t xml:space="preserve">Li(Ta,Nb)3O8 </t>
  </si>
  <si>
    <t xml:space="preserve">LiTa3O8 </t>
  </si>
  <si>
    <t xml:space="preserve">(Mn2,[])4Ta4Ta8O32 </t>
  </si>
  <si>
    <t xml:space="preserve">(Mn++,Fe++)(Ti,Sn)(Ta,Nb)2O8 </t>
  </si>
  <si>
    <t xml:space="preserve">Mn++(Sn,Ta)(Ta,Nb)2O8 </t>
  </si>
  <si>
    <t xml:space="preserve">Fe++TiTa2O8 </t>
  </si>
  <si>
    <t xml:space="preserve">V+++TiO3(OH) </t>
  </si>
  <si>
    <t xml:space="preserve">(Ti,Cr,Fe)[O2-x(OH)x],x~0.5 </t>
  </si>
  <si>
    <t xml:space="preserve">AlTaO4 </t>
  </si>
  <si>
    <t xml:space="preserve">(Sb,As)2MoO6 </t>
  </si>
  <si>
    <t xml:space="preserve">Al5Sb+++++3O14(OH)2 </t>
  </si>
  <si>
    <t xml:space="preserve">Al4(Ta,Nb)3O13(OH) </t>
  </si>
  <si>
    <t xml:space="preserve">SeO2 </t>
  </si>
  <si>
    <t xml:space="preserve">(Mn++,Fe+++)3(Nb,Ta,Ti)2(Nb,Mn)2(W,Ta)2O20 </t>
  </si>
  <si>
    <t xml:space="preserve">Bi2MoO6 </t>
  </si>
  <si>
    <t xml:space="preserve">Bi2WO6 </t>
  </si>
  <si>
    <t xml:space="preserve">Sb2O3•WO3 </t>
  </si>
  <si>
    <t xml:space="preserve">TeO2 </t>
  </si>
  <si>
    <t xml:space="preserve">Sb+++Sb+++++O4 </t>
  </si>
  <si>
    <t xml:space="preserve">Bi(Ta,Nb)O4 </t>
  </si>
  <si>
    <t xml:space="preserve">Bi(Nb,Ta)O4 </t>
  </si>
  <si>
    <t xml:space="preserve">SbNbO4 </t>
  </si>
  <si>
    <t xml:space="preserve">SbTaO4 </t>
  </si>
  <si>
    <t xml:space="preserve">ZrO2 </t>
  </si>
  <si>
    <t xml:space="preserve">[(Y,REE),Ca,Th,Fe](Nb,Ti,Ta)2(O,OH)6 </t>
  </si>
  <si>
    <t xml:space="preserve">(Ce,Ca,Fe)(Ti,Nb)2(O,OH)6 </t>
  </si>
  <si>
    <t xml:space="preserve">(Nd,Ce)(Ti,Nb)2(O,OH)6 </t>
  </si>
  <si>
    <t xml:space="preserve">(Y,Ca,Fe)(Ti,Nb)2(O,OH)6 </t>
  </si>
  <si>
    <t xml:space="preserve">(Ce,Ca)(Nb,Ti)2(O,OH)6 </t>
  </si>
  <si>
    <t xml:space="preserve">(Nd,Ce)(Nb,Ti)2(O,OH)6 </t>
  </si>
  <si>
    <t xml:space="preserve">(Y,Ce,Ca)(Ta,Ti,Nb)2O6 </t>
  </si>
  <si>
    <t xml:space="preserve">Ca(Ta,Nb)2O6 </t>
  </si>
  <si>
    <t xml:space="preserve">(Ca,Ce)(Nb,Ta,Ti)2O6 </t>
  </si>
  <si>
    <t xml:space="preserve">PbNb2O6 </t>
  </si>
  <si>
    <t xml:space="preserve">(Y,Na)6(Zn,Fe+++)5(Ti,Nb)12O29(O,F)14 </t>
  </si>
  <si>
    <t xml:space="preserve">(Y,Ca,Ce)(Nb,Ta,Ti)2O6 </t>
  </si>
  <si>
    <t xml:space="preserve">(Y,Ce,Ca)ZrTaO6 </t>
  </si>
  <si>
    <t xml:space="preserve">(Y,Ca,Ce,U,Th)(Ti,Nb,Ta)2O6 </t>
  </si>
  <si>
    <t xml:space="preserve">(U,Y)(Ti,Nb,Ta)2O6 </t>
  </si>
  <si>
    <t xml:space="preserve">(Ca,Ce,Na)(Nb,Ta,Ti)2(O,OH,F)6 </t>
  </si>
  <si>
    <t xml:space="preserve">(Y,U)(Ti,Nb)2(O,OH)6 </t>
  </si>
  <si>
    <t xml:space="preserve">(Y,Ce,Ca)(Ta,Nb,Ti)2(O,OH)6 </t>
  </si>
  <si>
    <t xml:space="preserve">(Y,Th,Ca,U)(Ti,Fe+++)2(O,OH)6 </t>
  </si>
  <si>
    <t xml:space="preserve">(Nd,Ce)NbO4 </t>
  </si>
  <si>
    <t xml:space="preserve">YNbO4 </t>
  </si>
  <si>
    <t xml:space="preserve">(Ce,La,Nd)NbO4 </t>
  </si>
  <si>
    <t xml:space="preserve">(Y,U,Fe++)(Ta,Nb)O4 </t>
  </si>
  <si>
    <t xml:space="preserve">Sn++(Nb,Ta)2O6 </t>
  </si>
  <si>
    <t xml:space="preserve">Sn++Ta2O6 </t>
  </si>
  <si>
    <t xml:space="preserve">PbWO4 </t>
  </si>
  <si>
    <t xml:space="preserve">(U,Ca,Ce)(Ti,Fe)2O6 </t>
  </si>
  <si>
    <t xml:space="preserve">U++++U++++++Ti4O12(OH)2 </t>
  </si>
  <si>
    <t xml:space="preserve">(Th,U,Ca)Ti2(O,OH)6 </t>
  </si>
  <si>
    <t xml:space="preserve">CaTi2O4(OH)2 </t>
  </si>
  <si>
    <t xml:space="preserve">CeTi2(O,OH)6 </t>
  </si>
  <si>
    <t xml:space="preserve">(W,Al)(O,OH)3 </t>
  </si>
  <si>
    <t xml:space="preserve">(K,Ca,Na)(W++++++,Fe+++)2(O,OH)6•(H2O) </t>
  </si>
  <si>
    <t xml:space="preserve">(Ca,U)2(Ti,Nb,Ta)2O6(OH) </t>
  </si>
  <si>
    <t xml:space="preserve">(Cs,Na)SbTa4O12 </t>
  </si>
  <si>
    <t xml:space="preserve">(Bi,Ca)(Ta,Nb)2O6(OH) </t>
  </si>
  <si>
    <t xml:space="preserve">(Ce,Ca,Y)2(Nb,Ta)2O6(OH,F) </t>
  </si>
  <si>
    <t xml:space="preserve">(Ba,Sr)(Nb,Ti)2(O,OH)7 </t>
  </si>
  <si>
    <t xml:space="preserve">Ba(Ta,Nb)2(O,OH)7 </t>
  </si>
  <si>
    <t xml:space="preserve">Ca2(Ti,Nb)2(O,OH)7 </t>
  </si>
  <si>
    <t xml:space="preserve">(Pb,Ca,U)2Ta2O6(OH) </t>
  </si>
  <si>
    <t xml:space="preserve">(H2O,Sr)(Nb,Ti)(O,OH)6•(H2O,K) </t>
  </si>
  <si>
    <t xml:space="preserve">(Pb,Y,U,Ca)2-xNb2O6(OH) </t>
  </si>
  <si>
    <t xml:space="preserve">Sr2Nb2(O,OH)7 </t>
  </si>
  <si>
    <t xml:space="preserve">(U,Ca)2(Ta,Nb)2O6(OH) </t>
  </si>
  <si>
    <t xml:space="preserve">(Na,Ca)2Nb2O6(OH,F) </t>
  </si>
  <si>
    <t xml:space="preserve">(Na,Ca)2Ta2O6(O,OH,F) </t>
  </si>
  <si>
    <t xml:space="preserve">(Na,Cs)Bi(Ta,Nb,Sb)4O12 </t>
  </si>
  <si>
    <t xml:space="preserve">(Pb,U,Ca)(Ti,Nb)2O6(OH,F) </t>
  </si>
  <si>
    <t xml:space="preserve">(Sb,Ca,Na)2(Ta,Nb)2(O,OH)7 </t>
  </si>
  <si>
    <t xml:space="preserve">(Sn++,Fe++,Mn++)(Ta,Nb,Sn++++)2(O,OH)7 </t>
  </si>
  <si>
    <t xml:space="preserve">(Sb+++,Ca)2(Ti,Nb,Ta)2(O,OH)7 </t>
  </si>
  <si>
    <t xml:space="preserve">(U,Ca,Ce)2(Nb,Ta)2O6(OH,F) </t>
  </si>
  <si>
    <t xml:space="preserve">(Bi,U,Ca,Pb)1+x(Nb,Ta)2O6(OH)•n(H2O) </t>
  </si>
  <si>
    <t xml:space="preserve">(Na,Ca,Bi)2Ta2O6F </t>
  </si>
  <si>
    <t xml:space="preserve">(Y,U,Ce)2(Ti,Nb,Ta)2O6(OH) </t>
  </si>
  <si>
    <t xml:space="preserve">(Y,Na,Ca,U)1-2(Nb,Ta,Ti)2(O,OH)7 </t>
  </si>
  <si>
    <t xml:space="preserve">Pb(W,Fe+++)2(O,OH)7 </t>
  </si>
  <si>
    <t xml:space="preserve">WO3•0.5(H2O) </t>
  </si>
  <si>
    <t xml:space="preserve">Bi(Sb+++++,Fe+++)2O7 </t>
  </si>
  <si>
    <t xml:space="preserve">Pb2Sb2O6(O,OH) </t>
  </si>
  <si>
    <t xml:space="preserve">(Pb,Ca)2Sb2O7 </t>
  </si>
  <si>
    <t xml:space="preserve">Cu2Sb2(O,OH)7 </t>
  </si>
  <si>
    <t xml:space="preserve">Ag2Sb2O6(O,OH) </t>
  </si>
  <si>
    <t xml:space="preserve">(Ca,Fe++,Mn,Na)2(Sb,Ti)2O6(O,OH,F) </t>
  </si>
  <si>
    <t xml:space="preserve">Sb+++Sb+++++2O6(OH) </t>
  </si>
  <si>
    <t xml:space="preserve">PbSb+++++2O6 </t>
  </si>
  <si>
    <t xml:space="preserve">(Ca,Fe,Y,Th)2Fe(Ti,Nb)3Zr2O7 </t>
  </si>
  <si>
    <t xml:space="preserve">CaZrTi2O7 </t>
  </si>
  <si>
    <t xml:space="preserve">(Ca,Ce)Zr(Ti,Nb,Fe+++)2O7 </t>
  </si>
  <si>
    <t xml:space="preserve">U++++++(Nb,Ta)2O8 </t>
  </si>
  <si>
    <t xml:space="preserve">U++++Fe++(Nb,Ta)2O8 </t>
  </si>
  <si>
    <t xml:space="preserve">Ca3Mn++Sb+++++4O14 </t>
  </si>
  <si>
    <t xml:space="preserve">Na0.22[(W,Fe+++)(O,OH)3•0.44H2O </t>
  </si>
  <si>
    <t xml:space="preserve">Ca(Ta,Nb)4O11 </t>
  </si>
  <si>
    <t xml:space="preserve">Na2(Ta,Nb)4O11 </t>
  </si>
  <si>
    <t xml:space="preserve">Na2Ta4O11 </t>
  </si>
  <si>
    <t xml:space="preserve">Ba(Ti,V+++,Cr+++)8O16 </t>
  </si>
  <si>
    <t xml:space="preserve">Pb(Mn++++,Mn++)8O16 </t>
  </si>
  <si>
    <t xml:space="preserve">Ba(Mn++++,Mn++)8O16 </t>
  </si>
  <si>
    <t xml:space="preserve">(Na,K)(Mn++++,Mn++)8O16•n(H2O) </t>
  </si>
  <si>
    <t xml:space="preserve">BaTi6V+++2O16•(H2O) </t>
  </si>
  <si>
    <t xml:space="preserve">BaTi6Cr+++2O16•(H2O) </t>
  </si>
  <si>
    <t xml:space="preserve">(K,Ba)(Ti,Fe+++)8O16 </t>
  </si>
  <si>
    <t xml:space="preserve">BaFe++Ti7O16 </t>
  </si>
  <si>
    <t xml:space="preserve">Fe+++(O,OH,Cl) </t>
  </si>
  <si>
    <t xml:space="preserve">K(Mn++++,Mn++)8O16 </t>
  </si>
  <si>
    <t xml:space="preserve">(Ba,H2O)2(Mn++++,Mn+++)5O10 </t>
  </si>
  <si>
    <t xml:space="preserve">SrMn++++6Mn+++2O16 </t>
  </si>
  <si>
    <t xml:space="preserve">(Na,Ca,K)2(Mn++++,Mn+++)6O12•3-4.5(H2O) </t>
  </si>
  <si>
    <t xml:space="preserve">(Ce++++,Th)O2 </t>
  </si>
  <si>
    <t xml:space="preserve">(Ca,Th,Ce)Zr(Ti,Nb)2O7 </t>
  </si>
  <si>
    <t xml:space="preserve">ThO2 </t>
  </si>
  <si>
    <t xml:space="preserve">UO2 </t>
  </si>
  <si>
    <t xml:space="preserve">CaZr3TiO9 </t>
  </si>
  <si>
    <t xml:space="preserve">(Ca,Mn,Na)2(Zr,Mn+++)5(Sb,Ti,Fe)2O16 </t>
  </si>
  <si>
    <t xml:space="preserve">CaTiZr2O8 </t>
  </si>
  <si>
    <t xml:space="preserve">(K,Na)5Al2(Ta,Nb)22O60 </t>
  </si>
  <si>
    <t xml:space="preserve">(Na,K,Pb,Li)3(Ta,Nb,Al)11(O,OH)30 </t>
  </si>
  <si>
    <t xml:space="preserve">(Cs,Na,Ca)2(Pb,Sb+++,Sn)3Ta8O24 </t>
  </si>
  <si>
    <t xml:space="preserve">Fe+++Ge++++3O7(OH) </t>
  </si>
  <si>
    <t xml:space="preserve">PbMn++++Te++++++O6 </t>
  </si>
  <si>
    <t xml:space="preserve">BiMo2O7(OH)•2H2O </t>
  </si>
  <si>
    <t xml:space="preserve">Ta2O5 </t>
  </si>
  <si>
    <t xml:space="preserve">WO3 </t>
  </si>
  <si>
    <t xml:space="preserve">MoO3 </t>
  </si>
  <si>
    <t xml:space="preserve">Be(OH)2 </t>
  </si>
  <si>
    <t xml:space="preserve">Zn(OH)2 </t>
  </si>
  <si>
    <t xml:space="preserve">Hg+4Sb+++++O3(OH)3 </t>
  </si>
  <si>
    <t xml:space="preserve">Cu++6Al3Sb3(OH)36 </t>
  </si>
  <si>
    <t xml:space="preserve">Zn2AlSb(OH)12 </t>
  </si>
  <si>
    <t xml:space="preserve">In(OH)3 </t>
  </si>
  <si>
    <t xml:space="preserve">Ga(OH)3 </t>
  </si>
  <si>
    <t xml:space="preserve">Fe(OH)3 </t>
  </si>
  <si>
    <t xml:space="preserve">CaSn(OH)6 </t>
  </si>
  <si>
    <t xml:space="preserve">(Cu,Zn,Fe)Sn++++(OH)6 </t>
  </si>
  <si>
    <t xml:space="preserve">Fe++Sn++++(OH)6 </t>
  </si>
  <si>
    <t xml:space="preserve">ZnSn++++(OH)6 </t>
  </si>
  <si>
    <t xml:space="preserve">MgSn++++(OH)6 </t>
  </si>
  <si>
    <t xml:space="preserve">Mn++Sn++++(OH)6 </t>
  </si>
  <si>
    <t xml:space="preserve">(Fe+++,Mn++)Sn++++(OH)6 </t>
  </si>
  <si>
    <t xml:space="preserve">NaSb(OH)6 </t>
  </si>
  <si>
    <t xml:space="preserve">Fe++Ge(OH)6 </t>
  </si>
  <si>
    <t xml:space="preserve">(Fe++,Zn)4Sn2(Al,Fe+++)15O30(OH)2 </t>
  </si>
  <si>
    <t xml:space="preserve">(Zn,Mg,Fe++)(Sn,Zn)2(Al,Fe+++)12O22(OH)2 </t>
  </si>
  <si>
    <t xml:space="preserve">(Mg,Zn,Fe+++,Al)4(Sn,Fe+++)2Al10O22(OH)2 </t>
  </si>
  <si>
    <t xml:space="preserve">(Mg,Fe++,Zn)2Al6BeO12 </t>
  </si>
  <si>
    <t xml:space="preserve">Mg3Al8BeO16 </t>
  </si>
  <si>
    <t xml:space="preserve">(Fe++,Zn,Mg)2Al6BeO12 </t>
  </si>
  <si>
    <t xml:space="preserve">Cu(OH)2 </t>
  </si>
  <si>
    <t xml:space="preserve">Cr+++O(OH) </t>
  </si>
  <si>
    <t xml:space="preserve">AlO(OH) </t>
  </si>
  <si>
    <t xml:space="preserve">CrO(OH) </t>
  </si>
  <si>
    <t xml:space="preserve">Mn+++O(OH) </t>
  </si>
  <si>
    <t xml:space="preserve">Fe+++O(OH) </t>
  </si>
  <si>
    <t xml:space="preserve">(V+++,Fe+++,V++++)O(OH) </t>
  </si>
  <si>
    <t xml:space="preserve">GaO(OH) </t>
  </si>
  <si>
    <t xml:space="preserve">MnO(OH) </t>
  </si>
  <si>
    <t xml:space="preserve">(Ce,REE)W2O6(OH)3 </t>
  </si>
  <si>
    <t xml:space="preserve">YW2O6(OH)3 </t>
  </si>
  <si>
    <t xml:space="preserve">(Ce,Nd,Y)W2O6(OH)3 </t>
  </si>
  <si>
    <t xml:space="preserve">Cu2Te++++++O4(OH)2 </t>
  </si>
  <si>
    <t xml:space="preserve">PbCu++3Te++++++O6(OH)2 </t>
  </si>
  <si>
    <t xml:space="preserve">Cu++3PbTe++++++O4(OH)6 </t>
  </si>
  <si>
    <t xml:space="preserve">(Fe++,Mg)(OH)2 </t>
  </si>
  <si>
    <t xml:space="preserve">Mg(OH)2 </t>
  </si>
  <si>
    <t xml:space="preserve">Ca(OH)2 </t>
  </si>
  <si>
    <t xml:space="preserve">Mn(OH)2 </t>
  </si>
  <si>
    <t xml:space="preserve">Ni(OH)2 </t>
  </si>
  <si>
    <t xml:space="preserve">(Fe++,Mg)6Fe+++2(OH)18•4(H2O) </t>
  </si>
  <si>
    <t xml:space="preserve">Al(OH)3 </t>
  </si>
  <si>
    <t xml:space="preserve">FeO(OH) </t>
  </si>
  <si>
    <t xml:space="preserve">Co+++O(OH) </t>
  </si>
  <si>
    <t xml:space="preserve">beta-Mn+++O(OH) </t>
  </si>
  <si>
    <t xml:space="preserve">(Al,Li)Mn++++O2(OH)2 </t>
  </si>
  <si>
    <t xml:space="preserve">PbMn+++O2(OH) </t>
  </si>
  <si>
    <t xml:space="preserve">Fe+++2O3•0.5(H2O) </t>
  </si>
  <si>
    <t xml:space="preserve">(Mn++++,Fe+++,Ca,Na)(O,OH)2•n(H2O) </t>
  </si>
  <si>
    <t xml:space="preserve">Zn8Cu4(TeO3)3(OH)18 </t>
  </si>
  <si>
    <t xml:space="preserve">Sn3O2(OH)2 </t>
  </si>
  <si>
    <t xml:space="preserve">Mn++++5-x(Mn++,Fe+++)1+xO8(OH)6, </t>
  </si>
  <si>
    <t xml:space="preserve">PbH2Mn++++3O8 </t>
  </si>
  <si>
    <t xml:space="preserve">Ta(OH)3(O,CO3) </t>
  </si>
  <si>
    <t xml:space="preserve">NiSb+++++2(OH)12•6(H2O) </t>
  </si>
  <si>
    <t xml:space="preserve">Mg[Sb(OH)6]2•6(H2O) </t>
  </si>
  <si>
    <t xml:space="preserve">MoO3•2(H2O) </t>
  </si>
  <si>
    <t xml:space="preserve">WO3•2(H2O) </t>
  </si>
  <si>
    <t xml:space="preserve">WO3•(H2O) </t>
  </si>
  <si>
    <t xml:space="preserve">Mo3O8•n(H2O) </t>
  </si>
  <si>
    <t xml:space="preserve">H2WO4•(H2O) </t>
  </si>
  <si>
    <t xml:space="preserve">BaTa4O10(OH)2•2H20 </t>
  </si>
  <si>
    <t xml:space="preserve">Fe+++Mo2O6(OH)3•(H2O) </t>
  </si>
  <si>
    <t xml:space="preserve">Mg6Al2(OH)18•4(H2O) </t>
  </si>
  <si>
    <t xml:space="preserve">(Ni++,Ni+++,Fe)(OH)2(OH,S,(H2O)) </t>
  </si>
  <si>
    <t xml:space="preserve">Mg4Fe+++(OH)8OCl•2-4(H2O) </t>
  </si>
  <si>
    <t xml:space="preserve">Mg6Cr2(OH)16Cl2•4(H2O) </t>
  </si>
  <si>
    <t xml:space="preserve">5(Al2O3)•(H2O) </t>
  </si>
  <si>
    <t xml:space="preserve">Mg7Fe+++4O13•10(H2O) </t>
  </si>
  <si>
    <t xml:space="preserve">Ca2Al(OH)6[Cl1-x(OH)x]•3(H2O) </t>
  </si>
  <si>
    <t xml:space="preserve">Ca4Al2.4(OH)12.8(SO4)•6(H2O) </t>
  </si>
  <si>
    <t xml:space="preserve">(Mn,Ag,Ca)Mn++++3O7•3(H2O) </t>
  </si>
  <si>
    <t xml:space="preserve">(Zn,Fe++,Mn++)Mn++++3O7•3(H2O) </t>
  </si>
  <si>
    <t xml:space="preserve">NiMn++++3O7•3(H2O) </t>
  </si>
  <si>
    <t xml:space="preserve">(Mg,Mn++)Mn++++3O7•3(H2O) </t>
  </si>
  <si>
    <t xml:space="preserve">(Zn,Mn++)2Mn++++5O12•4(H2O) </t>
  </si>
  <si>
    <t xml:space="preserve">(Co,Ni)1-y(Mn++++O2)2-x(OH)2-2y+2x•n(H2O) </t>
  </si>
  <si>
    <t xml:space="preserve">(Mn++,Ca)Mn++++4O8•(H2O) </t>
  </si>
  <si>
    <t xml:space="preserve">(Ca,Mn++)Mn++++4O9•3(H2O) </t>
  </si>
  <si>
    <t xml:space="preserve">(Na,Ca,K)x(Mn++++,Mn+++)2O4•1.5(H2O) </t>
  </si>
  <si>
    <t xml:space="preserve">Mn++++(Mg,Mn++)2Zn2(OH)10•2-4(H2O) </t>
  </si>
  <si>
    <t xml:space="preserve">Cu++3Te++++++O6•2(H2O) </t>
  </si>
  <si>
    <t xml:space="preserve">Cu(Mg,Cu,Fe,Zn)2Te++++++O6•6(H2O) </t>
  </si>
  <si>
    <t xml:space="preserve">Ca(Fe,Al)2Ti4O12•4(H2O) </t>
  </si>
  <si>
    <t xml:space="preserve">U++++Mo++++++5O12(OH)10 </t>
  </si>
  <si>
    <t xml:space="preserve">Cu++4(UO2)(MoO4)2(OH)6 </t>
  </si>
  <si>
    <t xml:space="preserve">Na2Nb4O11•9(H2O) </t>
  </si>
  <si>
    <t xml:space="preserve">(Ca,Na,Sr)Nb4O11•8(H2O) </t>
  </si>
  <si>
    <t xml:space="preserve">(Mg,Ca)Nb4O11-n(H2O) </t>
  </si>
  <si>
    <t xml:space="preserve">Ca1-2(Ti,Zr,Nb)5O12•9(H2O) </t>
  </si>
  <si>
    <t xml:space="preserve">(Mn,Ca)(Nb,Ti)5O12•9(H2O) </t>
  </si>
  <si>
    <t xml:space="preserve">(Mn,Ca)(Ti,Nb)5O12•9(H2O) </t>
  </si>
  <si>
    <t xml:space="preserve">3SiO2•(H2O) </t>
  </si>
  <si>
    <t xml:space="preserve">Fe+++2Te++++++O6•3(H2O) </t>
  </si>
  <si>
    <t xml:space="preserve">Cu++5Al2(SbO4)3(OH)7•9(H2O) </t>
  </si>
  <si>
    <t xml:space="preserve">Ba2MgZr4(BaNb12O42)•12H2O </t>
  </si>
  <si>
    <t xml:space="preserve">UO2(OH)2 </t>
  </si>
  <si>
    <t xml:space="preserve">UO3•n(H2O)(n&lt;2) </t>
  </si>
  <si>
    <t xml:space="preserve">UO3•2(H2O) </t>
  </si>
  <si>
    <t xml:space="preserve">(UO2)8O2(OH)12•12(H2O) </t>
  </si>
  <si>
    <t xml:space="preserve">(UO2)•5(UO3)•10(H2O) </t>
  </si>
  <si>
    <t xml:space="preserve">UO4•2(H2O) </t>
  </si>
  <si>
    <t xml:space="preserve">[(UO2)O2(H2O)2](H2O)2 </t>
  </si>
  <si>
    <t xml:space="preserve">K2(UO2)6O4(OH)6•8(H2O) </t>
  </si>
  <si>
    <t xml:space="preserve">(K2,Ca,Sr)U3O10•4(H2O) </t>
  </si>
  <si>
    <t xml:space="preserve">K2CaU++++++6O20•9(H2O) </t>
  </si>
  <si>
    <t xml:space="preserve">Ba(UO2)6O4(OH)6•8(H2O) </t>
  </si>
  <si>
    <t xml:space="preserve">Ca(UO2)6O4(OH)6•8(H2O) </t>
  </si>
  <si>
    <t xml:space="preserve">Ba(UO2)3O3(OH)2•3(H2O) </t>
  </si>
  <si>
    <t xml:space="preserve">PbU++++++4O13•4(H2O) </t>
  </si>
  <si>
    <t xml:space="preserve">(Ca,Ba,Pb)U2O7•5(H2O) </t>
  </si>
  <si>
    <t xml:space="preserve">BaU2O7•4-5(H2O) </t>
  </si>
  <si>
    <t xml:space="preserve">(Ca,Na,Ba)U2O7•2(H2O) </t>
  </si>
  <si>
    <t xml:space="preserve">Pb(UO2)4O3(OH)4•4(H2O) </t>
  </si>
  <si>
    <t xml:space="preserve">(Pb,Ba,Ca)U2O7•2(H2O) </t>
  </si>
  <si>
    <t xml:space="preserve">Pb[(UO2)3O3(OH)2]•3(H2O) </t>
  </si>
  <si>
    <t xml:space="preserve">PbU7O22•n(H2O)(n&lt;12) </t>
  </si>
  <si>
    <t xml:space="preserve">Pb(UO2)10O6(OH)11•11(H2O) </t>
  </si>
  <si>
    <t xml:space="preserve">Cu(UO2)(OH)4 </t>
  </si>
  <si>
    <t xml:space="preserve">Pb2(UO2)5O6(OH)2•4(H2O) </t>
  </si>
  <si>
    <t xml:space="preserve">Pb3+x(H2O)2[(UO2)4+x(OH)3-x]2, </t>
  </si>
  <si>
    <t xml:space="preserve">(UO2)(Mo++++++2O7)•3(H2O) </t>
  </si>
  <si>
    <t xml:space="preserve">Bi(UO2)O2(OH) </t>
  </si>
  <si>
    <t xml:space="preserve">U++++++1.75TiCa0.25 </t>
  </si>
  <si>
    <t xml:space="preserve">(Na,Ca,Pb)(UO2)O(OH)•0-1(H2O) </t>
  </si>
  <si>
    <t xml:space="preserve">[(UO2)MoO4]•H2O </t>
  </si>
  <si>
    <t xml:space="preserve">Pb3[(UO2)6O8(OH)2](H2O)x; </t>
  </si>
  <si>
    <t xml:space="preserve">K2(UO2)2V2O8•3(H2O) </t>
  </si>
  <si>
    <t xml:space="preserve">(Cs,K,H3O)2(UO2)2V2O8•(H2O) </t>
  </si>
  <si>
    <t xml:space="preserve">Cu2(UO2)2V2O8•6(H2O) </t>
  </si>
  <si>
    <t xml:space="preserve">Mn(UO2)2[(V,P)O4]2•4(H2O) </t>
  </si>
  <si>
    <t xml:space="preserve">Pb(UO2)2V2O8•5(H2O) </t>
  </si>
  <si>
    <t xml:space="preserve">(Ba,Pb)(UO2)2V2O8•5(H2O) </t>
  </si>
  <si>
    <t xml:space="preserve">Al(UO2)2(VO4)2(OH)•8(H2O) </t>
  </si>
  <si>
    <t xml:space="preserve">Al(UO2)2(VO4)2(OH)•11(H2O) </t>
  </si>
  <si>
    <t xml:space="preserve">Ca(UO2)2V2O8•3(H2O) </t>
  </si>
  <si>
    <t xml:space="preserve">Ca(UO2)2V2O8•5-8(H2O) </t>
  </si>
  <si>
    <t xml:space="preserve">Na2(UO2)2V2O8•6(H2O) </t>
  </si>
  <si>
    <t xml:space="preserve">U++++++2V+++++6O21•15(H2O) </t>
  </si>
  <si>
    <t xml:space="preserve">Ca(UO2)2V+++++10O28•16(H2O) </t>
  </si>
  <si>
    <t xml:space="preserve">Ca2Mg[V10O28]•16H2O </t>
  </si>
  <si>
    <t xml:space="preserve">Na2Mg2(V10O28)•20H2O </t>
  </si>
  <si>
    <t xml:space="preserve">Ca3V10O28•17(H2O) </t>
  </si>
  <si>
    <t xml:space="preserve">KMgV+++++5O14•8(H2O) </t>
  </si>
  <si>
    <t xml:space="preserve">Ca9Al2V++++4V+++++24O80•56(H2O) </t>
  </si>
  <si>
    <t xml:space="preserve">CaV2O6•4(H2O) </t>
  </si>
  <si>
    <t xml:space="preserve">CaV2O6•2(H2O) </t>
  </si>
  <si>
    <t xml:space="preserve">NaVO3•(2-x)(H2O) </t>
  </si>
  <si>
    <t xml:space="preserve">Na2[V+++++2O6] </t>
  </si>
  <si>
    <t xml:space="preserve">Mg(V+++++2O6)•7(H2O) </t>
  </si>
  <si>
    <t xml:space="preserve">MnV2O6•4(H2O) </t>
  </si>
  <si>
    <t xml:space="preserve">CaV++++2V+++++2O10•5(H2O) </t>
  </si>
  <si>
    <t xml:space="preserve">V2O5 </t>
  </si>
  <si>
    <t xml:space="preserve">CaV6O16•9(H2O) </t>
  </si>
  <si>
    <t xml:space="preserve">CaV6O16•3(H2O) </t>
  </si>
  <si>
    <t xml:space="preserve">(Al,Fe+++)1.3(V++++,Fe)8O20•4.7(H2O) </t>
  </si>
  <si>
    <t xml:space="preserve">Al0.6V8O20•9(H2O) </t>
  </si>
  <si>
    <t xml:space="preserve">(Na,Ca,K)V8O20•4(H2O) </t>
  </si>
  <si>
    <t xml:space="preserve">CaV8O20•4(H2O) </t>
  </si>
  <si>
    <t xml:space="preserve">(Ca,K,Ba)(V5+,V4+)8O20•3H2O </t>
  </si>
  <si>
    <t xml:space="preserve">V2O2(OH)3 </t>
  </si>
  <si>
    <t xml:space="preserve">H8V++++6O16 </t>
  </si>
  <si>
    <t xml:space="preserve">V++++O(OH)2 </t>
  </si>
  <si>
    <t xml:space="preserve">CaV3O7 </t>
  </si>
  <si>
    <t xml:space="preserve">(Na,K)0.7V+++++6O15 </t>
  </si>
  <si>
    <t xml:space="preserve">Fe+++4(VO4)4•5(H2O) </t>
  </si>
  <si>
    <t xml:space="preserve">Na4Mg(V10O28)•24(H2O) </t>
  </si>
  <si>
    <t xml:space="preserve">NaAl8V10O38•30(H2O) </t>
  </si>
  <si>
    <t xml:space="preserve">CaV++++4O9•5(H2O) </t>
  </si>
  <si>
    <t xml:space="preserve">V++++4V+++++2O13•8(H2O) </t>
  </si>
  <si>
    <t xml:space="preserve">V2O5•3(H2O) </t>
  </si>
  <si>
    <t xml:space="preserve">CaSrV2O6(OH)2•3(H2O) </t>
  </si>
  <si>
    <t xml:space="preserve">CaSrV2O6(OH)2•(H2O) </t>
  </si>
  <si>
    <t xml:space="preserve">Na2V6O16•3(H2O) </t>
  </si>
  <si>
    <t xml:space="preserve">Ca1.3V6O16•6(H2O) </t>
  </si>
  <si>
    <t xml:space="preserve">Na4CaxV++++2xV+++++12-2xO32•8(H2O) </t>
  </si>
  <si>
    <t xml:space="preserve">V2O4•2(H2O) </t>
  </si>
  <si>
    <t xml:space="preserve">Al12V++++2V+++++6O37•30(H2O) </t>
  </si>
  <si>
    <t xml:space="preserve">ZnAs+++2O4 </t>
  </si>
  <si>
    <t xml:space="preserve">Zn3(As+++O3)2 </t>
  </si>
  <si>
    <t xml:space="preserve">Fe+++2As+++4(O,OH)9 </t>
  </si>
  <si>
    <t xml:space="preserve">Fe++Sb+++2O4 </t>
  </si>
  <si>
    <t xml:space="preserve">CuAs+++2O4 </t>
  </si>
  <si>
    <t xml:space="preserve">CuBi2O4 </t>
  </si>
  <si>
    <t xml:space="preserve">Fe++Fe+++4Sb+++4O12S </t>
  </si>
  <si>
    <t xml:space="preserve">Fe++4Fe+++8Sb+++12O23S2 </t>
  </si>
  <si>
    <t xml:space="preserve">Fe++Fe+++3As+++5O13 </t>
  </si>
  <si>
    <t xml:space="preserve">Na(Pb,Na,K)2(Ta,Nb,Ti)4As+++4O18 </t>
  </si>
  <si>
    <t xml:space="preserve">(Fe++,Pb)As+++++2O6 </t>
  </si>
  <si>
    <t xml:space="preserve">PbFe+++4As+++10O22 </t>
  </si>
  <si>
    <t xml:space="preserve">Pb2As+++2O5 </t>
  </si>
  <si>
    <t xml:space="preserve">Sb+++2V++++O5 </t>
  </si>
  <si>
    <t xml:space="preserve">(UO2)H(AsO3) </t>
  </si>
  <si>
    <t xml:space="preserve">(Fe++,Fe+++,Ti++++)3O2(As+++2O5) </t>
  </si>
  <si>
    <t xml:space="preserve">Mn++3As+++204(OH)4 </t>
  </si>
  <si>
    <t xml:space="preserve">Mn++5As+++3O9(OH,Cl) </t>
  </si>
  <si>
    <t xml:space="preserve">Mn26As+++18O50(OH)4(CO3) </t>
  </si>
  <si>
    <t xml:space="preserve">CaMg4(AsO3)2F4 </t>
  </si>
  <si>
    <t xml:space="preserve">Ca3(Ti,Sn)As+++6Si2Be2O20 </t>
  </si>
  <si>
    <t xml:space="preserve">CaFe+++(As+++O2)(As+++Sb+++O5) </t>
  </si>
  <si>
    <t xml:space="preserve">Pb3Mn(As+++O3)2(As+++O2OH) </t>
  </si>
  <si>
    <t xml:space="preserve">Pb5(As+++O3)3Cl </t>
  </si>
  <si>
    <t xml:space="preserve">Pb8(As+++2O5)2OCl6 </t>
  </si>
  <si>
    <t xml:space="preserve">(Fe+++,Fe++,Ti)7Sb+++O13(OH) </t>
  </si>
  <si>
    <t xml:space="preserve">(Fe+++,Ti)4Ti3AsO13(OH) </t>
  </si>
  <si>
    <t xml:space="preserve">(V,Fe)4Ti3AsO13(OH) </t>
  </si>
  <si>
    <t xml:space="preserve">(As,Sb)2(Ti,V,Fe,Al)12O23OH </t>
  </si>
  <si>
    <t xml:space="preserve">Pb8Cu+(As+++O3)2O3Cl5 </t>
  </si>
  <si>
    <t xml:space="preserve">Pb4(AsO3)Cl4(OH) </t>
  </si>
  <si>
    <t xml:space="preserve">(Fe+++,Fe++,Zn)12(OH)6[AsO3]6[AsO3,HOSiO3]2 </t>
  </si>
  <si>
    <t xml:space="preserve">Ca8(Ti,Fe++,Fe+++,Mn)6-7(As+++O3)12•4(H2O) </t>
  </si>
  <si>
    <t xml:space="preserve">CaFe++As+++3O7•3(H2O) </t>
  </si>
  <si>
    <t xml:space="preserve">Pb2Mn++(As+++O3)2•2(H2O) </t>
  </si>
  <si>
    <t xml:space="preserve">[(MoO2)2(H2O)2As2O5]•(H2O) </t>
  </si>
  <si>
    <t xml:space="preserve">Pb4Fe++(As+++++O4)2Cl4 </t>
  </si>
  <si>
    <t xml:space="preserve">Pb4Fe++(As+++O3)2Cl4•2(H2O) </t>
  </si>
  <si>
    <t xml:space="preserve">Mg(UO2)(AsO3)x(AsO4)1-x•7(H2O) </t>
  </si>
  <si>
    <t xml:space="preserve">Mg[(UO2)(AsO3)x(AsO4)1-x]2•7(H2O) </t>
  </si>
  <si>
    <t xml:space="preserve">Fe+++6(AsO3)4(SO4)(OH)4•4H2O </t>
  </si>
  <si>
    <t xml:space="preserve">Mn++(SO3)•3(H2O) </t>
  </si>
  <si>
    <t xml:space="preserve">2CaSO3•(H2O) </t>
  </si>
  <si>
    <t xml:space="preserve">Ca3(SO3)2SO4•12(H2O) </t>
  </si>
  <si>
    <t xml:space="preserve">PbSO3 </t>
  </si>
  <si>
    <t xml:space="preserve">PbSeO3 </t>
  </si>
  <si>
    <t xml:space="preserve">KPb1.5ZnCu6O2(SeO3)2Cl10 </t>
  </si>
  <si>
    <t xml:space="preserve">Cu5O2(SeO3)2Cl2 </t>
  </si>
  <si>
    <t xml:space="preserve">Cu9O2(SeO3)4Cl6 </t>
  </si>
  <si>
    <t xml:space="preserve">Zn2(SeO3)Cl2 </t>
  </si>
  <si>
    <t xml:space="preserve">NaCu5O2(SeO3)2Cl </t>
  </si>
  <si>
    <t xml:space="preserve">Cu3Bi(SeO3)2O2Cl </t>
  </si>
  <si>
    <t xml:space="preserve">Cu4(UO2)(SeO3)2(OH)6 </t>
  </si>
  <si>
    <t xml:space="preserve">KCdCu7O2(SeO3)2Cl9 </t>
  </si>
  <si>
    <t xml:space="preserve">Cu+Cu++5PbO2(SeO3)2Cl5 </t>
  </si>
  <si>
    <t xml:space="preserve">CuSeO3•2(H2O) </t>
  </si>
  <si>
    <t xml:space="preserve">(Ni,Co)SeO3•2(H2O) </t>
  </si>
  <si>
    <t xml:space="preserve">CoSeO3•2(H2O) </t>
  </si>
  <si>
    <t xml:space="preserve">Fe+++2Se3O9•6(H2O) </t>
  </si>
  <si>
    <t xml:space="preserve">Pb3(Cl,OH)4(SeO3)•(H2O) </t>
  </si>
  <si>
    <t xml:space="preserve">Na(H3O)(UO2)3(SeO3)2O2•4(H2O) </t>
  </si>
  <si>
    <t xml:space="preserve">Cu[(UO2)3(SeO3)2O2]•8(H2O) </t>
  </si>
  <si>
    <t xml:space="preserve">Ba(UO2)3(SeO3)2O2•3(H2O) </t>
  </si>
  <si>
    <t xml:space="preserve">Ca(UO2)3(SeO3)2(OH)4-4(H2O) </t>
  </si>
  <si>
    <t xml:space="preserve">Pb2Cu5(UO2)2(SeO3)6(OH)6•2(H2O) </t>
  </si>
  <si>
    <t xml:space="preserve">(UO2)3(SeO3)2(OH)2•5(H2O) </t>
  </si>
  <si>
    <t xml:space="preserve">(Fe+++,Te++++++)Te++++3O8 </t>
  </si>
  <si>
    <t xml:space="preserve">TiTe++++3O8 </t>
  </si>
  <si>
    <t xml:space="preserve">(Mn,Zn)2Te3O8 </t>
  </si>
  <si>
    <t xml:space="preserve">Zn2Te3O8 </t>
  </si>
  <si>
    <t xml:space="preserve">CuTeO3 </t>
  </si>
  <si>
    <t xml:space="preserve">CuTe++++2O5 </t>
  </si>
  <si>
    <t xml:space="preserve">CaTe++++2Te++++++O8 </t>
  </si>
  <si>
    <t xml:space="preserve">(Mn,Zn)Te2O5 </t>
  </si>
  <si>
    <t xml:space="preserve">(Bi,Pb,Fe)2Te4O11 </t>
  </si>
  <si>
    <t xml:space="preserve">Bi2Te++++O5 </t>
  </si>
  <si>
    <t xml:space="preserve">CuPb(Te++++O3)2 </t>
  </si>
  <si>
    <t xml:space="preserve">PbTe++++O3 </t>
  </si>
  <si>
    <t xml:space="preserve">Hg+2Te++++O3 </t>
  </si>
  <si>
    <t xml:space="preserve">Pb(UO2)(TeO3)2 </t>
  </si>
  <si>
    <t xml:space="preserve">(UO2)TeO3 </t>
  </si>
  <si>
    <t xml:space="preserve">UTe3O9 </t>
  </si>
  <si>
    <t xml:space="preserve">H3Fe+++2(Te++++O3)4Cl </t>
  </si>
  <si>
    <t xml:space="preserve">Fe+++Te2O5(OH) </t>
  </si>
  <si>
    <t xml:space="preserve">CaTe++++(CO3)O2 </t>
  </si>
  <si>
    <t xml:space="preserve">Bi+++6Te++++2O13 </t>
  </si>
  <si>
    <t xml:space="preserve">H6(Ca,Pb)2Cu3(SO4)(Te++++O3)4(Te++++++O6) </t>
  </si>
  <si>
    <t xml:space="preserve">Pb3H2(Te++++O3)(Te++++++O6) </t>
  </si>
  <si>
    <t xml:space="preserve">Mg0.5[Ni++Fe++(TeO3)3]•4.5(H2O) </t>
  </si>
  <si>
    <t xml:space="preserve">Mg0.5[Mn++Fe+++(TeO3)3]•4.5(H2O) </t>
  </si>
  <si>
    <t xml:space="preserve">Mg0.5[Zn++Fe+++(TeO3)3]•4.5(H2O) </t>
  </si>
  <si>
    <t xml:space="preserve">Fe+++2Te++++3O9•2(H2O) </t>
  </si>
  <si>
    <t xml:space="preserve">CuTeO3•(H2O) </t>
  </si>
  <si>
    <t xml:space="preserve">CuTeO3•2(H2O) </t>
  </si>
  <si>
    <t xml:space="preserve">Fe+++Te++++O3(OH)•(H2O) </t>
  </si>
  <si>
    <t xml:space="preserve">Fe+++2(TeO3)2(SO4)•3(H2O) </t>
  </si>
  <si>
    <t xml:space="preserve">Cu5(TeO3)2(OH)6•2(H2O) </t>
  </si>
  <si>
    <t xml:space="preserve">Pb2Fe+++6(Te++++O3)3(Te++++++O6)(OH)10•8(H2O) </t>
  </si>
  <si>
    <t xml:space="preserve">Pb6H6(Te++++O3)3(Te++++++O6)2•2(H2O) </t>
  </si>
  <si>
    <t xml:space="preserve">(Ca,Fe++)Cu10(Te++++O3)4(As+++++O4)4(OH)2•4(H2O) </t>
  </si>
  <si>
    <t xml:space="preserve">Ca(IO3)2 </t>
  </si>
  <si>
    <t xml:space="preserve">Cu(IO3)(OH) </t>
  </si>
  <si>
    <t xml:space="preserve">Pb++6(IO3)2O3Cl4 </t>
  </si>
  <si>
    <t xml:space="preserve">Pb3Cl3(IO3)O </t>
  </si>
  <si>
    <t xml:space="preserve">Cu++3(IO3)6•2(H2O) </t>
  </si>
  <si>
    <t xml:space="preserve">Ca(IO3)2•(H2O) </t>
  </si>
  <si>
    <t xml:space="preserve">Ca2(IO3)2(CrO4) </t>
  </si>
  <si>
    <t xml:space="preserve">Na6CaMg(IO3)6(CrO4)2•12(H2O) </t>
  </si>
  <si>
    <t xml:space="preserve">Sc4Zr3O12 </t>
  </si>
  <si>
    <t xml:space="preserve">(Nb,Ta,U,Fe,Mn)4O8 </t>
  </si>
  <si>
    <t xml:space="preserve">46(H2O)•2(S)•6(L) </t>
  </si>
  <si>
    <t xml:space="preserve">TiO </t>
  </si>
  <si>
    <t xml:space="preserve">(Ba,H2O)2Mn5O10 </t>
  </si>
  <si>
    <t xml:space="preserve">Ca3(Ti,Al,Zr)9O20 </t>
  </si>
  <si>
    <t xml:space="preserve">(Ti,Fe,Mg,Mn)1-xTi2O5 </t>
  </si>
  <si>
    <t xml:space="preserve">136(H2O)•16(S)•8(L) </t>
  </si>
  <si>
    <t xml:space="preserve">(Mn,Li)4(Ta,Sn)4(Ta,Nb)8O32 </t>
  </si>
  <si>
    <t xml:space="preserve">34(H2O)•3(S)•2(M)•1(L) </t>
  </si>
  <si>
    <t xml:space="preserve">NaCa5(Ta,Nb)24O65(OH) </t>
  </si>
  <si>
    <t xml:space="preserve">(Ca,Y,Sb,Mn)2(Ti,Ta,Nb,W)2O6(O,OH) </t>
  </si>
  <si>
    <t xml:space="preserve">Na4Mn14O27•9(H2O) </t>
  </si>
  <si>
    <t xml:space="preserve">FeTi6O13•4(H2O) </t>
  </si>
  <si>
    <t xml:space="preserve">(Ti,Ta,Fe+++)O2 </t>
  </si>
  <si>
    <t xml:space="preserve">Li2CO3 </t>
  </si>
  <si>
    <t xml:space="preserve">(Na2,K2,Ca)CO3 </t>
  </si>
  <si>
    <t xml:space="preserve">Na2CO3 </t>
  </si>
  <si>
    <t xml:space="preserve">NaHCO3 </t>
  </si>
  <si>
    <t xml:space="preserve">KHCO3 </t>
  </si>
  <si>
    <t xml:space="preserve">(NH4)HCO3 </t>
  </si>
  <si>
    <t xml:space="preserve">Na5(CO3)(HCO3)3 </t>
  </si>
  <si>
    <t xml:space="preserve">CaCO3 </t>
  </si>
  <si>
    <t xml:space="preserve">(Ni,Mg,Fe++)CO3 </t>
  </si>
  <si>
    <t xml:space="preserve">MgCO3 </t>
  </si>
  <si>
    <t xml:space="preserve">MnCO3 </t>
  </si>
  <si>
    <t xml:space="preserve">CdCO3 </t>
  </si>
  <si>
    <t xml:space="preserve">CoCO3 </t>
  </si>
  <si>
    <t xml:space="preserve">Fe++CO3 </t>
  </si>
  <si>
    <t xml:space="preserve">ZnCO3 </t>
  </si>
  <si>
    <t xml:space="preserve">Ca(Fe++,Mg,Mn)(CO3)2 </t>
  </si>
  <si>
    <t xml:space="preserve">CaMg(CO3)2 </t>
  </si>
  <si>
    <t xml:space="preserve">Ca(Mn,Mg,Fe++)(CO3)2 </t>
  </si>
  <si>
    <t xml:space="preserve">CaZn(CO3)2 </t>
  </si>
  <si>
    <t xml:space="preserve">PbCO3 </t>
  </si>
  <si>
    <t xml:space="preserve">SrCO3 </t>
  </si>
  <si>
    <t xml:space="preserve">BaCO3 </t>
  </si>
  <si>
    <t xml:space="preserve">CaMg3(CO3)4 </t>
  </si>
  <si>
    <t xml:space="preserve">BaMg(CO3)2 </t>
  </si>
  <si>
    <t xml:space="preserve">BaCa(CO3)2 </t>
  </si>
  <si>
    <t xml:space="preserve">Sr(Sr,Ca,Ba)(CO3)2 </t>
  </si>
  <si>
    <t xml:space="preserve">(Ca,Na)(Sr,Ce,Ba)(CO3)2 </t>
  </si>
  <si>
    <t xml:space="preserve">(Ba,Sr)6(Ca,Mn)6Mg(CO3)13 </t>
  </si>
  <si>
    <t xml:space="preserve">Na2Cu(CO3)2 </t>
  </si>
  <si>
    <t xml:space="preserve">Na2Mg(CO3)2 </t>
  </si>
  <si>
    <t xml:space="preserve">Na2Ca(CO3)2 </t>
  </si>
  <si>
    <t xml:space="preserve">(Na,K)2Ca(CO3)2 </t>
  </si>
  <si>
    <t xml:space="preserve">K2Ca(CO3)2 </t>
  </si>
  <si>
    <t xml:space="preserve">Na2Ca2(CO3)3 </t>
  </si>
  <si>
    <t xml:space="preserve">Na2CaPb3(CO3)5 </t>
  </si>
  <si>
    <t xml:space="preserve">(Na,Ca)3(Sr,Ba,Ce)3(CO3)5 </t>
  </si>
  <si>
    <t xml:space="preserve">Na3(Ca,REE,Sr)3(CO3)5 </t>
  </si>
  <si>
    <t xml:space="preserve">(NaCa)3(Ba,Sr,Ce,Ca)3(CO3)5 </t>
  </si>
  <si>
    <t xml:space="preserve">(Mg,Fe++)Ce2(CO3)4 </t>
  </si>
  <si>
    <t xml:space="preserve">Na3(Ce,La,Ca,Na,Sr)3(CO3)5 </t>
  </si>
  <si>
    <t xml:space="preserve">(Na,Ca)4(Ce,La,Nd)2(CO3)5 </t>
  </si>
  <si>
    <t xml:space="preserve">Na3(La,Ce,Ca)3(CO3)5 </t>
  </si>
  <si>
    <t xml:space="preserve">REE3(Ca,Sr)2NaCu(CO3)8 </t>
  </si>
  <si>
    <t xml:space="preserve">Cu3(CO3)2(OH)2 </t>
  </si>
  <si>
    <t xml:space="preserve">Fe2(CO3)(OH)2 </t>
  </si>
  <si>
    <t xml:space="preserve">Cu2(CO3)(OH)2 </t>
  </si>
  <si>
    <t xml:space="preserve">Cu++5(CO3)3(OH)4•6(H2O) </t>
  </si>
  <si>
    <t xml:space="preserve">Mg2(CO3)(OH)2•0.5(H2O) </t>
  </si>
  <si>
    <t xml:space="preserve">Ni2(CO3)(OH)2 </t>
  </si>
  <si>
    <t xml:space="preserve">(Cu,Ni)2(CO3)(OH)2 </t>
  </si>
  <si>
    <t xml:space="preserve">(Mg,Cu)2(CO3)(OH)2 </t>
  </si>
  <si>
    <t xml:space="preserve">(Cu,Co)2(CO3)(OH)2 </t>
  </si>
  <si>
    <t xml:space="preserve">(Cu,Zn)2(CO3)(OH)2 </t>
  </si>
  <si>
    <t xml:space="preserve">(Zn,Cu)2(CO3)(OH)2 </t>
  </si>
  <si>
    <t xml:space="preserve">(Zn,Cu)5(CO3)2(OH)6 </t>
  </si>
  <si>
    <t xml:space="preserve">Zn5(CO3)2(OH)6 </t>
  </si>
  <si>
    <t xml:space="preserve">Mn++6(CO3)2(OH)7(Cl,OH) </t>
  </si>
  <si>
    <t xml:space="preserve">Ca6(CO3)2-x(SiO4)x(OH)7(Cl,OH)1-2x </t>
  </si>
  <si>
    <t xml:space="preserve">(Mn,Zn)7(CO3)2(OH)10 </t>
  </si>
  <si>
    <t xml:space="preserve">(Zn,Mg,Mn++)4Zn3(CO3)2(OH)10 </t>
  </si>
  <si>
    <t xml:space="preserve">Na7AlH2(CO3)4F4 </t>
  </si>
  <si>
    <t xml:space="preserve">NaAl(CO3)(OH)2 </t>
  </si>
  <si>
    <t xml:space="preserve">NaCa2Al4(CO3)4(OH)8Cl </t>
  </si>
  <si>
    <t xml:space="preserve">(Na,Ca)4Zr2Ti(CO3)4O4 </t>
  </si>
  <si>
    <t xml:space="preserve">Ca2(CO3)F2 </t>
  </si>
  <si>
    <t xml:space="preserve">Na3Ca2(CO3)3F </t>
  </si>
  <si>
    <t xml:space="preserve">BaCa2(CO3)2F2 </t>
  </si>
  <si>
    <t xml:space="preserve">Ba(Ce,La)2(CO3)3F2 </t>
  </si>
  <si>
    <t xml:space="preserve">Na3Ce2(CO3)4F </t>
  </si>
  <si>
    <t xml:space="preserve">Ba2(La,Ce)(CO3)3F </t>
  </si>
  <si>
    <t xml:space="preserve">Ba2Ce(CO3)3F </t>
  </si>
  <si>
    <t xml:space="preserve">Ba3(Nd,Ce)2(CO3)5F2 </t>
  </si>
  <si>
    <t xml:space="preserve">Ba3Ce2(CO3)5F2 </t>
  </si>
  <si>
    <t xml:space="preserve">Ce(CO3)F </t>
  </si>
  <si>
    <t xml:space="preserve">La(CO3)F </t>
  </si>
  <si>
    <t xml:space="preserve">Y(CO3)F </t>
  </si>
  <si>
    <t xml:space="preserve">Ce(CO3)(OH) </t>
  </si>
  <si>
    <t xml:space="preserve">La(CO3)(OH) </t>
  </si>
  <si>
    <t xml:space="preserve">Nd(CO3)(OH) </t>
  </si>
  <si>
    <t xml:space="preserve">Th(Ca,Ce)(CO3)2F2•3(H2O) </t>
  </si>
  <si>
    <t xml:space="preserve">Ca(Nd,Ce,La)2(CO3)3F2 </t>
  </si>
  <si>
    <t xml:space="preserve">Ca(Ce,La)2(CO3)3F2 </t>
  </si>
  <si>
    <t xml:space="preserve">CaCe(CO3)2F </t>
  </si>
  <si>
    <t xml:space="preserve">CaNd(CO3)2F </t>
  </si>
  <si>
    <t xml:space="preserve">CaY(CO3)2F </t>
  </si>
  <si>
    <t xml:space="preserve">Ca2(Ce,La)3(CO3)5F3 </t>
  </si>
  <si>
    <t xml:space="preserve">NaY(CO3)F2 </t>
  </si>
  <si>
    <t xml:space="preserve">Ba(Ce,REE)(CO3)2F </t>
  </si>
  <si>
    <t xml:space="preserve">BaCe(CO3)2F </t>
  </si>
  <si>
    <t xml:space="preserve">Pb2OCO3 </t>
  </si>
  <si>
    <t xml:space="preserve">Pb3(CO3)2(OH)2 </t>
  </si>
  <si>
    <t xml:space="preserve">Pb10(CO3)6O(OH)6 </t>
  </si>
  <si>
    <t xml:space="preserve">Pb2(CO3)Cl2 </t>
  </si>
  <si>
    <t xml:space="preserve">Bi2(CO3)O2 </t>
  </si>
  <si>
    <t xml:space="preserve">CaBi(CO3)OF </t>
  </si>
  <si>
    <t xml:space="preserve">(Ca,Pb)Bi2(CO3)2O2 </t>
  </si>
  <si>
    <t xml:space="preserve">Na3Mg(CO3)2Cl </t>
  </si>
  <si>
    <t xml:space="preserve">Na6Fe++2(SO4)(CO3)4 </t>
  </si>
  <si>
    <t xml:space="preserve">Na6(Mn++,Fe++,Mg)2(SO4)(CO3)4 </t>
  </si>
  <si>
    <t xml:space="preserve">Na6Mg2(CO3)4(SO4) </t>
  </si>
  <si>
    <t xml:space="preserve">Na3Fe++(PO4)(CO3) </t>
  </si>
  <si>
    <t xml:space="preserve">Na3Sr(PO4)(CO3) </t>
  </si>
  <si>
    <t xml:space="preserve">Na3Mg(PO4)(CO3) </t>
  </si>
  <si>
    <t xml:space="preserve">Na3Mn(PO4)(CO3) </t>
  </si>
  <si>
    <t xml:space="preserve">(Sr,Ca,Ba)3(Ce,La)(PO4)(CO3)3-x(OH,F)x </t>
  </si>
  <si>
    <t xml:space="preserve">Na15Y2(CO3)9(SO3F)Cl </t>
  </si>
  <si>
    <t xml:space="preserve">Na25Ba(Y,Gd,Dy)2(HCO3)4(CO3)11(SO4)2ClF2 </t>
  </si>
  <si>
    <t xml:space="preserve">Zn3(CO3,SO4)(OH)4 </t>
  </si>
  <si>
    <t xml:space="preserve">Pb12O6Mn(Mg,Mn)2(Mn,Mg)4(SO4)(CO3)4Cl4(OH)12 </t>
  </si>
  <si>
    <t xml:space="preserve">Pb4(SO4)(CO3)2(OH)2 </t>
  </si>
  <si>
    <t xml:space="preserve">Mg(HCO3)(OH)•2(H2O) </t>
  </si>
  <si>
    <t xml:space="preserve">MgCO3•5(H2O) </t>
  </si>
  <si>
    <t xml:space="preserve">MgCO3•2(H2O) </t>
  </si>
  <si>
    <t xml:space="preserve">NiCO3•6(H2O) </t>
  </si>
  <si>
    <t xml:space="preserve">Na2CO3•(H2O) </t>
  </si>
  <si>
    <t xml:space="preserve">Na2CO3•10(H2O) </t>
  </si>
  <si>
    <t xml:space="preserve">Na3(CO3)(HCO3)•2(H2O) </t>
  </si>
  <si>
    <t xml:space="preserve">CaCO3•(H2O) </t>
  </si>
  <si>
    <t xml:space="preserve">CaCO3•6(H2O) </t>
  </si>
  <si>
    <t xml:space="preserve">Na2Ca(CO3)2•2(H2O) </t>
  </si>
  <si>
    <t xml:space="preserve">Na2Ca(CO3)2•5(H2O) </t>
  </si>
  <si>
    <t xml:space="preserve">Na2Cu(CO3)2•3(H2O) </t>
  </si>
  <si>
    <t xml:space="preserve">K2Mg(CO3)2•4(H2O) </t>
  </si>
  <si>
    <t xml:space="preserve">BaNa6Th(CO3)6•6(H2O) </t>
  </si>
  <si>
    <t xml:space="preserve">Sr3NaCaY(CO3)6•3(H2O) </t>
  </si>
  <si>
    <t xml:space="preserve">(Ba,Sr)(Ca,Na,Nd,REE)(CO3)2•3-10(H2O) </t>
  </si>
  <si>
    <t xml:space="preserve">NaCa(Ba,Sr)3(Y,REE)(CO3)6•3(H2O) </t>
  </si>
  <si>
    <t xml:space="preserve">Sr3Na2Zr(CO3)6•3(H2O) </t>
  </si>
  <si>
    <t xml:space="preserve">Y2(CO3)3•2-3(H2O) </t>
  </si>
  <si>
    <t xml:space="preserve">CaY4(CO3)7•9(H2O) </t>
  </si>
  <si>
    <t xml:space="preserve">Na3Y(CO3)3•3(H2O) </t>
  </si>
  <si>
    <t xml:space="preserve">Na3Y(CO3)3•6H2O </t>
  </si>
  <si>
    <t xml:space="preserve">(Ce,La)2(CO3)3•4(H2O) </t>
  </si>
  <si>
    <t xml:space="preserve">(Ce,La)2(CO3)3•8(H2O) </t>
  </si>
  <si>
    <t xml:space="preserve">(La,Ce)2(CO3)3•8(H2O) </t>
  </si>
  <si>
    <t xml:space="preserve">(Nd,La)2(CO3)3•8(H2O) </t>
  </si>
  <si>
    <t xml:space="preserve">NaY(CO3)2•6(H2O) </t>
  </si>
  <si>
    <t xml:space="preserve">(Y,REE)4Cu(CO3)4Cl(OH)5•2(H2O) </t>
  </si>
  <si>
    <t xml:space="preserve">Ca(REE)2(CO3)4•(H2O) </t>
  </si>
  <si>
    <t xml:space="preserve">(Ba,Sr)(Ca,Na,Y,Ce)(CO3)2 </t>
  </si>
  <si>
    <t xml:space="preserve">CaY2(CO3)4•6(H2O) </t>
  </si>
  <si>
    <t xml:space="preserve">Mg5(CO3)4(OH)2•5(H2O) </t>
  </si>
  <si>
    <t xml:space="preserve">Mg5(CO3)4(OH)2•4(H2O) </t>
  </si>
  <si>
    <t xml:space="preserve">(Ni,Mg)5(CO3)4(OH)2•4-5(H2O) </t>
  </si>
  <si>
    <t xml:space="preserve">Mg2(CO3)(OH)2•3(H2O) </t>
  </si>
  <si>
    <t xml:space="preserve">Mg2(CO3)Cl(OH)•3(H2O) </t>
  </si>
  <si>
    <t xml:space="preserve">Ni2(CO3)(OH)2•(H2O) </t>
  </si>
  <si>
    <t xml:space="preserve">NaNi4(CO3)3(OH)3•3(H2O) </t>
  </si>
  <si>
    <t xml:space="preserve">Cu2Mg2(CO3)(OH)6•2(H2O) </t>
  </si>
  <si>
    <t xml:space="preserve">(Cu,Zn)3(CO3)(OH)4•4(H2O) </t>
  </si>
  <si>
    <t xml:space="preserve">Al14(CO3)3(OH)36•n(H2O) </t>
  </si>
  <si>
    <t xml:space="preserve">Al5(CO3)(OH)13•5(H2O) </t>
  </si>
  <si>
    <t xml:space="preserve">Mn++4Al2(CO3)(OH)12•3(H2O) </t>
  </si>
  <si>
    <t xml:space="preserve">Fe++4Al2(OH)12CO3•3(H2O) </t>
  </si>
  <si>
    <t xml:space="preserve">Mg4Al2(OH)12CO3•4(H2O) </t>
  </si>
  <si>
    <t xml:space="preserve">Mg6Fe+++(CO3)(OH)13•4(H2O) </t>
  </si>
  <si>
    <t xml:space="preserve">Mg6Cr2(CO3)(OH)16•4(H2O) </t>
  </si>
  <si>
    <t xml:space="preserve">(Mg,Fe++)4Al2(OH)12(Cl2,CO3)•2(H2O) </t>
  </si>
  <si>
    <t xml:space="preserve">Zn4Al2(OH)12(CO3)•3(H2O) </t>
  </si>
  <si>
    <t xml:space="preserve">Mg6Al2(CO3)(OH)16•4(H2O) </t>
  </si>
  <si>
    <t xml:space="preserve">Mg6Fe+++2(CO3)(OH)16•4(H2O) </t>
  </si>
  <si>
    <t xml:space="preserve">Mg6Mn+++2(CO3)(OH)16•4(H2O) </t>
  </si>
  <si>
    <t xml:space="preserve">Ni++6Co+++2(CO3)(OH)16•4(H2O) </t>
  </si>
  <si>
    <t xml:space="preserve">Ni6Fe+++2(CO3)(OH)16•4(H2O) </t>
  </si>
  <si>
    <t xml:space="preserve">Ni6Al2(OH)16(CO3,OH)•4(H2O) </t>
  </si>
  <si>
    <t xml:space="preserve">Mg10Fe+++2(CO3)(OH)24•2(H2O) </t>
  </si>
  <si>
    <t xml:space="preserve">[Mg18Al9(OH)54][Sr2(CO3,PO4)9(H2O,H3O)11] </t>
  </si>
  <si>
    <t xml:space="preserve">Mg2Al2(CO3)4(OH)2•15(H2O) </t>
  </si>
  <si>
    <t xml:space="preserve">Ni3(CO3)(OH)4•4(H2O) </t>
  </si>
  <si>
    <t xml:space="preserve">CaAl2(CO3)2(OH)4•3(H2O) </t>
  </si>
  <si>
    <t xml:space="preserve">CaAl2(CO3)2(OH)4•6(H2O) </t>
  </si>
  <si>
    <t xml:space="preserve">PbMn3Al4(CO3)4(SO4)O5•5(H2O) </t>
  </si>
  <si>
    <t xml:space="preserve">BaAl2(CO3)2(OH)4•(H2O) </t>
  </si>
  <si>
    <t xml:space="preserve">PbAl2(CO3)2(OH)4•(H2O) </t>
  </si>
  <si>
    <t xml:space="preserve">(Sr,Ca)Al2(CO3)2(OH)4•(H2O) </t>
  </si>
  <si>
    <t xml:space="preserve">PbCr+++2(CO3)2(OH)4•H2O </t>
  </si>
  <si>
    <t xml:space="preserve">CaAl2(CO3)2(OH)4•H2O </t>
  </si>
  <si>
    <t xml:space="preserve">BaAl2(CO3)2(OH)4•3(H2O) </t>
  </si>
  <si>
    <t xml:space="preserve">PbCu(Nd,Gd,Sm,Y)(CO3)3(OH)•1.5(H2O) </t>
  </si>
  <si>
    <t xml:space="preserve">Ca2Mg11(CO3)9(HCO3)4(OH)4•6(H2O) </t>
  </si>
  <si>
    <t xml:space="preserve">Hg+16(Ni,Mg)6(H3O)8(CO3)12•3(H2O) </t>
  </si>
  <si>
    <t xml:space="preserve">Sr4Al8(CO3)3(OH,F)26•10-11(H2O) </t>
  </si>
  <si>
    <t xml:space="preserve">SrCe(CO3)2(OH)•(H2O) </t>
  </si>
  <si>
    <t xml:space="preserve">Sr(La,Ce)(CO3)2(OH)•(H2O) </t>
  </si>
  <si>
    <t xml:space="preserve">Pb(Nd,La)(CO3)2(OH)•(H2O) </t>
  </si>
  <si>
    <t xml:space="preserve">CaCe(CO3)2(OH)•(H2O) </t>
  </si>
  <si>
    <t xml:space="preserve">CaNd(CO3)2(OH)•(H2O) </t>
  </si>
  <si>
    <t xml:space="preserve">(Nd,La,Sm,Pr)(CO3)(OH) </t>
  </si>
  <si>
    <t xml:space="preserve">(Ca1.84REEx)(Y1.46REE0.54-x)(CO3)4(OH)1.65•2(H2O) </t>
  </si>
  <si>
    <t xml:space="preserve">NaCa3(CO3)2F3•(H2O) </t>
  </si>
  <si>
    <t xml:space="preserve">(Na,Ce)(Y,REE)(HCO3)(OH)3•4(H2O) </t>
  </si>
  <si>
    <t xml:space="preserve">Hg+3(CO3)(OH)•2(H2O) </t>
  </si>
  <si>
    <t xml:space="preserve">NaBe(CO3)(OH)•2H2O </t>
  </si>
  <si>
    <t xml:space="preserve">Ca(UO2)3(CO3)(OH)6•3(H2O) </t>
  </si>
  <si>
    <t xml:space="preserve">Ca3U++++(UO2)6(CO3)2(OH)18•3-5(H2O) </t>
  </si>
  <si>
    <t xml:space="preserve">(UO2)2CO3(OH)2•4(H2O) </t>
  </si>
  <si>
    <t xml:space="preserve">Cu2(UO2)3(CO3)2O2(OH)2•4(H2O) </t>
  </si>
  <si>
    <t xml:space="preserve">(Y,Nd,Gd)2U++++++4(CO3)3O12•14.5(H2O) </t>
  </si>
  <si>
    <t xml:space="preserve">Ca(UO2)6(CO3)5(OH)4•6(H2O) </t>
  </si>
  <si>
    <t xml:space="preserve">UO2(CO3) </t>
  </si>
  <si>
    <t xml:space="preserve">UO2CO3•(H2O) </t>
  </si>
  <si>
    <t xml:space="preserve">(UO2)(CO3)•n(H2O), </t>
  </si>
  <si>
    <t xml:space="preserve">(Y,REE)8(H2O)25(UO2)16O8(OH)8(CO3)16•14(H2O) </t>
  </si>
  <si>
    <t xml:space="preserve">Ca[(UO2)3(CO3)2O2]•6(H2O) </t>
  </si>
  <si>
    <t xml:space="preserve">Ca(UO2)(CO3)2•3(H2O) </t>
  </si>
  <si>
    <t xml:space="preserve">Ca(UO2)(CO3)2•5(H2O) </t>
  </si>
  <si>
    <t xml:space="preserve">Mg2(UO2)(CO3)3•18(H2O) </t>
  </si>
  <si>
    <t xml:space="preserve">CaMg(UO2)(CO3)3•12(H2O) </t>
  </si>
  <si>
    <t xml:space="preserve">Ca4Mg(UO2)2(CO3)6F2•17(H2O) </t>
  </si>
  <si>
    <t xml:space="preserve">Ca2(UO2)(CO3)3•11(H2O) </t>
  </si>
  <si>
    <t xml:space="preserve">Ca3Mg3(UO2)2(CO3)6(OH)4•18(H2O) </t>
  </si>
  <si>
    <t xml:space="preserve">Na2Ca(UO2)(CO3)3•6(H2O) </t>
  </si>
  <si>
    <t xml:space="preserve">K3Na(UO2)(CO3)3•(H2O) </t>
  </si>
  <si>
    <t xml:space="preserve">Pb2(UO2)(CO3)3 </t>
  </si>
  <si>
    <t xml:space="preserve">CaZn11(UO2)(CO3)3(OH)20•4(H2O) </t>
  </si>
  <si>
    <t xml:space="preserve">Na4(UO2)(CO3)3 </t>
  </si>
  <si>
    <t xml:space="preserve">Ca2Cu(UO2)(CO3)4•6(H2O) </t>
  </si>
  <si>
    <t xml:space="preserve">Ca(Nd,Sm,Y)2(UO2)(CO3)4(OH)2•6(H2O) </t>
  </si>
  <si>
    <t xml:space="preserve">Cu2(Ce,Nd,La)2(UO2)(CO3)5(OH)2•1.5(H2O) </t>
  </si>
  <si>
    <t xml:space="preserve">NaCa3(UO2)(CO3)3(SO4)F•10(H2O) </t>
  </si>
  <si>
    <t xml:space="preserve">CaGd2(UO3)24(CO3)8(SiO4)4O4•60(H2O) </t>
  </si>
  <si>
    <t xml:space="preserve">NaNO3 </t>
  </si>
  <si>
    <t xml:space="preserve">KNO3 </t>
  </si>
  <si>
    <t xml:space="preserve">(NH4,K)(NO3) </t>
  </si>
  <si>
    <t xml:space="preserve">Ba(NO3)2 </t>
  </si>
  <si>
    <t xml:space="preserve">Cu2(NO3)(OH)3 </t>
  </si>
  <si>
    <t xml:space="preserve">Mg(NO3)2•6(H2O) </t>
  </si>
  <si>
    <t xml:space="preserve">Ca(NO3)2•4(H2O) </t>
  </si>
  <si>
    <t xml:space="preserve">Cu3(NO3)(OH)5•2(H2O) </t>
  </si>
  <si>
    <t xml:space="preserve">(Ni,Cu)Al4(NO3,SO4)2(OH)12•3(H2O) </t>
  </si>
  <si>
    <t xml:space="preserve">(Ni,Cu)Al4(NO3,SO4)2(OH)12•14(H2O) </t>
  </si>
  <si>
    <t xml:space="preserve">KAl7(NO3)4Cl2(OH)16•8(H2O) </t>
  </si>
  <si>
    <t xml:space="preserve">NaCe2(CO3)2[(CO3)1-xF2x]F </t>
  </si>
  <si>
    <t xml:space="preserve">NaBa3CaY(CO3)3(OH)6•3H2O </t>
  </si>
  <si>
    <t xml:space="preserve">Ca4(H2O)4 </t>
  </si>
  <si>
    <t xml:space="preserve">H3BO3 </t>
  </si>
  <si>
    <t xml:space="preserve">CaSnB2O6 </t>
  </si>
  <si>
    <t xml:space="preserve">MnSn++++(BO3)2 </t>
  </si>
  <si>
    <t xml:space="preserve">Mn3B2O6 </t>
  </si>
  <si>
    <t xml:space="preserve">Mg3B2O6 </t>
  </si>
  <si>
    <t xml:space="preserve">Ca3(BO3)2 </t>
  </si>
  <si>
    <t xml:space="preserve">Be2BO3(OH) </t>
  </si>
  <si>
    <t xml:space="preserve">Be2(BO3)(OH,F)•(H2O) </t>
  </si>
  <si>
    <t xml:space="preserve">Al6B5O15(F,OH)3 </t>
  </si>
  <si>
    <t xml:space="preserve">Mg(Ti,Fe+++,Al)(BO3)O </t>
  </si>
  <si>
    <t xml:space="preserve">(Mg,Fe++)(Fe+++,Al,Mg,Ti,Fe++)(BO3)O </t>
  </si>
  <si>
    <t xml:space="preserve">(Mg,Al)6(BO3)3(OH,Cl)4 </t>
  </si>
  <si>
    <t xml:space="preserve">(Mg,Fe++)2(Fe+++,Ti,Mg)BO5 </t>
  </si>
  <si>
    <t xml:space="preserve">Ni2Fe+++BO5 </t>
  </si>
  <si>
    <t xml:space="preserve">Mg2(Mn+++,Fe+++)O2(BO3) </t>
  </si>
  <si>
    <t xml:space="preserve">Mg2Fe+++BO5 </t>
  </si>
  <si>
    <t xml:space="preserve">Fe++2Fe+++BO5 </t>
  </si>
  <si>
    <t xml:space="preserve">Mg2Mn+++O2(BO3) </t>
  </si>
  <si>
    <t xml:space="preserve">(Mn++,Mg)35Sb3(Mn+++,Fe+++)9(BO3)16O32 </t>
  </si>
  <si>
    <t xml:space="preserve">(Mg,Mn++)2Mn+++BO5 </t>
  </si>
  <si>
    <t xml:space="preserve">Mg2(Fe+++,Mg,Al,Sb+++++)BO3O2 </t>
  </si>
  <si>
    <t xml:space="preserve">(Fe++,Mg)2(Fe+++,Sn)O2(BO3) </t>
  </si>
  <si>
    <t xml:space="preserve">(Mg,Fe++)2(Mg,Fe+++,Sn++++)O2(BO3) </t>
  </si>
  <si>
    <t xml:space="preserve">Mg2(Al,Mg,Sn)(BO3)O2 </t>
  </si>
  <si>
    <t xml:space="preserve">Mg3(BO3)(OH,F)3 </t>
  </si>
  <si>
    <t xml:space="preserve">Mg3(BO3)(F,OH)3 </t>
  </si>
  <si>
    <t xml:space="preserve">Mg5(BO3)Cl2(OH)5•4(H2O) </t>
  </si>
  <si>
    <t xml:space="preserve">Mg5(BO3)O(OH)5•2(H2O) </t>
  </si>
  <si>
    <t xml:space="preserve">Ca4Mn+++3-x(BO3)3(CO3)(O,OH)3 </t>
  </si>
  <si>
    <t xml:space="preserve">Ca3Mg(BO3)2(CO3)•0.36(H2O) </t>
  </si>
  <si>
    <t xml:space="preserve">Ca24Mg8Al2(SiO4)8(BO3)6(CO3)10•2(H2O) </t>
  </si>
  <si>
    <t xml:space="preserve">Mg2(BO3)(OH) </t>
  </si>
  <si>
    <t xml:space="preserve">Mg2(BO3)F </t>
  </si>
  <si>
    <t xml:space="preserve">Cu2[BO(OH)2](OH)3 </t>
  </si>
  <si>
    <t xml:space="preserve">CaZrB[Al9O18] </t>
  </si>
  <si>
    <t xml:space="preserve">MgAlBO4 </t>
  </si>
  <si>
    <t xml:space="preserve">Mg2Al3B2O9(OH) </t>
  </si>
  <si>
    <t xml:space="preserve">(Ta,Nb)BO4 </t>
  </si>
  <si>
    <t xml:space="preserve">(Nb,Ta)BO4 </t>
  </si>
  <si>
    <t xml:space="preserve">CaB2(OH)8 </t>
  </si>
  <si>
    <t xml:space="preserve">Ca[B(OH)4]2•2(H2O) </t>
  </si>
  <si>
    <t xml:space="preserve">Ca2Cu[B(OH)4]2(OH)4 </t>
  </si>
  <si>
    <t xml:space="preserve">CuB(OH)4Cl </t>
  </si>
  <si>
    <t xml:space="preserve">Na2B(OH)4Cl </t>
  </si>
  <si>
    <t xml:space="preserve">YB(OH)4(CO3) </t>
  </si>
  <si>
    <t xml:space="preserve">Ca2Mg(CO3)2B2(OH)8•4(H2O) </t>
  </si>
  <si>
    <t xml:space="preserve">Mg3B2(SO4)(OH)8(OH,F)2 </t>
  </si>
  <si>
    <t xml:space="preserve">Mg3B2(PO4)2(OH)6•5(H2O) </t>
  </si>
  <si>
    <t xml:space="preserve">Mn3(PO4)B(OH)6 </t>
  </si>
  <si>
    <t xml:space="preserve">Ca2B(AsO4)(OH)4 </t>
  </si>
  <si>
    <t xml:space="preserve">Mg2B2O5 </t>
  </si>
  <si>
    <t xml:space="preserve">Ca(Mg,Fe++,Mn)B2O5 </t>
  </si>
  <si>
    <t xml:space="preserve">Ca(Mg,Mn,Fe++)B2O5 </t>
  </si>
  <si>
    <t xml:space="preserve">MnBO2(OH) </t>
  </si>
  <si>
    <t xml:space="preserve">MgBO2(OH) </t>
  </si>
  <si>
    <t xml:space="preserve">Mn4B2O5(OH,Cl)4 </t>
  </si>
  <si>
    <t xml:space="preserve">MgB2O4•3(H2O) </t>
  </si>
  <si>
    <t xml:space="preserve">CaB2O(OH)6•2(H2O) </t>
  </si>
  <si>
    <t xml:space="preserve">CaB2O4 </t>
  </si>
  <si>
    <t xml:space="preserve">CaMgB2O4Cl•7(H2O) </t>
  </si>
  <si>
    <t xml:space="preserve">CaB2O2(OH)4 </t>
  </si>
  <si>
    <t xml:space="preserve">CaHBO3 </t>
  </si>
  <si>
    <t xml:space="preserve">Ca2B2O5•(H2O) </t>
  </si>
  <si>
    <t xml:space="preserve">CuB2O4 </t>
  </si>
  <si>
    <t xml:space="preserve">NaB3O3(OH)4 </t>
  </si>
  <si>
    <t xml:space="preserve">MgB3O3(OH)5•5(H2O) </t>
  </si>
  <si>
    <t xml:space="preserve">CaMg[B3O3(OH)5]2•6(H2O) </t>
  </si>
  <si>
    <t xml:space="preserve">Ca2B6O6(OH)10•2(H2O) </t>
  </si>
  <si>
    <t xml:space="preserve">Ca2B6O6(OH)10•8(H2O) </t>
  </si>
  <si>
    <t xml:space="preserve">Ca2B3O4(OH)4Cl </t>
  </si>
  <si>
    <t xml:space="preserve">(Ce,La)(Al3O)2/3B4O10 </t>
  </si>
  <si>
    <t xml:space="preserve">Ca3B6O6(OH)12•2(H2O) </t>
  </si>
  <si>
    <t xml:space="preserve">Ca2[B3O3(OH)6]OH•3(H2O) </t>
  </si>
  <si>
    <t xml:space="preserve">Ca2B6O11•5(H2O) </t>
  </si>
  <si>
    <t xml:space="preserve">CaMgB6O8(OH)6•3(H2O) </t>
  </si>
  <si>
    <t xml:space="preserve">Ca2B5SiO9(OH)5 </t>
  </si>
  <si>
    <t xml:space="preserve">Ca[B3O4(OH)3] </t>
  </si>
  <si>
    <t xml:space="preserve">CaAlB3O7 </t>
  </si>
  <si>
    <t xml:space="preserve">Na2B4O5(OH)4•8(H2O) </t>
  </si>
  <si>
    <t xml:space="preserve">Na6[B4O5(OH)4]3•8(H2O) </t>
  </si>
  <si>
    <t xml:space="preserve">MgB4O5(OH)4•7(H2O) </t>
  </si>
  <si>
    <t xml:space="preserve">Ca2(Mg,Mn)2B4O7(OH)6 </t>
  </si>
  <si>
    <t xml:space="preserve">Ca2Mn++2B4O7(OH)6 </t>
  </si>
  <si>
    <t xml:space="preserve">Ca2B4O4(OH)7Cl•7(H2O) </t>
  </si>
  <si>
    <t xml:space="preserve">Ca4CuB4O6(OH)6(CO3)2 </t>
  </si>
  <si>
    <t xml:space="preserve">Ca4MgB4O6(OH)6(CO3)2 </t>
  </si>
  <si>
    <t xml:space="preserve">Na2B4O6(OH)2•3(H2O) </t>
  </si>
  <si>
    <t xml:space="preserve">Li2B4O7 </t>
  </si>
  <si>
    <t xml:space="preserve">NaB5O6(OH)4•3(H2O) </t>
  </si>
  <si>
    <t xml:space="preserve">Rb[B5O6(OH)4]•2H2O </t>
  </si>
  <si>
    <t xml:space="preserve">Cs[B5O6(OH)4]•2H2O </t>
  </si>
  <si>
    <t xml:space="preserve">KB5O6(OH)4•2(H2O) </t>
  </si>
  <si>
    <t xml:space="preserve">(NH4)2B10O16•5(H2O) </t>
  </si>
  <si>
    <t xml:space="preserve">NaCaB5O6(OH)6•5(H2O) </t>
  </si>
  <si>
    <t xml:space="preserve">(NH4)B5O6(OH)4 </t>
  </si>
  <si>
    <t xml:space="preserve">Na4B10O17•7(H2O) </t>
  </si>
  <si>
    <t xml:space="preserve">NaCaB5O7(OH)4•3(H2O) </t>
  </si>
  <si>
    <t xml:space="preserve">Ca4B10O19•20(H2O) </t>
  </si>
  <si>
    <t xml:space="preserve">Ca2B5O7(OH)5•H2O </t>
  </si>
  <si>
    <t xml:space="preserve">Na2B5O8(OH)•(H2O) </t>
  </si>
  <si>
    <t xml:space="preserve">Na2B5O8(OH)•2(H2O) </t>
  </si>
  <si>
    <t xml:space="preserve">CaB6O10•5(H2O) </t>
  </si>
  <si>
    <t xml:space="preserve">Sr2B11O16(OH)5•(H2O) </t>
  </si>
  <si>
    <t xml:space="preserve">KCa4[B5O8(OH)4][B(OH)3]Cl•4(H2O) </t>
  </si>
  <si>
    <t xml:space="preserve">NaCaB508(0H)2•3(H2O) </t>
  </si>
  <si>
    <t xml:space="preserve">Na2Ca3B5O8(SO4)2Cl(OH)2 </t>
  </si>
  <si>
    <t xml:space="preserve">Ca3[B5O6(OH)6](OH)Cl2•8(H2O) </t>
  </si>
  <si>
    <t xml:space="preserve">Pb2[B5O9]Cl•0.5H2O </t>
  </si>
  <si>
    <t xml:space="preserve">Ca2B5O9(OH)•(H2O) </t>
  </si>
  <si>
    <t xml:space="preserve">Ca2B5O9Cl•(H2O) </t>
  </si>
  <si>
    <t xml:space="preserve">CaSr[B5O9]Cl•(H2O) </t>
  </si>
  <si>
    <t xml:space="preserve">MgB6O7(OH)6•2(H2O) </t>
  </si>
  <si>
    <t xml:space="preserve">Mg2B12O14(OH)12•9(H2O) </t>
  </si>
  <si>
    <t xml:space="preserve">MgB6O10•7(H2O) </t>
  </si>
  <si>
    <t xml:space="preserve">Na6MgB24O40•22(H2O) </t>
  </si>
  <si>
    <t xml:space="preserve">Ca4MgAs2B12O22(OH)12•12(H2O) </t>
  </si>
  <si>
    <t xml:space="preserve">Na2MgB12O20•8(H2O) </t>
  </si>
  <si>
    <t xml:space="preserve">KHMg2B12O16(OH)10•4(H2O) </t>
  </si>
  <si>
    <t xml:space="preserve">CaB6O9(OH)2•3(H2O) </t>
  </si>
  <si>
    <t xml:space="preserve">SrB6O9(OH)2•3(H2O) </t>
  </si>
  <si>
    <t xml:space="preserve">Sr2B6O11•4(H2O) </t>
  </si>
  <si>
    <t xml:space="preserve">SrB8O11(OH)4 </t>
  </si>
  <si>
    <t xml:space="preserve">Ca2B14O23•8(H2O) </t>
  </si>
  <si>
    <t xml:space="preserve">(Sr,Ca)2B14O23•8(H2O) </t>
  </si>
  <si>
    <t xml:space="preserve">CaB3O5(OH) </t>
  </si>
  <si>
    <t xml:space="preserve">Mg3B7O13Cl </t>
  </si>
  <si>
    <t xml:space="preserve">Mn3B7O13Cl </t>
  </si>
  <si>
    <t xml:space="preserve">(Fe++,Mg,Mn)3B7O13Cl </t>
  </si>
  <si>
    <t xml:space="preserve">(Mg,Fe++)3B7O13Cl </t>
  </si>
  <si>
    <t xml:space="preserve">NaCa2[B9O14(OH)4]•2(H2O) </t>
  </si>
  <si>
    <t xml:space="preserve">Ca2Fe++[B9O13(OH)6]Cl•4(H2O) </t>
  </si>
  <si>
    <t xml:space="preserve">Mg3B11O15(OH)9 </t>
  </si>
  <si>
    <t xml:space="preserve">Ca16(Mg,Li,[])2[B13O17(OH)12]4Cl6•28(H2O) </t>
  </si>
  <si>
    <t xml:space="preserve">(K,Cs)Al4Be4(B,Be)12O28 </t>
  </si>
  <si>
    <t xml:space="preserve">CsAl4Be4(B,Be)12O28 </t>
  </si>
  <si>
    <t xml:space="preserve">Ca9B26O34(OH)24Cl4•13(H2O) </t>
  </si>
  <si>
    <t xml:space="preserve">HBO2 </t>
  </si>
  <si>
    <t xml:space="preserve">CaMgB2O4Cl2•7(H2O) </t>
  </si>
  <si>
    <t xml:space="preserve">(Ca,Na2)7(Ce,La)2B22O43•7(H2O) </t>
  </si>
  <si>
    <t xml:space="preserve">KNa2Al4(B2O5)3Cl3•13(H2O) </t>
  </si>
  <si>
    <t xml:space="preserve">K3Na4Mg(Cr++++++O4)B24O39(OH)•12(H2O) </t>
  </si>
  <si>
    <t xml:space="preserve">Ca5MgB24O42•30(H2O) </t>
  </si>
  <si>
    <t xml:space="preserve">CaB2O4•(H2O) </t>
  </si>
  <si>
    <t xml:space="preserve">Mg2[B4O5(OH)4]2•(H2O) </t>
  </si>
  <si>
    <t xml:space="preserve">Ca2B4O7(Cl,OH)2•2(H2O) </t>
  </si>
  <si>
    <t xml:space="preserve">Ca6B14O19(SO4)(OH)14•5(H2O) </t>
  </si>
  <si>
    <t xml:space="preserve">Mg2(CO3)(HBO3)•5(H2O) </t>
  </si>
  <si>
    <t xml:space="preserve">NaH4(CO3)(BO3)•2(H2O) </t>
  </si>
  <si>
    <t xml:space="preserve">(Al,Fe+++)2(SO4)3 </t>
  </si>
  <si>
    <t xml:space="preserve">Fe+++2(SO4)3 </t>
  </si>
  <si>
    <t xml:space="preserve">CuSO4 </t>
  </si>
  <si>
    <t xml:space="preserve">ZnSO4 </t>
  </si>
  <si>
    <t xml:space="preserve">(NH4)3Fe(SO4)3 </t>
  </si>
  <si>
    <t xml:space="preserve">Na6Mg(SO4)4 </t>
  </si>
  <si>
    <t xml:space="preserve">(NH4)2Mg2(SO4)3 </t>
  </si>
  <si>
    <t xml:space="preserve">K2Mn2(SO4)3 </t>
  </si>
  <si>
    <t xml:space="preserve">K2Mg2(SO4)3 </t>
  </si>
  <si>
    <t xml:space="preserve">NaFe(SO4)2 </t>
  </si>
  <si>
    <t xml:space="preserve">KFe+++(SO4)2 </t>
  </si>
  <si>
    <t xml:space="preserve">(NH4)(Al,Fe+++)(SO4)2 </t>
  </si>
  <si>
    <t xml:space="preserve">(NH4)Fe+++(SO4)2 </t>
  </si>
  <si>
    <t xml:space="preserve">Na2SO4 </t>
  </si>
  <si>
    <t xml:space="preserve">(K,Na)3Na(SO4)2 </t>
  </si>
  <si>
    <t xml:space="preserve">K2SO4 </t>
  </si>
  <si>
    <t xml:space="preserve">(NH4)2SO4 </t>
  </si>
  <si>
    <t xml:space="preserve">KHSO4 </t>
  </si>
  <si>
    <t xml:space="preserve">K8H8(SO4)7 </t>
  </si>
  <si>
    <t xml:space="preserve">(NH4)3H(SO4)2 </t>
  </si>
  <si>
    <t xml:space="preserve">Na2Ca(SO4)2 </t>
  </si>
  <si>
    <t xml:space="preserve">CaSO4 </t>
  </si>
  <si>
    <t xml:space="preserve">PbSO4 </t>
  </si>
  <si>
    <t xml:space="preserve">BaSO4 </t>
  </si>
  <si>
    <t xml:space="preserve">SrSO4 </t>
  </si>
  <si>
    <t xml:space="preserve">(Ba,Ra)SO4 </t>
  </si>
  <si>
    <t xml:space="preserve">Pb2(SeO4)(SO4) </t>
  </si>
  <si>
    <t xml:space="preserve">K2Sr(SO4)2 </t>
  </si>
  <si>
    <t xml:space="preserve">(K,Na)2Pb(SO4)2 </t>
  </si>
  <si>
    <t xml:space="preserve">Mg7(SO4)5(OH)4•(H2O) </t>
  </si>
  <si>
    <t xml:space="preserve">(Mg,Mn++)24Zn18Fe+++3(SO4)4(CO3)2(OH)81 </t>
  </si>
  <si>
    <t xml:space="preserve">Cu3(SO4)(OH)4 </t>
  </si>
  <si>
    <t xml:space="preserve">Cu2(SO4)O </t>
  </si>
  <si>
    <t xml:space="preserve">Cu4(SO4)(OH)6 </t>
  </si>
  <si>
    <t xml:space="preserve">Cu3O[(Mo,S)O4][SO4] </t>
  </si>
  <si>
    <t xml:space="preserve">Sb+++4O4(OH)2(SO4) </t>
  </si>
  <si>
    <t xml:space="preserve">Hg3(SO4)O2 </t>
  </si>
  <si>
    <t xml:space="preserve">Ni(OH)2-x(SO4,CO3)0.5x </t>
  </si>
  <si>
    <t xml:space="preserve">Cu3Te++++++O4(OH)4 </t>
  </si>
  <si>
    <t xml:space="preserve">VO(SO4) </t>
  </si>
  <si>
    <t>(NH4)4NaAl2(SO4)4Cl(OH)2</t>
  </si>
  <si>
    <t xml:space="preserve">Na21Mg(SO4)10Cl3 </t>
  </si>
  <si>
    <t xml:space="preserve">KAl3(SO4)2(OH)6 </t>
  </si>
  <si>
    <t xml:space="preserve">(NH4)Al3(SO4)2(OH)6 </t>
  </si>
  <si>
    <t xml:space="preserve">(NH4)Fe+++3(SO4)2(OH)6 </t>
  </si>
  <si>
    <t xml:space="preserve">PbCu++(Fe+++,Al)2(SO4)2(OH)6 </t>
  </si>
  <si>
    <t xml:space="preserve">AgFe+++3(SO4)2(OH)6 </t>
  </si>
  <si>
    <t xml:space="preserve">Ca0.5Al3(SO4)2(OH)6 </t>
  </si>
  <si>
    <t xml:space="preserve">(Tl,K)Fe+++3(SO4)2(OH)6 </t>
  </si>
  <si>
    <t xml:space="preserve">KFe+++3(SO4)2(OH)6 </t>
  </si>
  <si>
    <t xml:space="preserve">(H3O)Fe+++3(SO4)2(OH)6 </t>
  </si>
  <si>
    <t xml:space="preserve">(Na,Ca,K)Al3(SO4)2(OH)6 </t>
  </si>
  <si>
    <t xml:space="preserve">NaFe+++3(SO4)2(OH)6 </t>
  </si>
  <si>
    <t xml:space="preserve">NaAl3(SO4)2(OH)6 </t>
  </si>
  <si>
    <t xml:space="preserve">PbCuAl2(SO4)2(OH)6 </t>
  </si>
  <si>
    <t xml:space="preserve">PbFe+++6(SO4)4(OH)12 </t>
  </si>
  <si>
    <t xml:space="preserve">Ba0.5Al3(SO4)2(OH)6 </t>
  </si>
  <si>
    <t xml:space="preserve">(H3O,Ca)Al3(AsO4,SO4)2(OH)6 </t>
  </si>
  <si>
    <t xml:space="preserve">Ca4Al6O12(SO4) </t>
  </si>
  <si>
    <t xml:space="preserve">Cu6Fe+++Bi+++O4(SO4)5•KCl </t>
  </si>
  <si>
    <t xml:space="preserve">Cu++7Te++++O4(SO4)5•KCl </t>
  </si>
  <si>
    <t xml:space="preserve">K2Cu(SO4)Cl2 </t>
  </si>
  <si>
    <t xml:space="preserve">K2Cu++3(SO4)3O </t>
  </si>
  <si>
    <t xml:space="preserve">KNaCu++3(SO4)3O </t>
  </si>
  <si>
    <t xml:space="preserve">KCu++3OCl(SO4)2 </t>
  </si>
  <si>
    <t xml:space="preserve">K2Cu2(SO4)2O </t>
  </si>
  <si>
    <t xml:space="preserve">K3Cu3Fe+++O2(SO4)4 </t>
  </si>
  <si>
    <t xml:space="preserve">K3Cu3(Fe+++,Al)O2(SO4)4 </t>
  </si>
  <si>
    <t xml:space="preserve">K3Cu3AlO2(SO4)4 </t>
  </si>
  <si>
    <t xml:space="preserve">Pb5Cu2(CO3)(SO4)3(OH)6 </t>
  </si>
  <si>
    <t xml:space="preserve">Pb7Cu2(SO4)4(SiO4)2(OH)2 </t>
  </si>
  <si>
    <t xml:space="preserve">Pb6Cu4AlSb+++++O2(SO4)2Cl4(OH)16 </t>
  </si>
  <si>
    <t xml:space="preserve">Pb2Cu2(Se++++O3)(SO4)(OH)4 </t>
  </si>
  <si>
    <t xml:space="preserve">Pb2Cu++2(Se++++O3)(Se++++++O4)(OH)4 </t>
  </si>
  <si>
    <t xml:space="preserve">PbCu(SO4)(OH)2 </t>
  </si>
  <si>
    <t xml:space="preserve">Pb4Cu(SO4)2(OH)6 </t>
  </si>
  <si>
    <t xml:space="preserve">Pb3[Al(OH)6](SO4)(OH) </t>
  </si>
  <si>
    <t xml:space="preserve">Na6(SO4)2FCl </t>
  </si>
  <si>
    <t xml:space="preserve">Na15(SO4)5F4Cl </t>
  </si>
  <si>
    <t xml:space="preserve">Na21(SO4)7F6Cl </t>
  </si>
  <si>
    <t xml:space="preserve">Na3(SO4)F </t>
  </si>
  <si>
    <t xml:space="preserve">Na7Ca3(SO4)6(OH)•0.8(H2O) </t>
  </si>
  <si>
    <t xml:space="preserve">Na3Pb2(SO4)3Cl </t>
  </si>
  <si>
    <t xml:space="preserve">Na6(CO3)(SO4)2 </t>
  </si>
  <si>
    <t xml:space="preserve">KNa22(SO4)9(CO3)2Cl </t>
  </si>
  <si>
    <t xml:space="preserve">Bi2O(OH)2SO4 </t>
  </si>
  <si>
    <t xml:space="preserve">Pb2(SO4)O </t>
  </si>
  <si>
    <t xml:space="preserve">Pb2SO4F2 </t>
  </si>
  <si>
    <t xml:space="preserve">Pb3[GeO2(OH)2](SO4)2 </t>
  </si>
  <si>
    <t xml:space="preserve">Bi6Te++++++2Mo++++++2O21 </t>
  </si>
  <si>
    <t xml:space="preserve">Na9(IO3)(SO4)4 </t>
  </si>
  <si>
    <t xml:space="preserve">Pb6SO4F1O </t>
  </si>
  <si>
    <t xml:space="preserve">Pb10(SO4)Cl2O8 </t>
  </si>
  <si>
    <t xml:space="preserve">(Zn,Mn)SO4•(H2O) </t>
  </si>
  <si>
    <t xml:space="preserve">(Ni,Fe++)SO4•(H2O) </t>
  </si>
  <si>
    <t xml:space="preserve">MgSO4•(H2O) </t>
  </si>
  <si>
    <t xml:space="preserve">Fe++SO4•(H2O) </t>
  </si>
  <si>
    <t xml:space="preserve">MnSO4•(H2O) </t>
  </si>
  <si>
    <t xml:space="preserve">(Cu,Fe++,Zn)SO4•(H2O) </t>
  </si>
  <si>
    <t xml:space="preserve">CoSO4•H2O </t>
  </si>
  <si>
    <t xml:space="preserve">MgSO4•2(H2O) </t>
  </si>
  <si>
    <t xml:space="preserve">CuSO4•3(H2O) </t>
  </si>
  <si>
    <t xml:space="preserve">(Zn,Mg)SO4•4(H2O) </t>
  </si>
  <si>
    <t xml:space="preserve">(Co,Mn,Ni)SO4•4(H2O) </t>
  </si>
  <si>
    <t xml:space="preserve">(Mn,Zn,Fe++)SO4•4(H2O) </t>
  </si>
  <si>
    <t xml:space="preserve">Fe++SO4•4(H2O) </t>
  </si>
  <si>
    <t xml:space="preserve">MgSO4•4(H2O) </t>
  </si>
  <si>
    <t xml:space="preserve">CdSO4•4(H2O) </t>
  </si>
  <si>
    <t xml:space="preserve">CuSO4•5(H2O) </t>
  </si>
  <si>
    <t xml:space="preserve">MnSO4•5(H2O) </t>
  </si>
  <si>
    <t xml:space="preserve">MgSO4•5(H2O) </t>
  </si>
  <si>
    <t xml:space="preserve">Fe++SO4•5(H2O) </t>
  </si>
  <si>
    <t xml:space="preserve">(Zn,Fe++)(SO4)•6(H2O) </t>
  </si>
  <si>
    <t xml:space="preserve">Fe++SO4•6(H2O) </t>
  </si>
  <si>
    <t xml:space="preserve">(Mn++,Mg)SO4•6(H2O) </t>
  </si>
  <si>
    <t xml:space="preserve">MgSO4•6(H2O) </t>
  </si>
  <si>
    <t xml:space="preserve">(Co,Ni,Mn)SO4•6(H2O) </t>
  </si>
  <si>
    <t xml:space="preserve">(Ni,Mg,Fe++)(SO4)•6(H2O) </t>
  </si>
  <si>
    <t xml:space="preserve">NiSO4•6(H2O) </t>
  </si>
  <si>
    <t xml:space="preserve">CoSO4•7(H2O) </t>
  </si>
  <si>
    <t xml:space="preserve">CuSO4•7(H2O) </t>
  </si>
  <si>
    <t xml:space="preserve">Mn++SO4•7(H2O) </t>
  </si>
  <si>
    <t xml:space="preserve">Fe++SO4•7(H2O) </t>
  </si>
  <si>
    <t xml:space="preserve">(Zn,Cu,Fe++)SO4•7(H2O) </t>
  </si>
  <si>
    <t xml:space="preserve">(Mg,Cu)SO4•7H2O </t>
  </si>
  <si>
    <t xml:space="preserve">MgSO4•7(H2O) </t>
  </si>
  <si>
    <t xml:space="preserve">ZnSO4•7(H2O) </t>
  </si>
  <si>
    <t xml:space="preserve">NiSO4•7(H2O) </t>
  </si>
  <si>
    <t xml:space="preserve">Al2(SO4)3•17(H2O) </t>
  </si>
  <si>
    <t xml:space="preserve">Al4(SO4)6•27(H2O) </t>
  </si>
  <si>
    <t xml:space="preserve">Fe+++2(SO4)3•9(H2O) </t>
  </si>
  <si>
    <t xml:space="preserve">(H5O2)+Fe+++(SO4)2•2(H2O) </t>
  </si>
  <si>
    <t xml:space="preserve">Fe+++2(SO4)3•7(H2O) </t>
  </si>
  <si>
    <t xml:space="preserve">Fe+++2(SO4)3•10(H2O) </t>
  </si>
  <si>
    <t xml:space="preserve">Fe+++2(SO4)3•6(H2O) </t>
  </si>
  <si>
    <t xml:space="preserve">ZnFe+++2(SO4)4•14(H2O) </t>
  </si>
  <si>
    <t xml:space="preserve">Fe++Fe+++2(SO4)4•14(H2O) </t>
  </si>
  <si>
    <t xml:space="preserve">CuFe+++2(SO4)4•6(H2O) </t>
  </si>
  <si>
    <t xml:space="preserve">Fe++Fe+++2(SO4)4•22(H2O) </t>
  </si>
  <si>
    <t xml:space="preserve">MnAl2(SO4)4•22(H2O) </t>
  </si>
  <si>
    <t xml:space="preserve">(Zn,Fe++,Mn)Al2(SO4)4•22(H2O) </t>
  </si>
  <si>
    <t xml:space="preserve">Fe++Al2(SO4)4•22(H2O) </t>
  </si>
  <si>
    <t xml:space="preserve">MgAl2(SO4)4•22(H2O) </t>
  </si>
  <si>
    <t xml:space="preserve">(Fe++,Mg,Ni)(Cr,Al)2(SO4)4•22(H2O) </t>
  </si>
  <si>
    <t xml:space="preserve">(Co,Mg,Ni)Al2(SO4)4•22(H2O) </t>
  </si>
  <si>
    <t xml:space="preserve">MgSO4•11H2O </t>
  </si>
  <si>
    <t xml:space="preserve">Fe++3Al2(SO4)6•30(H2O) </t>
  </si>
  <si>
    <t xml:space="preserve">KFe+++(SO4)2•(H2O) </t>
  </si>
  <si>
    <t xml:space="preserve">NaAl(SO4)2•6(H2O) </t>
  </si>
  <si>
    <t xml:space="preserve">NaAl(SO4)2•11(H2O) </t>
  </si>
  <si>
    <t xml:space="preserve">KAl(SO4)2•11(H2O) </t>
  </si>
  <si>
    <t xml:space="preserve">(NH4)(Fe+++,Al)(SO4)2•12(H2O) </t>
  </si>
  <si>
    <t xml:space="preserve">KAl(SO4)2•12(H2O) </t>
  </si>
  <si>
    <t xml:space="preserve">NaAl(SO4)2•12(H2O) </t>
  </si>
  <si>
    <t xml:space="preserve">TlAl(SO4)2•12(H2O) </t>
  </si>
  <si>
    <t xml:space="preserve">(NH4)Al(SO4)2•12(H2O) </t>
  </si>
  <si>
    <t xml:space="preserve">K2(Fe++,Mg)2(Mg,Fe+++)4Fe+++2Al(SO4)12•18H2O </t>
  </si>
  <si>
    <t xml:space="preserve">H8K2Tl2(SO4)8•11(H2O) </t>
  </si>
  <si>
    <t xml:space="preserve">K2Fe++5Fe+++3Al(SO4)12•18(H2O) </t>
  </si>
  <si>
    <t xml:space="preserve">K2Zn5Fe+++3Al(SO4)12•18(H2O) </t>
  </si>
  <si>
    <t xml:space="preserve">Na2Cu(SO4)2•2(H2O) </t>
  </si>
  <si>
    <t xml:space="preserve">Na3Fe+++(SO4)3•3(H2O) </t>
  </si>
  <si>
    <t xml:space="preserve">KFe+++(SO4)2•4(H2O) </t>
  </si>
  <si>
    <t xml:space="preserve">Na12Mg7(SO4)13•15(H2O) </t>
  </si>
  <si>
    <t xml:space="preserve">Na2Mg(SO4)2•4(H2O) </t>
  </si>
  <si>
    <t xml:space="preserve">Na2Zn(SO4)2•4(H2O) </t>
  </si>
  <si>
    <t xml:space="preserve">Na2(Ni,Mg)(SO4)2•4(H2O) </t>
  </si>
  <si>
    <t xml:space="preserve">K2Fe++(SO4)2•4(H2O) </t>
  </si>
  <si>
    <t xml:space="preserve">K2Mg(SO4)2•4(H2O) </t>
  </si>
  <si>
    <t xml:space="preserve">(NH4)2Mg(SO4)2•6(H2O) </t>
  </si>
  <si>
    <t xml:space="preserve">K2Cu(SO4)2•6(H2O) </t>
  </si>
  <si>
    <t xml:space="preserve">(NH4)2Fe++(SO4)2•6(H2O) </t>
  </si>
  <si>
    <t xml:space="preserve">K2Mg(SO4)2•6(H2O) </t>
  </si>
  <si>
    <t xml:space="preserve">(NH4)2(Ni,Mg)(SO4)2•6(H2O) </t>
  </si>
  <si>
    <t xml:space="preserve">K2Ca2Mg(SO4)4•2(H2O) </t>
  </si>
  <si>
    <t xml:space="preserve">K2Ca2Cu(SO4)4•2(H2O) </t>
  </si>
  <si>
    <t xml:space="preserve">NaFe+++(SO4)2•6(H2O) </t>
  </si>
  <si>
    <t xml:space="preserve">Na2Mg(SO4)2•5(H2O) </t>
  </si>
  <si>
    <t xml:space="preserve">Na2Ca(SO4)2•4(H2O) </t>
  </si>
  <si>
    <t xml:space="preserve">NaHSO4•(H2O) </t>
  </si>
  <si>
    <t xml:space="preserve">Na2SO4•10(H2O) </t>
  </si>
  <si>
    <t xml:space="preserve">(NH4,K)Na(SO4)•2(H2O) </t>
  </si>
  <si>
    <t xml:space="preserve">Na4Ca(SO4)3•2(H2O) </t>
  </si>
  <si>
    <t xml:space="preserve">K2Ca5(SO4)6•(H2O) </t>
  </si>
  <si>
    <t xml:space="preserve">(NH4)2Ca(SO4)2•(H2O) </t>
  </si>
  <si>
    <t xml:space="preserve">K2Ca(SO4)2•(H2O) </t>
  </si>
  <si>
    <t xml:space="preserve">CaSO4•2(H2O) </t>
  </si>
  <si>
    <t xml:space="preserve">2CaSO4•(H2O) </t>
  </si>
  <si>
    <t xml:space="preserve">Zr(SO4)2•4(H2O) </t>
  </si>
  <si>
    <t xml:space="preserve">Pb(Te++++++,S)O4•(H2O) </t>
  </si>
  <si>
    <t xml:space="preserve">Bi2Te++++++O6•2(H2O) </t>
  </si>
  <si>
    <t xml:space="preserve">Na2Ca5(SO4)6•3H2O </t>
  </si>
  <si>
    <t xml:space="preserve">MgAl(SO4)2F•14(H2O) </t>
  </si>
  <si>
    <t xml:space="preserve">CuAl(SO4)2Cl•14(H2O) </t>
  </si>
  <si>
    <t xml:space="preserve">(Mg,Cu)Al(SO4)2Cl•14(H2O) </t>
  </si>
  <si>
    <t xml:space="preserve">AlSO4(OH,F)•5(H2O) </t>
  </si>
  <si>
    <t xml:space="preserve">Al(SO4)F•5(H2O) </t>
  </si>
  <si>
    <t xml:space="preserve">Al(SO4)(OH)•5(H2O) </t>
  </si>
  <si>
    <t xml:space="preserve">VO(SO4)•5(H2O) </t>
  </si>
  <si>
    <t xml:space="preserve">V++++O(SO4)(H2O)5 </t>
  </si>
  <si>
    <t xml:space="preserve">VO(SO4)(H2O)3 </t>
  </si>
  <si>
    <t xml:space="preserve">Fe+++(SO4)(OH)•3(H2O) </t>
  </si>
  <si>
    <t xml:space="preserve">Fe+++2(SO4)2(OH)2•7(H2O) </t>
  </si>
  <si>
    <t xml:space="preserve">Fe+++2[O(SO4)2]•4(H2O) </t>
  </si>
  <si>
    <t xml:space="preserve">Al2/3Fe+++4(SO4)6O(OH)2•20(H2O) </t>
  </si>
  <si>
    <t xml:space="preserve">Fe++Fe+++4(SO4)6(OH)2•20(H2O) </t>
  </si>
  <si>
    <t xml:space="preserve">CaFe+++4(SO4)6(OH)2•19(H2O) </t>
  </si>
  <si>
    <t xml:space="preserve">CuFe+++4(SO4)6(OH)2•20(H2O) </t>
  </si>
  <si>
    <t xml:space="preserve">Fe+++2/3Fe+++4(SO4)6(OH)2•20(H2O) </t>
  </si>
  <si>
    <t xml:space="preserve">MgFe+++4(SO4)6(OH)2•20(H2O) </t>
  </si>
  <si>
    <t xml:space="preserve">ZnFe+++4(SO4)6(OH)2•18(H2O) </t>
  </si>
  <si>
    <t xml:space="preserve">Al2(SO4)(OH)4•7(H2O) </t>
  </si>
  <si>
    <t xml:space="preserve">Al2(SO4)(OH)4•5(H2O) </t>
  </si>
  <si>
    <t xml:space="preserve">Fe+++(SO4)(OH)•2(H2O) </t>
  </si>
  <si>
    <t xml:space="preserve">Fe+++(SO4)(OH)•5(H2O) </t>
  </si>
  <si>
    <t xml:space="preserve">Fe+++(SO4)(Cl)•7(H2O) </t>
  </si>
  <si>
    <t xml:space="preserve">MgFe+++(SO4)2(OH)•7(H2O) </t>
  </si>
  <si>
    <t xml:space="preserve">(Zn,Mg,Mn)Fe+++(SO4)2(OH)•7(H2O) </t>
  </si>
  <si>
    <t xml:space="preserve">(Zn,Fe++)Fe+++(SO4)2(OH)•4(H2O) </t>
  </si>
  <si>
    <t xml:space="preserve">CuFe+++(SO4)2(OH)•4(H2O) </t>
  </si>
  <si>
    <t xml:space="preserve">Al4(SO4)(OH)10•5(H2O) </t>
  </si>
  <si>
    <t xml:space="preserve">ZnAl4(SO4)(OH)12•3(H2O) </t>
  </si>
  <si>
    <t xml:space="preserve">(Zn,Cu)7(SO4,CO3)2(OH)10•3(H2O) </t>
  </si>
  <si>
    <t xml:space="preserve">Cu4(SO4)(OH)6•2(H2O) </t>
  </si>
  <si>
    <t xml:space="preserve">Cu4(SO4)(OH)6•(H2O) </t>
  </si>
  <si>
    <t xml:space="preserve">Cu6Al(SO4)(OH)12Cl•3(H2O) </t>
  </si>
  <si>
    <t xml:space="preserve">(Cu,Zn)5(SO4)2(OH)6•6(H2O) </t>
  </si>
  <si>
    <t xml:space="preserve">Zn3Cu2(SO4)2(OH)6•4(H2O) </t>
  </si>
  <si>
    <t xml:space="preserve">Cu4Mn(SO4)2(OH)6•4(H2O) </t>
  </si>
  <si>
    <t xml:space="preserve">CaCu4(SO4)2(OH)6•3(H2O) </t>
  </si>
  <si>
    <t xml:space="preserve">Ca(Cu,Zn)4(SO4)2(OH)6•3(H2O) </t>
  </si>
  <si>
    <t xml:space="preserve">Cu4Cd(SO4)2(OH)6•4(H2O) </t>
  </si>
  <si>
    <t xml:space="preserve">Na2Mg38Al24(CO3)13(SO4)8(OH)108•56(H2O) </t>
  </si>
  <si>
    <t xml:space="preserve">(Mg,Ni)11(Fe+++,Cr)3(SO4,CO3)3.5(OH)24•11(H2O) </t>
  </si>
  <si>
    <t xml:space="preserve">(Zn,Cu)5Al3(SO4)1.5(OH)16•9(H2O) </t>
  </si>
  <si>
    <t xml:space="preserve">Ni6Fe+++2(SO4)(OH)16•4(H2O) </t>
  </si>
  <si>
    <t xml:space="preserve">Cu1-xAlx(OH)2(SO4)x/2•n(H2O) </t>
  </si>
  <si>
    <t xml:space="preserve">Ni6Fe+++2(SO4)(OH)16•7(H2O) </t>
  </si>
  <si>
    <t xml:space="preserve">Mn++7Al4(SO4)2(OH)22•8(H2O) </t>
  </si>
  <si>
    <t xml:space="preserve">(Na,Zn,Cu)10Al6(SO4)3(OH)32•18(H2O)? </t>
  </si>
  <si>
    <t xml:space="preserve">(Ca,Mg)Mg7(Al,Fe+++)2(SO4)2(OH)18•12(H2O) </t>
  </si>
  <si>
    <t xml:space="preserve">NaFe++6Al3(SO4)2(OH)18(H2O)12 </t>
  </si>
  <si>
    <t xml:space="preserve">Zn6Al6(SO4)2(OH)26•5(H2O) </t>
  </si>
  <si>
    <t xml:space="preserve">Cu4Al2(SO4)(OH)12•2-4(H2O) </t>
  </si>
  <si>
    <t xml:space="preserve">(Ni,Cu)14Al9(SO4,CO3)6(OH)43•7(H2O) </t>
  </si>
  <si>
    <t xml:space="preserve">[Zn1-xAlx(OH)2][(SO4)x/2(H2O)n] </t>
  </si>
  <si>
    <t xml:space="preserve">[Zn1BxAlx(OH)2][(SO4)x/2•n(H2O)], </t>
  </si>
  <si>
    <t xml:space="preserve">(Mn,Mg)9Zn4(SO4)2(OH)22•8(H2O) </t>
  </si>
  <si>
    <t xml:space="preserve">(Mg,Mn)9Zn4(SO4)2(OH)22•8(H2O) </t>
  </si>
  <si>
    <t xml:space="preserve">(Mg,Zn,Mn)15(SO4)2(OH)26•8(H2O) </t>
  </si>
  <si>
    <t xml:space="preserve">(Zn,Cu)4(SO4)(OH)6•4(H2O) </t>
  </si>
  <si>
    <t xml:space="preserve">(Zn,Cu)6Zn2(OH)13[(S,Si)(O,OH)4]2 </t>
  </si>
  <si>
    <t xml:space="preserve">(Cu,Zn)15(SO4)4(OH)22•6(H2O) </t>
  </si>
  <si>
    <t xml:space="preserve">Ca6Cu3(SO4)3(OH)12•2(H2O) </t>
  </si>
  <si>
    <t xml:space="preserve">Cu6(OH)10(SO4)•H2O </t>
  </si>
  <si>
    <t xml:space="preserve">CuAl4(SO4)(OH)12•3(H2O) </t>
  </si>
  <si>
    <t xml:space="preserve">(Ni,Cu)Al4[(SO4),(NO3)2](OH)12•3(H2O) </t>
  </si>
  <si>
    <t xml:space="preserve">(Zn,Co,Ni)6(SO4)(OH,Cl)10•5(H2O) </t>
  </si>
  <si>
    <t xml:space="preserve">(Co,Zn,Ni)6(SO4)(OH,Cl)10•8(H2O) </t>
  </si>
  <si>
    <t xml:space="preserve">(Cu,Zn)7(SO4,CO3)2(OH)10•3(H2O) </t>
  </si>
  <si>
    <t xml:space="preserve">Cu6(SO4)(OH)10•H2O </t>
  </si>
  <si>
    <t xml:space="preserve">Al2(SO4)(OH)4•3H2O </t>
  </si>
  <si>
    <t xml:space="preserve">Cu++4Al2(CO3,SO4)(OH)12•2(H2O) </t>
  </si>
  <si>
    <t xml:space="preserve">Cu4Al2(SO4)(OH)12•2(H2O) </t>
  </si>
  <si>
    <t xml:space="preserve">Fe+++16O16(OH)12(SO4)2 </t>
  </si>
  <si>
    <t xml:space="preserve">Cu10Zn6(Te++++O3)(Te++++++O4)2Cl(OH)25•27(H2O) </t>
  </si>
  <si>
    <t xml:space="preserve">Cu5Zn3(Te++++++O4)4(OH)8•7(H2O) </t>
  </si>
  <si>
    <t xml:space="preserve">Sb6O8(SO4)•(H2O) </t>
  </si>
  <si>
    <t xml:space="preserve">Zn4SO4(OH)6•5H2O </t>
  </si>
  <si>
    <t xml:space="preserve">MgAl(SO4)2F•18(H2O) </t>
  </si>
  <si>
    <t xml:space="preserve">(V++++O)SO4•6(H2O) </t>
  </si>
  <si>
    <t xml:space="preserve">Cu++3Te++++++O6•(H2O) </t>
  </si>
  <si>
    <t xml:space="preserve">Al4(SO4)(OH)10•12-36(H2O) </t>
  </si>
  <si>
    <t xml:space="preserve">Al12(SO4)5(OH)26•20H20 </t>
  </si>
  <si>
    <t xml:space="preserve">PbCu++4(OH)6(SO4)2•3(H2O) </t>
  </si>
  <si>
    <t xml:space="preserve">Cu4Al2[HSbO4,SO4](OH)10(CO3)•2(H2O) </t>
  </si>
  <si>
    <t xml:space="preserve">Cu3(TeO4)(OH)4•5H2O </t>
  </si>
  <si>
    <t xml:space="preserve">NaMg(SO4)F•2(H2O) </t>
  </si>
  <si>
    <t xml:space="preserve">MgSO4•KCl•3(H2O) </t>
  </si>
  <si>
    <t xml:space="preserve">NaCu2(SO4)2(OH)•(H2O) </t>
  </si>
  <si>
    <t xml:space="preserve">Na2Fe+++(SO4)2(OH)•(H2O) </t>
  </si>
  <si>
    <t xml:space="preserve">Na2Fe+++(SO4)2(OH)•3(H2O) </t>
  </si>
  <si>
    <t xml:space="preserve">Ca3Mn++++(SO4)2(OH)6•3(H2O) </t>
  </si>
  <si>
    <t xml:space="preserve">Pb3Ge(SO4)2(OH)6•3(H2O) </t>
  </si>
  <si>
    <t xml:space="preserve">Ca3Ge++++(SO4)2(OH)6•3(H2O) </t>
  </si>
  <si>
    <t xml:space="preserve">Pb3Sb+++++(SO4)(AsO4)(OH)6•3(H2O) </t>
  </si>
  <si>
    <t xml:space="preserve">NaMg2Fe+++5(SO4)7(OH)6•33(H2O) </t>
  </si>
  <si>
    <t xml:space="preserve">K4Na4(Fe++,Zn)Fe+++6(SO4)12O2•20(H2O) </t>
  </si>
  <si>
    <t xml:space="preserve">HCa4Mg2Al4(SO4)8F9•32(H2O) </t>
  </si>
  <si>
    <t xml:space="preserve">AlCa2(SO4)2F2Cl•4(H2O) </t>
  </si>
  <si>
    <t xml:space="preserve">CaSb+++4O4(OH)2(SO4)2•2(H2O) </t>
  </si>
  <si>
    <t xml:space="preserve">NaZn(SO4)(OH)6Cl•6(H2O) </t>
  </si>
  <si>
    <t xml:space="preserve">(NH4)2Fe+++3(SO4)4(OH)3•3(H2O) </t>
  </si>
  <si>
    <t xml:space="preserve">Cu4Pb2SO4(OH)4Cl6•2(H2O) </t>
  </si>
  <si>
    <t xml:space="preserve">Pb4Cu(SO4)O2(OH)4•(H2O) </t>
  </si>
  <si>
    <t xml:space="preserve">Bi5Fe+++3(Te++++O3)(Te++++++O4)2O9•9(H2O) </t>
  </si>
  <si>
    <t xml:space="preserve">Bi(OH)SO4•H2O </t>
  </si>
  <si>
    <t xml:space="preserve">Bi+++24Cr++++++8O57(OH)6(H2O)3 </t>
  </si>
  <si>
    <t xml:space="preserve">Ca2Mn++++2Te++++++2O12•H2O </t>
  </si>
  <si>
    <t xml:space="preserve">Na3(SO4)(NO3)•(H2O) </t>
  </si>
  <si>
    <t xml:space="preserve">K3Na9Fe+++(SO4)6(OH)3•9(H2O) </t>
  </si>
  <si>
    <t xml:space="preserve">K3Na8Fe+++(SO4)6(NO3)2•6(H2O) </t>
  </si>
  <si>
    <t xml:space="preserve">K3Na7Mg2(SO4)6(NO3)2•6(H2O) </t>
  </si>
  <si>
    <t xml:space="preserve">Ca6(Cr,Al)2(SO4)3(OH)12•26(H2O) </t>
  </si>
  <si>
    <t xml:space="preserve">Ca6(Al,Si)2(SO4)2B(OH)4(OH,O)12•26(H2O) </t>
  </si>
  <si>
    <t xml:space="preserve">Ca6Al2(SO4)3(OH)12•26(H2O) </t>
  </si>
  <si>
    <t xml:space="preserve">Ca3Mn++++(SO4,CO3)2(OH)6•12(H2O) </t>
  </si>
  <si>
    <t xml:space="preserve">Ca6(Fe+++,Al,Mn++)2(SO4)2[B(OH)4](OH)12•25(H2O) </t>
  </si>
  <si>
    <t xml:space="preserve">Ca3Si(CO3)(SO4)(OH)6•12(H2O) </t>
  </si>
  <si>
    <t xml:space="preserve">Ca3Ge(OH)6(SO4)(CO3 </t>
  </si>
  <si>
    <t xml:space="preserve">Ca3(Si,Fe+++,Al)[SO4][B(OH)4](OH,O)6•12(H2O) </t>
  </si>
  <si>
    <t xml:space="preserve">Ca2(SO4)(CO3)•4(H2O) </t>
  </si>
  <si>
    <t xml:space="preserve">Ca6Mg2(SO4)2(CO3)2Cl4(OH)4•7(H2O) </t>
  </si>
  <si>
    <t xml:space="preserve">(Mn,Ni,Cu)8(SO4)4(CO3)(OH)6•48(H2O) </t>
  </si>
  <si>
    <t xml:space="preserve">(K,Na)4Ca2Mg3Al8(SiO4)2(SO4)10(OH)10•40(H2O) </t>
  </si>
  <si>
    <t xml:space="preserve">K6(Na,K)4Na6Mg10(Se++++++O4)12(IO3)12•12(H2O) </t>
  </si>
  <si>
    <t xml:space="preserve">K6(Na,K)4Na6Mg10(SO4)12(IO3)12•12(H2O) </t>
  </si>
  <si>
    <t xml:space="preserve">(Ca,Mg)3Si(OH)6(SO4,CO3)2•9(H2O) </t>
  </si>
  <si>
    <t xml:space="preserve">[(UO2)6(SO4)O2(OH)6(H2O)6]•8(H2O) </t>
  </si>
  <si>
    <t xml:space="preserve">(UO2)6(SO4)(OH)10•5(H2O) </t>
  </si>
  <si>
    <t xml:space="preserve">(UO2)8(SO4)(OH)14•13(H2O) </t>
  </si>
  <si>
    <t xml:space="preserve">Cu(UO2)2(SO4)2(OH)2•8(H2O) </t>
  </si>
  <si>
    <t xml:space="preserve">Fe++(UO2)2(SO4)2(OH)2•3(H2O) </t>
  </si>
  <si>
    <t xml:space="preserve">Co++2(UO2)6(SO4)3(OH)10•16(H2O) </t>
  </si>
  <si>
    <t xml:space="preserve">Mg(H2O)3.5(UO2)2(SO4)O2 </t>
  </si>
  <si>
    <t xml:space="preserve">Ni++2(UO2)6(SO4)3(OH)10•16(H2O) </t>
  </si>
  <si>
    <t xml:space="preserve">Na4(UO2)6(SO4)3(OH)10•4(H2O) </t>
  </si>
  <si>
    <t xml:space="preserve">Zn++2(UO2)6(SO4)3(OH)10•16(H2O) </t>
  </si>
  <si>
    <t xml:space="preserve">K4(UO2)6(SO4)3(OH)10•4(H2O) </t>
  </si>
  <si>
    <t xml:space="preserve">Ca(UO2)4(SO4)2(OH)6•6(H2O) </t>
  </si>
  <si>
    <t xml:space="preserve">Mg3(H2O)18[(UO2)4O3(SO4)2]2•10(H2O) </t>
  </si>
  <si>
    <t xml:space="preserve">Cu6.5[(UO2)4O4(SO4)2]2(OH)5•25H2O </t>
  </si>
  <si>
    <t xml:space="preserve">K2CrO4 </t>
  </si>
  <si>
    <t xml:space="preserve">CaCrO4 </t>
  </si>
  <si>
    <t xml:space="preserve">Ba(Cr,S)O4 </t>
  </si>
  <si>
    <t xml:space="preserve">PbCrO4 </t>
  </si>
  <si>
    <t xml:space="preserve">Pb2(CrO4)O </t>
  </si>
  <si>
    <t xml:space="preserve">Pb++9Pb++++2CrO16 </t>
  </si>
  <si>
    <t xml:space="preserve">Hg+4Hg++Cr++++++O6 </t>
  </si>
  <si>
    <t xml:space="preserve">Hg+2Hg++3Cr++++++O5S2 </t>
  </si>
  <si>
    <t xml:space="preserve">Hg++3Cr++++++O4S2 </t>
  </si>
  <si>
    <t xml:space="preserve">Pb2Cu(CrO4)(PO4)(OH) </t>
  </si>
  <si>
    <t xml:space="preserve">Pb2Cu(CrO4)(AsO4)(OH) </t>
  </si>
  <si>
    <t xml:space="preserve">Pb2Cu[(As,P)O4][(Mo,Cr)O4](OH) </t>
  </si>
  <si>
    <t xml:space="preserve">Pb10Zn(CrO4)6(SiO4)2F2 </t>
  </si>
  <si>
    <t xml:space="preserve">Pb10Cu(CrO4)6(SiO4)2(F,OH)2 </t>
  </si>
  <si>
    <t xml:space="preserve">Pb5(CrO4)2(PO4)2•(H2O) </t>
  </si>
  <si>
    <t xml:space="preserve">Pb5(VO4)2(CrO4)2•(H2O) </t>
  </si>
  <si>
    <t xml:space="preserve">K2Cr2O7 </t>
  </si>
  <si>
    <t xml:space="preserve">(Ce,La,Y)NbO4 </t>
  </si>
  <si>
    <t xml:space="preserve">(Nd,Ce)(Nb,Ti)O4 </t>
  </si>
  <si>
    <t xml:space="preserve">CaWO4 </t>
  </si>
  <si>
    <t xml:space="preserve">CaMoO4 </t>
  </si>
  <si>
    <t xml:space="preserve">PbMoO4 </t>
  </si>
  <si>
    <t xml:space="preserve">YTaO4 </t>
  </si>
  <si>
    <t xml:space="preserve">Ca2Y(AsO4)(WO4)2 </t>
  </si>
  <si>
    <t xml:space="preserve">Cu3(MoO4)2(OH)2 </t>
  </si>
  <si>
    <t xml:space="preserve">Cu3MoO4(OH)4 </t>
  </si>
  <si>
    <t xml:space="preserve">Cu++3(WO4)2(OH)2 </t>
  </si>
  <si>
    <t xml:space="preserve">CaFe+++3H(WO4)6•10(H2O) </t>
  </si>
  <si>
    <t xml:space="preserve">CaFe++V+++++4W++++++8O36•12(H2O) </t>
  </si>
  <si>
    <t xml:space="preserve">Fe+++2(MoO4)3•8(H2O) </t>
  </si>
  <si>
    <t xml:space="preserve">AlWO3(OH)3 </t>
  </si>
  <si>
    <t xml:space="preserve">Al(WO3)(OH)3•2(H2O) </t>
  </si>
  <si>
    <t xml:space="preserve">H4(K,Na)Cu++Fe+++2(AsO4)(MoO4)5•12(H2O) </t>
  </si>
  <si>
    <t xml:space="preserve">(Na,Mg)Ca2[Mo++++++8P+++++2Fe+++3O36(OH)]•n(H2O), </t>
  </si>
  <si>
    <t xml:space="preserve">NaAl4Fe+++7(PO4)5(P+++++Mo++++++12O40)(OH)16•56(H2O) </t>
  </si>
  <si>
    <t xml:space="preserve">U(MoO4)2 </t>
  </si>
  <si>
    <t xml:space="preserve">MgU2Mo2O13•6(H2O) </t>
  </si>
  <si>
    <t xml:space="preserve">H4U++++(UO2)3(MoO4)7•18(H2O) </t>
  </si>
  <si>
    <t xml:space="preserve">Ca(UO2)3(MoO4)3(OH)2•11(H2O) </t>
  </si>
  <si>
    <t xml:space="preserve">CaU++++++6Mo++++++2O25•12(H2O) </t>
  </si>
  <si>
    <t xml:space="preserve">(Fe++,Ba,Pb)(UO2)2WO4(OH)4•12(H2O) </t>
  </si>
  <si>
    <t xml:space="preserve">Pb++4(S++++++O3S--)O2(OH)2 </t>
  </si>
  <si>
    <t xml:space="preserve">Na4Bi(SO4)3Cl </t>
  </si>
  <si>
    <t xml:space="preserve">Pb++5(OH)5[Cu+(SO3S--)3](H2O)1.67 </t>
  </si>
  <si>
    <t xml:space="preserve">Cu3Al9(SO4)2(OH)29 </t>
  </si>
  <si>
    <t xml:space="preserve">Y2[(UO2)8O6(SO4)4(OH)2]•26H2O </t>
  </si>
  <si>
    <t xml:space="preserve">(NH4)4NaAl2(SO4)4Cl(OH)2 </t>
  </si>
  <si>
    <t xml:space="preserve">Fe2(TeO3)3 </t>
  </si>
  <si>
    <t xml:space="preserve">AlAsO4 </t>
  </si>
  <si>
    <t xml:space="preserve">AlPO4 </t>
  </si>
  <si>
    <t xml:space="preserve">Fe+++PO4 </t>
  </si>
  <si>
    <t xml:space="preserve">NaBePO4 </t>
  </si>
  <si>
    <t xml:space="preserve">CaBe2(PO4)2 </t>
  </si>
  <si>
    <t xml:space="preserve">Li3PO4 </t>
  </si>
  <si>
    <t xml:space="preserve">NaLi2PO4 </t>
  </si>
  <si>
    <t xml:space="preserve">LiNa5(PO4)2 </t>
  </si>
  <si>
    <t xml:space="preserve">Mg3(PO4)2 </t>
  </si>
  <si>
    <t xml:space="preserve">Li(Fe+++,Mn++)PO4 </t>
  </si>
  <si>
    <t xml:space="preserve">NaMnPO4 </t>
  </si>
  <si>
    <t xml:space="preserve">LiMnPO4 </t>
  </si>
  <si>
    <t xml:space="preserve">Mn+++PO4 </t>
  </si>
  <si>
    <t xml:space="preserve">Li(Mn++,Fe+++)PO4 </t>
  </si>
  <si>
    <t xml:space="preserve">Li(Mg,Fe+++,Mn+++)2(PO4)2 </t>
  </si>
  <si>
    <t xml:space="preserve">LiFe++PO4 </t>
  </si>
  <si>
    <t xml:space="preserve">(Mg,Fe)3(PO4)2 </t>
  </si>
  <si>
    <t xml:space="preserve">(Fe++,Mn,Mg)3(PO4)2 </t>
  </si>
  <si>
    <t xml:space="preserve">(Mn++,Fe++,Ca,Mg)3(PO4)2 </t>
  </si>
  <si>
    <t xml:space="preserve">(Fe++,Mn,Ca)3(PO4)2 </t>
  </si>
  <si>
    <t xml:space="preserve">Ni3(AsO4)2 </t>
  </si>
  <si>
    <t xml:space="preserve">Cu3[(As,P)O4]2 </t>
  </si>
  <si>
    <t xml:space="preserve">Zn2Cu++(AsO4)2 </t>
  </si>
  <si>
    <t xml:space="preserve">Cu3(VO4)2 </t>
  </si>
  <si>
    <t xml:space="preserve">Cu++3Fe+++4(VO4)6 </t>
  </si>
  <si>
    <t xml:space="preserve">NaCu++Fe+++2(VO4)3 </t>
  </si>
  <si>
    <t xml:space="preserve">NaCaMn2(PO4)[PO3(OH)]2 </t>
  </si>
  <si>
    <t xml:space="preserve">NaCaFe++(Mn,Fe++,Fe+++,Mg)2(PO4)3 </t>
  </si>
  <si>
    <t xml:space="preserve">(Ca,Na)(Na,Pb)Mn++(Mn++,Mg,Fe++)2(AsO4)3 </t>
  </si>
  <si>
    <t xml:space="preserve">(Na,Pb)(Ca,Na)(Ca,Mn++)(Mn++,Mg)2(AsO4)3 </t>
  </si>
  <si>
    <t xml:space="preserve">NaCaMn(Fe++,Fe+++,Mg)2(PO4)3 </t>
  </si>
  <si>
    <t xml:space="preserve">NaCaFe++(Fe++,Mn,Fe+++,Mg)2(PO4)3 </t>
  </si>
  <si>
    <t xml:space="preserve">NaMgMn(Fe++,Fe+++)2(PO4)3 </t>
  </si>
  <si>
    <t xml:space="preserve">NaCaMn(Mn,Fe++,Fe+++)2(PO4)3 </t>
  </si>
  <si>
    <t xml:space="preserve">NaFe+++2(Mg,Mn)(AsO4)3•H2O </t>
  </si>
  <si>
    <t xml:space="preserve">Na(Mg,Zn)3Cu(AsO4)3 </t>
  </si>
  <si>
    <t xml:space="preserve">Na(Zn,Mg)3H2(AsO4)3 </t>
  </si>
  <si>
    <t xml:space="preserve">Na0,8Ca0,4(Mg,Fe+++,Al)3Cu0,4(AsO4)3 </t>
  </si>
  <si>
    <t xml:space="preserve">NaCu4(AsO4)3 </t>
  </si>
  <si>
    <t xml:space="preserve">(Na,Ca)2Fe++(Fe++,Fe+++)2(PO4)3 </t>
  </si>
  <si>
    <t xml:space="preserve">Na2Mn++5Fe+++Al(PO4)6 </t>
  </si>
  <si>
    <t xml:space="preserve">(Na,Ca,Mn)(Fe++,Mn)(Fe++,Fe+++,Mg)Al(PO4)3 </t>
  </si>
  <si>
    <t xml:space="preserve">Na2(Mn++,Mg,Fe++)(Al,Fe+++)(PO4)3 </t>
  </si>
  <si>
    <t xml:space="preserve">(Na,Ca,Mn++)(Mn++,Fe++)(Fe+++,Fe++,Mg)Al(PO4)3 </t>
  </si>
  <si>
    <t xml:space="preserve">(Na,Ca,Mn++)(Mn++,Fe++)(Fe++,Fe+++,Mg)Al(PO4)3 </t>
  </si>
  <si>
    <t xml:space="preserve">[]NaFe++Fe+++Al(PO4)3 </t>
  </si>
  <si>
    <t xml:space="preserve">NaFe++PO4 </t>
  </si>
  <si>
    <t xml:space="preserve">(Ca,Na)3(Mg,Mn)2(AsO4)3 </t>
  </si>
  <si>
    <t xml:space="preserve">(Ca,Na)3(Mn,Mg)2(AsO4)3 </t>
  </si>
  <si>
    <t xml:space="preserve">(Ca,Na)3Mn++(V+++++,As+++++,Si)3O12 </t>
  </si>
  <si>
    <t xml:space="preserve">NaCa2Mg2(VO4)3 </t>
  </si>
  <si>
    <t xml:space="preserve">Na2CaMg(PO4)2 </t>
  </si>
  <si>
    <t xml:space="preserve">Na3(Ce,La,Nd)(PO4)2 </t>
  </si>
  <si>
    <t xml:space="preserve">Na(Sr,Ba)PO4 </t>
  </si>
  <si>
    <t xml:space="preserve">Na(Ba,Sr,Na,REE)PO4 </t>
  </si>
  <si>
    <t xml:space="preserve">Ca9NaFe(PO4)7 </t>
  </si>
  <si>
    <t xml:space="preserve">Ca9Mg(PO3F)(PO4)6 </t>
  </si>
  <si>
    <t xml:space="preserve">(Ca,[])19Mg2(PO4)14 </t>
  </si>
  <si>
    <t xml:space="preserve">Ca18Na2Mg2(PO4)14 </t>
  </si>
  <si>
    <t xml:space="preserve">Ca16Y2Mg2(PO4)14 </t>
  </si>
  <si>
    <t xml:space="preserve">Ca9(Mg,Fe++)(PO4)6(PO3OH) </t>
  </si>
  <si>
    <t xml:space="preserve">Ca3(PO4)2 </t>
  </si>
  <si>
    <t xml:space="preserve">Sr7(Mg,Ca)3(PO4)6[PO3(OH)] </t>
  </si>
  <si>
    <t xml:space="preserve">(Y, </t>
  </si>
  <si>
    <t xml:space="preserve">Na4Fe7(PO4)6 </t>
  </si>
  <si>
    <t xml:space="preserve">Na2Ca(Mn,Fe++)7(PO4)6 </t>
  </si>
  <si>
    <t xml:space="preserve">Na2Ca(Mg,Fe++)7(PO4)6 </t>
  </si>
  <si>
    <t xml:space="preserve">Na2Ca(Mg,Fe++,Mn)7(PO4)6 </t>
  </si>
  <si>
    <t xml:space="preserve">NaFe++4(PO4)3 </t>
  </si>
  <si>
    <t xml:space="preserve">Ca(Fe++,Mg)6(PO4)2(SiO4)2 </t>
  </si>
  <si>
    <t xml:space="preserve">KZr++++2(PO4)3 </t>
  </si>
  <si>
    <t xml:space="preserve">(Na,Ca,K)2(Mg,Fe++,Mn)2(PO4)2 </t>
  </si>
  <si>
    <t xml:space="preserve">Ca4(Mg,Fe++,Mn)5(PO4)6 </t>
  </si>
  <si>
    <t xml:space="preserve">K2MnV4O12 </t>
  </si>
  <si>
    <t xml:space="preserve">(Ag3Hg)(V,As)O4 </t>
  </si>
  <si>
    <t xml:space="preserve">K[(Al,Zn)2(As,Si)2O8] </t>
  </si>
  <si>
    <t xml:space="preserve">Na16Mn++25Al8(PO4)30 </t>
  </si>
  <si>
    <t xml:space="preserve">Na2HPO4 </t>
  </si>
  <si>
    <t xml:space="preserve">Ca(H2AsO4)2 </t>
  </si>
  <si>
    <t xml:space="preserve">CaHAsO4 </t>
  </si>
  <si>
    <t xml:space="preserve">CaHPO4 </t>
  </si>
  <si>
    <t xml:space="preserve">(K,NH4)H2PO4 </t>
  </si>
  <si>
    <t xml:space="preserve">(NH4,K)H2PO4 </t>
  </si>
  <si>
    <t xml:space="preserve">(NH4)2HPO4 </t>
  </si>
  <si>
    <t xml:space="preserve">NaCaPO4 </t>
  </si>
  <si>
    <t xml:space="preserve">PbHAsO4 </t>
  </si>
  <si>
    <t xml:space="preserve">LaVO4 </t>
  </si>
  <si>
    <t xml:space="preserve">NdVO4 </t>
  </si>
  <si>
    <t xml:space="preserve">YAsO4 </t>
  </si>
  <si>
    <t xml:space="preserve">ScPO4 </t>
  </si>
  <si>
    <t xml:space="preserve">YPO4 </t>
  </si>
  <si>
    <t xml:space="preserve">YbPO4 </t>
  </si>
  <si>
    <t xml:space="preserve">BiVO4 </t>
  </si>
  <si>
    <t xml:space="preserve">(Ce+++,Pb++,Pb++++)VO4 </t>
  </si>
  <si>
    <t xml:space="preserve">YVO4 </t>
  </si>
  <si>
    <t xml:space="preserve">BiPO4 </t>
  </si>
  <si>
    <t xml:space="preserve">CeAsO4 </t>
  </si>
  <si>
    <t xml:space="preserve">(Ce,La,Nd,Th)PO4 </t>
  </si>
  <si>
    <t xml:space="preserve">(La,Ce,Nd)PO4 </t>
  </si>
  <si>
    <t xml:space="preserve">(Nd,Ce,La)(P,Si)O4 </t>
  </si>
  <si>
    <t xml:space="preserve">BiAsO4 </t>
  </si>
  <si>
    <t xml:space="preserve">CaTh(PO4)2 </t>
  </si>
  <si>
    <t xml:space="preserve">SmPO4 </t>
  </si>
  <si>
    <t xml:space="preserve">Hg+Hg++(AsO4) </t>
  </si>
  <si>
    <t xml:space="preserve">MnBe(PO4)(OH,F) </t>
  </si>
  <si>
    <t xml:space="preserve">CaBe(AsO4)(OH) </t>
  </si>
  <si>
    <t xml:space="preserve">CaBe(PO4)(OH) </t>
  </si>
  <si>
    <t xml:space="preserve">CaBe(PO4)F </t>
  </si>
  <si>
    <t xml:space="preserve">BaBe(PO4)(F,O) </t>
  </si>
  <si>
    <t xml:space="preserve">(Li,Na)Al(PO4)(F,OH) </t>
  </si>
  <si>
    <t xml:space="preserve">(Na,Li)Al(PO4)(OH,F) </t>
  </si>
  <si>
    <t xml:space="preserve">LiAl(PO4)(OH,F) </t>
  </si>
  <si>
    <t xml:space="preserve">LiFe+++(PO4)(OH) </t>
  </si>
  <si>
    <t xml:space="preserve">(Fe++,Mn)2(PO4)F </t>
  </si>
  <si>
    <t xml:space="preserve">(Mn,Fe++,Mg,Ca)2(PO4)(F,OH) </t>
  </si>
  <si>
    <t xml:space="preserve">(Mg,Fe++,Mn)2(PO4)F </t>
  </si>
  <si>
    <t xml:space="preserve">Mg2(PO4)(OH) </t>
  </si>
  <si>
    <t xml:space="preserve">(Mn++,Mn+++,Fe+++)2(PO4)O </t>
  </si>
  <si>
    <t xml:space="preserve">Mn++2(AsO4)(OH) </t>
  </si>
  <si>
    <t xml:space="preserve">Fe+++(Mn,Fe++,Mg)(PO4)O </t>
  </si>
  <si>
    <t xml:space="preserve">(Mn,Fe++)2(PO4)(OH) </t>
  </si>
  <si>
    <t xml:space="preserve">(Fe++,Mn++)2(PO4)(OH) </t>
  </si>
  <si>
    <t xml:space="preserve">(Mg,Fe++)2(PO4)F </t>
  </si>
  <si>
    <t xml:space="preserve">(Fe++,Mg)2(PO4)(OH) </t>
  </si>
  <si>
    <t xml:space="preserve">Mg12(PO3OH,CO3)(PO4)5(OH,O)6 </t>
  </si>
  <si>
    <t xml:space="preserve">Mg2(PO4)(OH,F,O) </t>
  </si>
  <si>
    <t xml:space="preserve">CuZn(AsO4)(OH) </t>
  </si>
  <si>
    <t xml:space="preserve">Mn2(AsO4)(OH) </t>
  </si>
  <si>
    <t xml:space="preserve">Cu2AsO4(OH) </t>
  </si>
  <si>
    <t xml:space="preserve">Zn2(AsO4)(OH) </t>
  </si>
  <si>
    <t xml:space="preserve">Cu2(PO4)(OH) </t>
  </si>
  <si>
    <t xml:space="preserve">CuZn(PO4)OH </t>
  </si>
  <si>
    <t xml:space="preserve">Zn2(PO4)(OH) </t>
  </si>
  <si>
    <t xml:space="preserve">ZnFe+++3(AsO4)2(OH)2 </t>
  </si>
  <si>
    <t xml:space="preserve">Fe++Fe+++2(PO4)2(OH)2 </t>
  </si>
  <si>
    <t xml:space="preserve">Cu++Fe+++2(PO4)2(OH)2 </t>
  </si>
  <si>
    <t xml:space="preserve">(Fe++,Mg)Al2(PO4)2(OH)2 </t>
  </si>
  <si>
    <t xml:space="preserve">MgAl2(PO4)2(OH)2 </t>
  </si>
  <si>
    <t xml:space="preserve">Al4(PO4)3(OH)3 </t>
  </si>
  <si>
    <t xml:space="preserve">Cu++Bi2(VO4)O2 </t>
  </si>
  <si>
    <t xml:space="preserve">Mg14(PO4)6(PO3OH,CO3)2(OH)6 </t>
  </si>
  <si>
    <t xml:space="preserve">Cu[AlAsO5] </t>
  </si>
  <si>
    <t xml:space="preserve">Cu3(OH)2(As2O7) </t>
  </si>
  <si>
    <t xml:space="preserve">Cu5(VO4)2(OH)4 </t>
  </si>
  <si>
    <t xml:space="preserve">Cu5V+++++2O10 </t>
  </si>
  <si>
    <t xml:space="preserve">Cu11(VO4)6O2 </t>
  </si>
  <si>
    <t xml:space="preserve">Cu5(VO4)2O2•CuCl2 </t>
  </si>
  <si>
    <t xml:space="preserve">ZnFe+++2(PO4)2(OH) </t>
  </si>
  <si>
    <t xml:space="preserve">(Fe++,Mn)Fe+++2(PO4)2(OH)2 </t>
  </si>
  <si>
    <t xml:space="preserve">Ca3Fe+++10(PO4)8(OH)12•n(H2O) </t>
  </si>
  <si>
    <t xml:space="preserve">Fe+++4(AsO4)2O3 </t>
  </si>
  <si>
    <t xml:space="preserve">ZnFe+++4(PO4)3(OH)5 </t>
  </si>
  <si>
    <t xml:space="preserve">Mn++Fe+++4(PO4)3(OH)5 </t>
  </si>
  <si>
    <t xml:space="preserve">(Fe++,Mn)Fe+++4(PO4)3(OH)5 </t>
  </si>
  <si>
    <t xml:space="preserve">([],Ni)9(AsO4)2(AsO6) </t>
  </si>
  <si>
    <t xml:space="preserve">Cu5(AsO4)2(OH)4 </t>
  </si>
  <si>
    <t xml:space="preserve">Cu5(PO4)2(OH)4 </t>
  </si>
  <si>
    <t xml:space="preserve">Cu++5(PO4)2(OH)4 </t>
  </si>
  <si>
    <t xml:space="preserve">Mn5(AsO4)2(OH)4 </t>
  </si>
  <si>
    <t xml:space="preserve">Mn++5(PO4)2(OH)4 </t>
  </si>
  <si>
    <t xml:space="preserve">(Mn,Mg)5Sb(As,Si)2O12 </t>
  </si>
  <si>
    <t xml:space="preserve">Mn++5[(V,As)O4]2(OH)4 </t>
  </si>
  <si>
    <t xml:space="preserve">Al2(PO4)(OH)3 </t>
  </si>
  <si>
    <t xml:space="preserve">Fe+++3O3(PO4) </t>
  </si>
  <si>
    <t xml:space="preserve">Cu3(PO4)(OH)3 </t>
  </si>
  <si>
    <t xml:space="preserve">Cu3(AsO4)(OH)3 </t>
  </si>
  <si>
    <t xml:space="preserve">Cu2Mg(AsO4)(OH)3 </t>
  </si>
  <si>
    <t xml:space="preserve">Mn7(AsO4)2(OH)8 </t>
  </si>
  <si>
    <t xml:space="preserve">Mn++2Mn+++(AsO4)(OH)4 </t>
  </si>
  <si>
    <t xml:space="preserve">Mg7(PO4)2(OH)8 </t>
  </si>
  <si>
    <t xml:space="preserve">(Mn,Mg)3Zn2(AsO4)(OH,O)6 </t>
  </si>
  <si>
    <t xml:space="preserve">(Mg,Mn)3Zn2(AsO4)(OH,O)6 </t>
  </si>
  <si>
    <t xml:space="preserve">ZnAl2(AsO4)(OH)5 </t>
  </si>
  <si>
    <t xml:space="preserve">(Zn,Mn++)(Mn++,Mg)12(Fe+++,Al)2(AsO3)(AsO4)2(OH)23 </t>
  </si>
  <si>
    <t xml:space="preserve">(Mn++,Mg)24Zn3Fe+++(As+++O3)2(As+++++O4)3(SiO4)6(OH)18 </t>
  </si>
  <si>
    <t xml:space="preserve">Cu+Mn++14Fe+++(As+++O3)5(SiO4)2(As+++++O4)(OH)6 </t>
  </si>
  <si>
    <t xml:space="preserve">(Mn,Mg,Al)15(AsO3)(AsO4)2(OH)23 </t>
  </si>
  <si>
    <t xml:space="preserve">Mn9Mg4Zn2As2Si2O17(OH)14 </t>
  </si>
  <si>
    <t xml:space="preserve">(Mn,Mg)25.5[(V,As)O4]3(SiO4)3[AsO3]xO5-5x(OH)20+x </t>
  </si>
  <si>
    <t xml:space="preserve">(Mn,Mg,Ca,Pb)9(As+++O3)(As+++++O4)2(OH)9•2(H2O) </t>
  </si>
  <si>
    <t xml:space="preserve">(Mn,Mg)6Zn3(AsO4)2(SiO4)(OH)8 </t>
  </si>
  <si>
    <t xml:space="preserve">Mn7Zn4(AsO4)2(SiO4)2(OH)8 </t>
  </si>
  <si>
    <t xml:space="preserve">Cu2Zn(As,Sb)O4(OH)3 </t>
  </si>
  <si>
    <t xml:space="preserve">Mn++3Mn+++(AsO4)(OH)6 </t>
  </si>
  <si>
    <t xml:space="preserve">Cu5Zn5[(As+++++,Sb+++++)O4]2(OH)14 </t>
  </si>
  <si>
    <t xml:space="preserve">Cu4O2[(As,V)O4]Cl </t>
  </si>
  <si>
    <t xml:space="preserve">Mn7(PO4)2(OH)8 </t>
  </si>
  <si>
    <t xml:space="preserve">KNa4CaMn++4Fe++10Al(PO4)12(OH,F)2 </t>
  </si>
  <si>
    <t xml:space="preserve">KNa4Ca(Mn++,Fe++)14Al(PO4)12(OH)2 </t>
  </si>
  <si>
    <t xml:space="preserve">(Ba,K,Pb)Na3(Ca,Sr)(Fe++,Mg,Mn)14Al(PO4)11(PO3OH)(OH,F)2 </t>
  </si>
  <si>
    <t xml:space="preserve">KNa2CaNa2(Fe++,Mn,Mg)13Al(PO4)11(PO3OH)(OH,F)2 </t>
  </si>
  <si>
    <t xml:space="preserve">NaNa2CaNa2(Fe++,Mn,Mg)13Al(PO4)11(PO3OH)(OH,F)2 </t>
  </si>
  <si>
    <t xml:space="preserve">SrFe++Na2Ca(Fe++,Mn,Mg)13Al(PO4)11(PO3OH)(OH,F)2 </t>
  </si>
  <si>
    <t xml:space="preserve">KNa4Ca(Fe,Mn,Mg)13Al(PO4)11(PO3OH)(OH,F)2 </t>
  </si>
  <si>
    <t xml:space="preserve">KNa4Ca(Mn,Fe,Mg)13Al(PO4)11(PO4)(OH,F)2 </t>
  </si>
  <si>
    <t xml:space="preserve">PbFe++Na2Ca(Fe++,Mn,Mg)13Al(PO4)11(PO3OH)(OH,F)2 </t>
  </si>
  <si>
    <t xml:space="preserve">BaFe++Na2Ca(Fe++,Mn,Mg)13Al(PO4)11(PO3OH)(F,OH)2 </t>
  </si>
  <si>
    <t xml:space="preserve">BaFe++Na2Ca(Fe++,Mn,Mg)13Al(PO4)11(PO3OH)(OH,F)2 </t>
  </si>
  <si>
    <t xml:space="preserve">KNa4Ca(Fe,Mn,Mg)13Al(PO4)11(PO3OH)(F,OH)2 </t>
  </si>
  <si>
    <t xml:space="preserve">(Ba,K,Pb)Na3(Ca,Sr)(Fe++,Mg,Mn)14Al(PO4)11(PO3OH)(F,OH)2 </t>
  </si>
  <si>
    <t xml:space="preserve">KNaMnNa3Ca(Mn,Fe,Mg)13Al(PO4)11(PO4)(OH,F)2 </t>
  </si>
  <si>
    <t xml:space="preserve">KNaNa4Ca(Mn,Fe,Mg)13Al(PO4)11(PO4)(OH,F)2 </t>
  </si>
  <si>
    <t xml:space="preserve">Na2Na4Ca(Mn,Fe,Mg)13Al(PO4)11(PO4)(OH,F)2 </t>
  </si>
  <si>
    <t xml:space="preserve">(Ca,Ba)Ca8(Fe++,Mn)4Al2(PO4)10(OH)2 </t>
  </si>
  <si>
    <t xml:space="preserve">Ca(Mn,Na,Li)6Fe++Al2(PO4)6(F,OH)2 </t>
  </si>
  <si>
    <t xml:space="preserve">BaMn9[(V,As)O4]6(OH)2 </t>
  </si>
  <si>
    <t xml:space="preserve">Pb2(Fe++,Zn)(AsO4)2•(H2O) </t>
  </si>
  <si>
    <t xml:space="preserve">Ca2Al(PO4)2(OH) </t>
  </si>
  <si>
    <t xml:space="preserve">Pb2Cu(AsO4)(SO4)(OH) </t>
  </si>
  <si>
    <t xml:space="preserve">Pb2(Mn,Fe++)(VO4)2(OH) </t>
  </si>
  <si>
    <t xml:space="preserve">Ba2(Fe+++,Mn+++)(VO4)2(OH) </t>
  </si>
  <si>
    <t xml:space="preserve">(Sr,Ca)2Al(PO4)2(OH) </t>
  </si>
  <si>
    <t xml:space="preserve">Pb2Cu(PO4)(SO4)(OH) </t>
  </si>
  <si>
    <t xml:space="preserve">Ba2Mn(VO4)2(OH) </t>
  </si>
  <si>
    <t xml:space="preserve">Pb2Al(PO4)(VO4)(OH) </t>
  </si>
  <si>
    <t xml:space="preserve">Pb2(Zn,Fe)[(As,S)O4]2•(H2O) </t>
  </si>
  <si>
    <t xml:space="preserve">Pb2Fe+++(VO4)2(OH) </t>
  </si>
  <si>
    <t xml:space="preserve">CaFe++Fe+++(PO4)2(OH) </t>
  </si>
  <si>
    <t xml:space="preserve">HNa2LiAl(PO4)2(OH) </t>
  </si>
  <si>
    <t xml:space="preserve">(Ca,Mn++)(Mg,Fe++,Mn+++)3(PO4)2(OH,F)2 </t>
  </si>
  <si>
    <t xml:space="preserve">NaAl(AsO4)F </t>
  </si>
  <si>
    <t xml:space="preserve">NaFe+++(AsO4)F </t>
  </si>
  <si>
    <t xml:space="preserve">CaMg(AsO4)F </t>
  </si>
  <si>
    <t xml:space="preserve">NaAl(PO4)F </t>
  </si>
  <si>
    <t xml:space="preserve">CaMg(PO4)F </t>
  </si>
  <si>
    <t xml:space="preserve">CaMg(PO4)(OH,F) </t>
  </si>
  <si>
    <t xml:space="preserve">Pb2(Fe+++,Al)H(PO4)2(OH)2 </t>
  </si>
  <si>
    <t xml:space="preserve">(Ba,Sr)(Mn++,Fe++,Mg)2Al2(PO4)3(OH)3 </t>
  </si>
  <si>
    <t xml:space="preserve">Ba(Fe++,Mn,Mg)2Al2(PO4)3(OH)3 </t>
  </si>
  <si>
    <t xml:space="preserve">BaMg2Al2(PO4)3(OH)3 </t>
  </si>
  <si>
    <t xml:space="preserve">Ba(Mn,Fe++)2Fe+++2(PO4)3(OH)3 </t>
  </si>
  <si>
    <t xml:space="preserve">Ba(Fe++,Ca,Mn++)2Fe+++2(PO4)3(OH)3 </t>
  </si>
  <si>
    <t xml:space="preserve">Li2CaAl4(PO4)4(OH)4 </t>
  </si>
  <si>
    <t xml:space="preserve">(Sr,Ca)(Li,Na)2Al4(PO4)4(OH)4 </t>
  </si>
  <si>
    <t xml:space="preserve">PbFe+++2(AsO4)2(OH)2 </t>
  </si>
  <si>
    <t xml:space="preserve">CaFe+++2(AsO4)2(OH)2 </t>
  </si>
  <si>
    <t xml:space="preserve">CaZn(AsO4)(OH) </t>
  </si>
  <si>
    <t xml:space="preserve">CaMg(AsO4)(OH) </t>
  </si>
  <si>
    <t xml:space="preserve">PbCu(AsO4)(OH) </t>
  </si>
  <si>
    <t xml:space="preserve">CaCu(AsO4)(OH) </t>
  </si>
  <si>
    <t xml:space="preserve">PbFe++(AsO4)(OH) </t>
  </si>
  <si>
    <t xml:space="preserve">Ca(Ni,Zn)(AsO4)(OH) </t>
  </si>
  <si>
    <t xml:space="preserve">CaCu(VO4)(OH) </t>
  </si>
  <si>
    <t xml:space="preserve">CaCo(AsO4)(OH) </t>
  </si>
  <si>
    <t xml:space="preserve">PbZn(AsO4)(OH) </t>
  </si>
  <si>
    <t xml:space="preserve">CaMg(VO4,AsO4)(OH) </t>
  </si>
  <si>
    <t xml:space="preserve">PbZn(VO4)(OH) </t>
  </si>
  <si>
    <t xml:space="preserve">Pb(Fe++,Mn)(VO4)(OH) </t>
  </si>
  <si>
    <t xml:space="preserve">PbMn(VO4)(OH) </t>
  </si>
  <si>
    <t xml:space="preserve">PbCu(VO4)(OH) </t>
  </si>
  <si>
    <t xml:space="preserve">Pb2Cu4Bi(VO4)4(OH)3•8(H2O) </t>
  </si>
  <si>
    <t xml:space="preserve">(Cu,Zn)3Pb(AsO3OH)2(OH)2 </t>
  </si>
  <si>
    <t xml:space="preserve">Cu3Ba(VO4)2(OH)2 </t>
  </si>
  <si>
    <t xml:space="preserve">(Ni,Co)BiAsO5 </t>
  </si>
  <si>
    <t xml:space="preserve">BaAl2(PO4)2(OH)2 </t>
  </si>
  <si>
    <t xml:space="preserve">(Ca,Sr)Mn++(Al,Fe+++)4[(Si,P)O4]H(PO4)3(OH)4 </t>
  </si>
  <si>
    <t xml:space="preserve">PbCu++3(VO4)2Cl2 </t>
  </si>
  <si>
    <t xml:space="preserve">NaAl3(PO4)2(OH)4 </t>
  </si>
  <si>
    <t xml:space="preserve">Bi2Fe+++(Cu,Fe+++)(O,OH)2(OH)2(AsO4)2 </t>
  </si>
  <si>
    <t xml:space="preserve">Bi2Fe+++(Co,Fe+++)(O,OH)2(OH)2(AsO4)2 </t>
  </si>
  <si>
    <t xml:space="preserve">Bi2Fe+++(Fe+++,Co)(O,OH)2(OH)2(AsO4)2 </t>
  </si>
  <si>
    <t xml:space="preserve">Ba4Al3Ti(PO4)4(O,OH)6 </t>
  </si>
  <si>
    <t xml:space="preserve">Pb5Fe++2(VO4)2O4 </t>
  </si>
  <si>
    <t xml:space="preserve">Pb2Zn2Fe+++5(AsO4)5O4 </t>
  </si>
  <si>
    <t xml:space="preserve">Sr2Fe++(Fe++,Mg)2Al4(PO4)4(OH)10 </t>
  </si>
  <si>
    <t xml:space="preserve">PbFe+++3(AsO4)(SO4)(OH)6 </t>
  </si>
  <si>
    <t xml:space="preserve">PbFe+++3(PO4)(SO4)(OH)6 </t>
  </si>
  <si>
    <t xml:space="preserve">PbAl3(AsO4)(SO4)(OH)6 </t>
  </si>
  <si>
    <t xml:space="preserve">PbGa3[(AsO4),(SO4)]2(OH)6 </t>
  </si>
  <si>
    <t xml:space="preserve">(Pb,Sr)Al3(PO4)(SO4)(OH)6 </t>
  </si>
  <si>
    <t xml:space="preserve">(Sr,Ce)Al3(AsO4)(SO4)(OH)6 </t>
  </si>
  <si>
    <t xml:space="preserve">PbAl3(PO4,SO4)2(OH)6 </t>
  </si>
  <si>
    <t xml:space="preserve">CaAl3(PO4)(SO4)(OH)6 </t>
  </si>
  <si>
    <t xml:space="preserve">BaAl3H[(As,P)O4]2(OH)6 </t>
  </si>
  <si>
    <t xml:space="preserve">SrAl3(PO4)(SO4)(OH)6 </t>
  </si>
  <si>
    <t xml:space="preserve">BiAl3(AsO4)2(OH)6 </t>
  </si>
  <si>
    <t xml:space="preserve">PbFe+++3H(AsO4)2(OH)6 </t>
  </si>
  <si>
    <t xml:space="preserve">PbFe+++3(PO4)2(OH,H2O)6 </t>
  </si>
  <si>
    <t xml:space="preserve">BaAl3AsO3(OH)(AsO4,PO4)(OH,F)6 </t>
  </si>
  <si>
    <t xml:space="preserve">(Ca,Sr)Al3[(As,P)O4]2(OH)5•(H2O) </t>
  </si>
  <si>
    <t xml:space="preserve">HSrFe+++3(PO4)2(OH)6 </t>
  </si>
  <si>
    <t xml:space="preserve">(Sr,Ca,Ba)Al3(AsO4,PO4)2(OH,F)5•(H2O) </t>
  </si>
  <si>
    <t xml:space="preserve">BaFe+++3(AsO4)2(OH)5 </t>
  </si>
  <si>
    <t xml:space="preserve">CaAl3(PO4)2(OH)5•(H2O) </t>
  </si>
  <si>
    <t xml:space="preserve">SrAl3(PO4)2(OH)5•(H2O) </t>
  </si>
  <si>
    <t xml:space="preserve">BaAl3(PO4)(PO3OH)(OH)6 </t>
  </si>
  <si>
    <t xml:space="preserve">(Sr,Pb)Fe+++3(PO4)2(OH)5•(H2O) </t>
  </si>
  <si>
    <t xml:space="preserve">PbAl3(AsO4)2(OH)5•(H2O) </t>
  </si>
  <si>
    <t xml:space="preserve">PbAl3(PO4)2(OH)5•(H2O) </t>
  </si>
  <si>
    <t xml:space="preserve">BaV+++3(PO4)2(OH,H2O)6 </t>
  </si>
  <si>
    <t xml:space="preserve">(Pb,Ba)3(PO4)2•8(H2O) </t>
  </si>
  <si>
    <t xml:space="preserve">(Ce,La)Al3(AsO4)2(OH)6 </t>
  </si>
  <si>
    <t xml:space="preserve">(Th,Pb)1-xAl3(PO4,SiO4)2(OH)6 </t>
  </si>
  <si>
    <t xml:space="preserve">(La,Sr)Al3(AsO4,SO4,PO4)2(OH)6 </t>
  </si>
  <si>
    <t xml:space="preserve">(Nd,La,Ce,Ba)(Al,Fe+++)3(AsO4,PO4)2(OH)6 </t>
  </si>
  <si>
    <t xml:space="preserve">CeAl3(PO4)2(OH)6 </t>
  </si>
  <si>
    <t xml:space="preserve">(La,Ce)Al3(PO4)2(OH)6 </t>
  </si>
  <si>
    <t xml:space="preserve">(Nd,Ce)Al3(PO4)2(OH)6 </t>
  </si>
  <si>
    <t xml:space="preserve">BiAl3(PO4)2(OH)6 </t>
  </si>
  <si>
    <t xml:space="preserve">Bi(Fe+++,Al)3(PO4)2(OH)6 </t>
  </si>
  <si>
    <t xml:space="preserve">CeFe+++3(AsO4)2(OH)6 </t>
  </si>
  <si>
    <t xml:space="preserve">Na(Ca,Mn++)Al(PO4)(F,OH)3 </t>
  </si>
  <si>
    <t xml:space="preserve">Pb3Zn3Te(As,V,Si)2(O,OH)14 </t>
  </si>
  <si>
    <t xml:space="preserve">Pb3Zn3Te++++++O6(PO4)2 </t>
  </si>
  <si>
    <t xml:space="preserve">Zn3Pb3Te++++O6(VO4)2 </t>
  </si>
  <si>
    <t xml:space="preserve">PbFe3(PO4)2(OH)4(H2O,OH)2 </t>
  </si>
  <si>
    <t xml:space="preserve">Mn2Ce(AsO4)(OH)4 </t>
  </si>
  <si>
    <t xml:space="preserve">(Mn,Mg)2(La,Ce,Nd)(AsO4)(OH)4 </t>
  </si>
  <si>
    <t xml:space="preserve">Mn2(Nd,Ce,La)(AsO4)(OH)4 </t>
  </si>
  <si>
    <t xml:space="preserve">Bi2Fe+++(PO4)O2(OH)2 </t>
  </si>
  <si>
    <t xml:space="preserve">(Bi,Pb)2Fe(PO4)(O,OH)3 </t>
  </si>
  <si>
    <t xml:space="preserve">Ca2Pb3(PO4)3F </t>
  </si>
  <si>
    <t xml:space="preserve">Ca2Pb3(PO4)3Cl </t>
  </si>
  <si>
    <t xml:space="preserve">Sr5(PO4)3F </t>
  </si>
  <si>
    <t xml:space="preserve">Ba5(PO4)3Cl </t>
  </si>
  <si>
    <t xml:space="preserve">Ca5(PO4)3(OH,F,Cl) </t>
  </si>
  <si>
    <t xml:space="preserve">(Sr,Ce,Na,Ca)5(PO4)3(OH) </t>
  </si>
  <si>
    <t xml:space="preserve">(Sr,La,Ce,Ca)5(PO4)3(F,OH) </t>
  </si>
  <si>
    <t xml:space="preserve">(Ca,Sr)5(AsO4,PO4)3(OH) </t>
  </si>
  <si>
    <t xml:space="preserve">Ca5(AsO4)3(OH) </t>
  </si>
  <si>
    <t xml:space="preserve">Ca5(PO4)3(OH) </t>
  </si>
  <si>
    <t xml:space="preserve">Ca5(PO4)3Cl </t>
  </si>
  <si>
    <t xml:space="preserve">Ca5(PO4,CO3)3F </t>
  </si>
  <si>
    <t xml:space="preserve">Ca5(PO4,CO3)3(OH) </t>
  </si>
  <si>
    <t xml:space="preserve">Pb5(AsO4)3Cl </t>
  </si>
  <si>
    <t xml:space="preserve">Ca5(PO4)3F </t>
  </si>
  <si>
    <t xml:space="preserve">(Ca,Sr,Ce,Na)5(PO4)3F </t>
  </si>
  <si>
    <t xml:space="preserve">Ca2Pb3(AsO4)3Cl </t>
  </si>
  <si>
    <t xml:space="preserve">(Sr,Ca)5(PO4)3(F,OH) </t>
  </si>
  <si>
    <t xml:space="preserve">(Ba,Ca,Pb)5(AsO4,PO4)3Cl </t>
  </si>
  <si>
    <t xml:space="preserve">Pb5(PO4)3Cl </t>
  </si>
  <si>
    <t xml:space="preserve">Pb5(VO4)3Cl </t>
  </si>
  <si>
    <t xml:space="preserve">Ca5(AsO4)3F </t>
  </si>
  <si>
    <t xml:space="preserve">Ca5[(As,P)O4]3Cl </t>
  </si>
  <si>
    <t xml:space="preserve">Pb5(PO4)3OH </t>
  </si>
  <si>
    <t xml:space="preserve">(Ca,Na)5[(P,S)O4]3(OH,Cl) </t>
  </si>
  <si>
    <t xml:space="preserve">NaCa2SrCe(PO4)3F </t>
  </si>
  <si>
    <t xml:space="preserve">Ba6Na2REE2(PO4)6FCl </t>
  </si>
  <si>
    <t xml:space="preserve">Na2Ca4(PO4)3F </t>
  </si>
  <si>
    <t xml:space="preserve">Na(Na,Ca)2(PO4)F </t>
  </si>
  <si>
    <t xml:space="preserve">Bi3(AsO4)2O(OH) </t>
  </si>
  <si>
    <t xml:space="preserve">Bi+++3(PO4)2O(OH) </t>
  </si>
  <si>
    <t xml:space="preserve">Bi3[(V,As,P)O4]2O(OH) </t>
  </si>
  <si>
    <t xml:space="preserve">Bi8(AsO4)3(OH)5O5 </t>
  </si>
  <si>
    <t xml:space="preserve">Bi2O(OH)(PO4) </t>
  </si>
  <si>
    <t xml:space="preserve">Bi2O(OH)(VO4) </t>
  </si>
  <si>
    <t xml:space="preserve">Pb14(AsO4)2O9Cl4 </t>
  </si>
  <si>
    <t xml:space="preserve">Pb14(VO4)2O9Cl4 </t>
  </si>
  <si>
    <t xml:space="preserve">CaMg5(PO4)3(CO3)(OH) </t>
  </si>
  <si>
    <t xml:space="preserve">Na5Ca4(PO4)4F </t>
  </si>
  <si>
    <t xml:space="preserve">Hg3Cl(AsO4) </t>
  </si>
  <si>
    <t xml:space="preserve">Hg+4Al(PO4)1.74(OH)1.78 </t>
  </si>
  <si>
    <t xml:space="preserve">Bi7O4(MoO4)2(AsO4)3 </t>
  </si>
  <si>
    <t xml:space="preserve">H2Ca3Be2(PO4)4•4(H2O) </t>
  </si>
  <si>
    <t xml:space="preserve">Ca3Be2(PO4)2(PO3,OH)2•4(H2O) </t>
  </si>
  <si>
    <t xml:space="preserve">Ca2ZnBe(PO4)2(PO3,OH)•4(H2O) </t>
  </si>
  <si>
    <t xml:space="preserve">(Mn,Mg)Fe+++2Be2(PO4)4•6(H2O) </t>
  </si>
  <si>
    <t xml:space="preserve">Na2Zr2Be(PO4)4•1-2(H2O) </t>
  </si>
  <si>
    <t xml:space="preserve">NaCs(Be,Li)Zr2(PO4)4•1-2(H2O) </t>
  </si>
  <si>
    <t xml:space="preserve">NaK(Be,Al)Zr2(PO4)4•2(H2O) </t>
  </si>
  <si>
    <t xml:space="preserve">Li8(Ca,Li,K,Na)11Be24(PO4)24•38(H2O) </t>
  </si>
  <si>
    <t xml:space="preserve">Zn3(PO4)2•4(H2O) </t>
  </si>
  <si>
    <t xml:space="preserve">Zn3(AsO4)2•2(H2O) </t>
  </si>
  <si>
    <t xml:space="preserve">Zn2(Fe++,Mn)(PO4)2•4(H2O) </t>
  </si>
  <si>
    <t xml:space="preserve">CaZn2(PO4)2•2(H2O) </t>
  </si>
  <si>
    <t xml:space="preserve">Cu++3(Zn,Cu)4Cd2(AsO4)6•2(H2O) </t>
  </si>
  <si>
    <t xml:space="preserve">Cu(AsO3OH)•1.5(H2O) </t>
  </si>
  <si>
    <t xml:space="preserve">CaZn2(AsO4)2•(H2O) </t>
  </si>
  <si>
    <t xml:space="preserve">KFe3(H2PO4)2(HPO4)4•6H2O </t>
  </si>
  <si>
    <t xml:space="preserve">MnPO4•(H2O) </t>
  </si>
  <si>
    <t xml:space="preserve">Mn5(H2O)4(AsO3OH)2(AsO4)2 </t>
  </si>
  <si>
    <t xml:space="preserve">Cd3Zn2(AsO3OH)2(AsO4)24?H2O </t>
  </si>
  <si>
    <t xml:space="preserve">Ca5(AsO3OH)2(AsO4)2•4(H2O) </t>
  </si>
  <si>
    <t xml:space="preserve">Mn++5(AsO3OH)2(AsO4)2•4(H2O) </t>
  </si>
  <si>
    <t xml:space="preserve">Mn5(PO3OH)2(PO4)2•4(H2O) </t>
  </si>
  <si>
    <t xml:space="preserve">MnAs+++++O3(OH)2•(H2O) </t>
  </si>
  <si>
    <t xml:space="preserve">CaMn(HAsO4)2•2(H2O) </t>
  </si>
  <si>
    <t xml:space="preserve">(Co,Zn)(AsO3OH)•(H2O) </t>
  </si>
  <si>
    <t xml:space="preserve">ZnHAsO4•(H2O) </t>
  </si>
  <si>
    <t xml:space="preserve">Cu(AsO3OH)•2(H2O) </t>
  </si>
  <si>
    <t xml:space="preserve">Cu++2As+++++2O7•3(H2O) </t>
  </si>
  <si>
    <t xml:space="preserve">Fe++(V+++++O4)(H2O) </t>
  </si>
  <si>
    <t xml:space="preserve">Cu2Fe+++(AsO4)[As+++O2(OH)2]•H2O </t>
  </si>
  <si>
    <t xml:space="preserve">Fe+++5V++++3V+++++12O39(OH)9•9(H2O) </t>
  </si>
  <si>
    <t xml:space="preserve">Hydrous </t>
  </si>
  <si>
    <t xml:space="preserve">Ca4Mg(AsO3OH)2(AsO4)2•4(H2O) </t>
  </si>
  <si>
    <t xml:space="preserve">Co2(H2O)4[(AsO3OH)]2•(H2O) </t>
  </si>
  <si>
    <t xml:space="preserve">(Mg,Fe+++)3(PO4)2(OH,O)•1,5(H2O) </t>
  </si>
  <si>
    <t xml:space="preserve">MnFe+++2(PO4)2(OH)2•(H2O) </t>
  </si>
  <si>
    <t xml:space="preserve">(Mn,Mg)9Fe+++3(PO4)8(OH)3•9(H2O) </t>
  </si>
  <si>
    <t xml:space="preserve">(Fe++,Mn)3(PO4)2•3(H2O) </t>
  </si>
  <si>
    <t xml:space="preserve">Mn++3(PO4)2•3(H2O) </t>
  </si>
  <si>
    <t xml:space="preserve">Fe+++[H2As+++++O4]3•5-5.5(H2O) </t>
  </si>
  <si>
    <t xml:space="preserve">Cu10(AsO4)4(SO4)(OH)6•8(H2O) </t>
  </si>
  <si>
    <t xml:space="preserve">ScPO4•2(H2O) </t>
  </si>
  <si>
    <t xml:space="preserve">AlPO4•2(H2O) </t>
  </si>
  <si>
    <t xml:space="preserve">Fe+++PO4•2(H2O) </t>
  </si>
  <si>
    <t xml:space="preserve">AlAsO4•2(H2O) </t>
  </si>
  <si>
    <t xml:space="preserve">Fe+++AsO4•2(H2O) </t>
  </si>
  <si>
    <t xml:space="preserve">In(AsO4)•2(H2O) </t>
  </si>
  <si>
    <t xml:space="preserve">(Fe++,Mg,Mn)3(PO4)2•4(H2O) </t>
  </si>
  <si>
    <t xml:space="preserve">Mn++3(AsO4)2•3(H2O) </t>
  </si>
  <si>
    <t xml:space="preserve">Cu3(AsO4)2•4(H2O) </t>
  </si>
  <si>
    <t xml:space="preserve">Mn5(AsO3OH)2(AsO4)2•10(H2O) </t>
  </si>
  <si>
    <t xml:space="preserve">(Mg,Zn)5(AsO3OH)2(AsO4)2•10(H2O) </t>
  </si>
  <si>
    <t xml:space="preserve">Mg(PO3OH)•3(H2O) </t>
  </si>
  <si>
    <t xml:space="preserve">Mg(AsO3OH)•4(H2O) </t>
  </si>
  <si>
    <t xml:space="preserve">Mg(AsO3OH)•7(H2O) </t>
  </si>
  <si>
    <t xml:space="preserve">Mg(PO3OH)•7(H2O) </t>
  </si>
  <si>
    <t xml:space="preserve">Mn3(PO4)2•4(H2O) </t>
  </si>
  <si>
    <t xml:space="preserve">(Mn++,Fe++)3(PO4)2•7(H2O) </t>
  </si>
  <si>
    <t xml:space="preserve">(Zn,Cu,Co)Cu4(AsO4)2(AsO3OH)2•9H2O </t>
  </si>
  <si>
    <t xml:space="preserve">CaCu4(AsO4)2(AsO3OH)2•10H2O </t>
  </si>
  <si>
    <t xml:space="preserve">CuCu4(AsO4)2(AsO3OH)2•~9(H2O) </t>
  </si>
  <si>
    <t xml:space="preserve">Mg3(PO4)2•8(H2O) </t>
  </si>
  <si>
    <t xml:space="preserve">Fe+++3(AsO4)2(OH)3•5(H2O) </t>
  </si>
  <si>
    <t xml:space="preserve">(Mn,Mg)3(AsO4)2•8(H2O) </t>
  </si>
  <si>
    <t xml:space="preserve">(Ni,Fe++)3(PO4)2•8(H2O) </t>
  </si>
  <si>
    <t xml:space="preserve">Ni3(AsO4)2•8(H2O) </t>
  </si>
  <si>
    <t xml:space="preserve">(Mg,Fe++)3(PO4)2•8(H2O) </t>
  </si>
  <si>
    <t xml:space="preserve">Co3(AsO4)2•8(H2O) </t>
  </si>
  <si>
    <t xml:space="preserve">Mg3(AsO4)2•8(H2O) </t>
  </si>
  <si>
    <t xml:space="preserve">Zn3(AsO4)2•8(H2O) </t>
  </si>
  <si>
    <t xml:space="preserve">Fe++3(AsO4)2•8(H2O) </t>
  </si>
  <si>
    <t xml:space="preserve">Fe++3(PO4)2•8(H2O) </t>
  </si>
  <si>
    <t xml:space="preserve">Co3(PO4)2•8(H2O) </t>
  </si>
  <si>
    <t xml:space="preserve">Mg3(PO4)2•22(H2O) </t>
  </si>
  <si>
    <t xml:space="preserve">Fe+++PO4•3(H2O) </t>
  </si>
  <si>
    <t xml:space="preserve">Fe+++AsO4•3.5(H2O) </t>
  </si>
  <si>
    <t xml:space="preserve">AlVO4•3(H2O) </t>
  </si>
  <si>
    <t xml:space="preserve">Al2(PO4)(VO4)•6(H2O) </t>
  </si>
  <si>
    <t xml:space="preserve">Al2(PO4)(VO4)•8(H2O) </t>
  </si>
  <si>
    <t xml:space="preserve">MgZr(PO4)2•4H2O </t>
  </si>
  <si>
    <t xml:space="preserve">FeZr(PO4)2•4(H2O) </t>
  </si>
  <si>
    <t xml:space="preserve">Fe+++3(PO4)2(OH)3•5(H2O) </t>
  </si>
  <si>
    <t xml:space="preserve">(Zn,Fe+++,Fe++)3(AsO4)2•8((H2O),OH) </t>
  </si>
  <si>
    <t xml:space="preserve">(Fe++3-x,Fe+++x)(PO4)2(OH)x•8-x(H2O), </t>
  </si>
  <si>
    <t xml:space="preserve">(Na,[])Ca2(Mg,Fe++,Fe+++)2(Fe+++,Mg)2(Fe++,Mg)2(PO4)6(H2O)2 </t>
  </si>
  <si>
    <t xml:space="preserve">NaCa2Mn++5Fe+++(AsO4)6•2(H2O) </t>
  </si>
  <si>
    <t xml:space="preserve">NaCa2(Fe++,Mn++)4MgFe+++(PO4)6•2(H2O) </t>
  </si>
  <si>
    <t xml:space="preserve">([],Na)Ca2(Mn++,Mg,Fe++)2(Fe+++,Mg++,Al)2Mn++2(PO4)6•2(H2O) </t>
  </si>
  <si>
    <t xml:space="preserve">KFe+++3(H2PO4)6(HPO4)2•4(H2O) </t>
  </si>
  <si>
    <t xml:space="preserve">Ca2(Mg,Fe++)(PO4)2•2(H2O) </t>
  </si>
  <si>
    <t xml:space="preserve">Ca2Zn(AsO4)2•2(H2O) </t>
  </si>
  <si>
    <t xml:space="preserve">Ca2(Ni,Mg)(PO4)2•2(H2O) </t>
  </si>
  <si>
    <t xml:space="preserve">Ca2(Mn,Fe++)(PO4)2•2(H2O) </t>
  </si>
  <si>
    <t xml:space="preserve">Ca2(Fe++,Mn)(PO4)2•2(H2O) </t>
  </si>
  <si>
    <t xml:space="preserve">Ca2Mn++(AsO4)•2(H2O) </t>
  </si>
  <si>
    <t xml:space="preserve">Ca2Mg(AsO4)2•2(H2O) </t>
  </si>
  <si>
    <t xml:space="preserve">Ca2(Zn, </t>
  </si>
  <si>
    <t xml:space="preserve">Ca[(UO2)SiO3(OH)]2•(H2O) </t>
  </si>
  <si>
    <t xml:space="preserve">Ca2(Co,Mg)(AsO4)2•2(H2O) </t>
  </si>
  <si>
    <t xml:space="preserve">Ca2(Mn,Mg)(AsO4)2•2(H2O) </t>
  </si>
  <si>
    <t xml:space="preserve">Ca2(Mg,Co)(AsO4)2•2(H2O) </t>
  </si>
  <si>
    <t xml:space="preserve">Ca(Zn,Cu++)(Fe+++,Zn)(AsO4)2(OH,H2O)2 </t>
  </si>
  <si>
    <t xml:space="preserve">Ca(Mg,Al,Fe++)2(AsO4)2(H2O,OH)2 </t>
  </si>
  <si>
    <t xml:space="preserve">CaZnMn+++(AsO3OH)4(OH)3 </t>
  </si>
  <si>
    <t xml:space="preserve">Ca(Co,Fe,Ni)2(AsO4)2(OH,H2O)2 </t>
  </si>
  <si>
    <t xml:space="preserve">Pb(Fe+++Zn)2(AsO4)2(OH,H2O)2 </t>
  </si>
  <si>
    <t xml:space="preserve">Pb(Co,Fe)2(AsO4)2(OH,H2O)2 </t>
  </si>
  <si>
    <t xml:space="preserve">Ca(Ni,Fe,Co)2(AsO4)2(OH,H2O)2 </t>
  </si>
  <si>
    <t xml:space="preserve">Bi(Co,Ni)2(AsO4)2(OH,H2O)2 </t>
  </si>
  <si>
    <t xml:space="preserve">Bi(Ni,Co)2(AsO4)2(OH,H2O)2 </t>
  </si>
  <si>
    <t xml:space="preserve">PbZnFe++(AsO4)2•(H2O) </t>
  </si>
  <si>
    <t xml:space="preserve">Pb(Cu,Zn)2(AsO4)2•2(H2O) </t>
  </si>
  <si>
    <t xml:space="preserve">Ca(Mn+++,Mg,)2(AsO4)2(OH,H2O)2 </t>
  </si>
  <si>
    <t xml:space="preserve">PbFe+++2(VO4)2(OH)2 </t>
  </si>
  <si>
    <t xml:space="preserve">PbMn+++2(VO4)2(OH)2 </t>
  </si>
  <si>
    <t xml:space="preserve">Pb(Zn,Fe,Cu)2(AsO4)2(OH,H2O)2 </t>
  </si>
  <si>
    <t xml:space="preserve">Ca(Cu,Zn)(Fe,Zn)(AsO4)2(OH,H2O)2 </t>
  </si>
  <si>
    <t xml:space="preserve">Pb(Cu,Fe++)2(AsO4,SO4)2(CO3,H2O)0.7 </t>
  </si>
  <si>
    <t xml:space="preserve">PbZn2(AsO4)2•2(H2O) </t>
  </si>
  <si>
    <t xml:space="preserve">Pb(Co,Ni,Zn,)2(AsO4)2•2(H2O) </t>
  </si>
  <si>
    <t xml:space="preserve">PbCuFe+++(PO4)2(OH,H2O)2 </t>
  </si>
  <si>
    <t xml:space="preserve">PbBiH(VO4)2•2(H2O) </t>
  </si>
  <si>
    <t xml:space="preserve">Ca2Ni(AsO4)2•2H2O </t>
  </si>
  <si>
    <t xml:space="preserve">(Ca,Mn++,Fe++)Fe+++3(AsO4)(PO4)3(PO3OH) </t>
  </si>
  <si>
    <t xml:space="preserve">Ca2Fe++(PO4)2•4(H2O) </t>
  </si>
  <si>
    <t xml:space="preserve">Ca4Mg(AsO3OH)2(AsO4)2•11(H2O) </t>
  </si>
  <si>
    <t xml:space="preserve">(NH4)Mg(PO4)•(H2O) </t>
  </si>
  <si>
    <t xml:space="preserve">(NH4)(Mn++,Mg,Ca)PO4•(H2O) </t>
  </si>
  <si>
    <t xml:space="preserve">H6(K,Na)3(Al,Fe+++)5(PO4)8•13(H2O) </t>
  </si>
  <si>
    <t xml:space="preserve">K3Al5(HPO4)6(PO4)2•18(H2O) </t>
  </si>
  <si>
    <t xml:space="preserve">(NH4)2MgH2(PO4)2•4(H2O) </t>
  </si>
  <si>
    <t xml:space="preserve">(NH4)2Mg3H4(PO4)4•8(H2O) </t>
  </si>
  <si>
    <t xml:space="preserve">KNaMg2(PO4)2•14H2O </t>
  </si>
  <si>
    <t xml:space="preserve">(NH4)MgPO4•6(H2O) </t>
  </si>
  <si>
    <t xml:space="preserve">KMg(PO4)•6(H2O) </t>
  </si>
  <si>
    <t xml:space="preserve">Mg5Ba(PO4)4•8(H2O) </t>
  </si>
  <si>
    <t xml:space="preserve">Na2Mg5(PO4)4•7(H2O) </t>
  </si>
  <si>
    <t xml:space="preserve">Zn6(PO4)4•7H2O </t>
  </si>
  <si>
    <t xml:space="preserve">(Co,Ni,Mg,Ca)3(Fe+++,Al)2(AsO4)4•11(H2O) </t>
  </si>
  <si>
    <t xml:space="preserve">Zn5CaFe+++2(AsO4)6•14(H2O) </t>
  </si>
  <si>
    <t xml:space="preserve">(Ca,Cu,Na,Fe+++,Al </t>
  </si>
  <si>
    <t xml:space="preserve">H(NH4)Na(PO4)•4(H2O) </t>
  </si>
  <si>
    <t xml:space="preserve">(NH4)2Ca(HPO4)2•(H2O) </t>
  </si>
  <si>
    <t xml:space="preserve">Na(Sr,Ba)(PO4)•9(H2O) </t>
  </si>
  <si>
    <t xml:space="preserve">NaBaPO4•9(H2O) </t>
  </si>
  <si>
    <t xml:space="preserve">Ca(AsO3OH)•(H2O) </t>
  </si>
  <si>
    <t xml:space="preserve">Ca5(AsO3OH)2(AsO4)2•5(H2O) </t>
  </si>
  <si>
    <t xml:space="preserve">Ca5(AsO3OH)2(AsO4)2•9(H2O) </t>
  </si>
  <si>
    <t xml:space="preserve">Ca6(AsO4)(AsO3OH)3(PO4,SO4)•15(H2O) </t>
  </si>
  <si>
    <t xml:space="preserve">Ca3(AsO4)•11(H2O) </t>
  </si>
  <si>
    <t xml:space="preserve">Ca3(AsO4)2•10(H2O) </t>
  </si>
  <si>
    <t xml:space="preserve">(Ca,Th,Ce)(PO4)•(H2O) </t>
  </si>
  <si>
    <t xml:space="preserve">(Th,Pb,Ca)PO4•(H2O) </t>
  </si>
  <si>
    <t xml:space="preserve">(Ce,La)PO4•(H2O) </t>
  </si>
  <si>
    <t xml:space="preserve">(La,Ce)PO4•(H2O) </t>
  </si>
  <si>
    <t xml:space="preserve">(Nd,Ce,La)PO4•(H2O) </t>
  </si>
  <si>
    <t xml:space="preserve">(Ca,U++++,Fe+++)(PO4,SO4)•2(H2O) </t>
  </si>
  <si>
    <t xml:space="preserve">CaHAsO4•2(H2O) </t>
  </si>
  <si>
    <t xml:space="preserve">CaHPO4•2(H2O) </t>
  </si>
  <si>
    <t xml:space="preserve">(Dy,Sm,Gd,Nd)(PO4)•2(H2O) </t>
  </si>
  <si>
    <t xml:space="preserve">Nd(PO4)•2(H2O) </t>
  </si>
  <si>
    <t xml:space="preserve">YPO4•2(H2O) </t>
  </si>
  <si>
    <t xml:space="preserve">Ca2(SO4)(HPO4)•4(H2O) </t>
  </si>
  <si>
    <t xml:space="preserve">NaCa5H4(AsO4)5•4(H2O) </t>
  </si>
  <si>
    <t xml:space="preserve">Na2(PO3OH)•2(H2O) </t>
  </si>
  <si>
    <t xml:space="preserve">Ca(V++++O)2(PO4)2•5(H2O) </t>
  </si>
  <si>
    <t xml:space="preserve">Ba(V++++O)2(PO4)2•4(H2O) </t>
  </si>
  <si>
    <t xml:space="preserve">Na2H(PO4)• </t>
  </si>
  <si>
    <t xml:space="preserve">(U,Ca,Ce)2(PO4)2•1-2(H2O) </t>
  </si>
  <si>
    <t xml:space="preserve">Be2(AsO4)(OH)•4(H2O) </t>
  </si>
  <si>
    <t xml:space="preserve">Be2(PO4)(OH)•4(H2O) </t>
  </si>
  <si>
    <t xml:space="preserve">Ca2Mn++Mn++2Mn++2Be4(PO4)6(OH)4•6H2O </t>
  </si>
  <si>
    <t xml:space="preserve">Ca2([],Mn)2(Fe+++,Mn,Mg)4Be4(PO4)6(OH)4•6H2O </t>
  </si>
  <si>
    <t xml:space="preserve">Ca2(Zn,Mg,Fe)5Be4(PO4)6(OH)4•6H2O </t>
  </si>
  <si>
    <t xml:space="preserve">Ca(Mn++,Fe++)5Be4(PO4)6(OH)4•6(H2O) </t>
  </si>
  <si>
    <t xml:space="preserve">Ca2(Mg,Fe++)(Mg,Fe++,Al,Mn,Fe+++)4Be4(PO4)6(OH)4•6(H2O) </t>
  </si>
  <si>
    <t xml:space="preserve">Ca2Fe++[]Mg2Fe++2Be4(PO4)6(OH)4•6H2O </t>
  </si>
  <si>
    <t xml:space="preserve">Ca2Be4(Fe++,Mn)5(PO4)6(OH)4•6(H2O) </t>
  </si>
  <si>
    <t xml:space="preserve">Ca2Be4(PO4)3(OH)3•5(H2O) </t>
  </si>
  <si>
    <t xml:space="preserve">CaBe3(PO4)2(OH)2•5(H2O) </t>
  </si>
  <si>
    <t xml:space="preserve">K2(Na,Ca)2Li3Be6(PO4)6(OH)2•(H2O) </t>
  </si>
  <si>
    <t xml:space="preserve">(Cu,Zn)2ZnPO4(OH)3•2(H2O) </t>
  </si>
  <si>
    <t xml:space="preserve">(Cu,Zn)6(AsO4,PO4)2(OH)6•(H2O) </t>
  </si>
  <si>
    <t xml:space="preserve">(Cu,Zn)5Zn(PO4)2(OH)6•(H2O) </t>
  </si>
  <si>
    <t xml:space="preserve">Zn4(PO4)2(OH)2•3(H2O) </t>
  </si>
  <si>
    <t xml:space="preserve">CaBe4(PO4)2(OH)4•0.5(H2O) </t>
  </si>
  <si>
    <t xml:space="preserve">Fe+++2(PO4)(SO4)(OH)•6(H2O) </t>
  </si>
  <si>
    <t xml:space="preserve">Al11(PO4)9(OH)6•38(H2O) </t>
  </si>
  <si>
    <t xml:space="preserve">Fe++2ZnMnFe+++(PO4)3(OH)2•9(H2O) </t>
  </si>
  <si>
    <t xml:space="preserve">H2MnAl(PO4)2(OH)•6(H2O) </t>
  </si>
  <si>
    <t xml:space="preserve">Al5[(PO4)2[(P,S)O3(OH,O)]2F2(OH)2(H2O)8•6.48(H2O) </t>
  </si>
  <si>
    <t xml:space="preserve">Al2(PO4)(SO4)(OH)•9(H2O) </t>
  </si>
  <si>
    <t xml:space="preserve">Fe+++2(AsO4)(SO4)(OH)•5(H2O) </t>
  </si>
  <si>
    <t xml:space="preserve">Fe+++2(AsO4)(SO4)(OH)•7(H2O) </t>
  </si>
  <si>
    <t xml:space="preserve">Fe+++4(AsO4)3(SO4)(OH)•15(H2O) </t>
  </si>
  <si>
    <t xml:space="preserve">Fe++Fe+++4(PO4)4(OH)2•2(H2O) </t>
  </si>
  <si>
    <t xml:space="preserve">(Al,Fe+++)14(PO4)11(SO4)(OH)7•84(H2O) </t>
  </si>
  <si>
    <t xml:space="preserve">HFe++3Al2(PO4)4F•18(H2O) </t>
  </si>
  <si>
    <t xml:space="preserve">(Cu,[])(Cd,Ca)2Al3(PO4)4F2(H2O)10{(H2O,F)}2 </t>
  </si>
  <si>
    <t xml:space="preserve">Cd2Cu2(PO4)2(SO4)•5H2O </t>
  </si>
  <si>
    <t xml:space="preserve">NaCu5(Ti,Sb)2O2(AsO4)4[AsO3(OH)]2•8H2O </t>
  </si>
  <si>
    <t xml:space="preserve">Cu2Mg2(PO4)2(OH)2•5(H2O) </t>
  </si>
  <si>
    <t xml:space="preserve">Cu2(AsO4)(OH)•3(H2O) </t>
  </si>
  <si>
    <t xml:space="preserve">Zn2(AsO4)(OH)•(H2O) </t>
  </si>
  <si>
    <t xml:space="preserve">Cu8(AsO4)4(OH)4•5(H2O) </t>
  </si>
  <si>
    <t xml:space="preserve">CuFe+++2(PO4)2(OH)2•4H2O </t>
  </si>
  <si>
    <t xml:space="preserve">Fe++Fe+++2(AsO4)2(OH)2•4H2O </t>
  </si>
  <si>
    <t xml:space="preserve">CoFe+++2(AsO4)2(OH)2•4(H2O) </t>
  </si>
  <si>
    <t xml:space="preserve">(Mn,Fe++)Fe+++2(PO4)2(OH)2•4(H2O) </t>
  </si>
  <si>
    <t xml:space="preserve">CuFe+++2(AsO4,PO4,SO4)2(O,OH)2•4(H2O) </t>
  </si>
  <si>
    <t xml:space="preserve">ZnFe+++2(AsO4)2(OH)2•4(H2O) </t>
  </si>
  <si>
    <t xml:space="preserve">Fe++Fe+++2(PO4)2(OH)2•4(H2O) </t>
  </si>
  <si>
    <t xml:space="preserve">ZnAl2(PO4)2(OH)2•3(H2O) </t>
  </si>
  <si>
    <t xml:space="preserve">Mn++Mn+++2(PO4)2(OH)2•4(H2O) </t>
  </si>
  <si>
    <t xml:space="preserve">(Fe+++,Mn+++)Fe+++5(PO4)4O(OH)4•6(H2O) </t>
  </si>
  <si>
    <t xml:space="preserve">Mg5(PO4)2(CO3)(OH)2•4.5(H2O) </t>
  </si>
  <si>
    <t xml:space="preserve">Fe++Fe+++2(PO4)2(OH)2•6(H2O) </t>
  </si>
  <si>
    <t xml:space="preserve">Fe+++Fe+++2(PO4)2(OH)3•5(H2O) </t>
  </si>
  <si>
    <t xml:space="preserve">Fe++Al2(PO4)2(OH)2•8(H2O) </t>
  </si>
  <si>
    <t xml:space="preserve">Mn++Fe+++2(PO4)2(OH)2•6(H2O) </t>
  </si>
  <si>
    <t xml:space="preserve">Fe++Fe+++5(PO4)4(OH)5•4(H2O) </t>
  </si>
  <si>
    <t xml:space="preserve">MgAl2(AsO4)2(OH)2•8H2O </t>
  </si>
  <si>
    <t xml:space="preserve">MgAl2(PO4)2(OH)2•8(H2O) </t>
  </si>
  <si>
    <t xml:space="preserve">Mn++Fe+++2(PO4)2(OH)2•8(H2O) </t>
  </si>
  <si>
    <t xml:space="preserve">Fe+++Al2(PO4)2(OH)3•5(H2O) </t>
  </si>
  <si>
    <t xml:space="preserve">MgFe+++2(PO4)2(OH)2•8(H2O) </t>
  </si>
  <si>
    <t xml:space="preserve">Fe++Fe+++2(PO4)2(OH)2•8(H2O) </t>
  </si>
  <si>
    <t xml:space="preserve">(Mn++,Fe++,Mg)Al2(PO4)2(OH)2•8(H2O) </t>
  </si>
  <si>
    <t xml:space="preserve">Mn++Fe+++2(PO4)2(OH)2•7-8(H2O) </t>
  </si>
  <si>
    <t xml:space="preserve">(Mn++,Fe++,Mg)Al2(PO4 </t>
  </si>
  <si>
    <t xml:space="preserve">Fe+++5(PO4,VO4)4•7(H2O) </t>
  </si>
  <si>
    <t xml:space="preserve">Fe++Al2(PO4)2(OH)2•6(H2O) </t>
  </si>
  <si>
    <t xml:space="preserve">Al4(PO4)3(OH)3•9(H2O) </t>
  </si>
  <si>
    <t xml:space="preserve">(Fe+++,Al)25(PO4)17O6(OH)12•75(H2O) </t>
  </si>
  <si>
    <t xml:space="preserve">Fe++3Al4(PO4)4(OH)6•2(H2O) </t>
  </si>
  <si>
    <t xml:space="preserve">(Mg,Fe++)3(Al,Fe+++)4(PO4)4(OH)6•2(H2O) </t>
  </si>
  <si>
    <t xml:space="preserve">Al3(PO4)2(F,OH)2•8(H2O,OH) </t>
  </si>
  <si>
    <t xml:space="preserve">Al3(PO4)2(OH,F)3•5(H2O) </t>
  </si>
  <si>
    <t xml:space="preserve">Fe3(PO4)2(OH)3•5H2O </t>
  </si>
  <si>
    <t xml:space="preserve">Al5(PO4)3(SO4)(OH)4•4(H2O) </t>
  </si>
  <si>
    <t xml:space="preserve">Zn2Fe+++3(AsO4)3(OH)4•10(H2O) </t>
  </si>
  <si>
    <t xml:space="preserve">Ca2(Zn,Mn)Fe+++4(AsO4)4(OH)6•6(H2O) </t>
  </si>
  <si>
    <t xml:space="preserve">[Cu0.56(VO)0.44]Al2(PO4)2(F,OH)•2.5H2O) </t>
  </si>
  <si>
    <t xml:space="preserve">(Cu++,[],Al,V+++)6[Al8(PO4)8F8] </t>
  </si>
  <si>
    <t xml:space="preserve">Cu2Fe+++2(AsO4)2(OH)4•(H2O) </t>
  </si>
  <si>
    <t xml:space="preserve">Cu2Al2(AsO4)2(OH)4•(H2O) </t>
  </si>
  <si>
    <t xml:space="preserve">Mn4Mg(AsO4)2(OH)4•4(H2O) </t>
  </si>
  <si>
    <t xml:space="preserve">(Cu,Mg)2Mg2(Mg,Cu)(OH)4(H2O)4(AsO4)2 </t>
  </si>
  <si>
    <t xml:space="preserve">(Fe++,Zn)Al6(PO4)4(OH)8•4(H2O) </t>
  </si>
  <si>
    <t xml:space="preserve">CuFe+++6(PO4)4(OH)8•4(H2O) </t>
  </si>
  <si>
    <t xml:space="preserve">(Zn,Cu)Al6(PO4)4(OH)8•4(H2O) </t>
  </si>
  <si>
    <t xml:space="preserve">Al6(PO4)2(PO3OH)2(OH)8•4(H2O) </t>
  </si>
  <si>
    <t xml:space="preserve">CuAl6(PO4)4(OH)8•4(H2O) </t>
  </si>
  <si>
    <t xml:space="preserve">(Mn++1-xFe+++x)Al(PO4)(OH)2-xOx </t>
  </si>
  <si>
    <t xml:space="preserve">Fe++Al(PO4)(OH)2•(H2O) </t>
  </si>
  <si>
    <t xml:space="preserve">MnAl(PO4)(OH)2•(H2O) </t>
  </si>
  <si>
    <t xml:space="preserve">Al2(PO4)(OH)3•(H2O) </t>
  </si>
  <si>
    <t xml:space="preserve">Al2(PO4)F2(OH)•7(H2O) </t>
  </si>
  <si>
    <t xml:space="preserve">Al2(AsO4)(OH)3•3(H2O) </t>
  </si>
  <si>
    <t xml:space="preserve">Cu3Al4(PO4)3(OH)9•4(H2O) </t>
  </si>
  <si>
    <t xml:space="preserve">Cu2Al7(AsO4)4(OH)13•12(H2O) </t>
  </si>
  <si>
    <t xml:space="preserve">(Ca,Na)2(Al,Mg,Fe++)(Si2O7) </t>
  </si>
  <si>
    <t xml:space="preserve">Mg5Al12(PO4)8(OH)22•32(H2O) </t>
  </si>
  <si>
    <t xml:space="preserve">(Cu,Ca,Fe)10Bi(AsO4)4(OH)11•2(H2O) </t>
  </si>
  <si>
    <t xml:space="preserve">Al11(SO4)3(PO4)2(OH)21•16(H2O) </t>
  </si>
  <si>
    <t xml:space="preserve">Al5(SO4)(PO4)(OH)10•8(H2O) </t>
  </si>
  <si>
    <t xml:space="preserve">(Al,Fe+++)3(AsO4)(OH)6•5(H2O) </t>
  </si>
  <si>
    <t xml:space="preserve">Al2(PO4)(OH)3•4-5(H2O) </t>
  </si>
  <si>
    <t xml:space="preserve">Al3(PO4)(OH)6•6(H2O) </t>
  </si>
  <si>
    <t xml:space="preserve">(Pb,Cu,Al)(PO4)x•n(H2O) </t>
  </si>
  <si>
    <t xml:space="preserve">(Fe+++,Al)5(VO4,PO4)2(OH)9•3(H2O) </t>
  </si>
  <si>
    <t xml:space="preserve">Cu2Al(AsO4)(OH)4•4(H2O) </t>
  </si>
  <si>
    <t xml:space="preserve">Cu3Al4(PO4)2(OH)12•2(H2O) </t>
  </si>
  <si>
    <t xml:space="preserve">Cu++18Al2(AsO4)3(SO4)3(OH)27•33(H2O) </t>
  </si>
  <si>
    <t xml:space="preserve">Cu9(AsO4)2(SO4)(OH)10•7(H2O) </t>
  </si>
  <si>
    <t xml:space="preserve">Fe++2(Fe+++,Mg)4(PO4)(OH)13•H2O </t>
  </si>
  <si>
    <t xml:space="preserve">Ca2Cu8(AsO4)6Cl(OH)•7(H2O) </t>
  </si>
  <si>
    <t xml:space="preserve">NaCaCu5(AsO4)4Cl•5(H2O) </t>
  </si>
  <si>
    <t xml:space="preserve">NaCa(Zn,Cu)5(AsO4)4Cl•4-5(H2O) </t>
  </si>
  <si>
    <t xml:space="preserve">NaCaCu5(AsO4)4Cl•5H2O </t>
  </si>
  <si>
    <t xml:space="preserve">NaPbCu++5(AsO4)4Cl•5(H2O) </t>
  </si>
  <si>
    <t xml:space="preserve">NaCaCu5(PO4)4Cl•5(H2O) </t>
  </si>
  <si>
    <t xml:space="preserve">KAl2(PO4)2(OH,F)•4(H2O) </t>
  </si>
  <si>
    <t xml:space="preserve">KFe+++2(PO4)2(OH)•2(H2O) </t>
  </si>
  <si>
    <t xml:space="preserve">(NH4,K)(Fe+++,Al)2(PO4)2(OH)•2(H2O) </t>
  </si>
  <si>
    <t xml:space="preserve">KAl2(PO4)2(OH)•2(H2O) </t>
  </si>
  <si>
    <t xml:space="preserve">(Mn++,Ca)MgFe+++(PO4)2(OH)•4(H2O) </t>
  </si>
  <si>
    <t xml:space="preserve">Ca(Mn,Zn)2Fe+++3(PO4)4(OH)3•2(H2O) </t>
  </si>
  <si>
    <t xml:space="preserve">CaMn++Fe++2Fe+++2(PO4)4(OH)2•8(H2O) </t>
  </si>
  <si>
    <t xml:space="preserve">CaMnMg2Fe+++2(PO4)4(OH)2•8(H2O) </t>
  </si>
  <si>
    <t xml:space="preserve">CaMn++Mn++2Fe+++2(PO4)4(OH)2•8(H2O) </t>
  </si>
  <si>
    <t xml:space="preserve">MnMnMn2Fe+++2(PO4)4(OH)2•8(H2O) </t>
  </si>
  <si>
    <t xml:space="preserve">Mn++Mn++Fe++Al2(OH)2(PO4)4•8(H2O) </t>
  </si>
  <si>
    <t xml:space="preserve">(Mn++,Ca)(Fe++,Mn++)Mg2Al2(PO4)4(OH)2•8(H2O) </t>
  </si>
  <si>
    <t xml:space="preserve">Ca(Fe++,Mn++)Mg2Al2(PO4)4(OH)2•8(H2O) </t>
  </si>
  <si>
    <t xml:space="preserve">CaMn++Mg2Al2(PO4)4(OH)2•8(H2O) </t>
  </si>
  <si>
    <t xml:space="preserve">(Ca,Mn)(Fe++,Mn++)Fe++2Fe+++2(PO4)4(OH)2•8(H2O) </t>
  </si>
  <si>
    <t xml:space="preserve">NaFe+++Mg2Fe+++2(PO4)4(OH)2•8H2O </t>
  </si>
  <si>
    <t xml:space="preserve">CaMgMg2Fe+++2(PO4)4(OH)2•8H2O </t>
  </si>
  <si>
    <t xml:space="preserve">NaMnMg2Fe+++2(PO4)4(OH)2•8H2O </t>
  </si>
  <si>
    <t xml:space="preserve">(Mn,Ca)(Mn,Fe++,Mg)Fe+++(PO4)2(OH)•4(H2O) </t>
  </si>
  <si>
    <t xml:space="preserve">CaMgAl(PO4)2(OH)•4(H2O) </t>
  </si>
  <si>
    <t xml:space="preserve">CaMgFe+++(PO4)2(OH)•4(H2O) </t>
  </si>
  <si>
    <t xml:space="preserve">CaMn++Fe+++(PO4)2(OH)•2(H2O) </t>
  </si>
  <si>
    <t xml:space="preserve">CaMgSc(PO4)2(OH)•4(H2O) </t>
  </si>
  <si>
    <t xml:space="preserve">Ca4Fe++(Fe+++,Al)4(PO4)6(OH)4•12(H2O) </t>
  </si>
  <si>
    <t xml:space="preserve">(Ca,Mn++)4(Fe++,Mn++)Al4(PO4)6(OH)4•12(H2O) </t>
  </si>
  <si>
    <t xml:space="preserve">Ca4MgAl4(PO4)6(OH)4•12(H2O) </t>
  </si>
  <si>
    <t xml:space="preserve">Ca4Mn++Fe+++4(PO4)6(OH)4•12(H2O) </t>
  </si>
  <si>
    <t xml:space="preserve">Ca2Fe+++3(AsO4)3O2•3(H2O) </t>
  </si>
  <si>
    <t xml:space="preserve">Ca2Fe+++3O2(AsO4)3•2(H2O) </t>
  </si>
  <si>
    <t xml:space="preserve">Ca2Mn3O2(AsO4)2(CO3)•3(H2O) </t>
  </si>
  <si>
    <t xml:space="preserve">(Mn,Ca)(Mg,Fe++,Mn)Al(PO4)2(OH)•4(H2O) </t>
  </si>
  <si>
    <t xml:space="preserve">Ca2Mn+++3(PO4)3O2•3(H2O) </t>
  </si>
  <si>
    <t xml:space="preserve">Ca6Mn+++9(PO4)9O6(H2O)6•3(H2O) </t>
  </si>
  <si>
    <t xml:space="preserve">Ca2Fe+++3(PO4)3O2•3(H2O) </t>
  </si>
  <si>
    <t xml:space="preserve">KTiMn2Fe+++2(PO4)4(OH)3•15(H2O) </t>
  </si>
  <si>
    <t xml:space="preserve">KMg2Al2Ti(PO4)4(OH)3•15(H2O) </t>
  </si>
  <si>
    <t xml:space="preserve">K(Mg,Mn)2(Fe+++,Al)2Ti(PO4)4(OH)3•15(H2O) </t>
  </si>
  <si>
    <t xml:space="preserve">(H2O,K)2Ti(Mn++,Fe++)2(Fe+++,Ti)2Ti(PO4)4(O,F)2•14(H2O) </t>
  </si>
  <si>
    <t xml:space="preserve">Ca4Fe+++2(PO4)4(OH)2•3(H2O) </t>
  </si>
  <si>
    <t xml:space="preserve">(Na,Ca)Cu++3(AsO4)2Cl•5(H2O) </t>
  </si>
  <si>
    <t xml:space="preserve">KCdCu5(AsO4)4[As(OH)2O2]•2(H2O) </t>
  </si>
  <si>
    <t xml:space="preserve">KCaCu5(AsO4)4[As(OH)2O2]•2(H2O) </t>
  </si>
  <si>
    <t xml:space="preserve">K3Na2Ca10Al15(PO4)21(OH)7•26(H2O) </t>
  </si>
  <si>
    <t xml:space="preserve">Bi6(Mg,Co)11Fe14[AsO4]18O12(OH)4(H2O)86 </t>
  </si>
  <si>
    <t xml:space="preserve">K(Mn++,Fe+++,Fe++)2(Nb,Ta)(PO4)2O2((H2O),OH)2 </t>
  </si>
  <si>
    <t xml:space="preserve">KFe++2(Nb,Ta)(PO4)2O2•2(H2O) </t>
  </si>
  <si>
    <t xml:space="preserve">CaAl2(PO4)2(OH)2•(H2O) </t>
  </si>
  <si>
    <t xml:space="preserve">CaMg(AsO4)(OH)•5(H2O) </t>
  </si>
  <si>
    <t xml:space="preserve">[Na(H2O)2.5][Fe+++8(PO4)6(OH)7(H2O)4] </t>
  </si>
  <si>
    <t xml:space="preserve">[K(H2O)2.5][Fe+++8(PO4)6(OH)7(H2O)4] </t>
  </si>
  <si>
    <t xml:space="preserve">KCuFe+++15(PO4)12(OH)12•12(H2O) </t>
  </si>
  <si>
    <t xml:space="preserve">Ca2Zn4Fe+++8(PO4)9(OH)9•16(H2O) </t>
  </si>
  <si>
    <t xml:space="preserve">NaAlZr(PO4)2(OH)2•(H2O) </t>
  </si>
  <si>
    <t xml:space="preserve">Na2(H2O)4[Mn+++2(OH)2(PO4)2] </t>
  </si>
  <si>
    <t xml:space="preserve">Bi+++2Cu++3(PO4)2O2(OH)2•2(H2O) </t>
  </si>
  <si>
    <t xml:space="preserve">Ca3Cu2Al2(AsO4)4(OH)4•2H2O </t>
  </si>
  <si>
    <t xml:space="preserve">KAl4(AsO4)3(OH)4•6•5(H2O) </t>
  </si>
  <si>
    <t xml:space="preserve">BaAl4(AsO4)3(OH)5•5(H2O) </t>
  </si>
  <si>
    <t xml:space="preserve">BaFe+++4(AsO4)3(OH)5•5(H2O) </t>
  </si>
  <si>
    <t xml:space="preserve">KFe+++4(AsO4)3(OH)4•6-7(H2O) </t>
  </si>
  <si>
    <t xml:space="preserve">(Na,K)2Fe+++4(AsO4)3(OH)5•7(H2O) </t>
  </si>
  <si>
    <t xml:space="preserve">(Ba,K)0.5(Zn,Cu)0.5(Al,Fe)4(AsO4)3•5(H2O) </t>
  </si>
  <si>
    <t xml:space="preserve">NaMgAl5(PO4)4(OH)6•2H2O </t>
  </si>
  <si>
    <t xml:space="preserve">NaMn++Fe+++5(PO4)4(OH)6•2H2O </t>
  </si>
  <si>
    <t xml:space="preserve">Fe++Fe+++4(PO4)3(OH)5•2(H2O) </t>
  </si>
  <si>
    <t xml:space="preserve">(Na,Ca)2(Fe++,Mg)2Al10(PO4)8(OH,O)12•4(H2O) </t>
  </si>
  <si>
    <t xml:space="preserve">Na(Fe+++,Fe++)(Fe+++,Al)5(PO4)4(OH)6•2(H2O) </t>
  </si>
  <si>
    <t xml:space="preserve">Na(Fe+++,Cu)9+x(PO4)6(OH)11•3(H2O) </t>
  </si>
  <si>
    <t xml:space="preserve">Ca2Cu5Sb(AsO4)4Cl(OH)6•6(H2O) </t>
  </si>
  <si>
    <t xml:space="preserve">(Ca,Fe+++)2Cu5(Bi,Cu)(PO4 </t>
  </si>
  <si>
    <t xml:space="preserve">CaAl18(PO4)12(OH)20•28(H2O) </t>
  </si>
  <si>
    <t xml:space="preserve">Ba(Al,Mg)(PO4,CO3)(OH)2•(H2O) </t>
  </si>
  <si>
    <t xml:space="preserve">CaAl(PO4)(OH)2•(H2O) </t>
  </si>
  <si>
    <t xml:space="preserve">NaFe+++3(PO4)2(OH)4•2(H2O) </t>
  </si>
  <si>
    <t xml:space="preserve">(Na,K)CaAl6(PO4)4(OH)9•3(H2O) </t>
  </si>
  <si>
    <t xml:space="preserve">NaAl3(PO4)2(OH)4•2(H2O) </t>
  </si>
  <si>
    <t xml:space="preserve">(Dy,La,Ca)Cu6(AsO4)3(OH)6•3(H2O) </t>
  </si>
  <si>
    <t xml:space="preserve">CaCu6(AsO4)3(OH)6•3(H2O) </t>
  </si>
  <si>
    <t xml:space="preserve">(Ce,Ca)Cu6(AsO4)3(OH)6•3(H2O) </t>
  </si>
  <si>
    <t xml:space="preserve">(La,Ca)Cu6(AsO4)3(OH)6•3(H2O) </t>
  </si>
  <si>
    <t xml:space="preserve">(Pb,Nd,Y,La,Ca)Cu6(AsO4)3(OH)6•3(H2O) </t>
  </si>
  <si>
    <t xml:space="preserve">(Y,Ca)Cu6(AsO4)3(OH)6•3(H2O) </t>
  </si>
  <si>
    <t xml:space="preserve">(Al,Y)Cu6(AsO4)3(OH)6•3(H2O) </t>
  </si>
  <si>
    <t xml:space="preserve">(Ca,Y)Cu6[(AsO4)2(AsO3OH)(OH)6]•3(H2O) </t>
  </si>
  <si>
    <t xml:space="preserve">BiCu6(AsO4)3(OH)6•3(H2O) </t>
  </si>
  <si>
    <t xml:space="preserve">(Y,Ce,Nd,Ca)Cu6(PO4)3(OH)6•3(H2O) </t>
  </si>
  <si>
    <t xml:space="preserve">(Pb,REE,Ca)Cu6(AsO4)3(OH)6•3(H2O) </t>
  </si>
  <si>
    <t xml:space="preserve">CaCu6[(PO4)2(PO3OH)(OH)6]•3(H2O) </t>
  </si>
  <si>
    <t xml:space="preserve">Pb3Zn3Sb+++++As2O13(OH) </t>
  </si>
  <si>
    <t xml:space="preserve">(Ca,Cu)4Fe6[(As,Si)O4]4(OH)8•18(H2O) </t>
  </si>
  <si>
    <t xml:space="preserve">Ca4Mn++6As+++++4O16(OH)8•18(H2O) </t>
  </si>
  <si>
    <t xml:space="preserve">CaMgAl2(PO4)2(OH)4?7H2O </t>
  </si>
  <si>
    <t xml:space="preserve">NaCa2Al2(As+++++O4)2F4(OH)•2(H2O) </t>
  </si>
  <si>
    <t xml:space="preserve">NaCa2Al2(PO4)2(F,OH)5•2(H2O) </t>
  </si>
  <si>
    <t xml:space="preserve">Ca2Cu9[(As,S)O4]4(OH)10•10(H2O) </t>
  </si>
  <si>
    <t xml:space="preserve">CaCu5(AsO4)2(CO3)(OH)4•6(H2O) </t>
  </si>
  <si>
    <t xml:space="preserve">(Na,Ca)3Fe+++2(As2Mo6O28)•15(H2O) </t>
  </si>
  <si>
    <t xml:space="preserve">[Mg(H2O)6]Ca2(H2O)13[Mo++++++8As+++++2Fe+++3O36(OH)]•4(H2O) </t>
  </si>
  <si>
    <t xml:space="preserve">CaFe+++H6(MoO4)4(PO4)•6(H2O) </t>
  </si>
  <si>
    <t xml:space="preserve">(Ba,Ca,K,Na)x[(V,Al)4P2(O,OH)16]•12(H2O) </t>
  </si>
  <si>
    <t xml:space="preserve">Ca7Fe+++11(AsO4)9O10•24.3(H2O) </t>
  </si>
  <si>
    <t xml:space="preserve">Al3(PO4)2(OH)3•8(H2O) </t>
  </si>
  <si>
    <t xml:space="preserve">CaFe+++4(PO4,SO4)2(OH)8•4-6(H2O) </t>
  </si>
  <si>
    <t xml:space="preserve">(Mn,Fe,Al,Mg)2(Mn++++,Mn++)2(Ca,Sr,Na)3(VO4,AsO4)4(OH)3•2(H2O) </t>
  </si>
  <si>
    <t xml:space="preserve">Na7(PO4)2F•19(H2O) </t>
  </si>
  <si>
    <t xml:space="preserve">Ca2(PO4)(OH)•2(H2O) </t>
  </si>
  <si>
    <t xml:space="preserve">U++++(PO4)(OH)•(H2O) </t>
  </si>
  <si>
    <t xml:space="preserve">U++++(PO4)(OH)•2.5(H2O) </t>
  </si>
  <si>
    <t xml:space="preserve">NaCa2Mg3(PO4)2[PO2(OH)2](CO3)(OH)2•4(H2O) </t>
  </si>
  <si>
    <t xml:space="preserve">Na2Zr(PO4)(CO3)(OH)•2(H2O) </t>
  </si>
  <si>
    <t xml:space="preserve">Na3Al16(SO4)2(PO4)10(OH)17•20(H2O) </t>
  </si>
  <si>
    <t xml:space="preserve">Ca3Al7(SiO4)3(PO4)4(OH)3•16.5(H2O) </t>
  </si>
  <si>
    <t xml:space="preserve">Ca(Y,Th)Al5(SiO4)2(PO4,SO4)2(OH)7•6(H2O) </t>
  </si>
  <si>
    <t xml:space="preserve">(Ca,Y)3Al[PO3OH,CO3](CO3)(OH)6•12(H2O) </t>
  </si>
  <si>
    <t xml:space="preserve">(Na,K)(Mg,Ca)4Al8(PO4)8(CO3)(OH)7•30H2O </t>
  </si>
  <si>
    <t xml:space="preserve">Ca3Zn2(PO4)2CO3(OH)2•H2O </t>
  </si>
  <si>
    <t xml:space="preserve">(UO2)Bi4O4(AsO4)2•2(H2O) </t>
  </si>
  <si>
    <t xml:space="preserve">(UO2)Bi4(PO4)O4•2(H2O) </t>
  </si>
  <si>
    <t xml:space="preserve">Bi4(UO2)(AsO4)2O4•2(H2O) </t>
  </si>
  <si>
    <t xml:space="preserve">Pb2(UO2)(AsO4)2 </t>
  </si>
  <si>
    <t xml:space="preserve">Pb2(UO2)(PO4)2•2(H2O) </t>
  </si>
  <si>
    <t xml:space="preserve">CaCu(UO2)(PO4)2•4(H2O) </t>
  </si>
  <si>
    <t xml:space="preserve">CaNaFe+++2H(UO2)2(PO4)4(OH)2(H2O)8 </t>
  </si>
  <si>
    <t xml:space="preserve">Ni(UO2)2(AsO4)2•8H2O </t>
  </si>
  <si>
    <t xml:space="preserve">Ca(UO2)2(PO4)2•10-12(H2O) </t>
  </si>
  <si>
    <t xml:space="preserve">Ba(UO2)2(AsO4)2•10-12(H2O) </t>
  </si>
  <si>
    <t xml:space="preserve">Fe++(UO2)2(AsO4)2•10-12(H2O) </t>
  </si>
  <si>
    <t xml:space="preserve">Ba(UO2)2(PO4)2•12(H2O) </t>
  </si>
  <si>
    <t xml:space="preserve">Mg(UO2)2(AsO4)2•12(H2O) </t>
  </si>
  <si>
    <t xml:space="preserve">Cu(UO2)2(PO4)2•8-12(H2O) </t>
  </si>
  <si>
    <t xml:space="preserve">Ca(UO2)2(AsO4)2•10(H2O) </t>
  </si>
  <si>
    <t xml:space="preserve">Cu(UO2)2(AsO4)2•10-16(H2O) </t>
  </si>
  <si>
    <t xml:space="preserve">(Fe+++,Al)(UO2)4(PO4)2(SO4)2(OH)•22(H2O) </t>
  </si>
  <si>
    <t xml:space="preserve">Mg(UO2)2(PO4)2•10(H2O) </t>
  </si>
  <si>
    <t xml:space="preserve">Fe++(UO2)2(PO4)2•8(H2O) </t>
  </si>
  <si>
    <t xml:space="preserve">Cu(UO2)2(AsO4)2•8(H2O) </t>
  </si>
  <si>
    <t xml:space="preserve">Ca(UO2)2(PO4)2•2-6(H2O) </t>
  </si>
  <si>
    <t xml:space="preserve">Ba(UO2)2(PO4)2•6-8(H2O) </t>
  </si>
  <si>
    <t xml:space="preserve">Ca(UO2)2(AsO4)2•8(H2O) </t>
  </si>
  <si>
    <t xml:space="preserve">Ba(UO2)2(AsO4)2•8(H2O) </t>
  </si>
  <si>
    <t xml:space="preserve">Fe++(UO2)2(AsO4)2•8(H2O) </t>
  </si>
  <si>
    <t xml:space="preserve">Co(UO2)2(AsO4)2•8(H2O) </t>
  </si>
  <si>
    <t xml:space="preserve">Zn(UO2)2(AsO4)2•10(H2O) </t>
  </si>
  <si>
    <t xml:space="preserve">Mg(UO2)2(AsO4)2•4-8(H2O) </t>
  </si>
  <si>
    <t xml:space="preserve">Cu(UO2)2(PO4)2•8(H2O) </t>
  </si>
  <si>
    <t xml:space="preserve">Mn[UO2/PO4]2•8(H2O) </t>
  </si>
  <si>
    <t xml:space="preserve">Pb(UO2)2(PO4)2•4(H2O) </t>
  </si>
  <si>
    <t xml:space="preserve">(NH4,H3O)2(UO2)2(AsO4,PO4)2•6H2O </t>
  </si>
  <si>
    <t xml:space="preserve">H2(UO2)2(AsO4)2•8(H2O) </t>
  </si>
  <si>
    <t xml:space="preserve">K(UO2)(AsO4)•4(H2O) </t>
  </si>
  <si>
    <t xml:space="preserve">(H3O)2(UO2)2(PO4)2•6(H2O) </t>
  </si>
  <si>
    <t xml:space="preserve">K2(UO2)2(PO4)2•6(H2O) </t>
  </si>
  <si>
    <t xml:space="preserve">(Na2,Ca)(UO2)2(AsO4)2•5(H2O) </t>
  </si>
  <si>
    <t xml:space="preserve">(NH4)(UO2)(PO4)•3(H2O) </t>
  </si>
  <si>
    <t xml:space="preserve">Al(UO2)2(AsO4)2(F,OH)•6.5H2O </t>
  </si>
  <si>
    <t xml:space="preserve">Al(UO2)2(PO4)2(OH)•8(H2O) </t>
  </si>
  <si>
    <t xml:space="preserve">HAl(UO2)4(AsO4)4•40(H2O) </t>
  </si>
  <si>
    <t xml:space="preserve">Al1-x[]x[(UO2)(PO4)]2(H2O)20+3xF1-3x </t>
  </si>
  <si>
    <t xml:space="preserve">(Fe++,Mg)Fe+++[(UO2)(PO4)]4(OH)•12-13(H2O) </t>
  </si>
  <si>
    <t xml:space="preserve">Fe+++2Al2(UO2)2(PO4)4(SO4)(OH)2•18(H2O) </t>
  </si>
  <si>
    <t xml:space="preserve">HAl(UO2)(PO4)(OH)3•4(H2O) </t>
  </si>
  <si>
    <t xml:space="preserve">Al3(UO2)4(PO4)4(OH)5•5(H2O) </t>
  </si>
  <si>
    <t xml:space="preserve">Al2(UO2)(PO4)3(OH)2•8(H2O) </t>
  </si>
  <si>
    <t xml:space="preserve">HAl(UO2)4(PO4)4•16(H2O) </t>
  </si>
  <si>
    <t xml:space="preserve">(Ce,Nd,Ca)[(UO2)3O(OH)(PO4)2]•6(H2O) </t>
  </si>
  <si>
    <t xml:space="preserve">(Nd,Y,Sm,Ce)(UO2)3(PO4)2O(OH)•6(H2O) </t>
  </si>
  <si>
    <t xml:space="preserve">Al2(UO2)3(PO4)2(OH)6•10(H2O) </t>
  </si>
  <si>
    <t xml:space="preserve">Al(UO2)3(PO4)2O(OH)•7(H2O) </t>
  </si>
  <si>
    <t xml:space="preserve">Ca(UO2)4(AsO4)2(OH)4•6(H2O) </t>
  </si>
  <si>
    <t xml:space="preserve">(Th,Ca,Pb)H2(UO2)4(PO4)2(OH)8•7(H2O) </t>
  </si>
  <si>
    <t xml:space="preserve">(K2,Ca)(UO2)7(PO4)4(OH)6•6(H2O) </t>
  </si>
  <si>
    <t xml:space="preserve">Pb(UO2)4(PO4)2(OH)4•7(H2O) </t>
  </si>
  <si>
    <t xml:space="preserve">Pb3[H(UO2)3O2(PO4)2]2•12(H2O) </t>
  </si>
  <si>
    <t xml:space="preserve">KCa(H3O)3(UO2)7(PO4)4O4•8(H2O) </t>
  </si>
  <si>
    <t xml:space="preserve">Pb2(UO2)3(AsO4)2(OH)4•3(H2O) </t>
  </si>
  <si>
    <t xml:space="preserve">Pb2(UO2)3O2(PO4)2•5(H2O) </t>
  </si>
  <si>
    <t xml:space="preserve">U(OH)4[(UO2)3(AsO4)2(OH)2]•4H2O </t>
  </si>
  <si>
    <t xml:space="preserve">U++++++(UO2)3(PO4)2(OH)6•2(H2O) </t>
  </si>
  <si>
    <t xml:space="preserve">U++++++(UO2)3(PO4)2(OH)6•4(H2O) </t>
  </si>
  <si>
    <t xml:space="preserve">ThAl(UO2)7(PO4)4(OH)5•15(H2O) </t>
  </si>
  <si>
    <t xml:space="preserve">Al(UO2)3(PO4)2(OH)3•5(H2O) </t>
  </si>
  <si>
    <t xml:space="preserve">Ca2(UO2)3O2(PO4)2•7(H2O) </t>
  </si>
  <si>
    <t xml:space="preserve">Ca2Ba4[(UO3)2O2(PO4)2]3 </t>
  </si>
  <si>
    <t xml:space="preserve">K(UO2)3(AsO4)(OH)4•H2O </t>
  </si>
  <si>
    <t xml:space="preserve">Al3(UO2)(PO4)3(OH)2•13(H2O) </t>
  </si>
  <si>
    <t xml:space="preserve">Pb2(UO2)11(BiO)8(PO4)5(OH)19•6(H2O) </t>
  </si>
  <si>
    <t xml:space="preserve">(Pb,Ba)(UO2)6(BiO)4(AsO4)2(OH)12•3(H2O) </t>
  </si>
  <si>
    <t xml:space="preserve">PbAl(UO2)5(PO4)2(OH)9•9.5(H2O) </t>
  </si>
  <si>
    <t xml:space="preserve">Cu2V+++++2O7 </t>
  </si>
  <si>
    <t xml:space="preserve">Pb2V2O7 </t>
  </si>
  <si>
    <t xml:space="preserve">(Mg(K,Na))2P2O7 </t>
  </si>
  <si>
    <t xml:space="preserve">K2CaP2O7 </t>
  </si>
  <si>
    <t xml:space="preserve">(Ni,Co,Cu)30(As2O7)15 </t>
  </si>
  <si>
    <t xml:space="preserve">Mn++2V+++++(V+++++,As+++++)O7•2(H2O) </t>
  </si>
  <si>
    <t xml:space="preserve">CaNa2P2O7•4(H2O) </t>
  </si>
  <si>
    <t xml:space="preserve">Ca2V2O7•9(H2O) </t>
  </si>
  <si>
    <t xml:space="preserve">(K,Na)2Mg2(P2O7)•5(H2O) </t>
  </si>
  <si>
    <t xml:space="preserve">Na2CaCu++2(P2O7)2•10(H2O) </t>
  </si>
  <si>
    <t xml:space="preserve">MnNa3P3O10•12(H2O) </t>
  </si>
  <si>
    <t xml:space="preserve">Zn3V2O7(OH)2•2H2O </t>
  </si>
  <si>
    <t xml:space="preserve">Cu++3V+++++2O7(OH)2•2(H2O) </t>
  </si>
  <si>
    <t xml:space="preserve">(Ni,Zn)Al4(VO3)2(OH)12(H2O)2.5 </t>
  </si>
  <si>
    <t xml:space="preserve">(Zn,Ni)Al4(VO3)2(OH)12•2(H2O) </t>
  </si>
  <si>
    <t xml:space="preserve">Fe+++3(AsO4)2(OH)3•3H2O </t>
  </si>
  <si>
    <t xml:space="preserve">Cu3(AsO4)2 </t>
  </si>
  <si>
    <t xml:space="preserve">(Y,Ca,REE)5[(Si,P)O4]3F </t>
  </si>
  <si>
    <t xml:space="preserve">(Ce,Y)(AsO4) </t>
  </si>
  <si>
    <t xml:space="preserve">Bi2(AsO4)(OH)3 </t>
  </si>
  <si>
    <t xml:space="preserve">Cu13(AsO4)6(AsO3OH)4•23(H2O) </t>
  </si>
  <si>
    <t xml:space="preserve">Fe4[AsO3OH]5[AsO2(OH)2]2•20(H2O) </t>
  </si>
  <si>
    <t xml:space="preserve">Cu4H(AsO4)2(OH)3•H2O </t>
  </si>
  <si>
    <t xml:space="preserve">Pb[Zn0.25,[]0.75]Fe3H(AsO4)2(OH)6 </t>
  </si>
  <si>
    <t xml:space="preserve">Cu3O[AsO3(OH)]2•H2O </t>
  </si>
  <si>
    <t xml:space="preserve">Na2(UO2)2(PO4)2•8(H2O) </t>
  </si>
  <si>
    <t xml:space="preserve">(H3O)4Ca2(UO2)2(PO4)4•5(H2O) </t>
  </si>
  <si>
    <t xml:space="preserve">(Ce,Ca,Th)(P,Si)O4 </t>
  </si>
  <si>
    <t xml:space="preserve">Fe++3Fe+++6(PO4)4(OH)12 </t>
  </si>
  <si>
    <t xml:space="preserve">Ca2(PO4)F </t>
  </si>
  <si>
    <t xml:space="preserve">meta-autunite! </t>
  </si>
  <si>
    <t xml:space="preserve">PbSeO4 </t>
  </si>
  <si>
    <t xml:space="preserve">(Ca,Fe++,Na)2(Sb,Ti)2O7 </t>
  </si>
  <si>
    <t xml:space="preserve">(Ca,Cu)Al6(PO4)4(OH)8•4-5(H2O) </t>
  </si>
  <si>
    <t xml:space="preserve">(H3O,Ba,Ca,K)1.6(UO2)2V2O8•4(H2O) </t>
  </si>
  <si>
    <t xml:space="preserve">Ca10Al24(SiO4)6(PO4)7O22F3•72(H2O) </t>
  </si>
  <si>
    <t xml:space="preserve">Strunz </t>
  </si>
  <si>
    <t xml:space="preserve">Cu[Ti4(OH)2O2(SiO4)3]•7H2O </t>
  </si>
  <si>
    <t xml:space="preserve">Na2[Ti4O2(OH)2(SiO4)3]•6H2O </t>
  </si>
  <si>
    <t xml:space="preserve">K2[Ti4(OH)2O2(SiO4)3]•9H2O </t>
  </si>
  <si>
    <t xml:space="preserve">Ba5(Ca,REE,Y)22(Ti,Nb)18(SiO4)4[(PO4),(SiO4)]4(BO3)9O22[(OH),F]43(H2O)1.5 </t>
  </si>
  <si>
    <t xml:space="preserve">Na6Sr12Ba2Zr13Si39B4O123(OH)6 </t>
  </si>
  <si>
    <t xml:space="preserve">LiAlSiO4 </t>
  </si>
  <si>
    <t xml:space="preserve">Be2SiO4 </t>
  </si>
  <si>
    <t xml:space="preserve">Zn2SiO4 </t>
  </si>
  <si>
    <t xml:space="preserve">Li2BeSiO4 </t>
  </si>
  <si>
    <t xml:space="preserve">CaMn2Be3(SiO4)3 </t>
  </si>
  <si>
    <t xml:space="preserve">PbZnSiO4 </t>
  </si>
  <si>
    <t xml:space="preserve">PbCa3Zn4(SiO4)4 </t>
  </si>
  <si>
    <t xml:space="preserve">Ca8Mg(SiO4)4Cl2 </t>
  </si>
  <si>
    <t xml:space="preserve">Mg2SiO4 </t>
  </si>
  <si>
    <t xml:space="preserve">CaMnSiO4 </t>
  </si>
  <si>
    <t xml:space="preserve">Fe++2SiO4 </t>
  </si>
  <si>
    <t xml:space="preserve">(Mg,Fe)2SiO4 </t>
  </si>
  <si>
    <t xml:space="preserve">CaFe++SiO4 </t>
  </si>
  <si>
    <t xml:space="preserve">Fe++Fe+++2(SiO4)2 </t>
  </si>
  <si>
    <t xml:space="preserve">(Ni,Mg)2SiO4 </t>
  </si>
  <si>
    <t xml:space="preserve">Mn2SiO4 </t>
  </si>
  <si>
    <t xml:space="preserve">CaMgSiO4 </t>
  </si>
  <si>
    <t xml:space="preserve">Na2[SiO2(OH)2]•8H2O </t>
  </si>
  <si>
    <t xml:space="preserve">Ca2SiO4 </t>
  </si>
  <si>
    <t xml:space="preserve">Ca3Mg(SiO4)2 </t>
  </si>
  <si>
    <t xml:space="preserve">Ca7Mg(SiO4)4 </t>
  </si>
  <si>
    <t>X3Y2(SiO4)3</t>
  </si>
  <si>
    <t xml:space="preserve">Fe++3Al2(SiO4)3 </t>
  </si>
  <si>
    <t xml:space="preserve">Ca3Al2(SiO4)3 </t>
  </si>
  <si>
    <t xml:space="preserve">Mg3Al2(SiO4)3 </t>
  </si>
  <si>
    <t xml:space="preserve">Mn++3Al2(SiO4)3 </t>
  </si>
  <si>
    <t xml:space="preserve">Ca3Al2(SiO4)3-x(OH)4x(x=0.2-1.5) </t>
  </si>
  <si>
    <t xml:space="preserve">Ca3(Mn,Al)2(SiO4)2(OH)4 </t>
  </si>
  <si>
    <t xml:space="preserve">Ca3Al2(SiO4)3-x(OH)4x </t>
  </si>
  <si>
    <t xml:space="preserve">Mg3Cr2(SiO4)3 </t>
  </si>
  <si>
    <t xml:space="preserve">Ca3Cr2(SiO4)3 </t>
  </si>
  <si>
    <t xml:space="preserve">(Mn++,Ca)3(Fe+++,Al)2(SiO4)3 </t>
  </si>
  <si>
    <t xml:space="preserve">Ca3Fe+++2(SiO4)3 </t>
  </si>
  <si>
    <t xml:space="preserve">Mg3(Fe,Al,Si)2(SiO4)3 </t>
  </si>
  <si>
    <t xml:space="preserve">Ca3TiFe++Si3O12 </t>
  </si>
  <si>
    <t xml:space="preserve">Ca3(Ti,Fe+++,Al)2[(Si,Fe+++,Fe++)O4]3 </t>
  </si>
  <si>
    <t xml:space="preserve">Ca3(V,Al,Fe+++)2(SiO4)3 </t>
  </si>
  <si>
    <t xml:space="preserve">Ca3(Zr,Ti)2(Si,Al,Fe+++)3O12 </t>
  </si>
  <si>
    <t xml:space="preserve">Ca3(Al,Mn+++)2(SiO4)2(OH)4 </t>
  </si>
  <si>
    <t xml:space="preserve">Ca6Al5Si2O16Cl3 </t>
  </si>
  <si>
    <t xml:space="preserve">CeSiO4 </t>
  </si>
  <si>
    <t xml:space="preserve">U(SiO4)1-x(OH)4x </t>
  </si>
  <si>
    <t xml:space="preserve">HfSiO4 </t>
  </si>
  <si>
    <t xml:space="preserve">ThSiO4 </t>
  </si>
  <si>
    <t xml:space="preserve">Th(SiO4)1-x(OH)4x </t>
  </si>
  <si>
    <t xml:space="preserve">ZrSiO4 </t>
  </si>
  <si>
    <t xml:space="preserve">Y4(Si,H4)4O12-x(OH)4+2x </t>
  </si>
  <si>
    <t xml:space="preserve">Bi4(SiO4)3 </t>
  </si>
  <si>
    <t xml:space="preserve">Be3SiO4(OH)2•(H2O) </t>
  </si>
  <si>
    <t xml:space="preserve">BeAlSiO4(OH) </t>
  </si>
  <si>
    <t xml:space="preserve">NaMnMgSn++++Be2Si3O12(OH) </t>
  </si>
  <si>
    <t xml:space="preserve">MnZn2SiO4(OH)2 </t>
  </si>
  <si>
    <t xml:space="preserve">(Mg,Mn)2ZnSiO4(OH)2 </t>
  </si>
  <si>
    <t xml:space="preserve">CaZnSiO4•(H2O) </t>
  </si>
  <si>
    <t xml:space="preserve">CaCuSiO4•2(H2O) </t>
  </si>
  <si>
    <t xml:space="preserve">(Mn,Mg)13(Al,Fe+++)4Sb+++++2Si2O28 </t>
  </si>
  <si>
    <t xml:space="preserve">Mn++9Zn6Sb+++++2Si4O28 </t>
  </si>
  <si>
    <t xml:space="preserve">Be3SiO4(OH)2 </t>
  </si>
  <si>
    <t xml:space="preserve">Al2SiO5 </t>
  </si>
  <si>
    <t xml:space="preserve">Mn++6V+++++2Si2(O,OH)14 </t>
  </si>
  <si>
    <t xml:space="preserve">Mn++6(Fe+++,Sb+++++)2Si2(O,OH)14 </t>
  </si>
  <si>
    <t xml:space="preserve">Mn++6(W++++++,Mg)2Si2(O,OH)14 </t>
  </si>
  <si>
    <t xml:space="preserve">Mn++3(V+++++,[])1-x(SiO4)(O,OH)3(x=0.5) </t>
  </si>
  <si>
    <t xml:space="preserve">(Mn++,Mg)3(W++++++,Mn+++)1-x(SiO4)(O,OH)3 </t>
  </si>
  <si>
    <t xml:space="preserve">(Mn+++,Al)AlSiO5 </t>
  </si>
  <si>
    <t xml:space="preserve">Al(4+2x)Si(2-2x)O(10-x) </t>
  </si>
  <si>
    <t xml:space="preserve">Al4.5SiB0.5O9.5 </t>
  </si>
  <si>
    <t xml:space="preserve">Mg2(Al,Fe+++)6Si4O18(OH)2 </t>
  </si>
  <si>
    <t xml:space="preserve">(Fe++,Mg)2Al9(Si,Al)4O20(O,OH)4 </t>
  </si>
  <si>
    <t>Mg(Mg,Li)3(Al,Mg)18Si8O44(OH)4</t>
  </si>
  <si>
    <t>Zn2Al9Si4O23(OH)</t>
  </si>
  <si>
    <t xml:space="preserve">Al2SiO4(F,OH)2 </t>
  </si>
  <si>
    <t xml:space="preserve">(Al,Ga)2(Ge,C)O4 </t>
  </si>
  <si>
    <t xml:space="preserve">Mg3(SiO4)(F,OH)2 </t>
  </si>
  <si>
    <t xml:space="preserve">Ca5(SiO4)2F2 </t>
  </si>
  <si>
    <t xml:space="preserve">Mn5(SiO4)2(OH)2 </t>
  </si>
  <si>
    <t xml:space="preserve">(Mg,Fe++)5(SiO4)2(F,OH)2 </t>
  </si>
  <si>
    <t xml:space="preserve">Ca5(SiO4)2(OH,F)2 </t>
  </si>
  <si>
    <t xml:space="preserve">Ca7(SiO4)3(OH)2 </t>
  </si>
  <si>
    <t xml:space="preserve">(Mn,Mg)7(SiO4)3(OH)2 </t>
  </si>
  <si>
    <t xml:space="preserve">(Mg,Fe++)7(SiO4)3(F,OH)2 </t>
  </si>
  <si>
    <t xml:space="preserve">(Mg,Fe++)9(SiO4)4(F,OH)2 </t>
  </si>
  <si>
    <t xml:space="preserve">Mn9(SiO4)4(OH,F)2 </t>
  </si>
  <si>
    <t xml:space="preserve">Mg9(SiO4)4(OH,F)2 </t>
  </si>
  <si>
    <t xml:space="preserve">Mn7(SiO4)3(OH)2 </t>
  </si>
  <si>
    <t xml:space="preserve">(Mn++,Mg)5(SiO4)2(OH)2 </t>
  </si>
  <si>
    <t xml:space="preserve">(Mn,Zn)9(SiO4)4(OH)2 </t>
  </si>
  <si>
    <t xml:space="preserve">Mg6TiAl6Si8O28(OH)10 </t>
  </si>
  <si>
    <t xml:space="preserve">(Fe++,Mg,Mn)2Al4Si2O10(OH)4 </t>
  </si>
  <si>
    <t xml:space="preserve">MgAl2SiO5(OH)2 </t>
  </si>
  <si>
    <t xml:space="preserve">(Mn,Fe++,Mg)2Al4Si2O10(OH)4 </t>
  </si>
  <si>
    <t xml:space="preserve">CaMn[SiO3(OH)](OH) </t>
  </si>
  <si>
    <t xml:space="preserve">(Ca,Mn++)2SiO3(OH)2 </t>
  </si>
  <si>
    <t xml:space="preserve">Cu++Mn+++6SiO12 </t>
  </si>
  <si>
    <t xml:space="preserve">Mn++Mn+++6SiO12 </t>
  </si>
  <si>
    <t xml:space="preserve">CaMn+++6SiO12 </t>
  </si>
  <si>
    <t xml:space="preserve">(Mn,Ca,Fe)++4(Mn+++,Fe+++)9Sb+++++Si2O24 </t>
  </si>
  <si>
    <t xml:space="preserve">CaSnSiO5 </t>
  </si>
  <si>
    <t xml:space="preserve">CaVOSiO4 </t>
  </si>
  <si>
    <t xml:space="preserve">CaTiSiO5 </t>
  </si>
  <si>
    <t xml:space="preserve">(Ce,REE,Ca)9(Al,Fe+++)(SiO4)3[SiO3(OH)]4(OH)3 </t>
  </si>
  <si>
    <t xml:space="preserve">Ce+++9Fe+++(SiO4)6[(SiO3)(OH)](OH)3 </t>
  </si>
  <si>
    <t xml:space="preserve">(La,Ce,Ca)9(Mg,Fe+++)(SiO4)6[SiO3(OH)](OH)3 </t>
  </si>
  <si>
    <t xml:space="preserve">(Y,Dy,Er)4(Ti,Sn)O(SiO4)2(F,OH)6 </t>
  </si>
  <si>
    <t xml:space="preserve">(Y,REE)2Ti2SiO9 </t>
  </si>
  <si>
    <t xml:space="preserve">Na2K(Ti,Nb)4O4(SiO4)2(O,OH)•4(H2O) </t>
  </si>
  <si>
    <t xml:space="preserve">Ca2Mn+++2Mn++Si2O8(OH)4•9(H2O) </t>
  </si>
  <si>
    <t xml:space="preserve">Na2(TiO)SiO4 </t>
  </si>
  <si>
    <t xml:space="preserve">Na2[TiO(SiO4)] </t>
  </si>
  <si>
    <t xml:space="preserve">(Ce,La,Nd)2Al(SiO4)2(OH) </t>
  </si>
  <si>
    <t xml:space="preserve">(La,Ce)2Al(SiO4)2(OH) </t>
  </si>
  <si>
    <t xml:space="preserve">(Y,REE)4Al(SiO4)2(OH)2F5 </t>
  </si>
  <si>
    <t xml:space="preserve">CaAl2SiO4(OH)4 </t>
  </si>
  <si>
    <t xml:space="preserve">CaMn+++SiO4(OH) </t>
  </si>
  <si>
    <t xml:space="preserve">CaAlSiO4(OH) </t>
  </si>
  <si>
    <t xml:space="preserve">Ca3SiO5 </t>
  </si>
  <si>
    <t xml:space="preserve">Ca11(SiO4)4O2S </t>
  </si>
  <si>
    <t xml:space="preserve">Ca3Si2O4(OH)6 </t>
  </si>
  <si>
    <t xml:space="preserve">Ca2SiO2(OH,F)4 </t>
  </si>
  <si>
    <t xml:space="preserve">BaV++++2V+++12Si2O27 </t>
  </si>
  <si>
    <t xml:space="preserve">Fe++8(Zr,Y)2Ti3Si3O24 </t>
  </si>
  <si>
    <t xml:space="preserve">Y2(SiO4)(CO3) </t>
  </si>
  <si>
    <t xml:space="preserve">Na2Ce2TiO2(SiO4)(CO3)2 </t>
  </si>
  <si>
    <t xml:space="preserve">Na3(Nd,La)4(Ti,Nb)2(SiO4)2(CO3)3O4(OH)•2(H2O) </t>
  </si>
  <si>
    <t xml:space="preserve">Ca5(SiO4)2(CO3) </t>
  </si>
  <si>
    <t xml:space="preserve">Ca5(SiO4)2SO4 </t>
  </si>
  <si>
    <t xml:space="preserve">(Ca,REE)5[(Si,P)O4]3F </t>
  </si>
  <si>
    <t xml:space="preserve">(Ce,Ca,Th,La,Nd)5(SiO4,PO4)3(OH,F) </t>
  </si>
  <si>
    <t xml:space="preserve">(Y,Ca)5(SiO4,PO4)3(OH,F) </t>
  </si>
  <si>
    <t xml:space="preserve">Ca5(SiO4,PO4,SO4)3(Cl,OH,F) </t>
  </si>
  <si>
    <t xml:space="preserve">(Ca,Ce,La,Na)5(SiO4,PO4)3(OH,F) </t>
  </si>
  <si>
    <t xml:space="preserve">Ca5(SiO4,PO4,SO4)3(F,OH,Cl) </t>
  </si>
  <si>
    <t xml:space="preserve">Ca5(SiO4,SO4)3(OH,Cl,F) </t>
  </si>
  <si>
    <t xml:space="preserve">Pb20(SiO4)7(SO4)4Cl4 </t>
  </si>
  <si>
    <t xml:space="preserve">(Ce,La,Ca,Y,Th)5(Si,B)3(O,OH,F)13 </t>
  </si>
  <si>
    <t xml:space="preserve">(Y,Ca,La,Fe++)5(Si,B,Al)3(O,OH,F)13 </t>
  </si>
  <si>
    <t xml:space="preserve">(Mg,Fe++)Al3(BO4)(SiO4)O </t>
  </si>
  <si>
    <t xml:space="preserve">(Fe++,Mg)Al3BSiO9 </t>
  </si>
  <si>
    <t xml:space="preserve">Al6.5-7(BO3)(SiO4)3(O,OH)3 </t>
  </si>
  <si>
    <t xml:space="preserve">Al6(Al,Ta)(BO3)[(SiO4,SbO4,AsO4)]3(O,OH)3 </t>
  </si>
  <si>
    <t xml:space="preserve">(Mg,Ti,[])&lt;1(Al,Mg)2Al4Si3O18-y(OH)yB </t>
  </si>
  <si>
    <t xml:space="preserve">Ba3NaSi2B7O16(OH)4 </t>
  </si>
  <si>
    <t xml:space="preserve">(REE,Ca)2[](B,Be)2(SiO4)2(OH,O)2 </t>
  </si>
  <si>
    <t xml:space="preserve">CaBSiO4(OH) </t>
  </si>
  <si>
    <t xml:space="preserve">(Yb,Y)2([])Be2Si2O8(OH)2 </t>
  </si>
  <si>
    <t xml:space="preserve">(Ce,Ca)2([],Fe)Be2Si2O8[(OH),O]2 </t>
  </si>
  <si>
    <t xml:space="preserve">Y2([])Be2Si2O8(OH)2 </t>
  </si>
  <si>
    <t xml:space="preserve">Ca4B4(BO4)(SiO4)3(OH)3•(H2O) </t>
  </si>
  <si>
    <t xml:space="preserve">CaREE(Fe+++)Be2Si2O10 </t>
  </si>
  <si>
    <t xml:space="preserve">Ca2(Fe++,Mg)B2Si2O10 </t>
  </si>
  <si>
    <t xml:space="preserve">(Ce,La,Nd,Y)2Fe++Be2Si2O10 </t>
  </si>
  <si>
    <t xml:space="preserve">Y2Fe++Be2Si2O10 </t>
  </si>
  <si>
    <t xml:space="preserve">CaY2Be2Si2O10 </t>
  </si>
  <si>
    <t xml:space="preserve">(Ce,Th,Ca)5(Si,B)3O12(OH,F)•n(H2O) </t>
  </si>
  <si>
    <t xml:space="preserve">(Ce,La,Ca)BSiO5 </t>
  </si>
  <si>
    <t xml:space="preserve">Ba(Y,Ce)6Si3B6O24F2 </t>
  </si>
  <si>
    <t xml:space="preserve">(Y,REE,Ca,Na)15(Al,Fe+++)CaxAs+++1-x(Si,As+++++)Si6B3(O,F)48 </t>
  </si>
  <si>
    <t xml:space="preserve">(Y,REE,Ca,Na,Mn)15Fe++Ca(P,Si)Si6B3(O,F)48 </t>
  </si>
  <si>
    <t xml:space="preserve">(Na,Ca)3(Y,Ce)12Si6B2O27F14 </t>
  </si>
  <si>
    <t xml:space="preserve">(Ca,Ce,La,Th)15As+++++(As+++0.5,Na0.5)Fe+++Si6B4O40F7 </t>
  </si>
  <si>
    <t xml:space="preserve">LiNaB3SiO7(OH) </t>
  </si>
  <si>
    <t xml:space="preserve">(UO2)2SiO4•2(H2O) </t>
  </si>
  <si>
    <t xml:space="preserve">Cu[(UO2)(SiO2OH)]2•6(H2O) </t>
  </si>
  <si>
    <t xml:space="preserve">(Co,Mg)(H3O)2[(UO2)SiO4]2•3(H2O) </t>
  </si>
  <si>
    <t xml:space="preserve">(H3O)2Mg(UO2)2(SiO4)2•4(H2O) </t>
  </si>
  <si>
    <t xml:space="preserve">HK(UO2)(SiO4)•1.5(H2O) </t>
  </si>
  <si>
    <t xml:space="preserve">Pb(UO2)SiO4•(H2O) </t>
  </si>
  <si>
    <t xml:space="preserve">Ca(UO2)2SiO3(OH)2•5(H2O) </t>
  </si>
  <si>
    <t xml:space="preserve">(H3O)(Na,K)(UO2)SiO4•(H2O) </t>
  </si>
  <si>
    <t xml:space="preserve">U++++++H6(UO2)6(SiO4)6•30(H2O) </t>
  </si>
  <si>
    <t xml:space="preserve">Ca[(UO2)2Si5O12(OH)2]•3(H2O) </t>
  </si>
  <si>
    <t xml:space="preserve">Ca(UO2)2Si6O15•n(H2O), </t>
  </si>
  <si>
    <t xml:space="preserve">K2(UO2)2Si6O15•4(H2O) </t>
  </si>
  <si>
    <t xml:space="preserve">ThxBa1-2x(H2O)y(UO2)2Si5O13•H2O </t>
  </si>
  <si>
    <t xml:space="preserve">(Mg,Ca)4[(UO2)4(OH)5/(Si2O5)5.5]•13(H2O) </t>
  </si>
  <si>
    <t xml:space="preserve">(U++++++O2)Si7O15 </t>
  </si>
  <si>
    <t xml:space="preserve">(Mn++,Ca)3(V+++,Al)2(SiO4)3 </t>
  </si>
  <si>
    <t xml:space="preserve">(Ca,Mg,Fe++)3(Fe+++,Al)2(SiO4)3-x(OH)4x </t>
  </si>
  <si>
    <t xml:space="preserve">Ca2BeSi2O7 </t>
  </si>
  <si>
    <t xml:space="preserve">(Ca,Na)2(Be,Al)Si2(O,OH)7 </t>
  </si>
  <si>
    <t xml:space="preserve">Ca2ZnSi2O7 </t>
  </si>
  <si>
    <t xml:space="preserve">Ca2MgSi2O7 </t>
  </si>
  <si>
    <t xml:space="preserve">Ca2Al(AlSi)O7 </t>
  </si>
  <si>
    <t xml:space="preserve">(Ca,Na)2(Al,Mg,Fe++)(Si,Al)2O7 </t>
  </si>
  <si>
    <t xml:space="preserve">Ca2B2SiO7 </t>
  </si>
  <si>
    <t xml:space="preserve">Ca5Al2(SiO4)3(OH)4 </t>
  </si>
  <si>
    <t xml:space="preserve">BaBe2Si2O7 </t>
  </si>
  <si>
    <t xml:space="preserve">BaFe(Fe++,Mn,Mg)Si2O7 </t>
  </si>
  <si>
    <t xml:space="preserve">(Y,Yb)2Si2O7 </t>
  </si>
  <si>
    <t xml:space="preserve">CaZrSi2O7 </t>
  </si>
  <si>
    <t xml:space="preserve">(Yb,Y)2Si2O7 </t>
  </si>
  <si>
    <t xml:space="preserve">(Sc,Y)2Si2O7 </t>
  </si>
  <si>
    <t xml:space="preserve">(Y,Th)2Si2O7 </t>
  </si>
  <si>
    <t xml:space="preserve">K2ZrSi2O7 </t>
  </si>
  <si>
    <t xml:space="preserve">Na2-xHxZrSi2O7•n(H2O) </t>
  </si>
  <si>
    <t xml:space="preserve">Na2ZrSi2O7 </t>
  </si>
  <si>
    <t xml:space="preserve">Ca3Si2O7 </t>
  </si>
  <si>
    <t xml:space="preserve">Pb8Mn(Si2O7)3 </t>
  </si>
  <si>
    <t xml:space="preserve">Hg+6Si2O7 </t>
  </si>
  <si>
    <t xml:space="preserve">Ca2ScSn(Si2O7)(Si2O6OH) </t>
  </si>
  <si>
    <t xml:space="preserve">(Ce,La,Nd)2Si2O7 </t>
  </si>
  <si>
    <t xml:space="preserve">Be4Si2O7(OH)2 </t>
  </si>
  <si>
    <t xml:space="preserve">Zn4Si2O7(OH)2•(H2O) </t>
  </si>
  <si>
    <t xml:space="preserve">CaZn2Si2O7•(H2O) </t>
  </si>
  <si>
    <t xml:space="preserve">Ca2Fe++Al2BO3Si4O12(OH) </t>
  </si>
  <si>
    <t xml:space="preserve">Ca2MgAl2BO3Si4O12(OH) </t>
  </si>
  <si>
    <t xml:space="preserve">Ca2Mn++Al2BO3Si4O12(OH) </t>
  </si>
  <si>
    <t xml:space="preserve">(Ca,Mn,Fe)3Al2BO3Si4O12(OH) </t>
  </si>
  <si>
    <t xml:space="preserve">Mn++4Sn++++B2(SiO4)4(OH)2 </t>
  </si>
  <si>
    <t xml:space="preserve">Al16B6Si2O27 </t>
  </si>
  <si>
    <t xml:space="preserve">(Mg,Fe)2Al14B4Si4O37 </t>
  </si>
  <si>
    <t xml:space="preserve">(Mg,Fe++)2SiO4 </t>
  </si>
  <si>
    <t xml:space="preserve">SrMn+++2Si2O7(OH)2•(H2O) </t>
  </si>
  <si>
    <t xml:space="preserve">CaAl2Si2O7(OH)2•(H2O) </t>
  </si>
  <si>
    <t xml:space="preserve">BaMn+++2(Si2O7)(OH)2•(H2O) </t>
  </si>
  <si>
    <t xml:space="preserve">SrAl2Si2O7(OH)2•(H2O) </t>
  </si>
  <si>
    <t xml:space="preserve">CaFe++2Fe+++Si2O7O(OH) </t>
  </si>
  <si>
    <t xml:space="preserve">CaFe++Fe+++(Mn,Fe++)(Si2O7)O(OH) </t>
  </si>
  <si>
    <t xml:space="preserve">(Ce,La,Ca,Na,Th)4(Fe++,Mg)2(Ti,Fe+++)3Si4O22 </t>
  </si>
  <si>
    <t xml:space="preserve">Ca5Si2O7(CO3)2 </t>
  </si>
  <si>
    <t xml:space="preserve">(Ce,Nd,La)(Fe+++,Fe++,Ti++++,Al)3(SiO7)1-x+y(AsO3)1+x-y(OH)3x-3y </t>
  </si>
  <si>
    <t xml:space="preserve">Ca2Si2O5(OH)2•(H2O) </t>
  </si>
  <si>
    <t xml:space="preserve">Ca4(Si3O7)(OH)6 </t>
  </si>
  <si>
    <t xml:space="preserve">Ba2TiSi2O8 </t>
  </si>
  <si>
    <t xml:space="preserve">Na2Ca4(Nb,Zr)2(Si2O7)2(O,F)4 </t>
  </si>
  <si>
    <t xml:space="preserve">Ca3(Zr,Ti)Si2O9 </t>
  </si>
  <si>
    <t xml:space="preserve">(Na,Ca)3(Mn++,Fe++)3(Ti++++,Zr,Nb)2Si4O15(OH,F,O)3 </t>
  </si>
  <si>
    <t xml:space="preserve">Na2CaZrSi2O7F2 </t>
  </si>
  <si>
    <t xml:space="preserve">Ca4Si2O7(F,OH)2 </t>
  </si>
  <si>
    <t xml:space="preserve">(Ca,Na,Y)3(Zr,Ti)Si2O7(F,O,OH)2 </t>
  </si>
  <si>
    <t xml:space="preserve">(Na,Ca)2(Mn,Fe++)(Zr,Ti,Nb)Si2O7(O,OH,F) </t>
  </si>
  <si>
    <t xml:space="preserve">Ca14Nb2(Si2O7)4O6F2 </t>
  </si>
  <si>
    <t xml:space="preserve">NaCa2(Zr,Nb)Si2O7(O,OH,F)2 </t>
  </si>
  <si>
    <t xml:space="preserve">NaCa(Mn++,Fe++)(Ti,Nb,Zr)Si2O7(O,F)2 </t>
  </si>
  <si>
    <t xml:space="preserve">(Ca,Na,REE,[])7(Nb,Ti)[Si2O7]2OF3 </t>
  </si>
  <si>
    <t xml:space="preserve">NbNa3Ca3(Ce,La)(Si2O7)2OF3 </t>
  </si>
  <si>
    <t xml:space="preserve">Na(Na,Ca)2(Ca,Ce,Y)4(Ti,Nb,Zr)(Si2O7)2(O,F)2F3 </t>
  </si>
  <si>
    <t xml:space="preserve">Na(Na,Ca)2(Ca,Ce)4(Ti,Nb)(Si2O7)2(O,F)2 </t>
  </si>
  <si>
    <t xml:space="preserve">Na4Ca8(Ti,Zr,Mn,Fe)3Si8O28F8 </t>
  </si>
  <si>
    <t xml:space="preserve">(Ca,Na)3(Zr,Ti)Si2O8F </t>
  </si>
  <si>
    <t xml:space="preserve">Na2(Na,Ca)4Ca4(Mn,Ca)2Zr2Ti2(Si2O7)4(O,F)4F4 </t>
  </si>
  <si>
    <t xml:space="preserve">(Ca,Na)3(Ti,Al)Si2O7(F,OH)2 </t>
  </si>
  <si>
    <t xml:space="preserve">Ca6Zr[Si2O7]2(OH)4 </t>
  </si>
  <si>
    <t xml:space="preserve">Ba2Na3(Fe+++,Ti)3(Si2O7)2(O,OH,F)4 </t>
  </si>
  <si>
    <t xml:space="preserve">BaMn++2Fe+++O[Si2O7](OH) </t>
  </si>
  <si>
    <t xml:space="preserve">Na2(Sr,Ba)2Ti3(SiO4)4(OH,F)2 </t>
  </si>
  <si>
    <t xml:space="preserve">BaMn2(Fe+++O)Si2O7(OH) </t>
  </si>
  <si>
    <t xml:space="preserve">(Na,Ca)2(Zr,Ti,Mn)2Si2O7(O,F)2 </t>
  </si>
  <si>
    <t xml:space="preserve">Ba(Na,Ba){Na3Ti[Ti2O2Si4O14](OH,F)2} </t>
  </si>
  <si>
    <t xml:space="preserve">(Zr,Mn)2(Zr,Ti)(Mn,Na)(Na,Ca)4(Si2O7)2(O,F)4 </t>
  </si>
  <si>
    <t xml:space="preserve">(Na,[])2{(Na,Ti)4[Ti2(O,H2O)4Si4O14](OH,F)2}•2H2O </t>
  </si>
  <si>
    <t xml:space="preserve">(Na,[])2{(Na,Ti)4[Nb2(O,H2O)4Si4O14](OH,F)2}•2H2O </t>
  </si>
  <si>
    <t xml:space="preserve">Na5Ti2O2(Si2O7)(PO4) </t>
  </si>
  <si>
    <t xml:space="preserve">Na11Nb2TiSi4O12(PO4)2O5F2 </t>
  </si>
  <si>
    <t xml:space="preserve">Na11(Na,Ca)4(Mg,Mn)Ti++++4(Si4O12)(PO4)4O5F3 </t>
  </si>
  <si>
    <t xml:space="preserve">Ba4Na3Ti3Si4O14(PO4,SO4)2(O,F)3 </t>
  </si>
  <si>
    <t xml:space="preserve">(Na,Mg,Ca)2(Ba,K)4Ti3(Si2O7)2(SO4)2(OH,F) </t>
  </si>
  <si>
    <t xml:space="preserve">Na17Ca3Mg(Ti,Mn)4[Si2O7]2(PO4)6O2F6 </t>
  </si>
  <si>
    <t xml:space="preserve">(Ba,Sr)2(Mn,Fe)2(Ti,Fe)(Si2O7)2(PO4,SO4)(OH) </t>
  </si>
  <si>
    <t xml:space="preserve">Na14CaMgTi4[Si2O7]2(PO4)4O4F2 </t>
  </si>
  <si>
    <t xml:space="preserve">Na14CaMgTi4(Si2O7)2(PO4)4O4F2 </t>
  </si>
  <si>
    <t xml:space="preserve">{(Na,Mn,Ca,[])4[Nb2(O,H2O)4Si4O14](OH,F)2}•2(H2O,[]) </t>
  </si>
  <si>
    <t xml:space="preserve">BaNa3{(Na,Ti)4[(Ti,Nb)2O2Si4O14](F,OH)2}•PO4 </t>
  </si>
  <si>
    <t xml:space="preserve">BaNa{(Na,Ti)4[(Ti,Nb)2(OH,O)3Si4O14](OH,F)2}•3H2O </t>
  </si>
  <si>
    <t xml:space="preserve">(Ba,Na)2{(Na,Ti,Mn)4[(Ti,Nb)2O2Si4O14](OH,O,F)2}•4.5H2O </t>
  </si>
  <si>
    <t xml:space="preserve">Ba(Fe++,Mn)2TiSi2O7(O,OH)2 </t>
  </si>
  <si>
    <t xml:space="preserve">Ba(Mn,Fe++)2TiO(Si2O7)(OH,F)2 </t>
  </si>
  <si>
    <t xml:space="preserve">Ba2(Na,K,[])3(Ti,Fe)[Ti2(O,OH)4Si4O14](H2O,OH)2 </t>
  </si>
  <si>
    <t xml:space="preserve">Na2(Ba,Sr)2(Fe,Mn)TiSi2O7(CO3)(OH)3F </t>
  </si>
  <si>
    <t xml:space="preserve">KBa3Ca2Na2(Mn, </t>
  </si>
  <si>
    <t xml:space="preserve">Na2K5BaCa(Fe,Mn)8(Ti,Fe,Nb,Zr)4Si8O32(O,F,H2O)6 </t>
  </si>
  <si>
    <t xml:space="preserve">(Na,Ca)2(Ba,K)2(Mn++,Fe++)8(Ti,Nb)4Si8O32(OH,F,O)6 </t>
  </si>
  <si>
    <t xml:space="preserve">(Ce,La)4Fe++(Ti,Fe++,Mg,Fe+++)2Ti2Si4O22 </t>
  </si>
  <si>
    <t xml:space="preserve">(Ce,La,Th)(Ti,Nb)(Al,Fe+++)(Si,P)2O7(OH)4•3(H2O) </t>
  </si>
  <si>
    <t xml:space="preserve">(Ce,La,Ca,Th)4(Fe++,Mg)2(Ti,Fe+++)3Si4O22 </t>
  </si>
  <si>
    <t xml:space="preserve">(Ce,La,Ca)4(Fe++,Mg)2(Ti,Fe+++)3Si4O22 </t>
  </si>
  <si>
    <t xml:space="preserve">(Sr,REE)4Fe(Ti,Zr)2Ti2Si4O22 </t>
  </si>
  <si>
    <t xml:space="preserve">Sr4ZrTi4Si4O22 </t>
  </si>
  <si>
    <t xml:space="preserve">(REE,Ca)4(Fe+++,Ti,Fe++,[])(Ti,Fe+++,Fe++,Nb)4Si4O22 </t>
  </si>
  <si>
    <t xml:space="preserve">Sr4TiTi4Si4O22 </t>
  </si>
  <si>
    <t xml:space="preserve">(Ce,La,Nd,Pr,Ca)4(Mg,Fe++)(Cr,Fe+++)2(Ti,Nb)2Si4O22 </t>
  </si>
  <si>
    <t xml:space="preserve">Ca4(Na,Ca)4(Ti,Nb)4(Si2O7)2O8F3 </t>
  </si>
  <si>
    <t xml:space="preserve">Ba3(Nb,Ti)6(Si2O7)2O12 </t>
  </si>
  <si>
    <t xml:space="preserve">Pb6Ca4Si6O21Cl2 </t>
  </si>
  <si>
    <t xml:space="preserve">Pb2Mn+++2Si2O9 </t>
  </si>
  <si>
    <t xml:space="preserve">Pb2Fe+++2Si2O9 </t>
  </si>
  <si>
    <t xml:space="preserve">2Ca3Si2O7•(H2O) </t>
  </si>
  <si>
    <t xml:space="preserve">La3Mn++3Cu++(Mn+++,Fe+++,Mn++++)26(Si2O7)6O30 </t>
  </si>
  <si>
    <t xml:space="preserve">Ce2Fe++(CO3)(Si2O7) </t>
  </si>
  <si>
    <t xml:space="preserve">(Ti,V,Cr)14Ba[Si2O7]O22 </t>
  </si>
  <si>
    <t xml:space="preserve">Ca6MnBe4(SiO4)2(Si2O7)2(OH)2 </t>
  </si>
  <si>
    <t xml:space="preserve">Ca14Mn++3Zn2(Be,Zn)2Be6(SiO4)6(Si2O7)4(OH,F)6 </t>
  </si>
  <si>
    <t xml:space="preserve">MnAl6Si4O17(OH)2 </t>
  </si>
  <si>
    <t xml:space="preserve">Pb4Zn2(SiO4)(Si2O7)(SO4) </t>
  </si>
  <si>
    <t xml:space="preserve">CaSrAl2Fe+++(Si2O7)(SiO4)O(OH) </t>
  </si>
  <si>
    <t xml:space="preserve">Ca2Al3(SiO4)3(OH) </t>
  </si>
  <si>
    <t xml:space="preserve">Ca2(Fe+++,Al)3(SiO4)3(OH) </t>
  </si>
  <si>
    <t xml:space="preserve">(Ca,Pb,Sr)2(Al,Fe+++)3(SiO4)(Si2O7)O(OH) </t>
  </si>
  <si>
    <t xml:space="preserve">Ca2Al2V+++(SiO4)3(OH) </t>
  </si>
  <si>
    <t xml:space="preserve">Ca2(Al,Mn,Fe)3(SiO4)3(OH) </t>
  </si>
  <si>
    <t xml:space="preserve">(Ca,Mn++)(Sr,Ca)Mn+++(Al,Mn+++,Fe+++)2(SiO4)(Si2O7)O(OH) </t>
  </si>
  <si>
    <t xml:space="preserve">CaSrAl3(Si2O7)(SiO4)O(OH) </t>
  </si>
  <si>
    <t xml:space="preserve">CaSr(Mn+++,Fe+++)2Al[Si3O12](OH) </t>
  </si>
  <si>
    <t xml:space="preserve">{A12+REE3+}{M3+2M32+}(Si2O7)(SiO4)O(OH) </t>
  </si>
  <si>
    <t xml:space="preserve">Mn++CeAl2Fe++(Si2O7)(SiO4)O(OH) </t>
  </si>
  <si>
    <t xml:space="preserve">Ca(REE,Ca)Al2(Fe++,Fe+++)(SiO4)(Si2O7)O(OH) </t>
  </si>
  <si>
    <t xml:space="preserve">(Y,Ce,Ca)2(Al,Fe+++)3(SiO4)3(OH) </t>
  </si>
  <si>
    <t xml:space="preserve">(Ce,Ca,Y)2(Al,Fe+++)3(SiO4)3(OH) </t>
  </si>
  <si>
    <t xml:space="preserve">(Mn,Ca)(La,Ce,Ca,Nd)AlMn+++Mn++(SiO4)(Si2O7)O(OH) </t>
  </si>
  <si>
    <t xml:space="preserve">Ca(Ce,REE)(Mg,Fe++)(Al,Fe+++)2Si3O12(OH) </t>
  </si>
  <si>
    <t xml:space="preserve">(Mn++,Ca)(Ce,REE)AlMn+++Mn++(Si2O7)(SiO4)O(OH) </t>
  </si>
  <si>
    <t xml:space="preserve">CaCe(Fe+++,Fe++,Al)3[SiO4][Si2O7]O(OH) </t>
  </si>
  <si>
    <t xml:space="preserve">(Mn++,Ca)(REE)V+++AlMn++(Si2O7)(SiO4)O(OH) </t>
  </si>
  <si>
    <t xml:space="preserve">(Ca,Fe++,Th, </t>
  </si>
  <si>
    <t xml:space="preserve">CaCeMg2AlSi3O11(OH,F)2 </t>
  </si>
  <si>
    <t xml:space="preserve">(Ca,REE)(Ce,REE)(Mg,Fe,Cr,Ti,V,Al)Mn++Al(SiO4)(Si2O7)(OH)(F,O) </t>
  </si>
  <si>
    <t xml:space="preserve">Mn++2Al3(SiO4)(Si2O7)(OH)3 </t>
  </si>
  <si>
    <t xml:space="preserve">Ca2(Mn+++,Al)3(SiO4)(Si2O7)(OH)3 </t>
  </si>
  <si>
    <t xml:space="preserve">Ca2(Al,Fe++,Mg)Al2(SiO4)(Si2O7)(OH,O)2•H2O </t>
  </si>
  <si>
    <t xml:space="preserve">Ca2(V+++,Fe+++,Mg)(V+++,Al)2(Si,Al)3(O,OH)14 </t>
  </si>
  <si>
    <t xml:space="preserve">Ca2Fe++(Fe+++,Al)2(SiO4)(Si2O7)(OH)2•(H2O) </t>
  </si>
  <si>
    <t xml:space="preserve">Ca2Fe+++(Fe+++,Al)2(SiO4)(Si2O7)(O,OH)2•(H2O) </t>
  </si>
  <si>
    <t xml:space="preserve">Ca2Fe++(Al,Fe+++)2(SiO4)(Si2O7)(OH)2•(H2O) </t>
  </si>
  <si>
    <t xml:space="preserve">Ca3(Mg,Mn++)(Mn+++,Al,Fe+++)(SiO4)(Si2O7)(OH)2•(H2O) </t>
  </si>
  <si>
    <t xml:space="preserve">Ca2(Mn++,Mg)(Mn+++,Al,Fe+++)Si3O10(OH)4 </t>
  </si>
  <si>
    <t xml:space="preserve">Ca2Fe+++Al2(SiO4)(Si2O7)(OH,O)2•(H2O) </t>
  </si>
  <si>
    <t xml:space="preserve">Ca2MgAl2(SiO4)(Si2O7)(OH)2•(H2O) </t>
  </si>
  <si>
    <t xml:space="preserve">Ca2(Mn++,Mg)(Al,Mn+++,Fe)2(SiO4)(Si2O7(OH)2•(H2O) </t>
  </si>
  <si>
    <t xml:space="preserve">Ca2(Mg,Al)(Cr,Al)2(SiO4)(Si2O7)(OH)2•(H2O) </t>
  </si>
  <si>
    <t xml:space="preserve">Pb9Ca5Mn++Si9O33 </t>
  </si>
  <si>
    <t xml:space="preserve">Ca10(Si2O7)2(SiO4)Cl2(OH)2 </t>
  </si>
  <si>
    <t xml:space="preserve">Ca10Mg2Al4(SiO4)5(Si2O7)2(OH)4 </t>
  </si>
  <si>
    <t xml:space="preserve">Ca19(Al,Mg)13[SiO4]10[Si2O7]4(F,OH)10 </t>
  </si>
  <si>
    <t xml:space="preserve">Ca19(Al,Mg,Fe,Ti)13(B,Al,[])5Si18O68(O,OH)10 </t>
  </si>
  <si>
    <t xml:space="preserve">Ca19Mn+++(Al,Mn+++,Fe+++)10(Mg,Mn++)2Si18O69(OH)9 </t>
  </si>
  <si>
    <t xml:space="preserve">(Y,Yb,Er)4Al2AlSi5O18(OH)5 </t>
  </si>
  <si>
    <t xml:space="preserve">Ca6Si3O11(OH)2 </t>
  </si>
  <si>
    <t xml:space="preserve">(Ca,Ce,La,Nd)4(Al,Mg,Fe)4[Si2O7][SiO4]3(O,F,OH)3 </t>
  </si>
  <si>
    <t xml:space="preserve">(Ce,La)3CaAl2Mg2[Si2O7][SiO4]3F(OH)2 </t>
  </si>
  <si>
    <t xml:space="preserve">Ca3Be2Si3O10(OH)2 </t>
  </si>
  <si>
    <t xml:space="preserve">Ca2Cu2Si3O8(OH)4 </t>
  </si>
  <si>
    <t xml:space="preserve">(Mn++,Fe++)9Al2Si8O24(OH)8 </t>
  </si>
  <si>
    <t xml:space="preserve">Ba6Fe+++3Si8O23(CO3)2Cl3•H2O </t>
  </si>
  <si>
    <t xml:space="preserve">Ca2Mn++Mn+++2Si3O10(OH)4 </t>
  </si>
  <si>
    <t xml:space="preserve">Ca3Si3O8[(OH)2-4x,(CO3)x] </t>
  </si>
  <si>
    <t xml:space="preserve">Ca4Si3O10•2(H2O) </t>
  </si>
  <si>
    <t xml:space="preserve">Y3Si3O10F </t>
  </si>
  <si>
    <t xml:space="preserve">Y3Si3O10(OH) </t>
  </si>
  <si>
    <t xml:space="preserve">Mn++4As+++++Si3O12(OH) </t>
  </si>
  <si>
    <t xml:space="preserve">(Mn,Ca)6(V+++++,As)Si5O18(OH) </t>
  </si>
  <si>
    <t xml:space="preserve">CaMn+++Si2O6(OH)•2(H2O) </t>
  </si>
  <si>
    <t xml:space="preserve">Mn++4[Al4(Mg,Al,Fe+++,Mn+++)2][Si5(V,Si)]O22(OH)6 </t>
  </si>
  <si>
    <t xml:space="preserve">(Mn++,Ca,Mg)4(Al,Mg,Fe)6(SiO4)2(Si3O10)(AsO4,VO4)(OH)6 </t>
  </si>
  <si>
    <t xml:space="preserve">(Mg,Fe++)4Al6(SiO4,BO4)5(O,OH)2 </t>
  </si>
  <si>
    <t xml:space="preserve">([],Fe,Mg)(Mg,Al,Fe)5Al4Si2(Si,Al)2(B,Si,Al)(O,OH,F)22 </t>
  </si>
  <si>
    <t xml:space="preserve">Al13Si5O20(OH,F)18Cl </t>
  </si>
  <si>
    <t xml:space="preserve">Ca2Mn++Fe+++Si4O12(OH)(H2O)2 </t>
  </si>
  <si>
    <t xml:space="preserve">(Ca,Mn++)4(Fe+++,Mn+++,Al)4(OH)4(V+++,Mg,Al)2(O,OH)4(Si3O10)(SiO4)2 </t>
  </si>
  <si>
    <t xml:space="preserve">Zn2AlSi2O5(OH)4•2(H2O) </t>
  </si>
  <si>
    <t xml:space="preserve">(Na,K)4(Mg,Fe++)3(Fe+++,Al)2(Si8O24) </t>
  </si>
  <si>
    <t xml:space="preserve">KLi2TiSi4O11F </t>
  </si>
  <si>
    <t xml:space="preserve">KCa[Si4O9(OH)]•3H2O </t>
  </si>
  <si>
    <t xml:space="preserve">Rb(LiAl1.5[]0.5)(Al0.5Si3.5)O10F2 </t>
  </si>
  <si>
    <t xml:space="preserve">Ba3Na(Fe++,Mn)8Ti4(Si2O7)4O4(OH,F)7 </t>
  </si>
  <si>
    <t xml:space="preserve">Ni3Si4O10(OH)2•4(H2O) </t>
  </si>
  <si>
    <t xml:space="preserve">BaZrSi3O9 </t>
  </si>
  <si>
    <t xml:space="preserve">BaTiSi3O9 </t>
  </si>
  <si>
    <t xml:space="preserve">Ba(Sn,Ti)Si3O9 </t>
  </si>
  <si>
    <t xml:space="preserve">K2ZrSi3O9 </t>
  </si>
  <si>
    <t xml:space="preserve">(Ca,[])ZrSi3O9•2(H2O) </t>
  </si>
  <si>
    <t xml:space="preserve">(Na,Ca,[])2ZrSi3O9•2(H2O) </t>
  </si>
  <si>
    <t xml:space="preserve">Pb(Ca,Mn++)2Si3O9 </t>
  </si>
  <si>
    <t xml:space="preserve">BaCa2Si3O9 </t>
  </si>
  <si>
    <t xml:space="preserve">(Na,Ca)13Sr11(Zr,Y,Nb)14Si42B6O132(OH)12•12H2O </t>
  </si>
  <si>
    <t xml:space="preserve">Pb2Ca6(Si6O18)(SO4)2(OH)2•4(H2O) </t>
  </si>
  <si>
    <t xml:space="preserve">Na2(Ba,K)6Ce2Fe++Ti3Si12O36(OH)3(OH,H2O)9 </t>
  </si>
  <si>
    <t xml:space="preserve">(Ba,Na)10K3Na4.5Ce5(Nb,Ti)6[Si12O36][Si9O18(O,OH)24]O6 </t>
  </si>
  <si>
    <t xml:space="preserve">Na2K(Y,REE) </t>
  </si>
  <si>
    <t xml:space="preserve">CaCuAlSi2O6(OH)3 </t>
  </si>
  <si>
    <t xml:space="preserve">Ba2(Mn++,Ti,Fe++)2Si2O6(O,OH,Cl,F)2•3(H2O) </t>
  </si>
  <si>
    <t xml:space="preserve">Ba4(Ti,Nb)8Si4O28Cl </t>
  </si>
  <si>
    <t xml:space="preserve">Ba4(V+++,Ti)4Si8B2O27Cl(O,OH)2 </t>
  </si>
  <si>
    <t xml:space="preserve">Ba4(Ti,Fe+++,Fe++,Mg)4(B2Si8O27)O2Clx </t>
  </si>
  <si>
    <t xml:space="preserve">Ba4(Fe+++,Ti,Fe++,Mg)4(B2Si8O27)O2Clx </t>
  </si>
  <si>
    <t xml:space="preserve">NaBa2(Ce,La)2Mn++Ti2Si8O26(F,OH)•(H2O) </t>
  </si>
  <si>
    <t xml:space="preserve">Fe++2(Ba,Sr)4Ti2[Si4O12]O2•(H2O) </t>
  </si>
  <si>
    <t xml:space="preserve">NaFe++Ba2Ce2(Ti,Nb)2[Si4O12]2O2(OH,F)•(H2O) </t>
  </si>
  <si>
    <t xml:space="preserve">NaFe++Ba2Ce2Ti2[Si4O12]2 </t>
  </si>
  <si>
    <t xml:space="preserve">(Na,Fe++)2Ba2Sr2Ti2[Si4O12]2(O,OH)2•(H2O) </t>
  </si>
  <si>
    <t xml:space="preserve">Ba2Na(La,Ce)2Fe++Ti2Si8O26(OH,O,F)•H2O </t>
  </si>
  <si>
    <t xml:space="preserve">(Na,Ca,K)(Nb,Ti)Si2O6(O,OH)•2(H2O) </t>
  </si>
  <si>
    <t xml:space="preserve">Na3(Ti,Nb)2[Si4O12](OH,O)2•3-4(H2O) </t>
  </si>
  <si>
    <t xml:space="preserve">(K,Na)2(Nb,Ti)2Si4O12(O,OH)2•4(H2O) </t>
  </si>
  <si>
    <t xml:space="preserve">(Sr,Ba,K)(Ti,Nb)2(Si4O12)(OH,O)2•3(H2O) </t>
  </si>
  <si>
    <t xml:space="preserve">(Ca,K,Na,[])2(Ti,Nb)2(Si4O12)(OH,O)2•4(H2O) </t>
  </si>
  <si>
    <t xml:space="preserve">(K,Ba,Na)2(Ti,Nb)2(Si4O12)(OH,O)2•3(H2O) </t>
  </si>
  <si>
    <t xml:space="preserve">(Na,H3O,K,Sr,Ba)2(Ti,Nb)2[Si4O12](OH,O)2•3(H2O) </t>
  </si>
  <si>
    <t xml:space="preserve">K2Ca(Nb,Ti)4(Si4O12)2(O,OH)4•6H2O </t>
  </si>
  <si>
    <t xml:space="preserve">(K,Na)2Na(Nb,Ti)4(Si4O12)2(OH,O)4•5H2O </t>
  </si>
  <si>
    <t xml:space="preserve">(K,Na)2(Mn,Fe)(Nb,Ti)4(Si4O12)2(O,OH)4•6(H2O) </t>
  </si>
  <si>
    <t xml:space="preserve">(Na,Ca,K)2Ca(Nb,Ti)4(Si4O12)2(O,OH)4•7(H2O) </t>
  </si>
  <si>
    <t xml:space="preserve">K2Zn(Ti,Nb)4(Si4O12)2(OH,O)4•6-8(H2O) </t>
  </si>
  <si>
    <t xml:space="preserve">(K,Na)2(Mn,Fe)(Ti,Nb)4[Si4O12]2(OH)4•5(H2O) </t>
  </si>
  <si>
    <t xml:space="preserve">K2[(H2O)2(Fe,Mn)][(Nb,Ti)4(Si4O12)2(O,OH)4]•4(H2O) </t>
  </si>
  <si>
    <t xml:space="preserve">Ba2Zn(Ti,Nb)4(Si4O12)2(O,OH)4•7(H2O) </t>
  </si>
  <si>
    <t xml:space="preserve">(K,Na)4Ca2(Ti,Nb)8[Si4O12]4(OH,O)8•12H2O </t>
  </si>
  <si>
    <t xml:space="preserve">Na2K2Ba1-xTi4(Si4O12)2(O,OH)4•5(H2O) </t>
  </si>
  <si>
    <t xml:space="preserve">NaK2(Ti,Nb)2Si4O12(O,OH)2•2(H2O) </t>
  </si>
  <si>
    <t xml:space="preserve">Na4K4(Ba,K)(Mn,Fe)1+x(Ti,Nb)8[Si4O12]4(O,OH)8•n(H2O), </t>
  </si>
  <si>
    <t xml:space="preserve">Na4K4(Ba,K)(Mg,Fe)1+xTi8(Si4O12)4(O,OH)8•10(H2O) </t>
  </si>
  <si>
    <t xml:space="preserve">Na4K4(Ba,K)2(Fe,Mg,Mn)1+xTi8(Si4O12)4(O,OH)8•10(H2O) </t>
  </si>
  <si>
    <t xml:space="preserve">Na8K8Mg8Ti16(Si4O12)8(O,OH)16• </t>
  </si>
  <si>
    <t xml:space="preserve">(K,Ba)2Fe(Ti,Nb)4(Si4O12)2(O,OH)4•7(H2O) </t>
  </si>
  <si>
    <t xml:space="preserve">K2Zn(Nb,Ti)4(Si4O12)2(O,OH)4•6(H2O) </t>
  </si>
  <si>
    <t xml:space="preserve">K2Mn(Nb,Ti)4(Si4O12)2(O,OH)4•6(H2O) </t>
  </si>
  <si>
    <t xml:space="preserve">CaK2Mn(Ti,Nb)4(Si4O12)2(O,OH)4•5(H2O) </t>
  </si>
  <si>
    <t xml:space="preserve">NaSrKZn(Ti,Nb)4(Si4O12)2(O,OH)4•7(H2O) </t>
  </si>
  <si>
    <t xml:space="preserve">NaK3Fe(Ti,Nb)4(Si4O12)2(O,OH)4•6(H2O) </t>
  </si>
  <si>
    <t xml:space="preserve">(Na,Sr,K,Ca)7(Ti,Nb)8[Si4O12]4(O,OH)8•n(H2O) </t>
  </si>
  <si>
    <t xml:space="preserve">(Ba,Na,K)2-x(Ti,Nb)2(Si4O12)(OH,O)2•4(H2O) </t>
  </si>
  <si>
    <t xml:space="preserve">(Ca,Mn)2(Nb,Ti)2Si2O7(O,F)2•3.5(H2O) </t>
  </si>
  <si>
    <t xml:space="preserve">Na6CaNb6[Si4O12F2•4(H2O) </t>
  </si>
  <si>
    <t xml:space="preserve">HPb4Cu++4Si4O12(HCO3)4(OH)4Cl </t>
  </si>
  <si>
    <t xml:space="preserve">Ca2(Y,Ce)2Si4O12(CO3)•(H2O) </t>
  </si>
  <si>
    <t xml:space="preserve">Na3CaPSiO7 </t>
  </si>
  <si>
    <t xml:space="preserve">Na13Ca2Ce[Si4O12](PO4)4 </t>
  </si>
  <si>
    <t xml:space="preserve">NaBa3(Mn++,Mn+++)4Si6O19(OH)3 </t>
  </si>
  <si>
    <t xml:space="preserve">Ba4(Mn,Fe,Al)4Si6(O,OH,Cl)26 </t>
  </si>
  <si>
    <t xml:space="preserve">Ca2SnAl2Si6O18(OH)2•2(H2O) </t>
  </si>
  <si>
    <t xml:space="preserve">(K3Ca2Na)[Al8Si8O32]•12H2O </t>
  </si>
  <si>
    <t xml:space="preserve">(Ba,K,Pb,Na)4(Y,Ca,REE)2[Si8B2(B,Si)2O28F] </t>
  </si>
  <si>
    <t xml:space="preserve">(Ba,Pb,Ca,K)6(B,Si,Al)2(Si,Be)10O28(F,Cl) </t>
  </si>
  <si>
    <t xml:space="preserve">K(La,Ce,Th)2(Ca,Na)4(Si,Al)16O40 </t>
  </si>
  <si>
    <t xml:space="preserve">K1-x(Ca,Na)2ThSi8O20 </t>
  </si>
  <si>
    <t xml:space="preserve">Th(Ca,Na)2(K1-x,[]x)Si8O20•n(H2O) </t>
  </si>
  <si>
    <t xml:space="preserve">(U,Th)(Ca,Na)2(K1-x[]x)Si8O20•H2O, </t>
  </si>
  <si>
    <t xml:space="preserve">Be3Al2Si6O18 </t>
  </si>
  <si>
    <t xml:space="preserve">Be3(Sc,Al)2Si6O18 </t>
  </si>
  <si>
    <t xml:space="preserve">Mg2Al4Si5O18 </t>
  </si>
  <si>
    <t xml:space="preserve">(Fe,Al,Mg)4(Na,[])2[Be6Si12O36]•2(H2O) </t>
  </si>
  <si>
    <t xml:space="preserve">Cs(Be2Li)Al2Si6O18 </t>
  </si>
  <si>
    <t xml:space="preserve">(Fe++,Mg)2Al4Si5O18 </t>
  </si>
  <si>
    <t xml:space="preserve">Na2Ca2Si3O9 </t>
  </si>
  <si>
    <t xml:space="preserve">Na6Mn++TiSi6O18 </t>
  </si>
  <si>
    <t xml:space="preserve">H4Na2Ca(Zr,Ti)[Si6O18] </t>
  </si>
  <si>
    <t xml:space="preserve">Na6(Ca,Mn,Fe++)Zr[Si6O18] </t>
  </si>
  <si>
    <t xml:space="preserve">Na5.5Mn0.25ZrSi6O16(OH)2 </t>
  </si>
  <si>
    <t xml:space="preserve">Na3H3(Mn++,Ca,Fe)TiSi6(O,OH)18•2(H2O) </t>
  </si>
  <si>
    <t xml:space="preserve">Na2([],Na,Mn)Zr[Si6O12(OH,O)6] </t>
  </si>
  <si>
    <t xml:space="preserve">Na6(Ca,Mn)(Ti,Fe)Si6O18•(H2O) </t>
  </si>
  <si>
    <t xml:space="preserve">Na12Ca3Fe+++2Si12O36 </t>
  </si>
  <si>
    <t xml:space="preserve">(K,Na)Ca7Li3Ti2[Si6O18]2(OH,F)2 </t>
  </si>
  <si>
    <t xml:space="preserve">KCa7(Ti,Zr)2Li3Si12O36F2 </t>
  </si>
  <si>
    <t xml:space="preserve">CuSiO2(OH)2 </t>
  </si>
  <si>
    <t xml:space="preserve">K2ZrSi3O9•(H2O) </t>
  </si>
  <si>
    <t xml:space="preserve">Na5Zr2Si6O18(Cl,OH)•2(H2O) </t>
  </si>
  <si>
    <t xml:space="preserve">(Ca,Na)2(Y,REE)3Si6O18•2(H2O) </t>
  </si>
  <si>
    <t xml:space="preserve">K2Na4Ca3Ti2Be4Si12O38 </t>
  </si>
  <si>
    <t xml:space="preserve">Pb7(Fe,Cu)Al3GeSi12O36•(OH,H2O)6 </t>
  </si>
  <si>
    <t xml:space="preserve">NaMg3(Cr,Fe+++)6(BO3)3Si6O18(OH)4 </t>
  </si>
  <si>
    <t xml:space="preserve">NaMg3Al6(BO3)3Si6O18(OH)4 </t>
  </si>
  <si>
    <t xml:space="preserve">NaFe+++3Al6(BO3)3Si6O21F </t>
  </si>
  <si>
    <t xml:space="preserve">Na(Li,Al)3Al6(BO3)3Si6O18(OH)4 </t>
  </si>
  <si>
    <t xml:space="preserve">NaAl3Al6(BO3)3(Si6O18)(O,OH)4 </t>
  </si>
  <si>
    <t xml:space="preserve">(Na,K)(Fe+++,Fe++)3(Fe,Mg,Al)6(BO3)3Si6O18(OH)4 </t>
  </si>
  <si>
    <t xml:space="preserve">NaFe++3Al6(BO3)3Si6O18(OH)4 </t>
  </si>
  <si>
    <t xml:space="preserve">NaMg3V6(Si6O18)(BO3)3(OH)4 </t>
  </si>
  <si>
    <t xml:space="preserve">NaFe++3Al6Si6O18)(BO3)3(OH)3(F,OH) </t>
  </si>
  <si>
    <t xml:space="preserve">[]Na&lt;0.5(Fe++,Al)3Al6Si6O18(BO3)3(OH)4 </t>
  </si>
  <si>
    <t xml:space="preserve">[]LiAl2Al6(Si6O18)(BO3)3(OH)4 </t>
  </si>
  <si>
    <t xml:space="preserve">[](Mg2Al)Al6(Si6O18)(BO3)3(OH)4 </t>
  </si>
  <si>
    <t xml:space="preserve">(Ca,Na)(Fe,Mg,Ti)3(Al,Mg,Fe)6(BO3)3Si6O18(OH)4 </t>
  </si>
  <si>
    <t xml:space="preserve">Ca(Li,Al)3Al6(BO3)3Si6O18(O,OH,F)4 </t>
  </si>
  <si>
    <t xml:space="preserve">(Ca,Na)(Mg,Fe++)3Al5Mg(BO3)3Si6O18(OH,F)4 </t>
  </si>
  <si>
    <t xml:space="preserve">CaMg3(Al5Mg)(Si6O18)(BO3)3(OH)3(OH) </t>
  </si>
  <si>
    <t xml:space="preserve">Na26REE6(SiO3)6(PO4)6(CO3)6(S++++O2)O </t>
  </si>
  <si>
    <t xml:space="preserve">Ca7Si6(CO3)O18•2(H2O) </t>
  </si>
  <si>
    <t xml:space="preserve">(Ca,Th,Mn)3Si4O11F•6(H2O) </t>
  </si>
  <si>
    <t xml:space="preserve">Na14Ce6Mn++Mn+++Fe++2(Zr,Th)(Si6O18)2(PO4)7•3(H2O) </t>
  </si>
  <si>
    <t xml:space="preserve">BaNa2MnTiB2Si6O20 </t>
  </si>
  <si>
    <t xml:space="preserve">KSn2Li3Si12O30 </t>
  </si>
  <si>
    <t xml:space="preserve">BaCa2Al6Si9O30•2(H2O) </t>
  </si>
  <si>
    <t xml:space="preserve">KLi3Ti2Si12O30 </t>
  </si>
  <si>
    <t xml:space="preserve">K(K,Na,[])(Mn++,Y,Zr)2(Zn,Li)3Si12O30 </t>
  </si>
  <si>
    <t xml:space="preserve">K(Mg,Fe++)4Fe+++(Si12O30) </t>
  </si>
  <si>
    <t xml:space="preserve">K(Ca,Mn,Na)2(K2-x,[]x)2ZnSi12O30 </t>
  </si>
  <si>
    <t xml:space="preserve">KNa3Mg4Si12O30 </t>
  </si>
  <si>
    <t xml:space="preserve">KNa2Zr[Li(Mn,Zr)2Si12O30] </t>
  </si>
  <si>
    <t xml:space="preserve">(K,Na)2(Fe++,Mg)5Si12O30 </t>
  </si>
  <si>
    <t xml:space="preserve">(Na,K)2(Mg,Fe++)5Si12O30 </t>
  </si>
  <si>
    <t xml:space="preserve">K2Ca4Al2Be4Si24O60•(H2O) </t>
  </si>
  <si>
    <t xml:space="preserve">(K,Na)(Fe++,Mg)2(Al,Fe+++)3(Si,Al)12O30 </t>
  </si>
  <si>
    <t xml:space="preserve">(K,Na)(Mg,Fe++)2(Al,Fe+++)3(Si,Al)12O30 </t>
  </si>
  <si>
    <t xml:space="preserve">KNa2B3Si12O30 </t>
  </si>
  <si>
    <t xml:space="preserve">KNa2(Fe+++,Mn+++,Al)2Li3Si12O30 </t>
  </si>
  <si>
    <t xml:space="preserve">(K,Na)2(Li,Fe+++,Al)3ZrSi12O30 </t>
  </si>
  <si>
    <t xml:space="preserve">(Sc,Ca)2KBe3Si12O30 </t>
  </si>
  <si>
    <t xml:space="preserve">(Na,K)3Mg4(Al,Mg)6(Si,Al)24O60 </t>
  </si>
  <si>
    <t xml:space="preserve">(Fe,Mg)2(Mg,Fe)3(Si12O30) </t>
  </si>
  <si>
    <t xml:space="preserve">K([],Na)2(Mn,Fe,Mg)2(Be,Al)3[Si12O30] </t>
  </si>
  <si>
    <t xml:space="preserve">K2Na(Ca6Na)Ti4Li6Si24O66F2 </t>
  </si>
  <si>
    <t xml:space="preserve">Ba10Ca2Mn++TiSi10O30(OH,Cl,F)10 </t>
  </si>
  <si>
    <t xml:space="preserve">Na15(Na,Ca,Ce)3(Mn,Ca)3Fe3Zr3Si26O72(OH,O)4Cl•H2O </t>
  </si>
  <si>
    <t xml:space="preserve">(Na,Ca)10Ca9(Fe+++,Fe++)2Zr3NbSi25O72(CO3)(OH)3•H2O </t>
  </si>
  <si>
    <t xml:space="preserve">Na30(Ca,Na,Ce,Sr)12(Na,Mn,Fe,Ti)6Zr3Ti3MnSi51O144(OH,H2O,Cl)9 </t>
  </si>
  <si>
    <t xml:space="preserve">Na19(Ca,Mn++)6(Ti,Nb)3(Si3O9)2(Si10O28)2Cl•2(H2O) </t>
  </si>
  <si>
    <t xml:space="preserve">Na4(Ca,Ce)2(Fe++,Mn,Y)ZrSi8O22(OH,Cl)2 </t>
  </si>
  <si>
    <t xml:space="preserve">(Na,REE)15(Ca,REE)6Mn++Zr3NbSi25O74F2•2(H2O) </t>
  </si>
  <si>
    <t xml:space="preserve">(Na,K,Sr)35Ca12Fe3Zr6TiSi51O144(O,OH,H2O)9Cl3 </t>
  </si>
  <si>
    <t xml:space="preserve">(Na,[])12(Na,Ce)3Ca6Mn3Zr3Nb(Si25O73)(OH)3(CO3)•H2O </t>
  </si>
  <si>
    <t xml:space="preserve">(Na,[])12(Ce, </t>
  </si>
  <si>
    <t xml:space="preserve">Na12Sr3Ca6Fe3Zr3NbSi25O73(O,OH,H2O)3Cl2 </t>
  </si>
  <si>
    <t xml:space="preserve">(H3O)8(Na,K,Sr)5Ca6Zr3Si26O66(OH)9Cl </t>
  </si>
  <si>
    <t xml:space="preserve">Na15Ca3Fe3(Na,Zr)3Zr3(Si,Nb)(Si25O73)(OH,H2O)3(Cl,OH) </t>
  </si>
  <si>
    <t xml:space="preserve">Na11Ca9(Fe+++,Fe++)2Zr3Nb[Si25O73](OH,H2O,Cl,O)5 </t>
  </si>
  <si>
    <t xml:space="preserve">(Na,H3O)15(Ca,Mn,REE)6Fe+++2Zr3([],Zr)([],Si)Si24O66(O,OH)6Cl•2-3H2O </t>
  </si>
  <si>
    <t xml:space="preserve">Na12Sr3Ca6Fe3Zr3W(Si25O73)(O,OH,H2O)3 </t>
  </si>
  <si>
    <t xml:space="preserve">Na12Sr3Ca6Mn3Zr3W(Si25O73)(O,OH,H2O)3(OH,Cl)2 </t>
  </si>
  <si>
    <t xml:space="preserve">Na15Ca3Mn3Fe++3Zr3Nb(Si25O73)(O,OH,H2O)3(OH,Cl)2 </t>
  </si>
  <si>
    <t xml:space="preserve">Na15Ca6(Fe,Mn)3Zr3NbSi25O73(O,OH,H2O)3(Cl,F,OH)2 </t>
  </si>
  <si>
    <t xml:space="preserve">Na27K8Ca12Fe3Zr6Si52O144(O,OH,H2O)6Cl2 </t>
  </si>
  <si>
    <t xml:space="preserve">Na12(Mn,Sr,REE)3Ca6Fe++3Zr3NbSi25O76Cl2•H2O </t>
  </si>
  <si>
    <t xml:space="preserve">Na9(Ca,Na)6Ca6Fe2Zr3[]Si25O72(CO3)(OH)4 </t>
  </si>
  <si>
    <t xml:space="preserve">Na12(Ce,REE,Sr)3Ca6Mn3Zr3W(Si25O73)(CO3)(OH,Cl)2 </t>
  </si>
  <si>
    <t xml:space="preserve">(Ba,Ca)9(Fe++,Mn)2Ti2(SiO3)12(OH,Cl,F)6•6(H2O) </t>
  </si>
  <si>
    <t xml:space="preserve">Na8KSi9O18(OH)9•19(H2O) </t>
  </si>
  <si>
    <t xml:space="preserve">([]1Na1)KFe2Zn3[Si12O30] </t>
  </si>
  <si>
    <t xml:space="preserve">K([],Na)Mg2(Be2Mg)Si12O30 </t>
  </si>
  <si>
    <t xml:space="preserve">KCa7Sn2Li3Si12O36F2 </t>
  </si>
  <si>
    <t xml:space="preserve">(Mg,Fe)SiO3 </t>
  </si>
  <si>
    <t xml:space="preserve">(Mn,Mg)MgSi2O6 </t>
  </si>
  <si>
    <t xml:space="preserve">Mg2Si2O6 </t>
  </si>
  <si>
    <t xml:space="preserve">(Fe++,Mg)2Si2O6 </t>
  </si>
  <si>
    <t xml:space="preserve">(Mn++,Mg)2Si2O6 </t>
  </si>
  <si>
    <t xml:space="preserve">(Mg,Fe++,Ca)(Mg,Fe++)Si2O6 </t>
  </si>
  <si>
    <t xml:space="preserve">Ca(Sc,Ti+++,Mg,Ti++++)AlSiO6 </t>
  </si>
  <si>
    <t xml:space="preserve">CaFe+++AlSiO6 </t>
  </si>
  <si>
    <t xml:space="preserve">CaMgSi2O6 </t>
  </si>
  <si>
    <t xml:space="preserve">CaMnSi2O6 </t>
  </si>
  <si>
    <t xml:space="preserve">CaFe++Si2O6 </t>
  </si>
  <si>
    <t xml:space="preserve">Ca(Zn,Mn++,Fe++,Mg)Si2O6 </t>
  </si>
  <si>
    <t xml:space="preserve">(Ca,Na)(Mg,Fe,Al,Ti)(Si,Al)2O6 </t>
  </si>
  <si>
    <t xml:space="preserve">(Ca,Na)(Mg,Fe++,Fe+++)[Si2O6] </t>
  </si>
  <si>
    <t xml:space="preserve">(Ca,Na)(Mg,Fe++,Al)Si2O6 </t>
  </si>
  <si>
    <t xml:space="preserve">NaFe+++Si2O6 </t>
  </si>
  <si>
    <t xml:space="preserve">Na(Al,Fe+++)Si2O6 </t>
  </si>
  <si>
    <t xml:space="preserve">NaCr+++Si2O6 </t>
  </si>
  <si>
    <t xml:space="preserve">(Na,Ca,Fe++)(Sc,Mg,Fe++)Si2O6 </t>
  </si>
  <si>
    <t xml:space="preserve">NaMn+++(Si2O6) </t>
  </si>
  <si>
    <t xml:space="preserve">Na(V+++,Cr+++)Si2O6 </t>
  </si>
  <si>
    <t xml:space="preserve">LiAlSi2O6 </t>
  </si>
  <si>
    <t xml:space="preserve">(K,Na,[])(Li,Mn++)2Al)4Si4O12(OH)4(F,OH)4 </t>
  </si>
  <si>
    <t xml:space="preserve">Mn++V+++Al(Si2O6)(OH)4 </t>
  </si>
  <si>
    <t xml:space="preserve">MnAl2Si2O6(OH)4 </t>
  </si>
  <si>
    <t xml:space="preserve">BaMg2LiAl3Si4O12(OH,F)8 </t>
  </si>
  <si>
    <t xml:space="preserve">(Fe++,Mg)Al2Si2O6(OH)4 </t>
  </si>
  <si>
    <t xml:space="preserve">MgAl2Si2O6(OH)4 </t>
  </si>
  <si>
    <t xml:space="preserve">Na2Ti2Si2O9 </t>
  </si>
  <si>
    <t xml:space="preserve">Na3LiTi2Si4O14•2(H2O) </t>
  </si>
  <si>
    <t xml:space="preserve">Na6MnTi4Si8O28•4(H2O) </t>
  </si>
  <si>
    <t xml:space="preserve">Na6ZnTi4Si8O28•4(H2O) </t>
  </si>
  <si>
    <t xml:space="preserve">(Na,K)4Ti4(Si,Al)8O26•3(H2O,Na) </t>
  </si>
  <si>
    <t xml:space="preserve">(Na,[])2(Ti,Fe+++)4(Si2O6)2(Si3AlO10)(OH)4•H2O </t>
  </si>
  <si>
    <t xml:space="preserve">Mn++2SiO3(OH)2•(H2O) </t>
  </si>
  <si>
    <t xml:space="preserve">Cu8Si8O22(OH)4•(H2O) </t>
  </si>
  <si>
    <t xml:space="preserve">Cu5(SiO3)4(OH)2 </t>
  </si>
  <si>
    <t xml:space="preserve">(Ca,Na)6FeAl(Fe++,Mg)2(Al,Mg)6[Si12O36(OH)12H][(H2O)12(CO3)] </t>
  </si>
  <si>
    <t xml:space="preserve">Li2NaFe++7Ti2Si8O24(OH)4F </t>
  </si>
  <si>
    <t xml:space="preserve">K2Na(Fe++,Mn)7Ti2Si8O26(OH)4 </t>
  </si>
  <si>
    <t xml:space="preserve">(Cs,K)2Na(Mn,Fe++,Li)7(Ti,Nb)2Si8O26(OH)4F </t>
  </si>
  <si>
    <t xml:space="preserve">K2Na(Mn,Fe++)7(Ti,Nb)2Si8O26(OH)4F </t>
  </si>
  <si>
    <t xml:space="preserve">K2Na[Na(Fe++,Fe+++,Mn)Mg2]Ti2Si8O26(OH)4F </t>
  </si>
  <si>
    <t xml:space="preserve">(H3O,K)2Ca(Fe+++,Mn)5-6Ti2Si8O26(OH)4F </t>
  </si>
  <si>
    <t xml:space="preserve">K2Na(Fe++,Mn)7(Nb,Ti)2Si8O26(OH)4(F,O) </t>
  </si>
  <si>
    <t xml:space="preserve">K2(Na,Ca)(Mn,Fe++)7(Zr,Nb)2Si8O26(OH)4F </t>
  </si>
  <si>
    <t xml:space="preserve">K2Na(Mn,Zn,Fe)7(Nb,Zr,Ti)2Si8O26(OH)4(O,F) </t>
  </si>
  <si>
    <t xml:space="preserve">[]Li2Mg3(Fe3+)2(Si8O22)(OH)2 </t>
  </si>
  <si>
    <t xml:space="preserve">(Mg,Fe++)5Al2Si6Al2O22(OH)2 </t>
  </si>
  <si>
    <t xml:space="preserve">Li2(Mg,Fe++)3Al2Si8O22(OH)2 </t>
  </si>
  <si>
    <t xml:space="preserve">[](Li2Mg3Al2)Si8O22(OH)2 </t>
  </si>
  <si>
    <t xml:space="preserve">[]Fe++7Si8O22(OH)2 </t>
  </si>
  <si>
    <t xml:space="preserve">[]Mg7Si8O22(OH)2 </t>
  </si>
  <si>
    <t xml:space="preserve">[]Fe++5Al2Si6Al2O22(OH)2 </t>
  </si>
  <si>
    <t xml:space="preserve">[]Mg5Al2Si6Al2O22(OH)2 </t>
  </si>
  <si>
    <t xml:space="preserve">[](Li2Fe++3Al2)Si8O22(OH)2 </t>
  </si>
  <si>
    <t xml:space="preserve">[](Li2Fe++3Al2)Si8O22 </t>
  </si>
  <si>
    <t xml:space="preserve">(Mg,Fe++)7Si8O22(OH)2 </t>
  </si>
  <si>
    <t xml:space="preserve">[]Mn2Fe++5Si8O22(OH) </t>
  </si>
  <si>
    <t xml:space="preserve">(Mn++,Fe++)2(Fe++,Mg)5(Si4O11)2(OH)2 </t>
  </si>
  <si>
    <t xml:space="preserve">NaMg6AlSi6Al2O22(OH)2 </t>
  </si>
  <si>
    <t xml:space="preserve">NaFe++7Si8O22(OH)2 </t>
  </si>
  <si>
    <t xml:space="preserve">NaFe++6AlSi6Al2O22(OH)2 </t>
  </si>
  <si>
    <t xml:space="preserve">NaMg7Si8O22(OH)2 </t>
  </si>
  <si>
    <t xml:space="preserve">[]Mn4(Fe++)3(Si8O22)(OH)2 </t>
  </si>
  <si>
    <t xml:space="preserve">(Fe++,Mn++)2(Fe++,Mg)5(Si4O11)2(OH)2 </t>
  </si>
  <si>
    <t xml:space="preserve">NaLi2(Fe+++2Fe++3)Si8O22(OH)2 </t>
  </si>
  <si>
    <t xml:space="preserve">Na(Na,Mn)2(Mg4,Fe+++)5Si8O22(OH)2 </t>
  </si>
  <si>
    <t xml:space="preserve">(Mg,Fe)7Si8O22(OH)2 </t>
  </si>
  <si>
    <t xml:space="preserve">[]Li2(Fe+++2Fe++3)Si8O22(OH)2 </t>
  </si>
  <si>
    <t xml:space="preserve">Na(LiNa)(Fe+++2Mg2Li)Si8O22(OH,F)2 </t>
  </si>
  <si>
    <t xml:space="preserve">NaLi2(Fe+++2Mg2Li)Si8O22(OH)2 </t>
  </si>
  <si>
    <t xml:space="preserve">NaLi2(Mg2Al2Li)S5Si8O22F2 </t>
  </si>
  <si>
    <t xml:space="preserve">Ca2(Mg,Fe,Al)5(Al,Si)8O22(OH)2 </t>
  </si>
  <si>
    <t xml:space="preserve">KCa2(Fe++2,Mg2,Fe+++)S5(Si6Al2)8O22F2 </t>
  </si>
  <si>
    <t xml:space="preserve">KCa2(Fe++3MgFe+++)(Si6Al2)S8O22Cl2 </t>
  </si>
  <si>
    <t xml:space="preserve">(K,Na)Ca2(Mg,Fe++,Fe+++,Al)5(Si,Al)8O22(OH,Cl)2 </t>
  </si>
  <si>
    <t xml:space="preserve">KCa2(Fe++4Al)Si6Al2O22(OH)2 </t>
  </si>
  <si>
    <t xml:space="preserve">PbCa2(Mg,Fe++,Fe+++)5Si6Be2O22(OH)2 </t>
  </si>
  <si>
    <t xml:space="preserve">(Na,K)Ca2(Mg,Fe+++,Ti)5(Si,Al)8O22F2 </t>
  </si>
  <si>
    <t xml:space="preserve">Ca2(Fe++,Mg)3Al2(Si7Al)O22(OH)2 </t>
  </si>
  <si>
    <t xml:space="preserve">[]Ca2Fe++5Si8O22(OH)2 </t>
  </si>
  <si>
    <t xml:space="preserve">[]Ca2(Fe2+)3Al2(Si6Al2)O22(OH)2 </t>
  </si>
  <si>
    <t xml:space="preserve">NaCa2Mg5Si7AlO22(OH)2 </t>
  </si>
  <si>
    <t xml:space="preserve">[]Ca2(Fe2+)3(Fe3+)2(Si6Al2)O22(OH)2 </t>
  </si>
  <si>
    <t xml:space="preserve">Ca2(Mg,Fe++)5Si8O22(OH)2 </t>
  </si>
  <si>
    <t xml:space="preserve">CaCa2Mg4Al(Si5Al3)O22(OH)2 </t>
  </si>
  <si>
    <t xml:space="preserve">CaCa2(Mg4Al)Si5Al3O22F2 </t>
  </si>
  <si>
    <t xml:space="preserve">[]Ca2[Fe++4(Al,Fe+++)]Si7AlO22(OH)2 </t>
  </si>
  <si>
    <t xml:space="preserve">NaCa2(Fe++4Ti)Si6Al2O22(OH)2 </t>
  </si>
  <si>
    <t xml:space="preserve">NaCa2Fe++5Si7AlO22(OH)2 </t>
  </si>
  <si>
    <t xml:space="preserve">Ca2Fe++3Al2(Si7Al)O22(OH)2 </t>
  </si>
  <si>
    <t xml:space="preserve">(K,Na)Ca2(Mg,Fe++,Al,Ti)5[(Si,Al)8O22](OH)2 </t>
  </si>
  <si>
    <t xml:space="preserve">NaCa2Mg5Si7AlO22(F,OH)2 </t>
  </si>
  <si>
    <t xml:space="preserve">NaCa2(Fe++4Fe+++)Si6Al2O22(OH)2 </t>
  </si>
  <si>
    <t xml:space="preserve">[]Ca2(Fe++3AlFe+++)Si6Al2O22(OH) </t>
  </si>
  <si>
    <t xml:space="preserve">Ca2(Fe++,Mg)3Fe+++2(Si7Al)O22(OH)2 </t>
  </si>
  <si>
    <t xml:space="preserve">NaCa2(Fe++4Al)Si6Al2O22(OH)2 </t>
  </si>
  <si>
    <t xml:space="preserve">NaCa2(Mg4Ti)Si6Al2O23(OH)2 </t>
  </si>
  <si>
    <t xml:space="preserve">NaCa2(Mg4Fe+++)Si6Al2O22(OH)2 </t>
  </si>
  <si>
    <t xml:space="preserve">Ca2[Mg4(Al,Fe+++)]Si7AlO22(OH)2 </t>
  </si>
  <si>
    <t xml:space="preserve">NaCa2(Mg,Fe++)4Al(Si6Al2)O22(OH)2 </t>
  </si>
  <si>
    <t xml:space="preserve">(K,Na)Ca2[Fe++3(Al,Fe+++)2][Si5Al3O22](OH)2 </t>
  </si>
  <si>
    <t xml:space="preserve">(K,Na)Ca2(Mg,Fe++)5Si8O22(OH,F)2 </t>
  </si>
  <si>
    <t xml:space="preserve">(K,Na)Ca2(Fe++,Mg,Al,Ti)5[(Si,Al)8O22](OH)2 </t>
  </si>
  <si>
    <t xml:space="preserve">[]Ca2(Mg3AlFe+++)Si6Al2O22(OH)2 </t>
  </si>
  <si>
    <t xml:space="preserve">[]Ca2Mg5Si8O22(OH)2 </t>
  </si>
  <si>
    <t xml:space="preserve">NaCa2[Mg3(Al,Fe+++)2]Si5AlO22(OH)2 </t>
  </si>
  <si>
    <t xml:space="preserve">[](CaMn)2Mg5(Si7Al)O22(OH)2 </t>
  </si>
  <si>
    <t xml:space="preserve">NaCa2(Mg3Fe++Al)5(Si6Al2O22)F2 </t>
  </si>
  <si>
    <t xml:space="preserve">Na(CaMn)2Mg5(Si7Al)O22(OH)2 </t>
  </si>
  <si>
    <t xml:space="preserve">(K,Na)Ca2(Fe++,Mg)2(Fe+++,Al)2[Si5Al3O22](OH,F,O)2 </t>
  </si>
  <si>
    <t xml:space="preserve">NaCa2(Fe++4Al)Si6Al2O22Cl2 </t>
  </si>
  <si>
    <t xml:space="preserve">(K,Na)Ca2(Fe++,Mg)4Fe+++[Si6Al2O22](Cl,OH)2 </t>
  </si>
  <si>
    <t xml:space="preserve">(K,Na)Ca2(Mg,Fe2+)4Al(Si6Al2O22)(Cl,OH)2 </t>
  </si>
  <si>
    <t xml:space="preserve">Na(NaLi)(Mg2Fe+++2Li)Si8O22(OH)2 </t>
  </si>
  <si>
    <t xml:space="preserve">[](Na,Li)(Mg3Fe+++2)Si8O22(OH)2 </t>
  </si>
  <si>
    <t xml:space="preserve">[](CaNa)Mg4(Al,Fe3+)Si8O22(OH)2 </t>
  </si>
  <si>
    <t xml:space="preserve">[]CaNaMg3Al2(Si7Al)O22(OH)2 </t>
  </si>
  <si>
    <t xml:space="preserve">([],Na)(Na,Ca)2(Mg, </t>
  </si>
  <si>
    <t xml:space="preserve">CaNa(Fe++,Mg)4Fe+++[Si8O22](OH)2 </t>
  </si>
  <si>
    <t xml:space="preserve">[]CaNa(Fe2+)3Al2(Si7Al)O22(OH)2 </t>
  </si>
  <si>
    <t xml:space="preserve">[]CaNa(Fe++)3(Fe+++)2(Si7Al)O22(OH)2 </t>
  </si>
  <si>
    <t xml:space="preserve">CaNa(Fe++,Mg)3Fe+++2[AlSi7O22](OH)2 </t>
  </si>
  <si>
    <t xml:space="preserve">[](CaNa)Mg3AlFe+++Si7AlO22(OH)2 </t>
  </si>
  <si>
    <t xml:space="preserve">Na(CaNa)Mg5[Si8O22]F2 </t>
  </si>
  <si>
    <t xml:space="preserve">[](CaNa)Fe++3AlFe+++Si7AlO22(OH)2 </t>
  </si>
  <si>
    <t xml:space="preserve">Na(CaNa)Mg3ALFe+++[Si6Al2O22](OH)2 </t>
  </si>
  <si>
    <t xml:space="preserve">Na2Ca(Fe++,Mg)4Fe+++(Si7Al)O22(OH)2 </t>
  </si>
  <si>
    <t xml:space="preserve">Na(CaNa)Fe++5[Si8O22](OH)2 </t>
  </si>
  <si>
    <t xml:space="preserve">[](CaNa)Fe++4(Al,Fe+++)Si8O22(OH)2 </t>
  </si>
  <si>
    <t xml:space="preserve">Na(CaNa)(Fe++,Mg)3Fe+++2[Si6Al2O22](OH)2 </t>
  </si>
  <si>
    <t xml:space="preserve">NaCaNaMg3Fe+++2[Si6Al2O22](OH)2 </t>
  </si>
  <si>
    <t xml:space="preserve">Na2Ca(Mg,Fe++)4Fe+++Si7AlO22(OH)2 </t>
  </si>
  <si>
    <t xml:space="preserve">Na(CaNa)Fe++4(Al,Fe+++)Si7AlO22(OH)2 </t>
  </si>
  <si>
    <t xml:space="preserve">Na(NaMn++)(Mg4Fe+++)Si8O22(OH)2 </t>
  </si>
  <si>
    <t xml:space="preserve">(K,Na)(CaNa)Mg5[Si8O22]F2 </t>
  </si>
  <si>
    <t xml:space="preserve">Na(CaNa)(Mg,Fe++)5[Si8O22](OH)2 </t>
  </si>
  <si>
    <t xml:space="preserve">Na(CaNa)Fe++3AlFe+++[Si6Al2O22](OH)2 </t>
  </si>
  <si>
    <t xml:space="preserve">Na(CaNa)Mg4AlSi7AlO22(OH)2 </t>
  </si>
  <si>
    <t xml:space="preserve">(K,Na)(CaNa)2Mg5[Si8O22](OH,F)2 </t>
  </si>
  <si>
    <t xml:space="preserve">Na(CaNa)(Mg3Al2)(Si6Al2)O22F2 </t>
  </si>
  <si>
    <t xml:space="preserve">Na(CaNa)(Fe+++3Al2)(Si6Al2)O22(OH)2 </t>
  </si>
  <si>
    <t xml:space="preserve">Na(CaNa)(Mg3Al2)(Si6Al2)O22(OH)2 </t>
  </si>
  <si>
    <t xml:space="preserve">NaNa2(Fe++4Fe+++)Si8O22(OH)2 </t>
  </si>
  <si>
    <t xml:space="preserve">[]Na2(Fe++3Al2)Si8O22(OH)2 </t>
  </si>
  <si>
    <t xml:space="preserve">Na2(Mg,Fe++)3(Al,Fe+++)2Si8O22(OH)2 </t>
  </si>
  <si>
    <t xml:space="preserve">NaNa2(Mg4Al)Si8O22(OH)2 </t>
  </si>
  <si>
    <t xml:space="preserve">[]Na2(Mg3Al2)Si8O22(OH)2 </t>
  </si>
  <si>
    <t xml:space="preserve">NaNa2(Fe++2Fe+++2Li)Si8O22F2 </t>
  </si>
  <si>
    <t xml:space="preserve">NaNa2(Fe++4Al)Si8O22(OH)2 </t>
  </si>
  <si>
    <t xml:space="preserve">NaNa2(Fe++)3(Fe+++)2Li(Si8O22)(OH)2 </t>
  </si>
  <si>
    <t xml:space="preserve">NaNa2(Fe++)3Al2(Si7Al)O22(OH)2 </t>
  </si>
  <si>
    <t xml:space="preserve">NaNa2(Fe++)3(Fe+++)2(Si7Al)O22(OH)2 </t>
  </si>
  <si>
    <t xml:space="preserve">NaNa2(Mg3Fe+++Ti)Si8O22(O,F,OH)2 </t>
  </si>
  <si>
    <t xml:space="preserve">NaNa2(Mg3Al2)Si7AlO22(OH)2 </t>
  </si>
  <si>
    <t xml:space="preserve">[]Na2[(Mg,Fe++)3Fe+++2]Si8O22(OH)2 </t>
  </si>
  <si>
    <t xml:space="preserve">NaNa2Mn++4(Fe+++,Al)Si8O22(OH)2 </t>
  </si>
  <si>
    <t xml:space="preserve">NaNa2(Mg2Fe+++2Li)Si8O22(OH)2 </t>
  </si>
  <si>
    <t xml:space="preserve">NaNa2(Mg4Fe++)Si8O22(OH)2 </t>
  </si>
  <si>
    <t xml:space="preserve">NaNa2(Mn++2Mn+++3)Si8O22O2 </t>
  </si>
  <si>
    <t xml:space="preserve">[]Na2(Fe++3Fe+++2)Si8O22(OH)2 </t>
  </si>
  <si>
    <t xml:space="preserve">KNa2Mg2Fe+++2LiSi8O22(OH)2 </t>
  </si>
  <si>
    <t xml:space="preserve">NaNa2(Al2Mg3)(Si7Al)O22(F,OH)2 </t>
  </si>
  <si>
    <t xml:space="preserve">NaNa2(Mg,Fe++)4Fe+++[Si8O22](F,OH)2 </t>
  </si>
  <si>
    <t xml:space="preserve">KNa2Fe++4Fe+++Si8O22(OH)2 </t>
  </si>
  <si>
    <t xml:space="preserve">NaNa2(Mg2,Mn+++,Li,Ti)Si8O22O2 </t>
  </si>
  <si>
    <t xml:space="preserve">(Mg,Fe++)17Si20O54(OH)6 </t>
  </si>
  <si>
    <t xml:space="preserve">(Mg,Fe++)5Si6O16(OH)2 </t>
  </si>
  <si>
    <t xml:space="preserve">Na4K3(Fe++,Mn++,Ti)2Si8O20(OH)4•5(H2O) </t>
  </si>
  <si>
    <t xml:space="preserve">(Ca,Mn++)4Be3Si6O17(OH)4•3(H2O) </t>
  </si>
  <si>
    <t xml:space="preserve">Ca4Be2Al2Si9O26(OH)2 </t>
  </si>
  <si>
    <t xml:space="preserve">BaSi2O5•4(H2O) </t>
  </si>
  <si>
    <t xml:space="preserve">Ca5H2Si6O18•6H2O </t>
  </si>
  <si>
    <t xml:space="preserve">(Mn,Ca)3Si3O9 </t>
  </si>
  <si>
    <t xml:space="preserve">Ca(Fe++,Ca,Mn)Si2O6 </t>
  </si>
  <si>
    <t xml:space="preserve">NaCa2Si3O8(OH) </t>
  </si>
  <si>
    <t>CaSiO2</t>
  </si>
  <si>
    <t xml:space="preserve">CaSiO3 </t>
  </si>
  <si>
    <t xml:space="preserve">Na(Mn++,Ca)2Si3O8(OH) </t>
  </si>
  <si>
    <t xml:space="preserve">Ca(Sc,Fe++)Si3O8(OH) </t>
  </si>
  <si>
    <t xml:space="preserve">KNaCuSi4O10 </t>
  </si>
  <si>
    <t xml:space="preserve">CsKNaCa2TiO[Si7O18(OH)] </t>
  </si>
  <si>
    <t xml:space="preserve">K5Ca8(Si6O15)2(Si2O7)Si4O9(OH)•3(H2O) </t>
  </si>
  <si>
    <t xml:space="preserve">Ca5Si6(O,OH)18•5(H2O) </t>
  </si>
  <si>
    <t xml:space="preserve">Ca5Si6O16(OH)2•2(H2O) </t>
  </si>
  <si>
    <t xml:space="preserve">Ca5Si6O16(OH)2•4(H2O) </t>
  </si>
  <si>
    <t xml:space="preserve">Ca4Si3O9(OH)2 </t>
  </si>
  <si>
    <t xml:space="preserve">Ca9Si6O18(OH)6•8H2O </t>
  </si>
  <si>
    <t xml:space="preserve">K3Zr2HSi6O18•n(H2O) </t>
  </si>
  <si>
    <t xml:space="preserve">Na4SnBe2Si6O18•2(H2O) </t>
  </si>
  <si>
    <t xml:space="preserve">Ca6Si6O17(OH)2 </t>
  </si>
  <si>
    <t xml:space="preserve">Ca6Si3O9(OH)6 </t>
  </si>
  <si>
    <t xml:space="preserve">Na6Ti5[Si12O34](O,OH)5•11(H2O) </t>
  </si>
  <si>
    <t xml:space="preserve">Ca4(Ti,Nb)5[(Si6O17)2[(OH,O)5]•13-14H2O </t>
  </si>
  <si>
    <t xml:space="preserve">(Na,Ca)5Ca(Ti,Nb)5(Si,S)12O34(OH,F)8•5(H2O) </t>
  </si>
  <si>
    <t xml:space="preserve">NaBeSi3O7(OH) </t>
  </si>
  <si>
    <t xml:space="preserve">Na2ZrSi6O15•3(H2O) </t>
  </si>
  <si>
    <t xml:space="preserve">(K,Na,Ca)4(Fe++,Fe+++,Mn)2Si8O20(OH,F) </t>
  </si>
  <si>
    <t xml:space="preserve">KNaMn++Si4O10 </t>
  </si>
  <si>
    <t xml:space="preserve">K2Ca4[Si7O18(OH)](F,OH) </t>
  </si>
  <si>
    <t xml:space="preserve">K2Na(Ca,Mn++)2(Ti,Fe)O[Si7O18(OH)] </t>
  </si>
  <si>
    <t xml:space="preserve">K3Na3Ca5Si12O30F4•H2O </t>
  </si>
  <si>
    <t xml:space="preserve">(Na,K)6Ca5Si12O30(OH,F)4 </t>
  </si>
  <si>
    <t xml:space="preserve">K1.5-x(Ca, </t>
  </si>
  <si>
    <t xml:space="preserve">K3Na3Ca5(Si12O30)[F,(OH)]4•(H2O) </t>
  </si>
  <si>
    <t xml:space="preserve">(Sr,Ba)2K4(Ca,Na)14([],Mn,Fe){(Ti,Nb)4(O,OH)4[Si6O17]2[Si2O7]3}(H2O,OH)n, </t>
  </si>
  <si>
    <t xml:space="preserve">(Ca,K,Na,Sr,Ba)48[(Ti,Nb,Fe,Mn)12(OH)12Si48O144](F,OH,Cl)14 </t>
  </si>
  <si>
    <t xml:space="preserve">(Na,Ca)2BeSi2(O,OH,F)7 </t>
  </si>
  <si>
    <t xml:space="preserve">Sr3(Ti,Fe+++)(Si2O6)2(O,OH)•2-3(H2O) </t>
  </si>
  <si>
    <t xml:space="preserve">Sr4V++++4Si8O28 </t>
  </si>
  <si>
    <t xml:space="preserve">BaVO(SiO3)2 </t>
  </si>
  <si>
    <t xml:space="preserve">BaNaNaTi2O2[Si4O12] </t>
  </si>
  <si>
    <t xml:space="preserve">KKNaTi2O(OH)[Si4O12] </t>
  </si>
  <si>
    <t xml:space="preserve">(Ba,Sr)2Mn+++2Si4O12 </t>
  </si>
  <si>
    <t xml:space="preserve">BaSi2O4(OH)2•2(H2O) </t>
  </si>
  <si>
    <t xml:space="preserve">(Mg,Fe+++,Fe++,Mn++)42Si16O54(OH)40 </t>
  </si>
  <si>
    <t xml:space="preserve">(Mn,Mg,Zn)42Si16O54(OH)40 </t>
  </si>
  <si>
    <t xml:space="preserve">(Ca,Na)2(Fe++,Fe+++,Ti,Mg,Mn)6(Si,Be,Al)6O20 </t>
  </si>
  <si>
    <t xml:space="preserve">(Na,Ca)4(Fe++,Ti,Mg)12Si12O40 </t>
  </si>
  <si>
    <t xml:space="preserve">Ca2Mg2Fe+++4(Al,Fe+++)4Si2O20 </t>
  </si>
  <si>
    <t xml:space="preserve">NaMg2CrSi3O10 </t>
  </si>
  <si>
    <t xml:space="preserve">Ca2(Mg,Fe++,Fe+++,Ti)6(Si,Al)6O20 </t>
  </si>
  <si>
    <t xml:space="preserve">(Mg,Al)8(Al,Si)6O20 </t>
  </si>
  <si>
    <t xml:space="preserve">Ca2(Mg,Al)6(Si,Al,B)6O20 </t>
  </si>
  <si>
    <t xml:space="preserve">(Mg,Al,Fe)16(Al,Si,Be)12O40 </t>
  </si>
  <si>
    <t xml:space="preserve">Ca4Mg9Sb3O4[Si6Be3AlFe2O36] </t>
  </si>
  <si>
    <t xml:space="preserve">Na2Fe++4Fe+++2Si6O20 </t>
  </si>
  <si>
    <t xml:space="preserve">Ca2Fe++4Fe+++TiSi4BeAlO20 </t>
  </si>
  <si>
    <t xml:space="preserve">(Mg,Fe++)3Al4BeSi3O16 </t>
  </si>
  <si>
    <t xml:space="preserve">(Fe++,Mn)6(Fe+++,Al)3Si6O20(OH)5 </t>
  </si>
  <si>
    <t xml:space="preserve">Na(Fe++,Mn++)10(Fe,Al)2Si12O31(OH)13 </t>
  </si>
  <si>
    <t xml:space="preserve">(Na,Ca)(Mn++,Mg)12[(Si,Al)6O17]2(O,OH)10 </t>
  </si>
  <si>
    <t xml:space="preserve">Na2Mg4Mn++12(AsO4)2(Si12O35)(OH)6 </t>
  </si>
  <si>
    <t xml:space="preserve">NaCa2Si4O10F </t>
  </si>
  <si>
    <t xml:space="preserve">Na2(Ti,Fe+++)Si4(O,F)11 </t>
  </si>
  <si>
    <t xml:space="preserve">Na4CeTiPSi7O22•5(H2O) </t>
  </si>
  <si>
    <t xml:space="preserve">Y2(Ca,Gd)2Si4O10(CO3)3(H2O,O,OH)•3H20 </t>
  </si>
  <si>
    <t xml:space="preserve">Na4(Ce,Sr)2{Ti(OH)2(Si8O18)}(O,OH,F)4•5(H2O) </t>
  </si>
  <si>
    <t xml:space="preserve">(Mg,Fe++,Ti,Mn)21(Si,Al)12O28(OH)34 </t>
  </si>
  <si>
    <t xml:space="preserve">Ba2(K,Na)[Ti2(Si5Al)O18•n(H2O) </t>
  </si>
  <si>
    <t xml:space="preserve">(Mn++,Fe++,Mg,Ca)SiO3 </t>
  </si>
  <si>
    <t xml:space="preserve">Ca2(Fe++,Mn)Fe+++Si5O14(OH) </t>
  </si>
  <si>
    <t xml:space="preserve">NaCaMn3[Si5O14(OH)] </t>
  </si>
  <si>
    <t xml:space="preserve">(Na,Li)Mn++4[Si5O14(OH)] </t>
  </si>
  <si>
    <t xml:space="preserve">LiCa2Mn2HSi5O15 </t>
  </si>
  <si>
    <t xml:space="preserve">Ca2(Mn,Fe++)Fe+++Si5O14(OH) </t>
  </si>
  <si>
    <t xml:space="preserve">(Li,Na)Mn++4[Si5O14(OH)] </t>
  </si>
  <si>
    <t xml:space="preserve">Ca2(Fe++,Mn)ScSi5O14(OH) </t>
  </si>
  <si>
    <t xml:space="preserve">CaMn++4Si5O14(OH)2•(H2O) </t>
  </si>
  <si>
    <t xml:space="preserve">Na2(Mn++,Fe+++)10Si11V+++++O34(OH)4 </t>
  </si>
  <si>
    <t xml:space="preserve">(Ca,REE)4(Y,Ce)2(Al,[])2[Si4B4O22](OH)2 </t>
  </si>
  <si>
    <t xml:space="preserve">Ca4(Ce,Y)2(Ti,Al,Fe+++,[])2[Si4B4O22](OH)2 </t>
  </si>
  <si>
    <t xml:space="preserve">Ca4(Y,Ce)2(Ti,Al,Fe+++,[])2[Si4B4O22](OH)2 </t>
  </si>
  <si>
    <t xml:space="preserve">Ca4[(Th,U)(REE)]2(Al,[])2[Si4B4O22](OH,F)2 </t>
  </si>
  <si>
    <t xml:space="preserve">(Ca3REE)4Ce2Al[]2[Si4 </t>
  </si>
  <si>
    <t xml:space="preserve">Ca4(Ce,Ca)2AlBe2[Si4B4O22]O2 </t>
  </si>
  <si>
    <t xml:space="preserve">Ca2Mn7Si10O28(OH)2•5(H2O) </t>
  </si>
  <si>
    <t xml:space="preserve">Ca8Ce2(Al0.5 </t>
  </si>
  <si>
    <t xml:space="preserve">CaSnSi3O9•2(H2O) </t>
  </si>
  <si>
    <t xml:space="preserve">CaZrSi3O9•3(H2O) </t>
  </si>
  <si>
    <t xml:space="preserve">Na2ZrSi3O9•3(H2O) </t>
  </si>
  <si>
    <t xml:space="preserve">Na5(Y,Dy,Gd)TiSi6O18•6(H2O) </t>
  </si>
  <si>
    <t xml:space="preserve">Na5YZrSi6018•6(H2O) </t>
  </si>
  <si>
    <t xml:space="preserve">BaZrSi3O9•3(H2O) </t>
  </si>
  <si>
    <t xml:space="preserve">Na2ZrSi3O9•2(H2O) </t>
  </si>
  <si>
    <t xml:space="preserve">KNaZrSi3O9•2(H2O) </t>
  </si>
  <si>
    <t xml:space="preserve">Na2BeSi2O6 </t>
  </si>
  <si>
    <t xml:space="preserve">Na2ZrSi4O11 </t>
  </si>
  <si>
    <t xml:space="preserve">Na2Si2O5•5(H2O) </t>
  </si>
  <si>
    <t xml:space="preserve">Na(Mn,Mg)9[VSi9O28(OH)](OH)3 </t>
  </si>
  <si>
    <t xml:space="preserve">Na4ZrSi6O15(OH)2•2(H2O) </t>
  </si>
  <si>
    <t xml:space="preserve">Na4Li2Fe+++2Si12O30 </t>
  </si>
  <si>
    <t xml:space="preserve">[](Na,K)Fe++Fe+++[Si6O15] </t>
  </si>
  <si>
    <t xml:space="preserve">NaLiZrSi6O15 </t>
  </si>
  <si>
    <t xml:space="preserve">(Na,Ca)9(Ce,La)2(Fe++,Mn)(Si,Be)20(O,OH,F)48 </t>
  </si>
  <si>
    <t xml:space="preserve">K5Na5(Ce,Ca)12Si28O70(OH)2(CO3)8•8(H2O) </t>
  </si>
  <si>
    <t xml:space="preserve">K5Na5(Y,Ca)12Si28O70(OH)2(CO3)8•8(H2O) </t>
  </si>
  <si>
    <t xml:space="preserve">(Mn,Fe++)SiO3 </t>
  </si>
  <si>
    <t xml:space="preserve">(Fe++,Mn)7[Si7O21] </t>
  </si>
  <si>
    <t xml:space="preserve">Ba2Ca(Fe++,Mg)2Si6O17 </t>
  </si>
  <si>
    <t xml:space="preserve">(Ce,La,Ca)(Sr,Ca)Na2(Na,Mn)(Zn,Mg)Si6O17 </t>
  </si>
  <si>
    <t xml:space="preserve">(Na,Mn)3(Sr,Ca)(La,Ce)(Zn,Mg)Si6O17 </t>
  </si>
  <si>
    <t xml:space="preserve">Na3SrCeMn++Si6O17 </t>
  </si>
  <si>
    <t xml:space="preserve">Na3SrCeFe++Si6O17 </t>
  </si>
  <si>
    <t xml:space="preserve">Na3Sr(La,Ce)FeSi6O17 </t>
  </si>
  <si>
    <t xml:space="preserve">PbSiO3 </t>
  </si>
  <si>
    <t xml:space="preserve">Ca3Cu5Si9O26 </t>
  </si>
  <si>
    <t xml:space="preserve">(Ca,Na)2Be[(Si,Al)2O6(F,OH)] </t>
  </si>
  <si>
    <t xml:space="preserve">Na4BaTi2O2[B2Si10O28] </t>
  </si>
  <si>
    <t xml:space="preserve">Ca2Al2Si3O10(OH)2 </t>
  </si>
  <si>
    <t xml:space="preserve">CaAl(Si,Al)4O8(OH)4•((H2O),Cl) </t>
  </si>
  <si>
    <t xml:space="preserve">Na4(Ca,Mn)Si6O14(OH)2 </t>
  </si>
  <si>
    <t xml:space="preserve">Na4Zr2Si10O26•9(H2O) </t>
  </si>
  <si>
    <t xml:space="preserve">(Na,K)2CaZr2Si10O26•5-6(H2O) </t>
  </si>
  <si>
    <t xml:space="preserve">Na3K6Ti2Al2Si8O26Cl3 </t>
  </si>
  <si>
    <t xml:space="preserve">Ca4Si2O6(CO3)(OH,F)2 </t>
  </si>
  <si>
    <t xml:space="preserve">LiMn2Si3O8(OH) </t>
  </si>
  <si>
    <t xml:space="preserve">Li{Ti2(OH)2[Si4O11(OH)]}•H2O </t>
  </si>
  <si>
    <t xml:space="preserve">Na4[Si2O4(OH)2]2•7H2O </t>
  </si>
  <si>
    <t xml:space="preserve">KNa2Li(Mg,Fe)2Ti2Si8O24 </t>
  </si>
  <si>
    <t xml:space="preserve">NaLi2(Fe2Al2Li)(Si6Al2)O22F2 </t>
  </si>
  <si>
    <t xml:space="preserve">K(CaNa)(Fe++3Al2)(Si6Al2)O22(OH)2 </t>
  </si>
  <si>
    <t xml:space="preserve">NaNa2(Mg2Al2Li)Si8O22F2 </t>
  </si>
  <si>
    <t xml:space="preserve">Pb4Al2(SiO3)7 </t>
  </si>
  <si>
    <t xml:space="preserve">CaAl2SiO6 </t>
  </si>
  <si>
    <t xml:space="preserve">(Mg,Fe++)2Si2O6 </t>
  </si>
  <si>
    <t xml:space="preserve">CaTi+++AlSiO6 </t>
  </si>
  <si>
    <t xml:space="preserve">[Ba6(PO4)2(CO3)][Fe++7(OH)4Fe+++2O2(SiO3)8] </t>
  </si>
  <si>
    <t xml:space="preserve">CaCuSi4O10 </t>
  </si>
  <si>
    <t xml:space="preserve">BaCuSi4O10 </t>
  </si>
  <si>
    <t xml:space="preserve">BaFe++Si4O10 </t>
  </si>
  <si>
    <t xml:space="preserve">SrCu++Si4O10 </t>
  </si>
  <si>
    <t xml:space="preserve">ThCa2Si8O20 </t>
  </si>
  <si>
    <t xml:space="preserve">KCa4(Si4O10)2F•8(H2O) </t>
  </si>
  <si>
    <t xml:space="preserve">KCa4Si8O20(OH,F)•8(H2O) </t>
  </si>
  <si>
    <t xml:space="preserve">(K,Na)Ca4Si8O20(F,OH)•8(H2O) </t>
  </si>
  <si>
    <t xml:space="preserve">NaCa4Si8O20F•8(H2O) </t>
  </si>
  <si>
    <t xml:space="preserve">NaSi7O13(OH)3•4(H2O) </t>
  </si>
  <si>
    <t xml:space="preserve">K2ZrSi6O15 </t>
  </si>
  <si>
    <t xml:space="preserve">K2TiSi6O15 </t>
  </si>
  <si>
    <t xml:space="preserve">Na2Ce[Si6O14(OH)]•n(H2O), </t>
  </si>
  <si>
    <t xml:space="preserve">Na3La[Si6O15]•2(H2O) </t>
  </si>
  <si>
    <t xml:space="preserve">CaZrSi6O15•3(H2O) </t>
  </si>
  <si>
    <t xml:space="preserve">Ca3[Si6O15]•6(H2O) </t>
  </si>
  <si>
    <t xml:space="preserve">Ca3Si6O15•7(H2O) </t>
  </si>
  <si>
    <t xml:space="preserve">Ca(VO)Si4O10•4(H2O) </t>
  </si>
  <si>
    <t xml:space="preserve">Na4(Ti++++,Zr)2[Si8O22]•4(H2O) </t>
  </si>
  <si>
    <t xml:space="preserve">Na2(Zr,Sn)Si4O11•2(H2O) </t>
  </si>
  <si>
    <t xml:space="preserve">Na2BeSi4O10•4(H2O) </t>
  </si>
  <si>
    <t xml:space="preserve">(K,Na)3Cu20Al3Si29O76(OH)16•~8(H2O) </t>
  </si>
  <si>
    <t xml:space="preserve">Cs4Na2Zr3(Si18O45)(H2O)2 </t>
  </si>
  <si>
    <t xml:space="preserve">(Ce,REE)3(Na,H2O)6MnSi9Be5(O,OH)30F4 </t>
  </si>
  <si>
    <t xml:space="preserve">BaCa4[Si16O36(OH)2]•10(H2O) </t>
  </si>
  <si>
    <t xml:space="preserve">KHCa2Si8O19•5(H2O) </t>
  </si>
  <si>
    <t xml:space="preserve">(Na,K)10Ca5Al6Si32O80(Cl2,F2,SO4)3•18(H2O) </t>
  </si>
  <si>
    <t xml:space="preserve">KCa2AlSi7O17(OH)2•6(H2O) </t>
  </si>
  <si>
    <t xml:space="preserve">(Na,K)6(Y,Ca)2Si16O38•10(H2O) </t>
  </si>
  <si>
    <t xml:space="preserve">KNa4Ca4Si8O18(CO3)4(OH,F)•(H2O) </t>
  </si>
  <si>
    <t xml:space="preserve">(Fe++,Mg)3Si4O10(OH)2 </t>
  </si>
  <si>
    <t xml:space="preserve">Mg3Si4O10(OH)2 </t>
  </si>
  <si>
    <t xml:space="preserve">(Ni,Mg)3Si4O10(OH)2 </t>
  </si>
  <si>
    <t xml:space="preserve">Fe+++2Si4O10(OH)2 </t>
  </si>
  <si>
    <t xml:space="preserve">Al2Si4O10(OH)2 </t>
  </si>
  <si>
    <t xml:space="preserve">KAl2(Si3B)O10(OH,F)2 </t>
  </si>
  <si>
    <t xml:space="preserve">K(Mg,Fe++)(Fe+++,Al)[Si4O10](OH)2 </t>
  </si>
  <si>
    <t xml:space="preserve">(Ba,Na)V+++,Al)2(Si,Al)4O10(OH)2 </t>
  </si>
  <si>
    <t xml:space="preserve">(K,Ba)(Cr,Al)2[AlSi3O10](OH,F)2 </t>
  </si>
  <si>
    <t xml:space="preserve">(K,Na)(Fe+++,Al,Mg)2(Si,Al)4O10(OH)2 </t>
  </si>
  <si>
    <t xml:space="preserve">KAl(Mg,Fe++)[]Si4O10(OH)2 </t>
  </si>
  <si>
    <t xml:space="preserve">K2Fe++2Al2Si8O20(OH)4 </t>
  </si>
  <si>
    <t xml:space="preserve">K2Fe++Fe+++Si8O20(OH)4 </t>
  </si>
  <si>
    <t xml:space="preserve">(K,Na)(Fe++,Mn++,Mg)2.5[Si4O10](F,OH)2 </t>
  </si>
  <si>
    <t xml:space="preserve">Cs(Al,Mg,Fe++,Li)2(Si3Al)O10(OH,F)2 </t>
  </si>
  <si>
    <t xml:space="preserve">(NH4,K)Al2(Si3Al)O10(OH)2 </t>
  </si>
  <si>
    <t xml:space="preserve">K(V,Al,Mg)2AlSi3O10(OH)2 </t>
  </si>
  <si>
    <t xml:space="preserve">KAl2(Si3Al)O10(OH,F)2 </t>
  </si>
  <si>
    <t xml:space="preserve">NaAl2(Si3Al)O10(OH)2 </t>
  </si>
  <si>
    <t xml:space="preserve">KLiMg2Si4O10F2 </t>
  </si>
  <si>
    <t xml:space="preserve">KCrMg(Si4O10)(OH)2 </t>
  </si>
  <si>
    <t xml:space="preserve">[Ba0.5(Na,K)0.5]Al2(Si2.5Al1.5O10)(OH)2 </t>
  </si>
  <si>
    <t xml:space="preserve">(NH4)Fe3(Si3Al)O10(OH)2 </t>
  </si>
  <si>
    <t xml:space="preserve">KMg3(AlSi3)O10F2 </t>
  </si>
  <si>
    <t xml:space="preserve">KFe++3AlSi3O10(OH,F)2 </t>
  </si>
  <si>
    <t xml:space="preserve">K(Mg,Fe++)3[AlSi3O10(OH,F)2 </t>
  </si>
  <si>
    <t xml:space="preserve">K(Zn,Mg,Mn)3Si3AlO10(OH)2 </t>
  </si>
  <si>
    <t xml:space="preserve">NaLiAl2(Al2Si2)O10(OH)2 </t>
  </si>
  <si>
    <t xml:space="preserve">NaMg3AlSi3O10(OH)2 </t>
  </si>
  <si>
    <t xml:space="preserve">K(Li,Al)3(Si,Al)4O10(F,OH)2 </t>
  </si>
  <si>
    <t xml:space="preserve">NaMg2Al3Si2O10(OH)2 </t>
  </si>
  <si>
    <t xml:space="preserve">K(Li,Al,Mn++)3[(Si,Al)4O10](F,OH)2 </t>
  </si>
  <si>
    <t xml:space="preserve">(Na,K).5(Mg,Fe,Al)3(Si,Al)4O10(OH,F)2 </t>
  </si>
  <si>
    <t xml:space="preserve">KLi2AlSi4O10(F,OH)2 </t>
  </si>
  <si>
    <t xml:space="preserve">KMg3(Si3Al)O10(F,OH)2 </t>
  </si>
  <si>
    <t xml:space="preserve">K(Mn+++2Li)Si4O10(O)2 </t>
  </si>
  <si>
    <t xml:space="preserve">KFe++2Al(Al2Si2)O10(F,OH)2 </t>
  </si>
  <si>
    <t xml:space="preserve">KFe++3AlSi3O10F2 </t>
  </si>
  <si>
    <t xml:space="preserve">K(NaMg2)Si4O10F2 </t>
  </si>
  <si>
    <t xml:space="preserve">KLiFe++Al(AlSi3)O10(F,OH)2 </t>
  </si>
  <si>
    <t xml:space="preserve">KMg2Al[Al2Si2O10](OH)2 </t>
  </si>
  <si>
    <t xml:space="preserve">K(Fe++,Mg)3(Fe+++,Al)Si3O10(OH)2 </t>
  </si>
  <si>
    <t xml:space="preserve">KMg3Fe+++Si3O10(OH)2 </t>
  </si>
  <si>
    <t xml:space="preserve">KLi1.5Al1.5AlSi3O10F2 </t>
  </si>
  <si>
    <t xml:space="preserve">CsLi2AlSi4O10F2 </t>
  </si>
  <si>
    <t xml:space="preserve">KMn3(AlSi3)O10(OH,F)2 </t>
  </si>
  <si>
    <t xml:space="preserve">(Na,H3O)(Al,Mg,Fe)2(Si,Al)4O10[(OH)2,(H2O)] </t>
  </si>
  <si>
    <t xml:space="preserve">CaAl2(Al2Si2)O10(OH)2 </t>
  </si>
  <si>
    <t xml:space="preserve">Ca(Mg,Al)3(Al3Si)O10(OH)2 </t>
  </si>
  <si>
    <t xml:space="preserve">CaLiAl2(AlBeSi2)O10(OH)2 </t>
  </si>
  <si>
    <t xml:space="preserve">(Ba,K)(Fe++,Mg)3(Si,Al,Fe)4O10(S,OH)2 </t>
  </si>
  <si>
    <t xml:space="preserve">(Ba,K)(Mg,Mn,Al)3Si2Al2O10(OH)2 </t>
  </si>
  <si>
    <t xml:space="preserve">(Ba,K)(Fe++,Mg)3(Si2Al2)O10 </t>
  </si>
  <si>
    <t xml:space="preserve">(Ba,K)(Mg,Fe++,Ti)3(Si,Al)4O10O2 </t>
  </si>
  <si>
    <t xml:space="preserve">Na0.5Al2(Si3.5Al0.5)O10(OH)2•n(H2O) </t>
  </si>
  <si>
    <t xml:space="preserve">(Na,Ca)0,3(Al,Mg)2Si4O10(OH)2•n(H2O) </t>
  </si>
  <si>
    <t xml:space="preserve">Na0.3Fe+++2(Si,Al)4O10(OH)2•n(H2O) </t>
  </si>
  <si>
    <t xml:space="preserve">Ca0.3(Cr+++,Mg,Fe+++)2(Si,Al)4O10(OH)2•4(H2O) </t>
  </si>
  <si>
    <t xml:space="preserve">(Ca,K)0.5(Cu,Fe+++,Mg)2Si4O10(OH)2•3(H2O) </t>
  </si>
  <si>
    <t xml:space="preserve">Fe++5Fe+++4V+++++4Si3O27 </t>
  </si>
  <si>
    <t xml:space="preserve">(Zn,Ni,Cu)8Al8V2Si5O35•27(H2O) </t>
  </si>
  <si>
    <t xml:space="preserve">4(Mg,Fe,Ca)O.(Al,Fe)2O3.5SiO2•7(H2O) </t>
  </si>
  <si>
    <t xml:space="preserve">Na0,3(Mg,Li)3Si4O10(OH)2 </t>
  </si>
  <si>
    <t xml:space="preserve">(Li,Ca0.5,Na)0.72(Li,Al,Mg)2.66(Si,Al)4O10(OH,F)2•2(H2O) </t>
  </si>
  <si>
    <t xml:space="preserve">Zn3Si4O10(OH)2•4(H2O) </t>
  </si>
  <si>
    <t xml:space="preserve">(Ca/2,Na)0,3(Mg,Fe++)3(Si,Al)4O10(OH)2•4(H2O) </t>
  </si>
  <si>
    <t xml:space="preserve">Na0,3Zn3(Si,Al)4O10(OH)2•4(H2O) </t>
  </si>
  <si>
    <t xml:space="preserve">MgSiO2(OH)2•(H2O) </t>
  </si>
  <si>
    <t xml:space="preserve">(K,Ca0.5)0.33(Mg,Al)3(Si3Al)O10(OH)2•1-5(H2O) </t>
  </si>
  <si>
    <t xml:space="preserve">(Ca0.5,Na)0.33(Mg,Fe++)3Si4O10(OH)2•n(H2O) </t>
  </si>
  <si>
    <t xml:space="preserve">Ca0.3(Fe++,Mg,Fe+++)3(Si,Al)4O10(OH)2•4(H2O) </t>
  </si>
  <si>
    <t xml:space="preserve">(Mg,Fe++,Al)3(Al,Si)4O10(OH)2•4(H2O) </t>
  </si>
  <si>
    <t xml:space="preserve">Al2[Al2.33][Si3AlO10](OH)8 </t>
  </si>
  <si>
    <t xml:space="preserve">(Zn,Al,[])3[Fe++2Al][Si3AlO10](OH)8 </t>
  </si>
  <si>
    <t xml:space="preserve">(Mg,Fe++)5Al(Si3Al)O10(OH)8 </t>
  </si>
  <si>
    <t xml:space="preserve">LiAl4(Si3Al)O10(OH)8 </t>
  </si>
  <si>
    <t xml:space="preserve">(Fe++,Mg,Fe+++)5Al(Si3Al)O10(OH,O)8 </t>
  </si>
  <si>
    <t xml:space="preserve">(Ni,Mg,Fe++)5Al(Si3Al)O10(OH)8 </t>
  </si>
  <si>
    <t xml:space="preserve">Mn5Al(Si3Al)O10(OH)8 </t>
  </si>
  <si>
    <t xml:space="preserve">Mg2(Al,Fe+++)3Si3AlO10(OH)8 </t>
  </si>
  <si>
    <t xml:space="preserve">Li(1+3x)Al(4-x)(BSi3)O10(OH,F)8 </t>
  </si>
  <si>
    <t xml:space="preserve">(Fe+++,Mg,Al,Fe++,Ti,Mn)2.5(Si,Al)2O5(OH)4 </t>
  </si>
  <si>
    <t xml:space="preserve">Ca2(Fe+++,Al)Mn+++Mn++3Zn2Si2O10(OH)8 </t>
  </si>
  <si>
    <t xml:space="preserve">Mn++3[Mn++3Fe+++][(Si,Fe+++)4O10](OH,O)8 </t>
  </si>
  <si>
    <t xml:space="preserve">NaMg6[Si3AlO10](OH,O)8•H2O </t>
  </si>
  <si>
    <t xml:space="preserve">(K,H3O)(Al,Mg,Fe)2(Si,Al)4O10[(OH)2,(H2O)] </t>
  </si>
  <si>
    <t xml:space="preserve">[K(Mg,Fe)3(Al,Fe)Si3O10(OH,F)2]•[(Mg,Fe++,Al)3(Si,Al)4O10(OH)2•4(H2O)] </t>
  </si>
  <si>
    <t xml:space="preserve">(Na,K,Ca)x(Al,Fe,Mg)4(Si,Al)8O20(OH)4•3.54(H2O) </t>
  </si>
  <si>
    <t xml:space="preserve">[Mg3Si4O10(OH)2](Ca0.5,Na)0.33(Al,Mg,Fe++)2-3(Si,Al)4O10(OH)2•n(H2O) </t>
  </si>
  <si>
    <t xml:space="preserve">(Mg7Al2)(Si4Al2)O15(OH)12 </t>
  </si>
  <si>
    <t xml:space="preserve">(Ca,Na,K)(Mg,Fe,Al)9(Si,Al)8O20(OH)10•n(H2O) </t>
  </si>
  <si>
    <t xml:space="preserve">Na0.35Mg8AlSi7O20(OH)10 </t>
  </si>
  <si>
    <t xml:space="preserve">LiAl6(Si7Al)O20(OH)10 </t>
  </si>
  <si>
    <t xml:space="preserve">(Na,Ca)Al4(Si,Al)8O20(OH)4•2(H2O) </t>
  </si>
  <si>
    <t xml:space="preserve">Na0.5Li0.5Al3AlSi3O10(OH)5 </t>
  </si>
  <si>
    <t xml:space="preserve">Na0,5(Al,Mg)6(Si,Al)8O18(OH)12•5(H2O) </t>
  </si>
  <si>
    <t xml:space="preserve">(Mg,Ni)2Si2O5(OH)2 </t>
  </si>
  <si>
    <t xml:space="preserve">(Fe+++,Al)24Si4O43(OH)2 </t>
  </si>
  <si>
    <t xml:space="preserve">Pb2(Fe+++,Mn+++)Te++++(AlSi3O10)O2(OH)2•(H2O) </t>
  </si>
  <si>
    <t xml:space="preserve">(Pb,Cu)2-3(CO3)1.5-2(OH,F)0.5-1[(Fe,Al)2Si4O10(OH)2]•n(H2O) </t>
  </si>
  <si>
    <t xml:space="preserve">(Pb,Cu)2-3(CO3)1.5-2(OH,F)0.5-1[(Al,Fe+++)2(Si,Al)4O10(OH)2]•n(H2O) </t>
  </si>
  <si>
    <t xml:space="preserve">[Ba,Ca)2(Al,Si)7O10(CO3)(OH)6•nH2O </t>
  </si>
  <si>
    <t xml:space="preserve">Pb8Al4Si8O20(SO4)2(CO3)4(OH)8 </t>
  </si>
  <si>
    <t xml:space="preserve">A0.3D2-3[T4O10]Z2·nH2O </t>
  </si>
  <si>
    <t xml:space="preserve">Al2Si2O5(OH)4 </t>
  </si>
  <si>
    <t xml:space="preserve">Fe+++2Si2O5(OH)4•2(H2O) </t>
  </si>
  <si>
    <t xml:space="preserve">Al2Si2O5(OH)4•2(H2O) </t>
  </si>
  <si>
    <t xml:space="preserve">Mg,Fe,Ni,Mn,Al,Zn)3[Si2O5](OH)4 </t>
  </si>
  <si>
    <t xml:space="preserve">(Fe3+)(Mn2+,Ca,Mg)Si4O10(OH)3•10(H2O) </t>
  </si>
  <si>
    <t xml:space="preserve">Mg3Si2O5(OH)4 </t>
  </si>
  <si>
    <t xml:space="preserve">(Fe++,Fe+++,Al,Mg)2-3(Si,Al)2O5(OH)4 </t>
  </si>
  <si>
    <t xml:space="preserve">(Ni,Mg,Fe++)2Al(SiAl)O5(OH)4 </t>
  </si>
  <si>
    <t xml:space="preserve">Mg2Al(SiAl)O5(OH)4 </t>
  </si>
  <si>
    <t xml:space="preserve">(Mg,Fe++)3Si2O5(OH)4 </t>
  </si>
  <si>
    <t xml:space="preserve">(Mn++,Mg,Zn,Fe++)3(Si,As)2O510(OH,Cl)4 </t>
  </si>
  <si>
    <t xml:space="preserve">(Zn,Al)3(Si,Al)2O5(OH)4 </t>
  </si>
  <si>
    <t xml:space="preserve">Fe++2Fe+++(SiFe+++)O5(OH)4 </t>
  </si>
  <si>
    <t xml:space="preserve">Ni3Si2O5(OH)4 </t>
  </si>
  <si>
    <t>Mn2Fe3+(Fe3+SiO5)(OH)4</t>
  </si>
  <si>
    <t xml:space="preserve">(Fe++,Fe+++)2-3Si2O5(OH)4 </t>
  </si>
  <si>
    <t xml:space="preserve">(Mn++,Mg,Al)3(Si,Al)2O5(OH)4 </t>
  </si>
  <si>
    <t xml:space="preserve">Li2Al4[(Si2AlB)O10](OH)8 </t>
  </si>
  <si>
    <t xml:space="preserve">(Mg,Ni)Al4Si3O13•4(H2O) </t>
  </si>
  <si>
    <t xml:space="preserve">Al2O3•(SiO2)1.3-2•((H2O))2.5-3 </t>
  </si>
  <si>
    <t xml:space="preserve">(Mn,Fe++)SiO3•(H2O) </t>
  </si>
  <si>
    <t xml:space="preserve">Al2SiO3(OH)4 </t>
  </si>
  <si>
    <t xml:space="preserve">(Cu,Al)2H2Si2O5(OH)4•n(H2O) </t>
  </si>
  <si>
    <t xml:space="preserve">BiFe+++2(SiO4)2(OH) </t>
  </si>
  <si>
    <t xml:space="preserve">Sb+++Fe+++2(SiO4)2(OH) </t>
  </si>
  <si>
    <t xml:space="preserve">Mn8Si6O15(OH)10 </t>
  </si>
  <si>
    <t xml:space="preserve">(Mn,Fe)32[Si24O60]OH29Cl11 </t>
  </si>
  <si>
    <t xml:space="preserve">Mn8Si6O15(OH,Cl)10 </t>
  </si>
  <si>
    <t xml:space="preserve">(Mn,Fe++)8Si6O15(OH)8Cl2 </t>
  </si>
  <si>
    <t xml:space="preserve">(Fe++,Mn)8Si6O15(OH,Cl)10 </t>
  </si>
  <si>
    <t xml:space="preserve">(Mn,Fe++)8Si6O15(OH,Cl)10 </t>
  </si>
  <si>
    <t xml:space="preserve">Mn++16[As+++O2OH][Si12O30](OH)14 </t>
  </si>
  <si>
    <t xml:space="preserve">(Mn,Fe++)16Si12As+++3O36(OH)17 </t>
  </si>
  <si>
    <t xml:space="preserve">(Mg,Al)2Si4O10(OH)•4(H2O) </t>
  </si>
  <si>
    <t xml:space="preserve">(Mn,Mg)5Si8O20(OH)2•8-9(H2O) </t>
  </si>
  <si>
    <t xml:space="preserve">Na(Fe+++,Mn)3[Si8O20](OH)2•n(H2O) </t>
  </si>
  <si>
    <t xml:space="preserve">(Ni,Mg)4Si6O15(OH)2•6(H2O) </t>
  </si>
  <si>
    <t xml:space="preserve">Na2Mg3Si6O16•8(H2O) </t>
  </si>
  <si>
    <t xml:space="preserve">(K,Na)5Fe+++7Si20O50(OH)6•12(H2O) </t>
  </si>
  <si>
    <t xml:space="preserve">Mg4Si6O15(OH)2•6(H2O) </t>
  </si>
  <si>
    <t xml:space="preserve">NaCa16Si23AlO60(OH)8•64(H2O) </t>
  </si>
  <si>
    <t xml:space="preserve">[Ca14(OH)8](Si8020)(Si8020)2[Fe++9(OH)14] </t>
  </si>
  <si>
    <t xml:space="preserve">(Na,K)4Ca14Si22Al2O58(OH)8•6(H2O) </t>
  </si>
  <si>
    <t xml:space="preserve">(Ca,Mn++)14Si24O58(OH)8•2(H2O) </t>
  </si>
  <si>
    <t xml:space="preserve">Na2Si2O5 </t>
  </si>
  <si>
    <t xml:space="preserve">Na2Si4O8(OH)2•4(H2O) </t>
  </si>
  <si>
    <t xml:space="preserve">Na8Mn++2Si10O25(OH,Cl)2•12(H2O) </t>
  </si>
  <si>
    <t xml:space="preserve">Na4Mn++4Si8(O,OH)24•9(H2O) </t>
  </si>
  <si>
    <t xml:space="preserve">Na6Mn++Ti[Si10O24(OH)](OH)3•4(H2O) </t>
  </si>
  <si>
    <t xml:space="preserve">K2Na3(Mn++,Fe++,Na)4[Si9(O,OH)27](OH)2•n(H2O), </t>
  </si>
  <si>
    <t xml:space="preserve">Na4Mn++5Si10O24(OH)6•6(H2O) </t>
  </si>
  <si>
    <t xml:space="preserve">Ca4Si3O8(OH,F)4•2(H2O) </t>
  </si>
  <si>
    <t xml:space="preserve">(K,Na)2-3Ca28(Zn4Al4Si40)O112(OH)16 </t>
  </si>
  <si>
    <t xml:space="preserve">KNa4Ca4(Al,Si)16O36(OH,F)4•6(H2O) </t>
  </si>
  <si>
    <t xml:space="preserve">(Na,[],Ca)12Ca4(Si,S,B)14B2O38(OH,Cl)2F2•4(H2O) </t>
  </si>
  <si>
    <t xml:space="preserve">(Na,Ca)6(Ca,Na)3Si16O38(F,OH)2•3(H2O) </t>
  </si>
  <si>
    <t xml:space="preserve">LiAlSi4O10 </t>
  </si>
  <si>
    <t xml:space="preserve">BaSi2O5 </t>
  </si>
  <si>
    <t xml:space="preserve">NaBSi2O5(OH)2 </t>
  </si>
  <si>
    <t xml:space="preserve">NaLiSi2O5•2(H2O) </t>
  </si>
  <si>
    <t xml:space="preserve">NaHSi2O5•3(H2O) </t>
  </si>
  <si>
    <t xml:space="preserve">K3NaCaY2(Si12O30)•4H2O </t>
  </si>
  <si>
    <t xml:space="preserve">BaAl2Si2O8•(H2O) </t>
  </si>
  <si>
    <t xml:space="preserve">(K,H3O)(Ba,Ca)(Mn++,Fe++,Mg)21(Si,Al)32O80(O,OH)16•4-12(H2O) </t>
  </si>
  <si>
    <t xml:space="preserve">Na6(Fe++,Mn)Al4Si8O26 </t>
  </si>
  <si>
    <t xml:space="preserve">Na6(Mn,Fe++ </t>
  </si>
  <si>
    <t xml:space="preserve">CaAl2Si2O8 </t>
  </si>
  <si>
    <t xml:space="preserve">Ba12(Si11Al5)O31(CO3)8Cl5 </t>
  </si>
  <si>
    <t xml:space="preserve">Ca8Al4(Al4Si5)O12[(OH)36•10(H2O) </t>
  </si>
  <si>
    <t xml:space="preserve">Ca2Al[(OH)6AlSiO2-3(OH)4-3]•2,5(H2O) </t>
  </si>
  <si>
    <t xml:space="preserve">Na2Mn8[Si11AlO29](OH)7•11(H2O) </t>
  </si>
  <si>
    <t xml:space="preserve">(K,Na)2(Mn,Al,Mg)8(Si,Al)12O29(OH)7•8-9(H2O) </t>
  </si>
  <si>
    <t xml:space="preserve">(Ca,K,Ba,Na)3-4Mn24(Si,Al)40(O,OH)112•21(H2O) </t>
  </si>
  <si>
    <t xml:space="preserve">K(Mn++,Fe++,Mg)13(Si,Al)18O42(OH)14 </t>
  </si>
  <si>
    <t xml:space="preserve">K(Fe++,Mg,Mn)13[AlSi17O42](OH)14 </t>
  </si>
  <si>
    <t xml:space="preserve">(K,Na)4(Mn++,Mg,Zn)48(Si,Al)72(O,OH)216•6(H2O) </t>
  </si>
  <si>
    <t xml:space="preserve">K6-7(Mg,Mn,Fe++,Fe+++,Zn)48(Si,Al)72(O,OH)216•16(H2O) </t>
  </si>
  <si>
    <t xml:space="preserve">K(Fe++,Mg,Fe+++)8(Si,Al)12(O,OH)27•n(H2O) </t>
  </si>
  <si>
    <t xml:space="preserve">(Fe++,Mg,Mn,Fe+++)3(Si,Al)4O10(OH)2•2(H2O) </t>
  </si>
  <si>
    <t xml:space="preserve">(K,Na,Ca)(Mn,Al)7Si8O20(OH)8•2(H2O) </t>
  </si>
  <si>
    <t xml:space="preserve">(Ca,K)8(Al,Mg,Fe)(Si,Al)10O25(SO4) </t>
  </si>
  <si>
    <t xml:space="preserve">K(Ca,Na)6(Si,Al)10O22(SO4,CO3,(OH)2)•(H2O) </t>
  </si>
  <si>
    <t xml:space="preserve">(Pb,Na,Ca)3(Fe+++,Mg)Si3O10(Cl,OH) </t>
  </si>
  <si>
    <t xml:space="preserve">Pb3CaAl2Si10O27•4(H2O) </t>
  </si>
  <si>
    <t xml:space="preserve">Pb18Ba2Ca5Mn++2Fe+++2Si30O90Cl•6(H2O) </t>
  </si>
  <si>
    <t xml:space="preserve">K5Na6Mn+++Mn++14[Si9O22]4(OH)10•4H2O </t>
  </si>
  <si>
    <t xml:space="preserve">Pb7+xMg4.5[(Si,Al)5O14](BO3)(BO3,AsO4)(CO3)(OH,O)7 </t>
  </si>
  <si>
    <t xml:space="preserve">KCa(Mn,Fe++,Zn,Mg)21(Si,Al)32O76(OH)16•4-12(H2O) </t>
  </si>
  <si>
    <t xml:space="preserve">KNa2Li(Fe++,Mn)2Ti2Si8O24 </t>
  </si>
  <si>
    <t xml:space="preserve">KNa2Li(Mn,Fe++)2Ti2Si8O24 </t>
  </si>
  <si>
    <t xml:space="preserve">Na2KMn2LiV2Si8O24 </t>
  </si>
  <si>
    <t xml:space="preserve">NaHSi2O5•(H2O) </t>
  </si>
  <si>
    <t xml:space="preserve">NaCa6Al4Si6O24F </t>
  </si>
  <si>
    <t xml:space="preserve">Na2AlSi3O8(OH) </t>
  </si>
  <si>
    <t xml:space="preserve">KNa6Be2(Si15Al3)O39F2 </t>
  </si>
  <si>
    <t xml:space="preserve">Na2(Si,Al,Be)7(O,OH,F)14 </t>
  </si>
  <si>
    <t xml:space="preserve">CsNa6[Be2(Si,Al)18O39F2] </t>
  </si>
  <si>
    <t xml:space="preserve">Na3(Fe++,Fe+++)6(Ti2Si12O34)(O,OH)7•2(H2O) </t>
  </si>
  <si>
    <t xml:space="preserve">(K,Ba)2(Ti,Mg,Ca,Fe)4(Si,Al,Fe)6O14(OH)12 </t>
  </si>
  <si>
    <t xml:space="preserve">K3Na2Mn5Si12(O,OH)36•2H2O </t>
  </si>
  <si>
    <t xml:space="preserve">Ca4Mn++3Si8O20(OH)6•2(H2O) </t>
  </si>
  <si>
    <t xml:space="preserve">(Na,K)AlSiO4 </t>
  </si>
  <si>
    <t xml:space="preserve">KAlSiO4 </t>
  </si>
  <si>
    <t xml:space="preserve">(K,Na)AlSiO4 </t>
  </si>
  <si>
    <t xml:space="preserve">(Ca8-(x/2)[](x/2)Al16-xSixO32) </t>
  </si>
  <si>
    <t xml:space="preserve">NaBSiO4 </t>
  </si>
  <si>
    <t xml:space="preserve">LixAlxSi3-xO6 </t>
  </si>
  <si>
    <t xml:space="preserve">KBSi2O6 </t>
  </si>
  <si>
    <t xml:space="preserve">KAlSi3O8/NaAlSi3O8/CaAl2Si2O8 </t>
  </si>
  <si>
    <t xml:space="preserve">(NH4)AlSi3O8•0.5(H2O) </t>
  </si>
  <si>
    <t xml:space="preserve">BaAl2Si2O8 </t>
  </si>
  <si>
    <t xml:space="preserve">(Na,K)AlSi3O8 </t>
  </si>
  <si>
    <t xml:space="preserve">(K,Ba)Al(Si,Al)3O8 </t>
  </si>
  <si>
    <t xml:space="preserve">KAlSi3O8 </t>
  </si>
  <si>
    <t xml:space="preserve">(Rb,K)AlSi3O8 </t>
  </si>
  <si>
    <t xml:space="preserve">(K,Na)(Si,Al)4O8 </t>
  </si>
  <si>
    <t>KAlSi3O8</t>
  </si>
  <si>
    <t xml:space="preserve">NaBSi3O8 </t>
  </si>
  <si>
    <t xml:space="preserve">NaAlSi3O8 </t>
  </si>
  <si>
    <t xml:space="preserve">(Ca,Na)(Si,Al)4O8 </t>
  </si>
  <si>
    <t xml:space="preserve">(Na,Ca)(Si,Al)4O8 </t>
  </si>
  <si>
    <t xml:space="preserve">(Sr,Ca)Al2Si2O8 </t>
  </si>
  <si>
    <t xml:space="preserve">Na2CaAl4Si4O16 </t>
  </si>
  <si>
    <t xml:space="preserve">BaNa2Al4Si4O16 </t>
  </si>
  <si>
    <t xml:space="preserve">SrNa2Al4Si4O16 </t>
  </si>
  <si>
    <t xml:space="preserve">CaB2(SiO4)2 </t>
  </si>
  <si>
    <t xml:space="preserve">BaB2Si2O8 </t>
  </si>
  <si>
    <t xml:space="preserve">SrB2Si2O8 </t>
  </si>
  <si>
    <t xml:space="preserve">(Na,Ca)AlSi3O8 </t>
  </si>
  <si>
    <t xml:space="preserve">(Na,K)6Ca2(Si6Al6O24)Cl2(CO3) </t>
  </si>
  <si>
    <t xml:space="preserve">(Na,Ca,K)8(Si6Al6O24)(SO4)2(OH)0.5•H2O </t>
  </si>
  <si>
    <t xml:space="preserve">[Na82.5Ca33K16.5](Si99Al99O396)(SO4)33•4H2O </t>
  </si>
  <si>
    <t xml:space="preserve">Na5K1.5Ca(Si6Al6O24)(SO4)(OH)0.5•H2O </t>
  </si>
  <si>
    <t xml:space="preserve">(Na,K)7Ca(Si6Al6)O24S4.5•(H2O) </t>
  </si>
  <si>
    <t xml:space="preserve">(Na,Ca,K)8(Si,Al)12O24(SO4,Cl,CO3)3•(H2O) </t>
  </si>
  <si>
    <t xml:space="preserve">Na7Al5Si7O24(C03)•3(H2O) </t>
  </si>
  <si>
    <t xml:space="preserve">Na6Ca2Al6Si6O24(CO3)2 </t>
  </si>
  <si>
    <t xml:space="preserve">Na4(AlSiO4)3(OH)•(H2O) </t>
  </si>
  <si>
    <t xml:space="preserve">[(Na,K)30Ca10][Si30Al30O120](SO4)10•2(H2O) </t>
  </si>
  <si>
    <t xml:space="preserve">(Ca,Na,K)8(Si,Al)12O24[(SO4),(CO3),Cl,OH]4•(H2O) </t>
  </si>
  <si>
    <t xml:space="preserve">Na4K2Ca2Si6Al6O24(SO4)Cl2 </t>
  </si>
  <si>
    <t xml:space="preserve">[Na42K16Ca6]S64Si48Al48O192(SO4)10Cl2•5H2O </t>
  </si>
  <si>
    <t xml:space="preserve">(Na,K)6Ca2Al6Si6O24Cl4 </t>
  </si>
  <si>
    <t xml:space="preserve">Na6K2Si6Al6O24(SO4)•2(H2O) </t>
  </si>
  <si>
    <t xml:space="preserve">(Na,Ca,K)7-8(Si,Al)12O24(Cl,SO4)2-3 </t>
  </si>
  <si>
    <t xml:space="preserve">(Na,Ca,K)6(Si,Al)12O24[(SO4),(CO3),Cl2]2-4•n(H2O) </t>
  </si>
  <si>
    <t xml:space="preserve">(Na,Ca,K)9Si6Al6O24[(OH),(SO4),(CO3),Cl)]4•n(H2O) </t>
  </si>
  <si>
    <t xml:space="preserve">(Na,Ca,K)8Al6Si6O24(SO4)2Cl•(H2O) </t>
  </si>
  <si>
    <t xml:space="preserve">[(Na,K)42Ca6](Si36Al36O144)(SO4)8Cl2•6(H2O) </t>
  </si>
  <si>
    <t xml:space="preserve">(Na37K9Ca10)S56(Si42Al42)S84O168(SO4)12•6(H2O) </t>
  </si>
  <si>
    <t xml:space="preserve">Fe++4Be3(SiO4)3S </t>
  </si>
  <si>
    <t xml:space="preserve">Zn4Be3(SiO4)3S </t>
  </si>
  <si>
    <t xml:space="preserve">Mn4Be3(SiO4)3S </t>
  </si>
  <si>
    <t xml:space="preserve">Ca2Al2SiO6(OH)2 </t>
  </si>
  <si>
    <t xml:space="preserve">(Na,Ca)4-8Al6Si6(O,S)24(SO4,Cl)1-2 </t>
  </si>
  <si>
    <t xml:space="preserve">Na3Ca(Al3Si3O12)S </t>
  </si>
  <si>
    <t xml:space="preserve">Na8Al6Si6O24(SO4) </t>
  </si>
  <si>
    <t xml:space="preserve">Na8Al6Si6O24Cl2 </t>
  </si>
  <si>
    <t xml:space="preserve">Na4AlBeSi4O12Cl </t>
  </si>
  <si>
    <t xml:space="preserve">N(CH3)4AlSi5O12 </t>
  </si>
  <si>
    <t xml:space="preserve">Ca4Al6Si6O24CO3 </t>
  </si>
  <si>
    <t xml:space="preserve">Na4Al3Si9O24Cl </t>
  </si>
  <si>
    <t xml:space="preserve">(Na,Ca)4[(Al,Si)12O24]Cl </t>
  </si>
  <si>
    <t xml:space="preserve">(Ca,Na)4Al6Si6O24(SO4,CO3) </t>
  </si>
  <si>
    <t xml:space="preserve">Na7(Al5-6Si6-7O24)(C2O4)0.5-1.0•5H2O </t>
  </si>
  <si>
    <t xml:space="preserve">NaCa2Be3Si4O13(OH)•2H2O </t>
  </si>
  <si>
    <t xml:space="preserve">Na2CaAl4Si6O20•7(H2O) </t>
  </si>
  <si>
    <t xml:space="preserve">Na2Ca2Al6Si9O30•8(H2O) </t>
  </si>
  <si>
    <t xml:space="preserve">Na2[Al2Si3O10]•2(H2O) </t>
  </si>
  <si>
    <t xml:space="preserve">Na2[Al2Si3O10]•3(H2O) </t>
  </si>
  <si>
    <t xml:space="preserve">CaAl2Si3O10•3(H2O) </t>
  </si>
  <si>
    <t xml:space="preserve">(Sr,Ca)2Na[Al5Si5O20]•7(H2O) </t>
  </si>
  <si>
    <t xml:space="preserve">NaCa2Al5Si5O20•6(H2O) </t>
  </si>
  <si>
    <t xml:space="preserve">K6Al4Si6BO20(OH)4Cl </t>
  </si>
  <si>
    <t xml:space="preserve">BaAl2Si3O10•4(H2O) </t>
  </si>
  <si>
    <t xml:space="preserve">(NH4,K)AlSi2O6 </t>
  </si>
  <si>
    <t xml:space="preserve">KAlSi2O6 </t>
  </si>
  <si>
    <t xml:space="preserve">NaAlSi2O6•(H2O) </t>
  </si>
  <si>
    <t xml:space="preserve">Ca3Li2Be3(SiO4)3F2 </t>
  </si>
  <si>
    <t xml:space="preserve">K6Al4Si8O25•(H2O) </t>
  </si>
  <si>
    <t xml:space="preserve">(Cs,Na)2Al2Si4O12•(H2O) </t>
  </si>
  <si>
    <t xml:space="preserve">CaAl2Si4O12•2(H2O) </t>
  </si>
  <si>
    <t xml:space="preserve">CaAl2Si4O12•4(H2O) </t>
  </si>
  <si>
    <t xml:space="preserve">CaAl2Si6O16•4(H2O) </t>
  </si>
  <si>
    <t xml:space="preserve">Ca2[Be(OH)2Al2Si4O13]•&lt;2•5(H2O) </t>
  </si>
  <si>
    <t xml:space="preserve">CaAl2Si6O16•5(H2O) </t>
  </si>
  <si>
    <t xml:space="preserve">(K,Na)9Al9Si23O64•10(H2O) </t>
  </si>
  <si>
    <t xml:space="preserve">Ca2Al4Si4O15(OH)2•4(H2O) </t>
  </si>
  <si>
    <t xml:space="preserve">K2Na2Al4Si4O16•5(H2O) </t>
  </si>
  <si>
    <t xml:space="preserve">Na2Ca5Al12Si20O64•27(H2O) </t>
  </si>
  <si>
    <t xml:space="preserve">(Na2,Ca)2K2Al6Si10O32•12(H2O) </t>
  </si>
  <si>
    <t xml:space="preserve">Ca2Al4Si4O16•9(H2O) </t>
  </si>
  <si>
    <t xml:space="preserve">(Ba,Na,K)1-2(Si,Al)8O16•6(H2O) </t>
  </si>
  <si>
    <t xml:space="preserve">(Na,K,Ca)1-2(Si,Al)8O16•6(H2O) </t>
  </si>
  <si>
    <t xml:space="preserve">(Ca,K,Na)1-2(Si,Al)8O16•6(H2O) </t>
  </si>
  <si>
    <t xml:space="preserve">(K,Na,Ca)1-2(Si,Al)8O16•6(H2O) </t>
  </si>
  <si>
    <t xml:space="preserve">(K,Ca,Na,Ba)7Si23Al9O64•23(H2O) </t>
  </si>
  <si>
    <t xml:space="preserve">K2CaMg2(Al,Si)36O72•28(H2O) </t>
  </si>
  <si>
    <t xml:space="preserve">Na8Al8Si28O72•30H2O </t>
  </si>
  <si>
    <t xml:space="preserve">K8Tl4Al12Si24O72•20(H2O) </t>
  </si>
  <si>
    <t xml:space="preserve">NaCa2(Al5Si19O48)•17(H2O) </t>
  </si>
  <si>
    <t xml:space="preserve">(Ca,K,Na,Ba)5[Al10Si35O84]•34(H2O) </t>
  </si>
  <si>
    <t xml:space="preserve">(K2,Ca,Na2,Ba)5Al10Si35O90•45(H2O) </t>
  </si>
  <si>
    <t xml:space="preserve">(Na2,K2,Ca,Ba)5Al10Si35O90•45(H2O) </t>
  </si>
  <si>
    <t xml:space="preserve">(Ca,Na2)Al2Si4O12•6(H2O) </t>
  </si>
  <si>
    <t xml:space="preserve">(K,Na,Ca)6(Al7Si17O48)•22(H2O) </t>
  </si>
  <si>
    <t xml:space="preserve">(Na2,Ca)Al2Si4O12•6(H2O) </t>
  </si>
  <si>
    <t xml:space="preserve">(K2,Ca,Na2,Mg)[Al2Si4O12]•6(H2O) </t>
  </si>
  <si>
    <t xml:space="preserve">(Ca0.5,Na,K)4[Al4Si8O24]•12H2O </t>
  </si>
  <si>
    <t xml:space="preserve">(Na2,K2,Ca,Mg)[Al2Si4O12]•6(H2O) </t>
  </si>
  <si>
    <t xml:space="preserve">(Na,Ca,K)AlSi2O6•3(H2O) </t>
  </si>
  <si>
    <t xml:space="preserve">(Sr,Ca,K2,Na2)[Al2Si4O12]•6(H2O) </t>
  </si>
  <si>
    <t xml:space="preserve">KCaAl3Si3O12•5(H2O) </t>
  </si>
  <si>
    <t xml:space="preserve">(Ca,Na2,K2)Al2Si4O12•6(H2O) </t>
  </si>
  <si>
    <t xml:space="preserve">(Na2,Ca,K2)Al2Si4O12•6(H2O) </t>
  </si>
  <si>
    <t xml:space="preserve">(K,Ba,Sr)2Sr2Ca2(Ca,Na)4Al18Si18O72•30(H2O) </t>
  </si>
  <si>
    <t xml:space="preserve">(Ca,K2,Na2)2[Al4Si14O36]•15(H2O) </t>
  </si>
  <si>
    <t xml:space="preserve">(K2,Ca,Na2)2[Al4Si14O36]•15(H2O) </t>
  </si>
  <si>
    <t xml:space="preserve">(Na2,K2,Ca)2[Al4Si14O36]•15(H2O) </t>
  </si>
  <si>
    <t xml:space="preserve">Ba4Ca6(Si,Al)20O39(OH)2(SO4)3•n(H2O) </t>
  </si>
  <si>
    <t xml:space="preserve">(K2,Ca,Mg)2.5Al5Si13O36•15(H2O) </t>
  </si>
  <si>
    <t xml:space="preserve">(Ca,Na2,Mg)3.5[Al7Si17O48]•32(H2O) </t>
  </si>
  <si>
    <t xml:space="preserve">(Mg,Na2,Ca)3.5[Al7Si17O48]•32(H2O) </t>
  </si>
  <si>
    <t xml:space="preserve">(Na2,Ca,Mg)3.5[Al7Si17O48]•32(H2O) </t>
  </si>
  <si>
    <t xml:space="preserve">Pb7Ca2(Si,Al)48O100•32(H2O) </t>
  </si>
  <si>
    <t xml:space="preserve">(Ca,Na2,K2)Al2Si10O24•7(H2O) </t>
  </si>
  <si>
    <t xml:space="preserve">(Ca,Na2,K2)5Al10Si38O96•25(H2O) </t>
  </si>
  <si>
    <t xml:space="preserve">(Na2,Ca,K2)4Al4Si20O48•13(H2O) </t>
  </si>
  <si>
    <t xml:space="preserve">(K,Na)2Mg(Si,Al)18O36•9(H2O) </t>
  </si>
  <si>
    <t xml:space="preserve">(Mg,Na,K)2Mg(Si,Al)18O36•9(H2O) </t>
  </si>
  <si>
    <t xml:space="preserve">(Na,K)2Mg(Si,Al)18O36•9(H2O) </t>
  </si>
  <si>
    <t xml:space="preserve">Li2[Al2Si4O12]•2(H2O) </t>
  </si>
  <si>
    <t xml:space="preserve">(Ba,Ca,K,Na,Sr)5Al9Si27O72•22(H2O) </t>
  </si>
  <si>
    <t xml:space="preserve">(Na,K,Ca)2-3Al3(Al,Si)2Si13O36•12(H2O) </t>
  </si>
  <si>
    <t xml:space="preserve">(Ca,Na,K)2-3Al3(Al,Si)2Si13O36•12(H2O) </t>
  </si>
  <si>
    <t xml:space="preserve">(Ca,Na)2-3Al3(Al,Si)2Si13O36•12(H2O) </t>
  </si>
  <si>
    <t xml:space="preserve">(K,Na,Ca)2-3Al3(Al,Si)2Si13O36•12(H2O) </t>
  </si>
  <si>
    <t xml:space="preserve">(Na,Ca)2-3Al3(Al,Si)2Si13O36•12(H2O) </t>
  </si>
  <si>
    <t xml:space="preserve">(Sr,Na,Ca)2-3Al3(Al,Si)2Si13O36•12(H2O) </t>
  </si>
  <si>
    <t xml:space="preserve">NaCa4[Al8Si28O72]•n(H2O) </t>
  </si>
  <si>
    <t xml:space="preserve">Na3Ca3[Al8Si28O72]•n(H2O) </t>
  </si>
  <si>
    <t xml:space="preserve">(Na,K,Ca)2Al2Si7O18•6(H2O) </t>
  </si>
  <si>
    <t xml:space="preserve">CaAl2Si7O18•7(H2O) </t>
  </si>
  <si>
    <t xml:space="preserve">(Ba,Sr)Al2Si6O16•5(H2O) </t>
  </si>
  <si>
    <t xml:space="preserve">(Sr,Ba)Al4Si12O32•10(H2O) </t>
  </si>
  <si>
    <t xml:space="preserve">(Na,Ca)8(Si68Al12)O160•29(H2O) </t>
  </si>
  <si>
    <t xml:space="preserve">Na3Mg3Ca5Al19Si117O272•93(H2O) </t>
  </si>
  <si>
    <t xml:space="preserve">K2Na6Be4Si14O36•9(H2O) </t>
  </si>
  <si>
    <t xml:space="preserve">Na4Zn2Si7O18•5(H2O) </t>
  </si>
  <si>
    <t xml:space="preserve">CaMnBe2Si5O13(OH)2•2(H2O) </t>
  </si>
  <si>
    <t xml:space="preserve">(Ca,Na)(Si6Al2)O16•4-8(H2O) </t>
  </si>
  <si>
    <t xml:space="preserve">Na3Ca4Si85Al11O192•60(H2O) </t>
  </si>
  <si>
    <t xml:space="preserve">Ca4(Ca,Sr,K,Ba)3Cu3(OH)8[Si12Al12O48]•x(H2O), </t>
  </si>
  <si>
    <t xml:space="preserve">Na12Th3[Si8O19]4•18(H2O) </t>
  </si>
  <si>
    <t xml:space="preserve">NaK6MgCa2(Al13Si47O120)•36H2O </t>
  </si>
  <si>
    <t xml:space="preserve">CaAl2Si3O10•5-6(H2O) </t>
  </si>
  <si>
    <t xml:space="preserve">(Ca,Na2,K2)2Si4O10•3(H2O) </t>
  </si>
  <si>
    <t xml:space="preserve">Na2Si4O9 </t>
  </si>
  <si>
    <t xml:space="preserve">Na2Si22O41(OH)8•6(H2O) </t>
  </si>
  <si>
    <t xml:space="preserve">Ca12Mn4B2Be18Si12O46(OH,Cl)30 </t>
  </si>
  <si>
    <t xml:space="preserve">KBa(Al,Sc)(Mg,Fe++)6Si6O20F2 </t>
  </si>
  <si>
    <t xml:space="preserve">Sr3Al3[(Si,Al)4O10](OH,O)8Cl2•H2O </t>
  </si>
  <si>
    <t xml:space="preserve">Ca3Si2O7•3(H2O) </t>
  </si>
  <si>
    <t xml:space="preserve">Ca7(SiO4)3(PO4)2 </t>
  </si>
  <si>
    <t xml:space="preserve">(Na,Sr)3(Fe+++,Mg)10[Ti2Si12O37](O,OH)9•8H2O </t>
  </si>
  <si>
    <t xml:space="preserve">Ca10Mg4Al2Si11O39•4(H2O) </t>
  </si>
  <si>
    <t xml:space="preserve">Ca12Al2Si18O33(OH)36 </t>
  </si>
  <si>
    <t xml:space="preserve">Ca10B2Si8O29•12(H2O) </t>
  </si>
  <si>
    <t xml:space="preserve">(K,Na)Ca2Si3O8(F,OH) </t>
  </si>
  <si>
    <t xml:space="preserve">(Na,K)17Fe+++TiSi16O29(OH)30•2(H2O) </t>
  </si>
  <si>
    <t xml:space="preserve">(Na,Ce,La,Ba)2TiSi3O5(OH)10•n(H2O) </t>
  </si>
  <si>
    <t xml:space="preserve">(Cr,Al)6SiO11•5(H2O) </t>
  </si>
  <si>
    <t xml:space="preserve">(Fe++,Mg)4(Fe+++,V+++)2[Si6O15](O,OH)8 </t>
  </si>
  <si>
    <t xml:space="preserve">CaMn+++6Si3O16•7(H2O) </t>
  </si>
  <si>
    <t xml:space="preserve">Cu5Si6O17•7(H2O) </t>
  </si>
  <si>
    <t xml:space="preserve">Cu9Si10O29•11(H2O) </t>
  </si>
  <si>
    <t xml:space="preserve">Ca4Nb6Si5O24(OH)10•5(H2O) </t>
  </si>
  <si>
    <t xml:space="preserve">NaCa5Zr4Si16O40(OH)11•8(H2O) </t>
  </si>
  <si>
    <t xml:space="preserve">Na3Sr4ThSi8(O,OH)24 </t>
  </si>
  <si>
    <t xml:space="preserve">Y4Fe++Si4O14F2 </t>
  </si>
  <si>
    <t xml:space="preserve">Pb3Cu(CrO4)(SiO3)(OH)4•2(H2O) </t>
  </si>
  <si>
    <t xml:space="preserve">Pb2Cu2Si5O14•14(H2O) </t>
  </si>
  <si>
    <t xml:space="preserve">Pb2Cu2(Fe+++,Al)2Si5O17•6(H2O) </t>
  </si>
  <si>
    <t xml:space="preserve">Pb5Si4O8(OH)10 </t>
  </si>
  <si>
    <t xml:space="preserve">Pb9Mg9Si9O24(OH)24 </t>
  </si>
  <si>
    <t xml:space="preserve">Pb2Si4O10•H2O </t>
  </si>
  <si>
    <t xml:space="preserve">K2Ca[Si4O10]•5H2O </t>
  </si>
  <si>
    <t xml:space="preserve">MgO.Fe2O3.3SiO2•4(H2O) </t>
  </si>
  <si>
    <t xml:space="preserve">Fe++(Al,Ge)2 </t>
  </si>
  <si>
    <t xml:space="preserve">Fe++Al2GeO5(OH)2 </t>
  </si>
  <si>
    <t xml:space="preserve">Mn++3(Sb+++++,Fe+++)SiO4(O,OH)3 </t>
  </si>
  <si>
    <t xml:space="preserve">PbFe++Ge3O8 </t>
  </si>
  <si>
    <t xml:space="preserve">PbGe4O9 </t>
  </si>
  <si>
    <t xml:space="preserve">Ca(HCOO)2 </t>
  </si>
  <si>
    <t xml:space="preserve">Mg(HCOO)2•2(H2O) </t>
  </si>
  <si>
    <t xml:space="preserve">CO(CH3)(NH2) </t>
  </si>
  <si>
    <t xml:space="preserve">Ca[Cl2/CH3COO]•10(H2O) </t>
  </si>
  <si>
    <t xml:space="preserve">CaCu(CH3COO)4•6(H2O) </t>
  </si>
  <si>
    <t xml:space="preserve">Cu(CH3COO)2•H2O </t>
  </si>
  <si>
    <t xml:space="preserve">Fe++(C2O4)•2(H2O) </t>
  </si>
  <si>
    <t xml:space="preserve">Mn(C2O4)•2(H2O) </t>
  </si>
  <si>
    <t xml:space="preserve">Mg(C2O4)•2(H2O) </t>
  </si>
  <si>
    <t xml:space="preserve">Cu++(C2O4)•n(H2O) </t>
  </si>
  <si>
    <t xml:space="preserve">NaMgFe+++(C2O4)3•8-9(H2O) </t>
  </si>
  <si>
    <t xml:space="preserve">K3Fe+++(C2O4)3•3(H2O) </t>
  </si>
  <si>
    <t xml:space="preserve">Na2Cu(C2O4)2•2(H2O) </t>
  </si>
  <si>
    <t xml:space="preserve">NaMg(Al,Fe+++)(C2O4)3•8(H2O) </t>
  </si>
  <si>
    <t xml:space="preserve">Ca(C2O4)•2(H2O) </t>
  </si>
  <si>
    <t xml:space="preserve">Ca(C2O4)•(H2O) </t>
  </si>
  <si>
    <t xml:space="preserve">Ca(C2O4)•3(H2O) </t>
  </si>
  <si>
    <t xml:space="preserve">(NH4)2(C2O4)•(H2O) </t>
  </si>
  <si>
    <t xml:space="preserve">Na2C2O4 </t>
  </si>
  <si>
    <t xml:space="preserve">(Ce,Nd,La)2(SO4)2(C2O4)•8(H2O) </t>
  </si>
  <si>
    <t xml:space="preserve">(Y,Nd,La)Al(SO4)2(C2O4)•12(H2O) </t>
  </si>
  <si>
    <t xml:space="preserve">(Ce,Nd,La)Al(SO4)2(C2O4)•8(H2O) </t>
  </si>
  <si>
    <t xml:space="preserve">Ca2(C2O4)Cl2•2(H2O) </t>
  </si>
  <si>
    <t xml:space="preserve">Al2[C6(COO)6]•16(H2O) </t>
  </si>
  <si>
    <t xml:space="preserve">Ca3(C6H5O7)•4(H2O) </t>
  </si>
  <si>
    <t xml:space="preserve">Na2Co++(SCN)4•8(H2O) </t>
  </si>
  <si>
    <t xml:space="preserve">K4Fe++(CN)6•3(H2O) </t>
  </si>
  <si>
    <t xml:space="preserve">C19H34 </t>
  </si>
  <si>
    <t xml:space="preserve">C20H34 </t>
  </si>
  <si>
    <t xml:space="preserve">C20H36 </t>
  </si>
  <si>
    <t xml:space="preserve">C22H14 </t>
  </si>
  <si>
    <t xml:space="preserve">(C6H4)2CH2 </t>
  </si>
  <si>
    <t xml:space="preserve">C24H12 </t>
  </si>
  <si>
    <t xml:space="preserve">C14H10 </t>
  </si>
  <si>
    <t xml:space="preserve">C19H24 </t>
  </si>
  <si>
    <t xml:space="preserve">(CH3)2(CH2)22 </t>
  </si>
  <si>
    <t xml:space="preserve">[C,H,O] </t>
  </si>
  <si>
    <t xml:space="preserve">C19H31COOH </t>
  </si>
  <si>
    <t xml:space="preserve">C10H22O3 </t>
  </si>
  <si>
    <t xml:space="preserve">(C6H4)2(CO)2 </t>
  </si>
  <si>
    <t xml:space="preserve">Ni++C31H32N4 </t>
  </si>
  <si>
    <t xml:space="preserve">C6H4(CO)2NH </t>
  </si>
  <si>
    <t xml:space="preserve">C10H12N6O8 </t>
  </si>
  <si>
    <t xml:space="preserve">C5H3(NH2)N4O </t>
  </si>
  <si>
    <t xml:space="preserve">CO(NH2)2 </t>
  </si>
  <si>
    <t xml:space="preserve">C5H4N4O3 </t>
  </si>
  <si>
    <t>DEFINTION: The defining chemical formula of the mineral.</t>
  </si>
  <si>
    <t>Poppiite</t>
  </si>
  <si>
    <t>Titanium</t>
  </si>
  <si>
    <t>Rhenium</t>
  </si>
  <si>
    <t>Brass</t>
  </si>
  <si>
    <t>Tongxinite</t>
  </si>
  <si>
    <t>Amalgam</t>
  </si>
  <si>
    <t>Goldamalgam</t>
  </si>
  <si>
    <t>Antitaenite</t>
  </si>
  <si>
    <t>Hongshiite</t>
  </si>
  <si>
    <t>Fersilicite</t>
  </si>
  <si>
    <t>Ferdisilicite</t>
  </si>
  <si>
    <t>Tantalum</t>
  </si>
  <si>
    <t>Argentite</t>
  </si>
  <si>
    <t>Jaipurite</t>
  </si>
  <si>
    <t>Dayingite</t>
  </si>
  <si>
    <t>Protojoseite</t>
  </si>
  <si>
    <t>Sztrokayite</t>
  </si>
  <si>
    <t>Bismutoplagionite</t>
  </si>
  <si>
    <t>Plumosite</t>
  </si>
  <si>
    <t>Stibioenargite</t>
  </si>
  <si>
    <t>Daomanite</t>
  </si>
  <si>
    <t>Dzhezkazganite</t>
  </si>
  <si>
    <t>Horobetsuite</t>
  </si>
  <si>
    <t>Iridisite</t>
  </si>
  <si>
    <t>Volfsonite</t>
  </si>
  <si>
    <t>Dilithium</t>
  </si>
  <si>
    <t>Embolite</t>
  </si>
  <si>
    <t>Chloromagnesite</t>
  </si>
  <si>
    <t>Yttrocerite</t>
  </si>
  <si>
    <t>Auroantimonate</t>
  </si>
  <si>
    <t>Romanite</t>
  </si>
  <si>
    <t>Mongshanite</t>
  </si>
  <si>
    <t>Mengxianminite</t>
  </si>
  <si>
    <t>Lutecite</t>
  </si>
  <si>
    <t>Lechatelierite</t>
  </si>
  <si>
    <t>Varlamoffite</t>
  </si>
  <si>
    <t>Tapiolite</t>
  </si>
  <si>
    <t>Wolframoixiolite</t>
  </si>
  <si>
    <t>Krasnoselskite</t>
  </si>
  <si>
    <t>Tantalowodginite</t>
  </si>
  <si>
    <t>Strontiopyrochlore</t>
  </si>
  <si>
    <t>Krasnogorite</t>
  </si>
  <si>
    <t>Ludlockite-(Pb)</t>
  </si>
  <si>
    <t>Nealite-(H2O)</t>
  </si>
  <si>
    <t>Hongquiite</t>
  </si>
  <si>
    <t>Ungursaite</t>
  </si>
  <si>
    <t>Clinobirnessite</t>
  </si>
  <si>
    <t>Kleberite</t>
  </si>
  <si>
    <t>Chubutite</t>
  </si>
  <si>
    <t>Mckelveyite-(Nd)</t>
  </si>
  <si>
    <t>Aldzhanite</t>
  </si>
  <si>
    <t>Zincosite</t>
  </si>
  <si>
    <t>Radiobarite</t>
  </si>
  <si>
    <t>Nickelalumite</t>
  </si>
  <si>
    <t>Chelyabinskite</t>
  </si>
  <si>
    <t>Fergusonite-(Ce)</t>
  </si>
  <si>
    <t>Fergusonite-(Nd)</t>
  </si>
  <si>
    <t>Ferrohagendorfite</t>
  </si>
  <si>
    <t>Merrillite-(Ca)</t>
  </si>
  <si>
    <t>Merrillite-(Y)</t>
  </si>
  <si>
    <t>Arsenowaylandite</t>
  </si>
  <si>
    <t>Arsenoflorencite-(La)</t>
  </si>
  <si>
    <t>Arsenoflorencite-(Nd)</t>
  </si>
  <si>
    <t>Churchite-(Dy)</t>
  </si>
  <si>
    <t>Oxiberaunite</t>
  </si>
  <si>
    <t>Kaluginite</t>
  </si>
  <si>
    <t>Jahnsite-(MnMnMn)</t>
  </si>
  <si>
    <t>Barium-zinc-alumopharmacosiderite</t>
  </si>
  <si>
    <t>Pyrocoproite</t>
  </si>
  <si>
    <t>Pyrophosphite</t>
  </si>
  <si>
    <t>Arnhemite</t>
  </si>
  <si>
    <t>Chernovite-(Ce)</t>
  </si>
  <si>
    <t>Pseudo-autunite</t>
  </si>
  <si>
    <t>Braunite-II</t>
  </si>
  <si>
    <t>Ellestadite</t>
  </si>
  <si>
    <t>Ursilite</t>
  </si>
  <si>
    <t>Orthochevkinite</t>
  </si>
  <si>
    <t>Okhotskite-(Mg)</t>
  </si>
  <si>
    <t>Natrokomarovite</t>
  </si>
  <si>
    <t>Aegirine-augite</t>
  </si>
  <si>
    <t>Ferro-aluminotschermakite</t>
  </si>
  <si>
    <t>Ferroferritschermakite</t>
  </si>
  <si>
    <t>Ferroferriwinchite</t>
  </si>
  <si>
    <t>Ashcroftine-(Ce)</t>
  </si>
  <si>
    <t>Plumalsite</t>
  </si>
  <si>
    <t>Apophyllite</t>
  </si>
  <si>
    <t>Biotite</t>
  </si>
  <si>
    <t>Brammallite</t>
  </si>
  <si>
    <t>Griffithite</t>
  </si>
  <si>
    <t>Brokenhillite</t>
  </si>
  <si>
    <t>Bariumbannisterite</t>
  </si>
  <si>
    <t>Scapolite</t>
  </si>
  <si>
    <t>Julienite</t>
  </si>
  <si>
    <t>Kafehydrocyanite</t>
  </si>
  <si>
    <t>Dinite</t>
  </si>
  <si>
    <t>Tinnunculite</t>
  </si>
  <si>
    <t>Hunchunite</t>
  </si>
  <si>
    <t>Sorosite</t>
  </si>
  <si>
    <t>Jedwabite</t>
  </si>
  <si>
    <t>IMA2008-055</t>
  </si>
  <si>
    <t>Hexaferrum</t>
  </si>
  <si>
    <t>Tatyanaite</t>
  </si>
  <si>
    <t>Skaergaardite</t>
  </si>
  <si>
    <t>Yixunite</t>
  </si>
  <si>
    <t>Damiaoite</t>
  </si>
  <si>
    <t>Bortnikovite</t>
  </si>
  <si>
    <t>Nielsenite</t>
  </si>
  <si>
    <t>Isovite</t>
  </si>
  <si>
    <t>Niobocarbide</t>
  </si>
  <si>
    <t>Tantalcarbide</t>
  </si>
  <si>
    <t>Qusongite</t>
  </si>
  <si>
    <t>Yarlongite</t>
  </si>
  <si>
    <t>Mavlyanovite</t>
  </si>
  <si>
    <t>Luobusaite</t>
  </si>
  <si>
    <t>Hapkeite</t>
  </si>
  <si>
    <t>Nickelphosphide</t>
  </si>
  <si>
    <t>Monipite</t>
  </si>
  <si>
    <t>Allabogdanite</t>
  </si>
  <si>
    <t>Florenskyite</t>
  </si>
  <si>
    <t>Andreyivanovite</t>
  </si>
  <si>
    <t>Melliniite</t>
  </si>
  <si>
    <t>Pararsenolamprite</t>
  </si>
  <si>
    <t>Fullerite</t>
  </si>
  <si>
    <t>Hexamolybdenum</t>
  </si>
  <si>
    <t>Brownleeite</t>
  </si>
  <si>
    <t>Miessiite</t>
  </si>
  <si>
    <t>Menshikovite</t>
  </si>
  <si>
    <t>Rhodarsenide</t>
  </si>
  <si>
    <t>Palladodymite</t>
  </si>
  <si>
    <t>Naldretteite</t>
  </si>
  <si>
    <t>Polkanovite</t>
  </si>
  <si>
    <t>Ungavaite</t>
  </si>
  <si>
    <t>Selenojalpaite</t>
  </si>
  <si>
    <t>Putzite</t>
  </si>
  <si>
    <t>Chenguodaite</t>
  </si>
  <si>
    <t>Sugakiite</t>
  </si>
  <si>
    <t>Miassite</t>
  </si>
  <si>
    <t>Jagueite</t>
  </si>
  <si>
    <t>Chrisstanleyite</t>
  </si>
  <si>
    <t>Oulankaite</t>
  </si>
  <si>
    <t>Laflammeite</t>
  </si>
  <si>
    <t>Tischendorfite</t>
  </si>
  <si>
    <t>Brodtkorbite</t>
  </si>
  <si>
    <t>Schlemaite</t>
  </si>
  <si>
    <t>Pasavaite</t>
  </si>
  <si>
    <t>Calvertite</t>
  </si>
  <si>
    <t>Rudashevskyite</t>
  </si>
  <si>
    <t>Laforetite</t>
  </si>
  <si>
    <t>Maikainite</t>
  </si>
  <si>
    <t>Ovamboite</t>
  </si>
  <si>
    <t>Catamarcaite</t>
  </si>
  <si>
    <t>Rambergite</t>
  </si>
  <si>
    <t>Zlatogorite</t>
  </si>
  <si>
    <t>Vavrinite</t>
  </si>
  <si>
    <t>Keilite</t>
  </si>
  <si>
    <t>Cadmoindite</t>
  </si>
  <si>
    <t>Kingstonite</t>
  </si>
  <si>
    <t>Heklaite</t>
  </si>
  <si>
    <t>Suredaite</t>
  </si>
  <si>
    <t>Edgarite</t>
  </si>
  <si>
    <t>Tarkianite</t>
  </si>
  <si>
    <t>Telluronevskite</t>
  </si>
  <si>
    <t>Vihorlatite</t>
  </si>
  <si>
    <t>Baksanite</t>
  </si>
  <si>
    <t>Sudovikovite</t>
  </si>
  <si>
    <t>Verbeekite</t>
  </si>
  <si>
    <t>Oenite</t>
  </si>
  <si>
    <t>Changchengite</t>
  </si>
  <si>
    <t>Milotaite</t>
  </si>
  <si>
    <t>Kalungaite</t>
  </si>
  <si>
    <t>Rheniite</t>
  </si>
  <si>
    <t>Ferroskutterudite</t>
  </si>
  <si>
    <t>Cronusite</t>
  </si>
  <si>
    <t>Pautovite</t>
  </si>
  <si>
    <t>Chlorbartonite</t>
  </si>
  <si>
    <t>Kenhsuite</t>
  </si>
  <si>
    <t>Iltisite</t>
  </si>
  <si>
    <t>Demicheleite-(Br)</t>
  </si>
  <si>
    <t>Demicheleite-(Cl)</t>
  </si>
  <si>
    <t>Viaeneite</t>
  </si>
  <si>
    <t>Wilhelmramsayite</t>
  </si>
  <si>
    <t>IMA2007-010</t>
  </si>
  <si>
    <t>Lisiguangite</t>
  </si>
  <si>
    <t>Selenopolybasite</t>
  </si>
  <si>
    <t>Cupropolybasite</t>
  </si>
  <si>
    <t>Quadratite</t>
  </si>
  <si>
    <t>Saddlebackite</t>
  </si>
  <si>
    <t>Babkinite</t>
  </si>
  <si>
    <t>Mutnovskite</t>
  </si>
  <si>
    <t>Clerite</t>
  </si>
  <si>
    <t>Baumstarkite</t>
  </si>
  <si>
    <t>Paarite</t>
  </si>
  <si>
    <t>Emilite</t>
  </si>
  <si>
    <t>Salzburgite</t>
  </si>
  <si>
    <t>Museumite</t>
  </si>
  <si>
    <t>Baumhauerite-2a</t>
  </si>
  <si>
    <t>Marumoite</t>
  </si>
  <si>
    <t>Moeloite</t>
  </si>
  <si>
    <t>Jentschite</t>
  </si>
  <si>
    <t>Sicherite</t>
  </si>
  <si>
    <t>Gabrielite</t>
  </si>
  <si>
    <t>Abramovite</t>
  </si>
  <si>
    <t>Coiraite</t>
  </si>
  <si>
    <t>IMA2005-036</t>
  </si>
  <si>
    <t>IMA2008-058</t>
  </si>
  <si>
    <t>Grumiplucite</t>
  </si>
  <si>
    <t>Kudriavite</t>
  </si>
  <si>
    <t>Cupromakovickyite</t>
  </si>
  <si>
    <t>Mozgovaite</t>
  </si>
  <si>
    <t>Kupcikite</t>
  </si>
  <si>
    <t>Pizgrischite</t>
  </si>
  <si>
    <t>Cuboargyrite</t>
  </si>
  <si>
    <t>Schapbachite</t>
  </si>
  <si>
    <t>Felbertalite</t>
  </si>
  <si>
    <t>IMA2008-053</t>
  </si>
  <si>
    <t>Rouxelite</t>
  </si>
  <si>
    <t>Tsugaruite</t>
  </si>
  <si>
    <t>Scainiite</t>
  </si>
  <si>
    <t>Pillaite</t>
  </si>
  <si>
    <t>Pellouxite</t>
  </si>
  <si>
    <t>Angelaite</t>
  </si>
  <si>
    <t>Marrucciite</t>
  </si>
  <si>
    <t>Vurroite</t>
  </si>
  <si>
    <t>Barquillite</t>
  </si>
  <si>
    <t>Fettelite</t>
  </si>
  <si>
    <t>Jonassonite</t>
  </si>
  <si>
    <t>Mazzettiite</t>
  </si>
  <si>
    <t>Ottensite</t>
  </si>
  <si>
    <t>Tazieffite</t>
  </si>
  <si>
    <t>Panichiite</t>
  </si>
  <si>
    <t>Lafossaite</t>
  </si>
  <si>
    <t>Hephaistosite</t>
  </si>
  <si>
    <t>Challacolloite</t>
  </si>
  <si>
    <t>Lesukite</t>
  </si>
  <si>
    <t>Nepskoeite</t>
  </si>
  <si>
    <t>Steropesite</t>
  </si>
  <si>
    <t>Simmonsite</t>
  </si>
  <si>
    <t>Jorgensenite</t>
  </si>
  <si>
    <t>Chukhrovite-(Nd)</t>
  </si>
  <si>
    <t>Meniaylovite</t>
  </si>
  <si>
    <t>Thermessaite</t>
  </si>
  <si>
    <t>Demartinite</t>
  </si>
  <si>
    <t>Knasibfite</t>
  </si>
  <si>
    <t>Clinoatacamite</t>
  </si>
  <si>
    <t>Belloite</t>
  </si>
  <si>
    <t>Gillardite</t>
  </si>
  <si>
    <t>Kapellasite</t>
  </si>
  <si>
    <t>Haydeeite</t>
  </si>
  <si>
    <t>Herbertsmithite</t>
  </si>
  <si>
    <t>Khaidarkanite</t>
  </si>
  <si>
    <t>Bobkingite</t>
  </si>
  <si>
    <t>Avdoninite</t>
  </si>
  <si>
    <t>Droninoite</t>
  </si>
  <si>
    <t>Zhangpeishanite</t>
  </si>
  <si>
    <t>Calcioaravaipaite</t>
  </si>
  <si>
    <t>Mereheadite</t>
  </si>
  <si>
    <t>Symesite</t>
  </si>
  <si>
    <t>Tedhadleyite</t>
  </si>
  <si>
    <t>Vasilyevite</t>
  </si>
  <si>
    <t>Aurivilliusite</t>
  </si>
  <si>
    <t>Terlinguacreekite</t>
  </si>
  <si>
    <t>Haleniusite-(La)</t>
  </si>
  <si>
    <t>Tegengrenite</t>
  </si>
  <si>
    <t>Xieite</t>
  </si>
  <si>
    <t>Dmitryivanovite</t>
  </si>
  <si>
    <t>Tistarite</t>
  </si>
  <si>
    <t>Zincohogbomite-2N2S</t>
  </si>
  <si>
    <t>Ferrohogbomite-2N2S</t>
  </si>
  <si>
    <t>Oxyvanite</t>
  </si>
  <si>
    <t>Rinmanite</t>
  </si>
  <si>
    <t>Stibioclaudetite</t>
  </si>
  <si>
    <t>Chrombismite</t>
  </si>
  <si>
    <t>Barioperovskite</t>
  </si>
  <si>
    <t>Lakargiite</t>
  </si>
  <si>
    <t>Isolueshite</t>
  </si>
  <si>
    <t>Dessauite</t>
  </si>
  <si>
    <t>Cleusonite</t>
  </si>
  <si>
    <t>Gramaccioliite-(Y)</t>
  </si>
  <si>
    <t>Haggertyite</t>
  </si>
  <si>
    <t>Batiferrite</t>
  </si>
  <si>
    <t>Nezilovite</t>
  </si>
  <si>
    <t>Moganite</t>
  </si>
  <si>
    <t>IMA2008-067</t>
  </si>
  <si>
    <t>Melanophlogite-beta</t>
  </si>
  <si>
    <t>Seifertite</t>
  </si>
  <si>
    <t>Samarskite-(Yb)</t>
  </si>
  <si>
    <t>Heftetjernite</t>
  </si>
  <si>
    <t>Tantalite-(Mg)</t>
  </si>
  <si>
    <t>Ferrotitanowodginite</t>
  </si>
  <si>
    <t>Carmichaelite</t>
  </si>
  <si>
    <t>Biehlite</t>
  </si>
  <si>
    <t>Clinocervantite</t>
  </si>
  <si>
    <t>IMA2007-058</t>
  </si>
  <si>
    <t>Nioboaeschynite-(Y)</t>
  </si>
  <si>
    <t>Nioboaeschynite-(Nd)</t>
  </si>
  <si>
    <t>Bismutopyrochlore</t>
  </si>
  <si>
    <t>Fluornatromicrolite</t>
  </si>
  <si>
    <t>Elsmoreite</t>
  </si>
  <si>
    <t>Rosiaite</t>
  </si>
  <si>
    <t>Pittongite</t>
  </si>
  <si>
    <t>Henrymeyerite</t>
  </si>
  <si>
    <t>Strontiomelane</t>
  </si>
  <si>
    <t>Hiarneite</t>
  </si>
  <si>
    <t>Eyselite</t>
  </si>
  <si>
    <t>Zincalstibite</t>
  </si>
  <si>
    <t>Ferronigerite-6N6S</t>
  </si>
  <si>
    <t>Magnesionigerite-6N6S</t>
  </si>
  <si>
    <t>Magnesiotaaffeite-6N3S</t>
  </si>
  <si>
    <t>Tsumgallite</t>
  </si>
  <si>
    <t>Yttrotungstite-(Ce)</t>
  </si>
  <si>
    <t>Fougerite</t>
  </si>
  <si>
    <t>Brandholzite</t>
  </si>
  <si>
    <t>Bamfordite</t>
  </si>
  <si>
    <t>Woodallite</t>
  </si>
  <si>
    <t>Kuzelite</t>
  </si>
  <si>
    <t>Leisingite</t>
  </si>
  <si>
    <t>Ternovite</t>
  </si>
  <si>
    <t>Menezesite</t>
  </si>
  <si>
    <t>Holfertite</t>
  </si>
  <si>
    <t>Spriggite</t>
  </si>
  <si>
    <t>Magnesiopascoite</t>
  </si>
  <si>
    <t>Lasalite</t>
  </si>
  <si>
    <t>Dickthomssenite</t>
  </si>
  <si>
    <t>Ansermetite</t>
  </si>
  <si>
    <t>Cavoite</t>
  </si>
  <si>
    <t>Chadwickite</t>
  </si>
  <si>
    <t>Graeserite</t>
  </si>
  <si>
    <t>Ekatite</t>
  </si>
  <si>
    <t>Vajdakite</t>
  </si>
  <si>
    <t>Prewittite</t>
  </si>
  <si>
    <t>Parageorgbokiite</t>
  </si>
  <si>
    <t>Georgbokiite</t>
  </si>
  <si>
    <t>Chloromenite</t>
  </si>
  <si>
    <t>Ilinskite</t>
  </si>
  <si>
    <t>Burnsite</t>
  </si>
  <si>
    <t>Allochalcoselite</t>
  </si>
  <si>
    <t>Orlandiite</t>
  </si>
  <si>
    <t>Larisaite</t>
  </si>
  <si>
    <t>Piretite</t>
  </si>
  <si>
    <t>Walfordite</t>
  </si>
  <si>
    <t>Zincospiroffite</t>
  </si>
  <si>
    <t>Juabite</t>
  </si>
  <si>
    <t>George-ericksenite</t>
  </si>
  <si>
    <t>Allendeite</t>
  </si>
  <si>
    <t>Methane hydrate-I</t>
  </si>
  <si>
    <t>IMA2000-016</t>
  </si>
  <si>
    <t>Methane hydrate-II</t>
  </si>
  <si>
    <t>IMA2000-026</t>
  </si>
  <si>
    <t>Methane hydrate-H</t>
  </si>
  <si>
    <t>Juangodoyite</t>
  </si>
  <si>
    <t>Sanromanite</t>
  </si>
  <si>
    <t>Remondite-(La)</t>
  </si>
  <si>
    <t>Paratooite-(La)</t>
  </si>
  <si>
    <t>Chukanovite</t>
  </si>
  <si>
    <t>Podlesnoite</t>
  </si>
  <si>
    <t>Lukechangite-(Ce)</t>
  </si>
  <si>
    <t>Kukharenkoite-(La)</t>
  </si>
  <si>
    <t>Kukharenkoite-(Ce)</t>
  </si>
  <si>
    <t>Cebaite-(Nd)</t>
  </si>
  <si>
    <t>Horvathite-(Y)</t>
  </si>
  <si>
    <t>Qaqarssukite-(Ce)</t>
  </si>
  <si>
    <t>Shannonite</t>
  </si>
  <si>
    <t>Reederite-(Y)</t>
  </si>
  <si>
    <t>Philolithite</t>
  </si>
  <si>
    <t>Adamsite-(Y)</t>
  </si>
  <si>
    <t>Decrespignyite-(Y)</t>
  </si>
  <si>
    <t>Galgenbergite-(Ce)</t>
  </si>
  <si>
    <t>Chlorartinite</t>
  </si>
  <si>
    <t>Zaccagnaite</t>
  </si>
  <si>
    <t>Karchevskyite</t>
  </si>
  <si>
    <t>Petterdite</t>
  </si>
  <si>
    <t>Kochsandorite</t>
  </si>
  <si>
    <t>Ancylite-(La)</t>
  </si>
  <si>
    <t>Kozoite-(La)</t>
  </si>
  <si>
    <t>Kozoite-(Nd)</t>
  </si>
  <si>
    <t>Sheldrickite</t>
  </si>
  <si>
    <t>Thomasclarkite-(Y)</t>
  </si>
  <si>
    <t>Clearcreekite</t>
  </si>
  <si>
    <t>Niveolanite</t>
  </si>
  <si>
    <t>Oswaldpeetersite</t>
  </si>
  <si>
    <t>Blatonite</t>
  </si>
  <si>
    <t>Cejkaite</t>
  </si>
  <si>
    <t>Gwihabaite</t>
  </si>
  <si>
    <t>Rouaite</t>
  </si>
  <si>
    <t>Karlite</t>
  </si>
  <si>
    <t>Aluminomagnesiohulsite</t>
  </si>
  <si>
    <t>Hydroxylborite</t>
  </si>
  <si>
    <t>IMA2008-060</t>
  </si>
  <si>
    <t>Pertsevite</t>
  </si>
  <si>
    <t>Jacquesdietrichite</t>
  </si>
  <si>
    <t>Pseudosinhalite</t>
  </si>
  <si>
    <t>Schiavinatoite</t>
  </si>
  <si>
    <t>Parasibirskite</t>
  </si>
  <si>
    <t>Santarosaite</t>
  </si>
  <si>
    <t>Jarandolite</t>
  </si>
  <si>
    <t>Numanoite</t>
  </si>
  <si>
    <t>Ramanite-(Rb)</t>
  </si>
  <si>
    <t>Ramanite-(Cs)</t>
  </si>
  <si>
    <t>Veatchite-p</t>
  </si>
  <si>
    <t>Brianroulstonite</t>
  </si>
  <si>
    <t>IMA2007-047</t>
  </si>
  <si>
    <t>Kurgantaite</t>
  </si>
  <si>
    <t>Penobsquisite</t>
  </si>
  <si>
    <t>Walkerite</t>
  </si>
  <si>
    <t>Londonite</t>
  </si>
  <si>
    <t>Vitimite</t>
  </si>
  <si>
    <t>Vergasovaite</t>
  </si>
  <si>
    <t>Pauflerite</t>
  </si>
  <si>
    <t>Munakataite</t>
  </si>
  <si>
    <t>Krivovichevite</t>
  </si>
  <si>
    <t>Cobaltkieserite</t>
  </si>
  <si>
    <t>IMA2002-034</t>
  </si>
  <si>
    <t>Alpersite</t>
  </si>
  <si>
    <t>Meridianiite</t>
  </si>
  <si>
    <t>Caichengyunite</t>
  </si>
  <si>
    <t>Lanmuchangite</t>
  </si>
  <si>
    <t>Pertlikite</t>
  </si>
  <si>
    <t>Changoite</t>
  </si>
  <si>
    <t>Mereiterite</t>
  </si>
  <si>
    <t>Omongwaite</t>
  </si>
  <si>
    <t>Anorthominasragrite</t>
  </si>
  <si>
    <t>Orthominasragrite</t>
  </si>
  <si>
    <t>Bobjonesite</t>
  </si>
  <si>
    <t>Kyrgyzstanite</t>
  </si>
  <si>
    <t>Zn-Schulenbergite</t>
  </si>
  <si>
    <t>Christelite</t>
  </si>
  <si>
    <t>Niedermayrite</t>
  </si>
  <si>
    <t>Hydrowoodwardite</t>
  </si>
  <si>
    <t>Natroglaucocerinite</t>
  </si>
  <si>
    <t>Nikischerite</t>
  </si>
  <si>
    <t>Zincowoodwardite</t>
  </si>
  <si>
    <t>Zincowoodwardite-3R</t>
  </si>
  <si>
    <t>Zincowoodwardite-1T</t>
  </si>
  <si>
    <t>Bechererite</t>
  </si>
  <si>
    <t>Redgillite</t>
  </si>
  <si>
    <t>Montetrisaite</t>
  </si>
  <si>
    <t>Mangazeite</t>
  </si>
  <si>
    <t>Utahite</t>
  </si>
  <si>
    <t>Osakaite</t>
  </si>
  <si>
    <t>Brumadoite</t>
  </si>
  <si>
    <t>Mallestigite</t>
  </si>
  <si>
    <t>Vlodavetsite</t>
  </si>
  <si>
    <t>Gordaite</t>
  </si>
  <si>
    <t>Riomarinaite</t>
  </si>
  <si>
    <t>Dukeite</t>
  </si>
  <si>
    <t>Xocolatlite</t>
  </si>
  <si>
    <t>Carraraite</t>
  </si>
  <si>
    <t>Buryatite</t>
  </si>
  <si>
    <t>Jachymovite</t>
  </si>
  <si>
    <t>Deliensite</t>
  </si>
  <si>
    <t>Marecottite</t>
  </si>
  <si>
    <t>Pseudojohannite</t>
  </si>
  <si>
    <t>Iwashiroite-(Y)</t>
  </si>
  <si>
    <t>Sidpietersite</t>
  </si>
  <si>
    <t>Aiolosite</t>
  </si>
  <si>
    <t>Grandviewite</t>
  </si>
  <si>
    <t>Alarsite</t>
  </si>
  <si>
    <t>Rodolicoite</t>
  </si>
  <si>
    <t>Chopinite</t>
  </si>
  <si>
    <t>IMA2008-054</t>
  </si>
  <si>
    <t>Yazganite</t>
  </si>
  <si>
    <t>Bradaczekite</t>
  </si>
  <si>
    <t>Ferrorosemaryite</t>
  </si>
  <si>
    <t>Schaferite</t>
  </si>
  <si>
    <t>Bario-olgite</t>
  </si>
  <si>
    <t>Ferromerrillite</t>
  </si>
  <si>
    <t>Bobdownsite</t>
  </si>
  <si>
    <t>Tuite</t>
  </si>
  <si>
    <t>Stornesite-(Y)</t>
  </si>
  <si>
    <t>Xenophyllite</t>
  </si>
  <si>
    <t>Galileiite</t>
  </si>
  <si>
    <t>Harrisonite</t>
  </si>
  <si>
    <t>Ronneburgite</t>
  </si>
  <si>
    <t>Tillmannsite</t>
  </si>
  <si>
    <t>Filatovite</t>
  </si>
  <si>
    <t>IMA2008-064</t>
  </si>
  <si>
    <t>Svenekite</t>
  </si>
  <si>
    <t>Wakefieldite-(La)</t>
  </si>
  <si>
    <t>Wakefieldite-(Nd)</t>
  </si>
  <si>
    <t>Pretulite</t>
  </si>
  <si>
    <t>Xenotime-(Yb)</t>
  </si>
  <si>
    <t>Monazite-(Sm)</t>
  </si>
  <si>
    <t>Hydroxylwagnerite</t>
  </si>
  <si>
    <t>Joosteite</t>
  </si>
  <si>
    <t>Stanekite</t>
  </si>
  <si>
    <t>Zincolivenite</t>
  </si>
  <si>
    <t>Zincolibethenite</t>
  </si>
  <si>
    <t>Wilhelmkleinite</t>
  </si>
  <si>
    <t>Phosphoellenbergerite</t>
  </si>
  <si>
    <t>Urusovite</t>
  </si>
  <si>
    <t>Theoparacelsite</t>
  </si>
  <si>
    <t>Averievite</t>
  </si>
  <si>
    <t>Zinclipscombite</t>
  </si>
  <si>
    <t>Plimerite</t>
  </si>
  <si>
    <t>Grattarolaite</t>
  </si>
  <si>
    <t>Gilmarite</t>
  </si>
  <si>
    <t>Raadeite</t>
  </si>
  <si>
    <t>Arakiite</t>
  </si>
  <si>
    <t>Turtmannite</t>
  </si>
  <si>
    <t>Sabelliite</t>
  </si>
  <si>
    <t>Coparsite</t>
  </si>
  <si>
    <t>Waterhouseite</t>
  </si>
  <si>
    <t>Arrojadite</t>
  </si>
  <si>
    <t>Dickinsonite</t>
  </si>
  <si>
    <t>Arrojadite-(BaFe)</t>
  </si>
  <si>
    <t>Arrojadite-(KFe)</t>
  </si>
  <si>
    <t>Arrojadite-(NaFe)</t>
  </si>
  <si>
    <t>Arrojadite-(SrFe)</t>
  </si>
  <si>
    <t>Arrojadite-(KNa)</t>
  </si>
  <si>
    <t>Dickinsonite-(KNa)</t>
  </si>
  <si>
    <t>Arrojadite-(PbFe)</t>
  </si>
  <si>
    <t>Fluorarrojadite-(BaNa)</t>
  </si>
  <si>
    <t>Arrojadite-(BaNa)</t>
  </si>
  <si>
    <t>Fluorarrojadite-(KNa)</t>
  </si>
  <si>
    <t>Fluorarrojadite-(BaFe)</t>
  </si>
  <si>
    <t>Ferri-arrojadite-(BaNa)</t>
  </si>
  <si>
    <t>Dickinsonite-(KMnNa)</t>
  </si>
  <si>
    <t>Dickinsonite-(KNaNa)</t>
  </si>
  <si>
    <t>Dickinsonite-(NaNa)</t>
  </si>
  <si>
    <t>Nabiasite</t>
  </si>
  <si>
    <t>Tokyoite</t>
  </si>
  <si>
    <t>Bushmakinite</t>
  </si>
  <si>
    <t>Feinglosite</t>
  </si>
  <si>
    <t>Calderonite</t>
  </si>
  <si>
    <t>Johntomaite</t>
  </si>
  <si>
    <t>Sewardite</t>
  </si>
  <si>
    <t>Gottlobite</t>
  </si>
  <si>
    <t>Paganoite</t>
  </si>
  <si>
    <t>Medenbachite</t>
  </si>
  <si>
    <t>Cobaltneustadtelite</t>
  </si>
  <si>
    <t>Neustadtelite</t>
  </si>
  <si>
    <t>Lulzacite</t>
  </si>
  <si>
    <t>Gallobeudantite</t>
  </si>
  <si>
    <t>Arsenogorceixite</t>
  </si>
  <si>
    <t>Benauite</t>
  </si>
  <si>
    <t>Springcreekite</t>
  </si>
  <si>
    <t>Graulichite-(Ce)</t>
  </si>
  <si>
    <t>Pattersonite</t>
  </si>
  <si>
    <t>Brendelite</t>
  </si>
  <si>
    <t>IMA2008-068</t>
  </si>
  <si>
    <t>Phosphohedyphane</t>
  </si>
  <si>
    <t>IMA2008-009</t>
  </si>
  <si>
    <t>Belovite-(La)</t>
  </si>
  <si>
    <t>Fluorcaphite</t>
  </si>
  <si>
    <t>Hydroxylpyromorphite</t>
  </si>
  <si>
    <t>Apatite-(CaOH)-M</t>
  </si>
  <si>
    <t>Deloneite-(Ce)</t>
  </si>
  <si>
    <t>Kuannersuite-(Ce)</t>
  </si>
  <si>
    <t>Smrkovecite</t>
  </si>
  <si>
    <t>Hechtsbergite</t>
  </si>
  <si>
    <t>Kuznetsovite</t>
  </si>
  <si>
    <t>Artsmithite</t>
  </si>
  <si>
    <t>Schlegelite</t>
  </si>
  <si>
    <t>Pushcharovskite</t>
  </si>
  <si>
    <t>Serrabrancaite</t>
  </si>
  <si>
    <t>IMA2008-066</t>
  </si>
  <si>
    <t>IMA2008-047</t>
  </si>
  <si>
    <t>Yvonite</t>
  </si>
  <si>
    <t>Radovanite</t>
  </si>
  <si>
    <t>Burgessite</t>
  </si>
  <si>
    <t>Leogangite</t>
  </si>
  <si>
    <t>Parascorodite</t>
  </si>
  <si>
    <t>Rollandite</t>
  </si>
  <si>
    <t>IMA2008-010</t>
  </si>
  <si>
    <t>Pakhomovskyite</t>
  </si>
  <si>
    <t>Cattiite</t>
  </si>
  <si>
    <t>IMA2008-046</t>
  </si>
  <si>
    <t>Santabarbaraite</t>
  </si>
  <si>
    <t>Tassieite</t>
  </si>
  <si>
    <t>Bederite</t>
  </si>
  <si>
    <t>Haigerachite</t>
  </si>
  <si>
    <t>Hillite</t>
  </si>
  <si>
    <t>Cabalzarite</t>
  </si>
  <si>
    <t>Cobaltlotharmeyerite</t>
  </si>
  <si>
    <t>Cobalttsumcorite</t>
  </si>
  <si>
    <t>Nickellotharmeyerite</t>
  </si>
  <si>
    <t>Schneebergite</t>
  </si>
  <si>
    <t>Nickelschneebergite</t>
  </si>
  <si>
    <t>Manganlotharmeyerite</t>
  </si>
  <si>
    <t>Krettnichite</t>
  </si>
  <si>
    <t>Zincgartrellite</t>
  </si>
  <si>
    <t>Lukrahnite</t>
  </si>
  <si>
    <t>Rappoldite</t>
  </si>
  <si>
    <t>Phosphogartrellite</t>
  </si>
  <si>
    <t>Nickeltalmessite</t>
  </si>
  <si>
    <t>Struvite-(K)</t>
  </si>
  <si>
    <t>Rimkorolgite</t>
  </si>
  <si>
    <t>Bakhchisaraitsevite</t>
  </si>
  <si>
    <t>IMA2008-048</t>
  </si>
  <si>
    <t>Barahonaite-(Fe)</t>
  </si>
  <si>
    <t>Barahonaite-(Al)</t>
  </si>
  <si>
    <t>Churchite-(Nd)</t>
  </si>
  <si>
    <t>Bariosincosite</t>
  </si>
  <si>
    <t>Catalanoite</t>
  </si>
  <si>
    <t>Footemineite</t>
  </si>
  <si>
    <t>Ruifrancoite</t>
  </si>
  <si>
    <t>Atencioite</t>
  </si>
  <si>
    <t>Greifensteinite</t>
  </si>
  <si>
    <t>Mitryaevaite</t>
  </si>
  <si>
    <t>Goldquarryite</t>
  </si>
  <si>
    <t>Birchite</t>
  </si>
  <si>
    <t>Bendadaite</t>
  </si>
  <si>
    <t>Cobaltarthurite</t>
  </si>
  <si>
    <t>Maghrebite</t>
  </si>
  <si>
    <t>Ferrolaueite</t>
  </si>
  <si>
    <t>Kastningite</t>
  </si>
  <si>
    <t>Allanpringite</t>
  </si>
  <si>
    <t>Cloncurryite</t>
  </si>
  <si>
    <t>Nevadaite</t>
  </si>
  <si>
    <t>Guanacoite</t>
  </si>
  <si>
    <t>Alumoakermanite</t>
  </si>
  <si>
    <t>Juanitaite</t>
  </si>
  <si>
    <t>Gladiusite</t>
  </si>
  <si>
    <t>Lemanskiite</t>
  </si>
  <si>
    <t>Jahnsite-(CaFeFe)</t>
  </si>
  <si>
    <t>Jahnsite-(NaFeMg)</t>
  </si>
  <si>
    <t>Jahnsite-(CaMgMg)</t>
  </si>
  <si>
    <t>Jahnsite-(NaMnMg)</t>
  </si>
  <si>
    <t>Juonniite</t>
  </si>
  <si>
    <t>Sailaufite</t>
  </si>
  <si>
    <t>Mahnertite</t>
  </si>
  <si>
    <t>Andyrobertsite</t>
  </si>
  <si>
    <t>Calcioandyrobertsite-1M</t>
  </si>
  <si>
    <t>Calcioandyrobertsite-2O</t>
  </si>
  <si>
    <t>Bouazzerite</t>
  </si>
  <si>
    <t>Meurigite-Na</t>
  </si>
  <si>
    <t>Meurigite-K</t>
  </si>
  <si>
    <t>Ercitite</t>
  </si>
  <si>
    <t>Attikaite</t>
  </si>
  <si>
    <t>Matioliite</t>
  </si>
  <si>
    <t>IMA2008-056</t>
  </si>
  <si>
    <t>Bleasdaleite</t>
  </si>
  <si>
    <t>Krasnovite</t>
  </si>
  <si>
    <t>Agardite-(Dy)</t>
  </si>
  <si>
    <t>Agardite-(Ca)</t>
  </si>
  <si>
    <t>Agardite-(Ce)</t>
  </si>
  <si>
    <t>Agardite-(La)</t>
  </si>
  <si>
    <t>Agardite-(Nd)</t>
  </si>
  <si>
    <t>Zalesiite</t>
  </si>
  <si>
    <t>Plumboagardite</t>
  </si>
  <si>
    <t>Calciopetersite</t>
  </si>
  <si>
    <t>Joelbruggerite</t>
  </si>
  <si>
    <t>Wallkilldellite-(Fe)</t>
  </si>
  <si>
    <t>Angastonite</t>
  </si>
  <si>
    <t>Esperanzaite</t>
  </si>
  <si>
    <t>Phosphovanadylite</t>
  </si>
  <si>
    <t>Micheelsenite</t>
  </si>
  <si>
    <t>Skorpionite</t>
  </si>
  <si>
    <t>Phosphowalpurgite</t>
  </si>
  <si>
    <t>Lakebogaite</t>
  </si>
  <si>
    <t>Metarauchite</t>
  </si>
  <si>
    <t>Uramarsite</t>
  </si>
  <si>
    <t>Chistyakovaite</t>
  </si>
  <si>
    <t>Francoisite-(Ce)</t>
  </si>
  <si>
    <t>Nielsbohrite</t>
  </si>
  <si>
    <t>Sreinite</t>
  </si>
  <si>
    <t>Petewilliamsite</t>
  </si>
  <si>
    <t>Fianelite</t>
  </si>
  <si>
    <t>Wooldridgeite</t>
  </si>
  <si>
    <t>Kanonerovite</t>
  </si>
  <si>
    <t>Martyite</t>
  </si>
  <si>
    <t>Ankinovichite</t>
  </si>
  <si>
    <t>Kamarizaite</t>
  </si>
  <si>
    <t>IMA2009-002</t>
  </si>
  <si>
    <t>Slavkovite</t>
  </si>
  <si>
    <t>IMA2000-020</t>
  </si>
  <si>
    <t>Lapeyreite</t>
  </si>
  <si>
    <t>Lewisite</t>
  </si>
  <si>
    <t>IMA2003-019</t>
  </si>
  <si>
    <t>Rondorfite</t>
  </si>
  <si>
    <t>Chesnokovite</t>
  </si>
  <si>
    <t>Holtstamite</t>
  </si>
  <si>
    <t>IMA2008-035</t>
  </si>
  <si>
    <t>Reidite</t>
  </si>
  <si>
    <t>Boromullite</t>
  </si>
  <si>
    <t>Magnesiostaurolite</t>
  </si>
  <si>
    <t>Zincostaurolite</t>
  </si>
  <si>
    <t>Krieselite</t>
  </si>
  <si>
    <t>Kumtyubeite</t>
  </si>
  <si>
    <t>Chegemite</t>
  </si>
  <si>
    <t>Hydroxylclinohumite</t>
  </si>
  <si>
    <t>Olmiite</t>
  </si>
  <si>
    <t>Aluminocerite-(Ce)</t>
  </si>
  <si>
    <t>Cerite-(La)</t>
  </si>
  <si>
    <t>Zoltaiite</t>
  </si>
  <si>
    <t>Ternesite</t>
  </si>
  <si>
    <t>Fluorcalciobritholite</t>
  </si>
  <si>
    <t>Ominelite</t>
  </si>
  <si>
    <t>Calcybeborosilite-(Y)</t>
  </si>
  <si>
    <t>Hundholmenite-(Y)</t>
  </si>
  <si>
    <t>Proshchenkoite-(Y)</t>
  </si>
  <si>
    <t>Jadarite</t>
  </si>
  <si>
    <t>Coutinhoite</t>
  </si>
  <si>
    <t>Yamatoite</t>
  </si>
  <si>
    <t>Okayamalite</t>
  </si>
  <si>
    <t>Clinobarylite</t>
  </si>
  <si>
    <t>Kristiansenite</t>
  </si>
  <si>
    <t>Percleveite-(Ce)</t>
  </si>
  <si>
    <t>Boralsilite</t>
  </si>
  <si>
    <t>Noelbensonite</t>
  </si>
  <si>
    <t>Itoigawaite</t>
  </si>
  <si>
    <t>Manganilvaite</t>
  </si>
  <si>
    <t>Marianoite</t>
  </si>
  <si>
    <t>Normandite</t>
  </si>
  <si>
    <t>IMA2008-024</t>
  </si>
  <si>
    <t>Rinkite</t>
  </si>
  <si>
    <t>Kochite</t>
  </si>
  <si>
    <t>Dovyrenite</t>
  </si>
  <si>
    <t>Nabalamprophyllite</t>
  </si>
  <si>
    <t>Grenmarite</t>
  </si>
  <si>
    <t>Phosphoinnelite</t>
  </si>
  <si>
    <t>Shkatulkalite</t>
  </si>
  <si>
    <t>Bykovaite</t>
  </si>
  <si>
    <t>Nechelyustovite</t>
  </si>
  <si>
    <t>Bussenite</t>
  </si>
  <si>
    <t>Dingdaohengite-(Ce)</t>
  </si>
  <si>
    <t>Rengeite</t>
  </si>
  <si>
    <t>Maoniupingite-(Ce)</t>
  </si>
  <si>
    <t>Matsubaraite</t>
  </si>
  <si>
    <t>Polyakovite-(Ce)</t>
  </si>
  <si>
    <t>Belkovite</t>
  </si>
  <si>
    <t>Stavelotite-(La)</t>
  </si>
  <si>
    <t>Biraite-(Ce)</t>
  </si>
  <si>
    <t>Batisivite</t>
  </si>
  <si>
    <t>Epidote-(Sr)</t>
  </si>
  <si>
    <t>Piemontite-(Sr)</t>
  </si>
  <si>
    <t>Clinozoisite-(Sr)</t>
  </si>
  <si>
    <t>Manganipiemontite-(Sr)</t>
  </si>
  <si>
    <t>Uedaite-(Ce)</t>
  </si>
  <si>
    <t>Allanite-(La)</t>
  </si>
  <si>
    <t>Manganiandrosite-(La)</t>
  </si>
  <si>
    <t>Manganiandrosite-(Ce)</t>
  </si>
  <si>
    <t>Ferriallanite-(Ce)</t>
  </si>
  <si>
    <t>Vanadoandrosite-(Ce)</t>
  </si>
  <si>
    <t>Dissakisite-(La)</t>
  </si>
  <si>
    <t>Pumpellyite-(Al)</t>
  </si>
  <si>
    <t>Fluorvesuvianite</t>
  </si>
  <si>
    <t>Wiluite</t>
  </si>
  <si>
    <t>Manganvesuvianite</t>
  </si>
  <si>
    <t>Gatelite-(Ce)</t>
  </si>
  <si>
    <t>Vastmanlandite-(Ce)</t>
  </si>
  <si>
    <t>Fencooperite</t>
  </si>
  <si>
    <t>Fluorthalenite-(Y)</t>
  </si>
  <si>
    <t>Ardennite-(V)</t>
  </si>
  <si>
    <t>Prismatine</t>
  </si>
  <si>
    <t>Hubeite</t>
  </si>
  <si>
    <t>Cassagnaite</t>
  </si>
  <si>
    <t>Bobtraillite</t>
  </si>
  <si>
    <t>Diversilite-(Ce)</t>
  </si>
  <si>
    <t>Moskvinite-(Y)</t>
  </si>
  <si>
    <t>Orthojoaquinite-(La)</t>
  </si>
  <si>
    <t>Korobitsynite</t>
  </si>
  <si>
    <t>Vuoriyarvite-K</t>
  </si>
  <si>
    <t>Tsepinite-Sr</t>
  </si>
  <si>
    <t>Tsepinite-Ca</t>
  </si>
  <si>
    <t>Tsepinite-K</t>
  </si>
  <si>
    <t>Tsepinite-Na</t>
  </si>
  <si>
    <t>Gjerdingenite-Ca</t>
  </si>
  <si>
    <t>Gjerdingenite-Na</t>
  </si>
  <si>
    <t>Gjerdingenite-Mn</t>
  </si>
  <si>
    <t>Karupmollerite-Ca</t>
  </si>
  <si>
    <t>Kuzmenkoite-Zn</t>
  </si>
  <si>
    <t>Kuzmenkoite-Mn</t>
  </si>
  <si>
    <t>Gjerdingenite-Fe</t>
  </si>
  <si>
    <t>Lepkhenelmite-Zn</t>
  </si>
  <si>
    <t>Burovaite-Ca</t>
  </si>
  <si>
    <t>Lemmleinite-Ba</t>
  </si>
  <si>
    <t>Lemmleinite-K</t>
  </si>
  <si>
    <t>Labuntsovite-Mg</t>
  </si>
  <si>
    <t>Labuntsovite-Fe</t>
  </si>
  <si>
    <t>Paralabuntsovite-Mg</t>
  </si>
  <si>
    <t>Parakuzmenkoite-Fe</t>
  </si>
  <si>
    <t>Organovaite-Zn</t>
  </si>
  <si>
    <t>Organovaite-Mn</t>
  </si>
  <si>
    <t>Gutkovaite-Mn</t>
  </si>
  <si>
    <t>Alsakharovite-Zn</t>
  </si>
  <si>
    <t>Neskevaaraite-Fe</t>
  </si>
  <si>
    <t>Paratsepinite-Na</t>
  </si>
  <si>
    <t>Paratsepinite-Ba</t>
  </si>
  <si>
    <t>Clinophosinaite</t>
  </si>
  <si>
    <t>Phosinaite-(Ce)</t>
  </si>
  <si>
    <t>Cerchiaraite</t>
  </si>
  <si>
    <t>Kapitsaite-(Y)</t>
  </si>
  <si>
    <t>Turkestanite</t>
  </si>
  <si>
    <t>Arapovite</t>
  </si>
  <si>
    <t>Stoppaniite</t>
  </si>
  <si>
    <t>Pezzottaite</t>
  </si>
  <si>
    <t>Kapustinite</t>
  </si>
  <si>
    <t>Litvinskite</t>
  </si>
  <si>
    <t>Gerenite-(Y)</t>
  </si>
  <si>
    <t>Chromdravite</t>
  </si>
  <si>
    <t>Buergerite</t>
  </si>
  <si>
    <t>Olenite</t>
  </si>
  <si>
    <t>Povondraite</t>
  </si>
  <si>
    <t>Vanadiumdravite</t>
  </si>
  <si>
    <t>Schorl-(F)</t>
  </si>
  <si>
    <t>Foitite</t>
  </si>
  <si>
    <t>Rossmanite</t>
  </si>
  <si>
    <t>Magnesiofoitite</t>
  </si>
  <si>
    <t>Feruvite</t>
  </si>
  <si>
    <t>Liddicoatite</t>
  </si>
  <si>
    <t>Hydroxyuvite</t>
  </si>
  <si>
    <t>Berezanskite</t>
  </si>
  <si>
    <t>Shibkovite</t>
  </si>
  <si>
    <t>Oftedalite</t>
  </si>
  <si>
    <t>Trattnerite</t>
  </si>
  <si>
    <t>Almarudite</t>
  </si>
  <si>
    <t>Faizievite</t>
  </si>
  <si>
    <t>Voronkovite</t>
  </si>
  <si>
    <t>Golyshevite</t>
  </si>
  <si>
    <t>Dualite</t>
  </si>
  <si>
    <t>Kentbrooksite</t>
  </si>
  <si>
    <t>Labyrinthite</t>
  </si>
  <si>
    <t>Carbokentbrooksite</t>
  </si>
  <si>
    <t>Zirsilite-(Ce)</t>
  </si>
  <si>
    <t>Taseqite</t>
  </si>
  <si>
    <t>Aqualite</t>
  </si>
  <si>
    <t>Raslakite</t>
  </si>
  <si>
    <t>Feklichevite</t>
  </si>
  <si>
    <t>Ikranite</t>
  </si>
  <si>
    <t>Khomyakovite</t>
  </si>
  <si>
    <t>Manganokhomyakovite</t>
  </si>
  <si>
    <t>Oneillite</t>
  </si>
  <si>
    <t>Ferrokentbrooksite</t>
  </si>
  <si>
    <t>Rastsvetaevite</t>
  </si>
  <si>
    <t>Georgbarsanovite</t>
  </si>
  <si>
    <t>Mogovidite</t>
  </si>
  <si>
    <t>Johnsenite-(Ce)</t>
  </si>
  <si>
    <t>Friedrichbeckeite</t>
  </si>
  <si>
    <t>Akimotoite</t>
  </si>
  <si>
    <t>Davisite</t>
  </si>
  <si>
    <t>Potassiccarpholite</t>
  </si>
  <si>
    <t>Vanadiocarpholite</t>
  </si>
  <si>
    <t>Manganokukisvumite</t>
  </si>
  <si>
    <t>Paravinogradovite</t>
  </si>
  <si>
    <t>Nalivkinite</t>
  </si>
  <si>
    <t>Niobokupletskite</t>
  </si>
  <si>
    <t>Ferri-clinoholmquistite</t>
  </si>
  <si>
    <t>Protomangano-ferro-anthophyllite</t>
  </si>
  <si>
    <t>Sodic-ferro-anthophyllite</t>
  </si>
  <si>
    <t>Sodic-ferrogedrite</t>
  </si>
  <si>
    <t>Permanganogrunerite</t>
  </si>
  <si>
    <t>Protoferro-anthophyllite</t>
  </si>
  <si>
    <t>Sodic-ferri-ferropedrizite</t>
  </si>
  <si>
    <t>Protoanthophyllite</t>
  </si>
  <si>
    <t>Ferri-clinoferroholmquistite</t>
  </si>
  <si>
    <t>Sodic-ferripedrizite</t>
  </si>
  <si>
    <t>Ferripedrizite</t>
  </si>
  <si>
    <t>Fluoro-sodic-pedrizite</t>
  </si>
  <si>
    <t>Fluoro-potassichastingsite</t>
  </si>
  <si>
    <t>Chloro-potassichastingsite</t>
  </si>
  <si>
    <t>Potassic-magnesiohastingsite</t>
  </si>
  <si>
    <t>Fluoro-magnesiohastingsite</t>
  </si>
  <si>
    <t>Aluminoferrotschermakite</t>
  </si>
  <si>
    <t>Ferri-ferrotschermakite</t>
  </si>
  <si>
    <t>Cannilloite</t>
  </si>
  <si>
    <t>Fluorocannilloite</t>
  </si>
  <si>
    <t>Fluoro-edenite</t>
  </si>
  <si>
    <t>Ferrotschermakite</t>
  </si>
  <si>
    <t>Potassicsadanagaite</t>
  </si>
  <si>
    <t>Potassicpargasite</t>
  </si>
  <si>
    <t>Magnesiosadanagaite</t>
  </si>
  <si>
    <t>Parvo-manganotremolite</t>
  </si>
  <si>
    <t>Fluoropargasite</t>
  </si>
  <si>
    <t>Parvo-mangano-edenite</t>
  </si>
  <si>
    <t>Potassicferrisadanagaite</t>
  </si>
  <si>
    <t>Ferrochloropargasite</t>
  </si>
  <si>
    <t>Potassic-chlorohastingsite</t>
  </si>
  <si>
    <t>Potassic-chloropargasite</t>
  </si>
  <si>
    <t>Ferriwhittakerite</t>
  </si>
  <si>
    <t>Ferri-ottoliniite</t>
  </si>
  <si>
    <t>Aluminobarroisite</t>
  </si>
  <si>
    <t>Aluminoferrobarroisite</t>
  </si>
  <si>
    <t>Ferri-ferrobarroisite</t>
  </si>
  <si>
    <t>Fluororichterite</t>
  </si>
  <si>
    <t>Ferri-magnesiotaramite</t>
  </si>
  <si>
    <t>Potassic-fluororichterite</t>
  </si>
  <si>
    <t>Potassicrichterite</t>
  </si>
  <si>
    <t>Fluoro-alumino-magnesiotaramite</t>
  </si>
  <si>
    <t>Aluminotaramite</t>
  </si>
  <si>
    <t>Alumino-magnesiotaramite</t>
  </si>
  <si>
    <t>Ferroleakeite</t>
  </si>
  <si>
    <t>Ferronyboite</t>
  </si>
  <si>
    <t>Ferric-ferronyboite</t>
  </si>
  <si>
    <t>Obertiite</t>
  </si>
  <si>
    <t>Potassicleakeite</t>
  </si>
  <si>
    <t>Fluoronyboite</t>
  </si>
  <si>
    <t>Fluoro-magnesio-arfvedsonite</t>
  </si>
  <si>
    <t>Potassicarfvedsonite</t>
  </si>
  <si>
    <t>Dellaventuraite</t>
  </si>
  <si>
    <t>Bigcreekite</t>
  </si>
  <si>
    <t>Senekevichite</t>
  </si>
  <si>
    <t>Chivruaiite</t>
  </si>
  <si>
    <t>Haineaultite</t>
  </si>
  <si>
    <t>Fluorcanasite</t>
  </si>
  <si>
    <t>Frankamenite</t>
  </si>
  <si>
    <t>Eveslogite</t>
  </si>
  <si>
    <t>Khmaralite</t>
  </si>
  <si>
    <t>Makarochkinite</t>
  </si>
  <si>
    <t>Seidite-(Ce)</t>
  </si>
  <si>
    <t>Scandiobabingtonite</t>
  </si>
  <si>
    <t>Tadzhikite-(Y)</t>
  </si>
  <si>
    <t>Ciprianiite</t>
  </si>
  <si>
    <t>Hellandite-(Ce)</t>
  </si>
  <si>
    <t>Mottanaite-(Ce)</t>
  </si>
  <si>
    <t>Piergorite-(Ce)</t>
  </si>
  <si>
    <t>Pyatenkoite-(Y)</t>
  </si>
  <si>
    <t>Scheuchzerite</t>
  </si>
  <si>
    <t>Manganonordite-(Ce)</t>
  </si>
  <si>
    <t>Ferronordite-(Ce)</t>
  </si>
  <si>
    <t>Ferronordite-(La)</t>
  </si>
  <si>
    <t>Natrolemoynite</t>
  </si>
  <si>
    <t>Tanohataite</t>
  </si>
  <si>
    <t>Punkaruaivite</t>
  </si>
  <si>
    <t>Yegorovite</t>
  </si>
  <si>
    <t>Wesselsite</t>
  </si>
  <si>
    <t>Sazhinite-(La)</t>
  </si>
  <si>
    <t>Tumchaite</t>
  </si>
  <si>
    <t>Nabesite</t>
  </si>
  <si>
    <t>Zeravshanite</t>
  </si>
  <si>
    <t>Bussyite-(Ce)</t>
  </si>
  <si>
    <t>Chromphyllite</t>
  </si>
  <si>
    <t>Aluminoceladonite</t>
  </si>
  <si>
    <t>Ferroaluminoceladonite</t>
  </si>
  <si>
    <t>Ferroceladonite</t>
  </si>
  <si>
    <t>Chromceladonite</t>
  </si>
  <si>
    <t>Ganterite</t>
  </si>
  <si>
    <t>Suhailite</t>
  </si>
  <si>
    <t>Fluorophlogopite</t>
  </si>
  <si>
    <t>Fluorannite</t>
  </si>
  <si>
    <t>Shirokshinite</t>
  </si>
  <si>
    <t>Eastonite</t>
  </si>
  <si>
    <t>Tetraferriphlogopite</t>
  </si>
  <si>
    <t>Trilithionite</t>
  </si>
  <si>
    <t>Sokolovaite</t>
  </si>
  <si>
    <t>Shirozulite</t>
  </si>
  <si>
    <t>Ferrokinoshitalite</t>
  </si>
  <si>
    <t>Oxykinoshitalite</t>
  </si>
  <si>
    <t>Ferrosaponite</t>
  </si>
  <si>
    <t>Borocookeite</t>
  </si>
  <si>
    <t>Glagolevite</t>
  </si>
  <si>
    <t>Brinrobertsite</t>
  </si>
  <si>
    <t>Niksergievite</t>
  </si>
  <si>
    <t>Endellite</t>
  </si>
  <si>
    <t>Kalifersite</t>
  </si>
  <si>
    <t>Intersilite</t>
  </si>
  <si>
    <t>Martinite</t>
  </si>
  <si>
    <t>Lalondeite</t>
  </si>
  <si>
    <t>Yakovenchukite-(Y)</t>
  </si>
  <si>
    <t>Manganonaujakasite</t>
  </si>
  <si>
    <t>Kampfite</t>
  </si>
  <si>
    <t>Tamaite</t>
  </si>
  <si>
    <t>Coombsite</t>
  </si>
  <si>
    <t>Hyttsjoite</t>
  </si>
  <si>
    <t>Armbrusterite</t>
  </si>
  <si>
    <t>Britvinite</t>
  </si>
  <si>
    <t>Watatsumiite</t>
  </si>
  <si>
    <t>Eirikite</t>
  </si>
  <si>
    <t>Telyushenkoite</t>
  </si>
  <si>
    <t>Nafertisite</t>
  </si>
  <si>
    <t>Middendorfite</t>
  </si>
  <si>
    <t>Megakalsilite</t>
  </si>
  <si>
    <t>Malinkoite</t>
  </si>
  <si>
    <t>Lisitsynite</t>
  </si>
  <si>
    <t>Rubicline</t>
  </si>
  <si>
    <t>Maleevite</t>
  </si>
  <si>
    <t>Pekovite</t>
  </si>
  <si>
    <t>Lingunite</t>
  </si>
  <si>
    <t>Kokchetavite</t>
  </si>
  <si>
    <t>IMA2008-065</t>
  </si>
  <si>
    <t>IMA2008-006</t>
  </si>
  <si>
    <t>Alloriite</t>
  </si>
  <si>
    <t>Marinellite</t>
  </si>
  <si>
    <t>Farneseite</t>
  </si>
  <si>
    <t>Silvialite</t>
  </si>
  <si>
    <t>Kyanoxalite</t>
  </si>
  <si>
    <t>Thomsonite-Sr</t>
  </si>
  <si>
    <t>Phillipsite-Ca</t>
  </si>
  <si>
    <t>Phillipsite-K</t>
  </si>
  <si>
    <t>Mazzite-Na</t>
  </si>
  <si>
    <t>Paulingite-Ca</t>
  </si>
  <si>
    <t>Paulingite-Na</t>
  </si>
  <si>
    <t>Gmelinite-Ca</t>
  </si>
  <si>
    <t>Gmelinite-K</t>
  </si>
  <si>
    <t>Chabazite-K</t>
  </si>
  <si>
    <t>Chabazite-Na</t>
  </si>
  <si>
    <t>Chabazite-Sr</t>
  </si>
  <si>
    <t>Levyne-Na</t>
  </si>
  <si>
    <t>Erionite-Ca</t>
  </si>
  <si>
    <t>Erionite-K</t>
  </si>
  <si>
    <t>Faujasite-Ca</t>
  </si>
  <si>
    <t>Faujasite-Mg</t>
  </si>
  <si>
    <t>Ferrierite-K</t>
  </si>
  <si>
    <t>Ferrierite-Na</t>
  </si>
  <si>
    <t>Heulandite-Ba</t>
  </si>
  <si>
    <t>Clinoptilolite-Na</t>
  </si>
  <si>
    <t>Clinoptilolite-Ca</t>
  </si>
  <si>
    <t>Heulandite-K</t>
  </si>
  <si>
    <t>Heulandite-Na</t>
  </si>
  <si>
    <t>Heulandite-Sr</t>
  </si>
  <si>
    <t>Stilbite-Na</t>
  </si>
  <si>
    <t>Brewsterite-Ba</t>
  </si>
  <si>
    <t>Terranovaite</t>
  </si>
  <si>
    <t>Gottardiite</t>
  </si>
  <si>
    <t>Mutinaite</t>
  </si>
  <si>
    <t>Tschortnerite</t>
  </si>
  <si>
    <t>Direnzoite</t>
  </si>
  <si>
    <t>Rudenkoite</t>
  </si>
  <si>
    <t>Caryochroite</t>
  </si>
  <si>
    <t>Formicaite</t>
  </si>
  <si>
    <t>Dashkovaite</t>
  </si>
  <si>
    <t>Paceite</t>
  </si>
  <si>
    <t>Hoganite</t>
  </si>
  <si>
    <t>Lindbergite</t>
  </si>
  <si>
    <t>Caoxite</t>
  </si>
  <si>
    <t>Natroxalate</t>
  </si>
  <si>
    <t>Coskrenite-(Ce)</t>
  </si>
  <si>
    <t>Levinsonite-(Y)</t>
  </si>
  <si>
    <t>Zugshunstite-(Ce)</t>
  </si>
  <si>
    <t>Novgorodovaite</t>
  </si>
  <si>
    <t>Kamacite</t>
  </si>
  <si>
    <t>Arsenosulvanite</t>
  </si>
  <si>
    <t>Platynite</t>
  </si>
  <si>
    <t>Hastite</t>
  </si>
  <si>
    <t>Dienerite</t>
  </si>
  <si>
    <t>Bursaite</t>
  </si>
  <si>
    <t>Horsfordite</t>
  </si>
  <si>
    <t>Imgreite</t>
  </si>
  <si>
    <t>Bravoite</t>
  </si>
  <si>
    <t>Isochalcopyrite</t>
  </si>
  <si>
    <t>Bayankhanite</t>
  </si>
  <si>
    <t>Matraite</t>
  </si>
  <si>
    <t>Kitaibelite</t>
  </si>
  <si>
    <t>Jeromite</t>
  </si>
  <si>
    <t>Parajamesonite</t>
  </si>
  <si>
    <t>Sakharovaite</t>
  </si>
  <si>
    <t>Kurilite</t>
  </si>
  <si>
    <t>Boldyrevite</t>
  </si>
  <si>
    <t>Hydrophilite</t>
  </si>
  <si>
    <t>Hydromolysite</t>
  </si>
  <si>
    <t>Lorettoite</t>
  </si>
  <si>
    <t>Donathite</t>
  </si>
  <si>
    <t>Squawcreekite</t>
  </si>
  <si>
    <t>Ashanite</t>
  </si>
  <si>
    <t>Psilomelane</t>
  </si>
  <si>
    <t>Uhligite</t>
  </si>
  <si>
    <t>Scheteligite</t>
  </si>
  <si>
    <t>Struverite</t>
  </si>
  <si>
    <t>Balavinskite</t>
  </si>
  <si>
    <t>Monsmedite</t>
  </si>
  <si>
    <t>Basaluminite</t>
  </si>
  <si>
    <t>Olgite</t>
  </si>
  <si>
    <t>Brabantite</t>
  </si>
  <si>
    <t>Natromontebrasite</t>
  </si>
  <si>
    <t>Montebrasite</t>
  </si>
  <si>
    <t>Magniotriplite</t>
  </si>
  <si>
    <t>Duftite-beta</t>
  </si>
  <si>
    <t>Duhamelite</t>
  </si>
  <si>
    <t>Lusungite</t>
  </si>
  <si>
    <t>Ferrazite</t>
  </si>
  <si>
    <t>Carbonate-fluorapatite</t>
  </si>
  <si>
    <t>Carbonate-hydroxylapatite</t>
  </si>
  <si>
    <t>Zinclavendulan</t>
  </si>
  <si>
    <t>Matveevite</t>
  </si>
  <si>
    <t>Barium-alumopharmacosiderite</t>
  </si>
  <si>
    <t>Gutsevichite</t>
  </si>
  <si>
    <t>Kivuite</t>
  </si>
  <si>
    <t>Arsenobismite</t>
  </si>
  <si>
    <t>Cheralite-(Ce)</t>
  </si>
  <si>
    <t>Laubmannite</t>
  </si>
  <si>
    <t>Spodiosite</t>
  </si>
  <si>
    <t>Kerstenite</t>
  </si>
  <si>
    <t>Vanuranylite</t>
  </si>
  <si>
    <t>Yftisite-(Y)</t>
  </si>
  <si>
    <t>Calciogadolinite</t>
  </si>
  <si>
    <t>Hydrougrandite</t>
  </si>
  <si>
    <t>Spodiophyllite</t>
  </si>
  <si>
    <t>Pimelite</t>
  </si>
  <si>
    <t>Magnesiogedrite</t>
  </si>
  <si>
    <t>Magnesioclinoholmquistite</t>
  </si>
  <si>
    <t>Clinoholmquistite</t>
  </si>
  <si>
    <t>Magnesioanthophyllite</t>
  </si>
  <si>
    <t>Crossite</t>
  </si>
  <si>
    <t>Hypersthene</t>
  </si>
  <si>
    <t>Almbosite</t>
  </si>
  <si>
    <t>Sobotkite</t>
  </si>
  <si>
    <t>Sturtite</t>
  </si>
  <si>
    <t>Clinochrysotile</t>
  </si>
  <si>
    <t>Orthochrysotile</t>
  </si>
  <si>
    <t>Parachrysotile</t>
  </si>
  <si>
    <t>Maufite</t>
  </si>
  <si>
    <t>Ekmanite</t>
  </si>
  <si>
    <t>Tetranatrolite</t>
  </si>
  <si>
    <t>Herschelite</t>
  </si>
  <si>
    <t>Foshallasite</t>
  </si>
  <si>
    <t>Iddingsite</t>
  </si>
  <si>
    <t>GP</t>
  </si>
  <si>
    <t>ANHY</t>
  </si>
  <si>
    <t>ALN</t>
  </si>
  <si>
    <t>AMBR</t>
  </si>
  <si>
    <t>GSD</t>
  </si>
  <si>
    <t>ZE</t>
  </si>
  <si>
    <t>OM</t>
  </si>
  <si>
    <t>Tourmaline</t>
  </si>
  <si>
    <t>A(D3)G6(Si6O18)(BO3)3X3Z</t>
  </si>
  <si>
    <t>AM</t>
  </si>
  <si>
    <t>AS</t>
  </si>
  <si>
    <t>AZ</t>
  </si>
  <si>
    <t>BA</t>
  </si>
  <si>
    <t>BN</t>
  </si>
  <si>
    <t>BT</t>
  </si>
  <si>
    <t>CD</t>
  </si>
  <si>
    <t>CM</t>
  </si>
  <si>
    <t>CP</t>
  </si>
  <si>
    <t>CU</t>
  </si>
  <si>
    <t>CY</t>
  </si>
  <si>
    <t>EP</t>
  </si>
  <si>
    <t>FS</t>
  </si>
  <si>
    <t>FU</t>
  </si>
  <si>
    <t>GA</t>
  </si>
  <si>
    <t>GY</t>
  </si>
  <si>
    <t>HB</t>
  </si>
  <si>
    <t>HE</t>
  </si>
  <si>
    <t>HS</t>
  </si>
  <si>
    <t>IL</t>
  </si>
  <si>
    <t>KF</t>
  </si>
  <si>
    <t>LU</t>
  </si>
  <si>
    <t>MA</t>
  </si>
  <si>
    <t>MN</t>
  </si>
  <si>
    <t>MO</t>
  </si>
  <si>
    <t>MT</t>
  </si>
  <si>
    <t>MV</t>
  </si>
  <si>
    <t>OL</t>
  </si>
  <si>
    <t>OR</t>
  </si>
  <si>
    <t>PG</t>
  </si>
  <si>
    <t>PL</t>
  </si>
  <si>
    <t>PX</t>
  </si>
  <si>
    <t>SB</t>
  </si>
  <si>
    <t>SE</t>
  </si>
  <si>
    <t>SM</t>
  </si>
  <si>
    <t>SP</t>
  </si>
  <si>
    <t>SR</t>
  </si>
  <si>
    <t>TM</t>
  </si>
  <si>
    <t>WF</t>
  </si>
  <si>
    <t>WO</t>
  </si>
  <si>
    <t>CODE</t>
  </si>
  <si>
    <t>DESCRIPTION</t>
  </si>
  <si>
    <t>DRILLHOLE_STRUCTURE</t>
  </si>
  <si>
    <t>Logging of structure types and descriptions from core acquired in a drillhole.</t>
  </si>
  <si>
    <t>MIN_DICTIONARY</t>
  </si>
  <si>
    <t>Dictionary of common minerals and their corresponding codes. It is preferred that minerals entered in other templates use the existing codes. Where existing codes are not used the codes and descriptions used must be appended to this table.</t>
  </si>
  <si>
    <t>DICTIONARY</t>
  </si>
  <si>
    <t>COLOUR: The dominant colour of the lithologic sample e.g. black, blue, brown.</t>
  </si>
  <si>
    <t>VEIN PERCENT: The amount of vein presence in the sample as a percentage of total rock length.</t>
  </si>
  <si>
    <t>PRIMARY MINERAL TYPE: The principal diagnostic mineral type of the original (unaltered) rock type in the sample e.g. olivine (OL), quartz (QZ), sphalerite (SP).</t>
  </si>
  <si>
    <t>PRIMARY MINERAL TYPE: The secondary diagnostic mineral type of the original (unaltered) rock type in the sample e.g. olivine (OL), quartz (QZ), sphalerite (SP).</t>
  </si>
  <si>
    <t>PRIMARY MINERAL TYPE: The tertiary diagnostic mineral type of the original (unaltered) rock type in the sample e.g. olivine (OL), quartz (QZ), sphalerite (SP).</t>
  </si>
  <si>
    <t>MINERAL ABUNDANCE: The abundance of the principal mineral occurrence in the sample e.g. abundant, accessory, pervasive.</t>
  </si>
  <si>
    <t>GRAIN SIZE: Average size of grains, crystals, or other particle constituents e.g. very coarse-grained &gt;20mm (VC), coarse-grained 5-20mm  (CG), medium-grained 1-5mm (MG), fine-grained &lt;1mm (FG).</t>
  </si>
  <si>
    <t>MODE: The XRF measurement mode as reported by the specific XRF instrument e.g. TestAll Geo.</t>
  </si>
  <si>
    <t>RESOURCE STATUS: A description of resource maturity or mine development e.g. resource being mined, alienated, tailings dam.</t>
  </si>
  <si>
    <t>DEPOSIT TYPE: The style of deposition or mineralisation e.g. porphyry, IOCG etc.</t>
  </si>
  <si>
    <t>WEATHERING: A description of the weathering state of the rock. e.g. residual soil, extremely weathered, supergene zone, fresh.</t>
  </si>
  <si>
    <t>ALTERATION MINERAL PERCENT: The amount of the principal alteration mineral  as a percentage of the total mineral assemblage.</t>
  </si>
  <si>
    <t>ALTERATION MINERAL PERCENT: The amount of the secondary alteration mineral  as a percentage of the total mineral assemblage.</t>
  </si>
  <si>
    <t>TEXTURE: The texture of rock within the sample e.g. amygdaloidal, porphyritic, vesicular, vuggy, foliated, equigranular</t>
  </si>
  <si>
    <t>STRUCTURE: A description of the predominant structure across the sample e.g. veins, banding, schistose, shear zone. Detailed structural features should be provided in the STRUCTURE table.</t>
  </si>
  <si>
    <t>VEIN_COMPOSITION</t>
  </si>
  <si>
    <t>VEIN_DESCRIPTION</t>
  </si>
  <si>
    <t>VEIN COMPOSITION: The most abundant vein type in the interval. e.g. calcite, quartz, chalcedony.</t>
  </si>
  <si>
    <t>VEIN DESCRIPTION: A description of the vein structure and form e.g. laminated, massive, stockwork, comb, banded, colloform, replacement, etc.</t>
  </si>
  <si>
    <t>All company codes used throughout the templates must be supplied with a description where terms are not able to be matched to an existing term within the template dictionaries. This excludes rock type and mineral codes, which have dedicated dictionaries.</t>
  </si>
  <si>
    <t>MARKETABLE QUANTITY: The net quantity of the commodity within the total quantity. i.e. the total net metal content or amount of mineral product at the probable reserve classification level.</t>
  </si>
  <si>
    <t>SAMPLE IDENTIFIER: A unique identifier for a sample used in technical analysis. ID must match a corresponding Surface_Sample or Drillhole_Sample ID.</t>
  </si>
  <si>
    <t>Alkali-feldspar syenitic rock</t>
  </si>
  <si>
    <t>COMP_LITH</t>
  </si>
  <si>
    <t>GSQ_CODE_MATCH</t>
  </si>
  <si>
    <t>ROCK_TYPE_CODE_1</t>
  </si>
  <si>
    <t>ROCK_TYPE_CODE_2</t>
  </si>
  <si>
    <t>limonite</t>
  </si>
  <si>
    <t>COMP_MIN</t>
  </si>
  <si>
    <t>COMP_MIN_CODE</t>
  </si>
  <si>
    <t>COMP_LITH_CODE</t>
  </si>
  <si>
    <t>GSQ_MIN_MATCH</t>
  </si>
  <si>
    <t>GSQ_LITH_MATCH</t>
  </si>
  <si>
    <t>COMPANY MINERAL CODE:
Copy and Paste Corresponding Codes Here
&lt;EXAMPLE ROWS BELOW&gt;</t>
  </si>
  <si>
    <t>COMPANY MINERAL:
Copy and Paste Mineral Names Here
&lt;EXAMPLE ROWS BELOW&gt;</t>
  </si>
  <si>
    <t>OUNCE PER TON (oz/ton)</t>
  </si>
  <si>
    <t>OUNCE PER TONNE (oz/t)</t>
  </si>
  <si>
    <t>DEPOSIT NAME: Name assigned to the sub-project or deposit by the operator.</t>
  </si>
  <si>
    <t>COMMODITY: The commodity assesed and reported (e.g. Copper, Gold, Iron, Gypsum).
A new row must be used for each individual commodity, i.e. each deposit may have multiple commodity entries.</t>
  </si>
  <si>
    <t>RESERVE GRADE CUT OFF: The minimum grade used to define the commodity at the highest reserve classification level achieved.</t>
  </si>
  <si>
    <t>RESERVE GRADE: The average grade, or concentration (i.e. unit mass of commodity per unit mass of bulk rock), of the commodity type quantified at the highest reserve classification level achieved.</t>
  </si>
  <si>
    <t>RESOURCE GRADE: The average grade, or concentration (i.e. unit mass of commodity per unit mass of bulk rock), of the commodity type quantified at the highest resource classification level achieved.</t>
  </si>
  <si>
    <t>ESTIMATE DATE: The date of  the resource and/or reserve estimation.</t>
  </si>
  <si>
    <t>REPORT REGIME: The reporting compliance standard met by the quantity estimate e.g. JORC 2012, NI43-101, Historic, Not Applicable etc.</t>
  </si>
  <si>
    <t>MINE TYPE: The method of mining utilised for the project, where applicable e.g. alluvial, open pit, open cut, underground, dredging.</t>
  </si>
  <si>
    <t>QUANTITY_UOM</t>
  </si>
  <si>
    <t>GRADE UOM: The unit of measure for grade or concentration values e.g. %, g/t, oz/t .</t>
  </si>
  <si>
    <t>QUANTITY UOM: The unit of measure for the resource, reserve, and marketable quantity values e.g. tonne, Mt, kg etc.
In each row all quantities must be consistent with the unit of measure selected e.g. If ounce (oz) is entered in this column all resource and reserve quantities in the row must be reported in ounces.</t>
  </si>
  <si>
    <t>NOTES</t>
  </si>
  <si>
    <t>NOTES: Comments</t>
  </si>
  <si>
    <t>Lost Rock</t>
  </si>
  <si>
    <t>GSQ MINERAL MATCH:
Drag Forumula to bottom of company lists. Please check for false matches.
&lt;EXAMPLE ROWS BELOW&gt;</t>
  </si>
  <si>
    <t>GSQ CODE MATCH:
Drag Forumula to bottom of company lists. Please check for false matches.
&lt;EXAMPLE ROWS BELOW&gt;</t>
  </si>
  <si>
    <t>CGI_SIMPLE_LITHOLOGY</t>
  </si>
  <si>
    <t>CGI_SIMPLE_LITHOLOGY_NAME</t>
  </si>
  <si>
    <t>SIMPLE_LITHOLOGY_HYPERLINK</t>
  </si>
  <si>
    <t>CGI SIMPLE LITHOLOGY NAME: The corrseponding lithology used in the CGI simple lithology vocabulary</t>
  </si>
  <si>
    <t>actinolite</t>
  </si>
  <si>
    <t>adularia</t>
  </si>
  <si>
    <t>albite</t>
  </si>
  <si>
    <t>amphibole</t>
  </si>
  <si>
    <t>arsenopyrite</t>
  </si>
  <si>
    <t>azurite</t>
  </si>
  <si>
    <t>barite</t>
  </si>
  <si>
    <t>biotite</t>
  </si>
  <si>
    <t>bismuthinite</t>
  </si>
  <si>
    <t>bornite</t>
  </si>
  <si>
    <t>calcite</t>
  </si>
  <si>
    <t>carbonate</t>
  </si>
  <si>
    <t>cassiterite</t>
  </si>
  <si>
    <t>chalcedony</t>
  </si>
  <si>
    <t>chalcocite</t>
  </si>
  <si>
    <t>chalcopyrite</t>
  </si>
  <si>
    <t>chamosite</t>
  </si>
  <si>
    <t>chlorite</t>
  </si>
  <si>
    <t>chrysocolla</t>
  </si>
  <si>
    <t>copper</t>
  </si>
  <si>
    <t>cordierite</t>
  </si>
  <si>
    <t>covellite</t>
  </si>
  <si>
    <t>dolomite</t>
  </si>
  <si>
    <t>epidote</t>
  </si>
  <si>
    <t>feldspar</t>
  </si>
  <si>
    <t>feldspar (k-feldspar)</t>
  </si>
  <si>
    <t>feldspar (pink)</t>
  </si>
  <si>
    <t>fluorite</t>
  </si>
  <si>
    <t>galena</t>
  </si>
  <si>
    <t>garnet</t>
  </si>
  <si>
    <t>gypsum</t>
  </si>
  <si>
    <t>hematite (massive)</t>
  </si>
  <si>
    <t>hematite (specular)</t>
  </si>
  <si>
    <t>hornblende</t>
  </si>
  <si>
    <t>illite</t>
  </si>
  <si>
    <t>kaolinite</t>
  </si>
  <si>
    <t>laumontite</t>
  </si>
  <si>
    <t>magnesite</t>
  </si>
  <si>
    <t>magnetite</t>
  </si>
  <si>
    <t>malachite</t>
  </si>
  <si>
    <t>manganite &amp; black Mn minerals</t>
  </si>
  <si>
    <t>molybdenite</t>
  </si>
  <si>
    <t>muscovite</t>
  </si>
  <si>
    <t>olivine</t>
  </si>
  <si>
    <t>opaque minerals</t>
  </si>
  <si>
    <t>orthoclase</t>
  </si>
  <si>
    <t>plagioclase</t>
  </si>
  <si>
    <t>pyrite</t>
  </si>
  <si>
    <t>pyrolusite</t>
  </si>
  <si>
    <t>pyroxene</t>
  </si>
  <si>
    <t>pyrrhotite</t>
  </si>
  <si>
    <t>quartz</t>
  </si>
  <si>
    <t>stibnite</t>
  </si>
  <si>
    <t>sericite</t>
  </si>
  <si>
    <t>scheelite</t>
  </si>
  <si>
    <t>smectite</t>
  </si>
  <si>
    <t>sphalerite</t>
  </si>
  <si>
    <t>siderite/rhodochrosite</t>
  </si>
  <si>
    <t>serpentine</t>
  </si>
  <si>
    <t>sulphides undifferentiated</t>
  </si>
  <si>
    <t>talc</t>
  </si>
  <si>
    <t>tourmaline</t>
  </si>
  <si>
    <t>tenorite</t>
  </si>
  <si>
    <t>tetrahedrite</t>
  </si>
  <si>
    <t>unidentified mineral</t>
  </si>
  <si>
    <t>wolfram</t>
  </si>
  <si>
    <t>wollastonite</t>
  </si>
  <si>
    <t>Ac</t>
  </si>
  <si>
    <t>Ad</t>
  </si>
  <si>
    <t>Ab</t>
  </si>
  <si>
    <t>Am</t>
  </si>
  <si>
    <t>As</t>
  </si>
  <si>
    <t>Az</t>
  </si>
  <si>
    <t>Ba</t>
  </si>
  <si>
    <t>Bt</t>
  </si>
  <si>
    <t>Bi</t>
  </si>
  <si>
    <t>Bn</t>
  </si>
  <si>
    <t>Ca</t>
  </si>
  <si>
    <t>Cb</t>
  </si>
  <si>
    <t>Cs</t>
  </si>
  <si>
    <t>Cd</t>
  </si>
  <si>
    <t>Cc</t>
  </si>
  <si>
    <t>Cp</t>
  </si>
  <si>
    <t>Cm</t>
  </si>
  <si>
    <t>Ch</t>
  </si>
  <si>
    <t>Cy</t>
  </si>
  <si>
    <t>Cl</t>
  </si>
  <si>
    <t>Co</t>
  </si>
  <si>
    <t>Cv</t>
  </si>
  <si>
    <t>Dm</t>
  </si>
  <si>
    <t>Ep</t>
  </si>
  <si>
    <t>Fs</t>
  </si>
  <si>
    <t>Kf</t>
  </si>
  <si>
    <t>Pf</t>
  </si>
  <si>
    <t>Fu</t>
  </si>
  <si>
    <t>Ga</t>
  </si>
  <si>
    <t>Gr</t>
  </si>
  <si>
    <t>Gy</t>
  </si>
  <si>
    <t>He</t>
  </si>
  <si>
    <t>Hs</t>
  </si>
  <si>
    <t>Hb</t>
  </si>
  <si>
    <t>Il</t>
  </si>
  <si>
    <t>Ka</t>
  </si>
  <si>
    <t>Lu</t>
  </si>
  <si>
    <t>Li</t>
  </si>
  <si>
    <t>Ms</t>
  </si>
  <si>
    <t>Mt</t>
  </si>
  <si>
    <t>Ma</t>
  </si>
  <si>
    <t>Mn</t>
  </si>
  <si>
    <t>Mo</t>
  </si>
  <si>
    <t>Mv</t>
  </si>
  <si>
    <t>Ol</t>
  </si>
  <si>
    <t>Om</t>
  </si>
  <si>
    <t>Or</t>
  </si>
  <si>
    <t>Pg</t>
  </si>
  <si>
    <t>Py</t>
  </si>
  <si>
    <t>Pl</t>
  </si>
  <si>
    <t>Px</t>
  </si>
  <si>
    <t>Ph</t>
  </si>
  <si>
    <t>Qz</t>
  </si>
  <si>
    <t>Sb</t>
  </si>
  <si>
    <t>Se</t>
  </si>
  <si>
    <t>Sl</t>
  </si>
  <si>
    <t>Sm</t>
  </si>
  <si>
    <t>Sp</t>
  </si>
  <si>
    <t>Sr</t>
  </si>
  <si>
    <t>St</t>
  </si>
  <si>
    <t>Su</t>
  </si>
  <si>
    <t>Ta</t>
  </si>
  <si>
    <t>Tm</t>
  </si>
  <si>
    <t>Tn</t>
  </si>
  <si>
    <t>Tt</t>
  </si>
  <si>
    <t>Um</t>
  </si>
  <si>
    <t>Wf</t>
  </si>
  <si>
    <t>Wo</t>
  </si>
  <si>
    <t>AC</t>
  </si>
  <si>
    <t>AD</t>
  </si>
  <si>
    <t>AB</t>
  </si>
  <si>
    <t>AN</t>
  </si>
  <si>
    <t>IM</t>
  </si>
  <si>
    <t>MC</t>
  </si>
  <si>
    <t>OP</t>
  </si>
  <si>
    <t>AP</t>
  </si>
  <si>
    <t>VV</t>
  </si>
  <si>
    <t>MI</t>
  </si>
  <si>
    <t>DI</t>
  </si>
  <si>
    <t xml:space="preserve"> 'Allanite'</t>
  </si>
  <si>
    <t xml:space="preserve"> 'Amphibole'</t>
  </si>
  <si>
    <t xml:space="preserve"> 'carbonate' 'nitrate' 'carbonates' 'nitrates'</t>
  </si>
  <si>
    <t xml:space="preserve"> 'Clay'</t>
  </si>
  <si>
    <t xml:space="preserve"> 'perthite'</t>
  </si>
  <si>
    <t xml:space="preserve"> 'greensand'</t>
  </si>
  <si>
    <t xml:space="preserve">  'hematite (massive)' 'haematite' 'iron oxide'</t>
  </si>
  <si>
    <t xml:space="preserve"> 'hematite (specular)'</t>
  </si>
  <si>
    <t xml:space="preserve"> 'fireclay'</t>
  </si>
  <si>
    <t xml:space="preserve"> 'Limonite'</t>
  </si>
  <si>
    <t xml:space="preserve">  'manganite &amp; black Mn minerals' 'manganese'</t>
  </si>
  <si>
    <t xml:space="preserve"> 'Pyroxene'</t>
  </si>
  <si>
    <t xml:space="preserve"> 'siderite/rhodochrosite'</t>
  </si>
  <si>
    <t xml:space="preserve"> 'unidentified mineral'</t>
  </si>
  <si>
    <t xml:space="preserve"> 'wolfram'</t>
  </si>
  <si>
    <t xml:space="preserve"> 'Elements'</t>
  </si>
  <si>
    <t xml:space="preserve">  'Common Opal'</t>
  </si>
  <si>
    <t xml:space="preserve">  'mica' 'micas'</t>
  </si>
  <si>
    <t xml:space="preserve"> 'Pink Feldspar' 'Feldspar (pink)' 'feldspar (k-feldspar)'</t>
  </si>
  <si>
    <t xml:space="preserve"> 'opaque mineral' 'opaque minerals' 'heavy minerals'</t>
  </si>
  <si>
    <t xml:space="preserve"> 'silica'</t>
  </si>
  <si>
    <t xml:space="preserve"> 'sulphides' 'sulfides' 'sulphides undifferentiated' 'sulfides undifferentiated'</t>
  </si>
  <si>
    <t xml:space="preserve"> 'Zeolite' 'Zeolites'</t>
  </si>
  <si>
    <t xml:space="preserve"> 'phosphate' 'phosphates'</t>
  </si>
  <si>
    <t>PROVED RESERVES</t>
  </si>
  <si>
    <t>PROBABLE RESERVES</t>
  </si>
  <si>
    <t>MEASURED RESOURCE</t>
  </si>
  <si>
    <t>INDICATED RESOURCE</t>
  </si>
  <si>
    <t>INFERRED RESOURCE</t>
  </si>
  <si>
    <t>AIR CORE</t>
  </si>
  <si>
    <t>AUGER, MECHANICAL</t>
  </si>
  <si>
    <t>ESTIMATE</t>
  </si>
  <si>
    <t>THEODOLITE</t>
  </si>
  <si>
    <t>PACE AND COMPASS</t>
  </si>
  <si>
    <t>DRONE</t>
  </si>
  <si>
    <t>LIDAR</t>
  </si>
  <si>
    <t>ROTARY MUD</t>
  </si>
  <si>
    <t>SURVEY COMPANY : The company or entity that conducted the downhole survey.</t>
  </si>
  <si>
    <t>MANDATORY WHERE PERFORMED</t>
  </si>
  <si>
    <t>TOTAL DEPTH: Total or maximum measured depth of the drillhole as stated by the operator/driller relative to the depth reference datum. It is mandatory to report this in metres.</t>
  </si>
  <si>
    <t>GDA2020</t>
  </si>
  <si>
    <t>GDA94</t>
  </si>
  <si>
    <t>AGD84</t>
  </si>
  <si>
    <t>AGD66</t>
  </si>
  <si>
    <t>Y*</t>
  </si>
  <si>
    <t>KELLY BUSHING (KB)</t>
  </si>
  <si>
    <t>WIRELINE</t>
  </si>
  <si>
    <t>CURRENT_CLASS</t>
  </si>
  <si>
    <t>EXPLORATION</t>
  </si>
  <si>
    <t>APPRAISAL</t>
  </si>
  <si>
    <t>DEVELOPMENT</t>
  </si>
  <si>
    <t>Data for the project and resource authority common to all other templates. This must be completed prior to filling other templates. All locations throughout the templates must be referenced to the coordinate system specified in this template.</t>
  </si>
  <si>
    <t>H0501</t>
  </si>
  <si>
    <t>{en}: 'Old Workings'</t>
  </si>
  <si>
    <t>{en}: 'Lost Coal (from geophysics)' 'No Recovery' 'No Sample'</t>
  </si>
  <si>
    <t>Metamorphic Rock</t>
  </si>
  <si>
    <t>{en}: 'Aplogranite' 'Granite - Alkali Feldspar' 'Alkali feldspar granite'</t>
  </si>
  <si>
    <t>{en}: 'Syenite - Alkali-Feldspar' 'Alkali feldspar rhyolite'</t>
  </si>
  <si>
    <t>{en}: 'Alkali feldspar syenitic rock'</t>
  </si>
  <si>
    <t>{en}: 'Syenite - Alkali-Feldspar' 'Alkali feldspar syenite'</t>
  </si>
  <si>
    <t>{en}: 'Trachyte - Alkalifeldspar' 'Alkali feldspar trachyte'</t>
  </si>
  <si>
    <t>{en}: 'Alkaline basalt' 'foid-bearing basalt'</t>
  </si>
  <si>
    <t>{en}: 'Albite porphyrite'</t>
  </si>
  <si>
    <t>{en}: 'alluvial deposit' 'alluvion'</t>
  </si>
  <si>
    <t>{en}: 'leuco-alkali-feldspar granite'</t>
  </si>
  <si>
    <t>{en}: 'Analcitite'</t>
  </si>
  <si>
    <t>{en}: 'Anorthositic-rock'</t>
  </si>
  <si>
    <t>{en}: 'Anortholite' 'Plagioclasite'</t>
  </si>
  <si>
    <t>{en}: 'Anthracolite' 'Vitrite'</t>
  </si>
  <si>
    <t>{en}: 'Cryptomere'</t>
  </si>
  <si>
    <t>{en}: 'Haplite'</t>
  </si>
  <si>
    <t>{en}: 'Subgreywacke'</t>
  </si>
  <si>
    <t>{en}: 'Anthropogenic material'</t>
  </si>
  <si>
    <t>{en}: 'Bitumen-rock' 'Bitumen rock' 'Bitumen'</t>
  </si>
  <si>
    <t>{en}: 'Barite Stone' 'barite-rock' 'barite rock' 'baryte-stone' 'baryte stone' 'baryte-rock' 'baryte rock'</t>
  </si>
  <si>
    <t>{en}: 'Alcrete' 'Beauxite' 'Cliachite' 'Kliachite' 'Kljakite' 'Wocheinite'</t>
  </si>
  <si>
    <t>{en}: 'Beach rock'</t>
  </si>
  <si>
    <t>{en}: 'BIF' 'B.I.F.' 'Banded-Iron-Formation' 'Carbonate Iron Formation' 'Magnetite Iron Formation' 'Oxide iron formation'</t>
  </si>
  <si>
    <t>{en}: 'boghedite' 'Torbanite'</t>
  </si>
  <si>
    <t>{en}: 'biopelite' '</t>
  </si>
  <si>
    <t>{en}: 'Boulder-grade-sediment' 'Boulder'</t>
  </si>
  <si>
    <t>{en}: 'Aeolian Sand' 'Aeolian Sands' 'Eolian Sand' 'Eolian Sands'</t>
  </si>
  <si>
    <t>{en}: 'melange'</t>
  </si>
  <si>
    <t>{en}: 'Andesibasalt' 'Basaltic Andesite'</t>
  </si>
  <si>
    <t>{en}: 'Komatiitic Basalt'</t>
  </si>
  <si>
    <t>{en}: 'Lapis Lydius' 'Lydian Stone' 'Lydite' 'Touchstone' 'Limburgite'</t>
  </si>
  <si>
    <t>{en}: 'Basaltic trachyandesite'</t>
  </si>
  <si>
    <t>{en}: 'Brecciole' 'mafic tuff'</t>
  </si>
  <si>
    <t>{en}: 'Pechkohle'</t>
  </si>
  <si>
    <t>{en}: 'Dartmoor granite'</t>
  </si>
  <si>
    <t>{en}: 'Corneite'</t>
  </si>
  <si>
    <t>{en}: 'Oil sand' 'Oil sands' 'Tar sands' 'Tar Sand'</t>
  </si>
  <si>
    <t>{en}: 'Calciocarbonatite' 'Calcitite'</t>
  </si>
  <si>
    <t>{en}: 'Kunkar'</t>
  </si>
  <si>
    <t>{en}: 'Alkali-feldspar-charnockite' 'Hypersthene alkali-feldspar-granite' 'Orthopyroxene alkali-feldspar-granite' 'Opx alkali feldspar granite'</t>
  </si>
  <si>
    <t>{en}: 'Opx alkali feldspar syenite'</t>
  </si>
  <si>
    <t>{en}: 'Calcilutite' 'Cementstone' 'calcareous shale'</t>
  </si>
  <si>
    <t>{en}: 'Carbonate' 'CARBONATES (LIMESTONE OR DOLOMITE)'</t>
  </si>
  <si>
    <t>{en}: 'Calcsilicate rock' 'calcsilicate' 'calc-silicate</t>
  </si>
  <si>
    <t>{en}: 'Calcareous Silt' 'Calcareous siltstone'</t>
  </si>
  <si>
    <t>{en}: 'Cobble-grade-sediment'</t>
  </si>
  <si>
    <t>{en}: 'Mosaic breccia'</t>
  </si>
  <si>
    <t>{en}: 'Gravel-grade-sedimentary-rock' 'Arenite-Rudite' 'Mudrock-rudite' 'Rudite'</t>
  </si>
  <si>
    <t>{en}: 'Ultramafic intrusive rock' 'Ultramafitolite' 'ultrabasic intrusive'</t>
  </si>
  <si>
    <t>{en}: 'Burnt wood' 'Burnt Wood/Charcoal' 'Burnt Wood / Charcoal'</t>
  </si>
  <si>
    <t>{en}: 'Charno-enderbite' 'Opdalite' 'Orthopyroxene granodiorite'</t>
  </si>
  <si>
    <t>{en}: 'Charnockite'</t>
  </si>
  <si>
    <t>{en}: 'Alm'</t>
  </si>
  <si>
    <t>{en}: 'Jotunite'</t>
  </si>
  <si>
    <t>{en}: 'Mangerite'</t>
  </si>
  <si>
    <t>{en}: 'Hornstone' 'Mozarkite' 'Massive silica'</t>
  </si>
  <si>
    <t>{en}: 'Orthopyroxene syenite' 'Opx syenite'</t>
  </si>
  <si>
    <t>{en}: 'Enderbite'</t>
  </si>
  <si>
    <t>{en}: 'Clay-grade-sediment'</t>
  </si>
  <si>
    <t>{en}: 'Calcirudite' 'Rudaceous limestone'</t>
  </si>
  <si>
    <t>{en}: 'Clast'</t>
  </si>
  <si>
    <t>{en}: 'Comendite' 'Commendite'</t>
  </si>
  <si>
    <t>{en}: 'Scree'</t>
  </si>
  <si>
    <t>{en}: 'Grus' 'Sheetwash'</t>
  </si>
  <si>
    <t>{en}: 'Coquina' 'Coquinite'</t>
  </si>
  <si>
    <t>{en}: ' 'Clinopyroxene gabbro'</t>
  </si>
  <si>
    <t>{en}: ' 'Clinopyroxene norite'</t>
  </si>
  <si>
    <t>{en}: 'clasolite'</t>
  </si>
  <si>
    <t>{en}: 'Cataclastic-rock'</t>
  </si>
  <si>
    <t>{en}: 'quartz andesite' 'Aphyric Dacite'</t>
  </si>
  <si>
    <t>{en}: 'Diatomaceous Earth'</t>
  </si>
  <si>
    <t>{en}: 'Intermediate plutonic'</t>
  </si>
  <si>
    <t>{en}: 'Dolomitic claystone' 'Dolomitic shale'</t>
  </si>
  <si>
    <t>{en}: 'Dolomite'</t>
  </si>
  <si>
    <t>{en}: 'Basalton' 'Bizeul' 'Diabase' 'Ferrilite'</t>
  </si>
  <si>
    <t>{en}: 'Billy'</t>
  </si>
  <si>
    <t>{en}: 'Earthy lime'</t>
  </si>
  <si>
    <t>{en}: 'Eluvium'</t>
  </si>
  <si>
    <t>{en}: 'Pyroclastic rock and sediment' 'Pyroclastic rock and tephra' 'Volcaniclastic rock and sediment' 'Epiclastic' 'Epiclastics' 'Mixed volcanic and sedimentary rocks'</t>
  </si>
  <si>
    <t>{en}: 'Non-carbonate salt' 'dolomite and anhydrite and halite' 'halite and anhydrite'</t>
  </si>
  <si>
    <t>{en}: 'Alloskarn'</t>
  </si>
  <si>
    <t>{en}: 'Foid-bearing alkali feldspar syenite'</t>
  </si>
  <si>
    <t>{en}: 'Foid-bearing alkali feldspar trachyte'</t>
  </si>
  <si>
    <t>{en}: 'Foid-bearing anorthosite'</t>
  </si>
  <si>
    <t>{en}: 'Dioroid' 'Foid-bearing diorite</t>
  </si>
  <si>
    <t>{en}: 'Foid-bearing gabbro'</t>
  </si>
  <si>
    <t>{en}: 'Foid-bearing latite'</t>
  </si>
  <si>
    <t>{en}: 'Foid-bearing monzodiorite'</t>
  </si>
  <si>
    <t>{en}: 'Foid-bearing monzogabbro'</t>
  </si>
  <si>
    <t>{en}: 'Foid-bearing-monzosyenite' 'Foid-bearing monzonite' 'Foid-bearing monzosyenite'</t>
  </si>
  <si>
    <t>{en}: 'Foid-bearing syenite'</t>
  </si>
  <si>
    <t>{en}: 'Foid-bearing trachyte'</t>
  </si>
  <si>
    <t>{en}: 'Foid dioritoid'</t>
  </si>
  <si>
    <t>{en}: 'Foid diorite'</t>
  </si>
  <si>
    <t>{en}: 'Foid gabbro'</t>
  </si>
  <si>
    <t>{en}: 'Foid gabbroid'</t>
  </si>
  <si>
    <t>{en}: 'Foid monzodiorite'</t>
  </si>
  <si>
    <t>{en}: 'Foid monzogabbro'</t>
  </si>
  <si>
    <t>{en}: 'Foid monzosyenite'</t>
  </si>
  <si>
    <t>{en}: 'Feldspathidolite'</t>
  </si>
  <si>
    <t>{en}: 'Foid syenitoid'</t>
  </si>
  <si>
    <t>{en}: 'Foid syenite'</t>
  </si>
  <si>
    <t>{en}: 'iron formation'</t>
  </si>
  <si>
    <t>{en}: 'Ferrigabbro'</t>
  </si>
  <si>
    <t>{en}: 'Ultramafitite' 'Ultramafic volcanic'</t>
  </si>
  <si>
    <t>{en}: 'Felstone' 'aphanite' 'Felsites' 'Felsic rock'</t>
  </si>
  <si>
    <t>{en}: 'Foiditic-rock'</t>
  </si>
  <si>
    <t>{en}: 'Feldspathoidite'</t>
  </si>
  <si>
    <t>{en}: 'Ironstone oolite'</t>
  </si>
  <si>
    <t>{en}: 'arkosic arenite'</t>
  </si>
  <si>
    <t>{en}: 'Cataclastic breccia' 'Coarse-grained cataclasite' 'Crush breccia' 'Fault Breccia' 'breccia, fault' 'Shear zone' 'Milled breccia'</t>
  </si>
  <si>
    <t>{en}: 'Fault' 'Fault rock'</t>
  </si>
  <si>
    <t>{en}: 'Finlandite'</t>
  </si>
  <si>
    <t>{en}: 'Gabbroic-rock' 'Basic/Mafic Intrusive' 'Mafic intrusive' 'Basic / Mafic Intrusive'</t>
  </si>
  <si>
    <t>{en}: 'Glass'</t>
  </si>
  <si>
    <t>{en}: 'Volcanic Glass'</t>
  </si>
  <si>
    <t>{en}: 'Greenslate' '</t>
  </si>
  <si>
    <t>{en}: 'Grits'</t>
  </si>
  <si>
    <t>{en}: 'Granophyre' 'micropegmatite'</t>
  </si>
  <si>
    <t>{en}: 'Granitic-rock' 'Acid/Felsic Intrusive' 'Felsic plutonic' 'Felsic Intrusive' 'Acid Intrusive' 'Acid Plutonic' 'Acid / Felsic Intrusive'</t>
  </si>
  <si>
    <t>{en}: 'Gravel-grade-sediment' 'lag'</t>
  </si>
  <si>
    <t>{en}: 'Terpizite'</t>
  </si>
  <si>
    <t>{en}: 'Gypcrete'</t>
  </si>
  <si>
    <t>{en}: 'Shell-rich gyttja' 'Shell marl'</t>
  </si>
  <si>
    <t>{en}: 'Graywacke'</t>
  </si>
  <si>
    <t>{en}: 'Hornblende gabbro'</t>
  </si>
  <si>
    <t>{en}: 'Hornblende peridotite'</t>
  </si>
  <si>
    <t>{en}: 'Hornblende pyroxenite'</t>
  </si>
  <si>
    <t>{en}: 'Cornéenne'</t>
  </si>
  <si>
    <t>{en}: 'Hyaloclastite Breccia'</t>
  </si>
  <si>
    <t>{en}: 'breccia, hydrothermal' 'siliceous breccia'</t>
  </si>
  <si>
    <t>{en}: 'Bergalite' 'Polzenite'</t>
  </si>
  <si>
    <t>{en}: 'Fault rock without primary cohesion'</t>
  </si>
  <si>
    <t>{en}: 'Igneous Rock, undifferentiated' 'Unclassified igneous rock' 'unclassified igneous unit'</t>
  </si>
  <si>
    <t>{en}: 'Ignimbrite'</t>
  </si>
  <si>
    <t>{en}: 'Ngurumanite' 'Pyroxene nephelinolite'</t>
  </si>
  <si>
    <t>{en}: 'dolomitic marl'</t>
  </si>
  <si>
    <t>{en}: 'impact generated material' 'impact slag' 'impact glass'</t>
  </si>
  <si>
    <t>{en}: 'Gabbroic breccia' 'Granite breccia'</t>
  </si>
  <si>
    <t>{en}: 'Plutonic rock' 'coarse grained crystalline igneous rock' 'Intrusive Rock' 'Intrustive' 'Intrusive Rock, undifferentiated' 'Intrusive Rock (unspecified)' ' Unclassified intrusive rock' 'unclassified intrusive unit'</t>
  </si>
  <si>
    <t>{en}: 'Jaspilite'</t>
  </si>
  <si>
    <t>{en}: 'Kaolin' 'Kaolinite rock'</t>
  </si>
  <si>
    <t>{en}: 'Olivine-melilitolite' 'Olivine melilitolite'</t>
  </si>
  <si>
    <t>{en}: 'Kimberlitic-rock' 'Ultramafic hypabyssal'</t>
  </si>
  <si>
    <t>{en}: 'Potassic trachybasalt'</t>
  </si>
  <si>
    <t>{en}: 'latosol'</t>
  </si>
  <si>
    <t>{en}: 'Leuco Gabbro'</t>
  </si>
  <si>
    <t>{en}: 'Leucogranitoid'</t>
  </si>
  <si>
    <t>{en}: 'urtite'</t>
  </si>
  <si>
    <t>{en}: 'Missourite'</t>
  </si>
  <si>
    <t>{en}: 'Brown Coal' 'fulvurite'</t>
  </si>
  <si>
    <t>{en}: 'Buchnerite'</t>
  </si>
  <si>
    <t>{en}: 'Listwaenite:' 'listwanite'</t>
  </si>
  <si>
    <t>{en}: 'Oopelmicrite'</t>
  </si>
  <si>
    <t>{en}: 'Alnoite' 'alnöite'</t>
  </si>
  <si>
    <t>{en}: 'Lapilli tuff'</t>
  </si>
  <si>
    <t>{en}: 'Lapilli tephra'</t>
  </si>
  <si>
    <t>{en}: 'lithic sandstone' 'Lithic arenite'</t>
  </si>
  <si>
    <t>{en}: 'Lithic wacke'</t>
  </si>
  <si>
    <t>{en}: 'Mafite' 'Basic/Mafic Vocanic' 'Basic / Mafic Volcanic' 'mafic' 'mafic volcanic' 'mafic rock' 'mafites'</t>
  </si>
  <si>
    <t>{en}: 'Bog lime' 'carbonate rich mud'</t>
  </si>
  <si>
    <t>{en}: 'Mafic hypabyssal'</t>
  </si>
  <si>
    <t>{en}: 'Felsic hypabyssal'</t>
  </si>
  <si>
    <t>{en}: 'Micro-Quartz Monzonite'</t>
  </si>
  <si>
    <t>{en}: 'micrite'</t>
  </si>
  <si>
    <t>{en}: 'Biotite-muscovite schist'</t>
  </si>
  <si>
    <t>{en}: 'Iron Mudstone' 'Iron stained clay'</t>
  </si>
  <si>
    <t>{en}: 'Argillaceous phosphorite' ' Phosphatic mudstone' 'Phosphatic siltstone'</t>
  </si>
  <si>
    <t>{en}: 'Clayey Sand'</t>
  </si>
  <si>
    <t>{en}: 'Lutite' 'Mud-grade-sedimentary-rock' 'Mudrock' 'Pelite' 'Arenite-Mudrock'</t>
  </si>
  <si>
    <t>{en}: 'Metamorphic Rock, undifferentiated' 'Metamorphic Rock (undiff.)' 'Metamorphic rocks' ' Unclassified metamorphic rock' 'unclassified metamorphic unit'</t>
  </si>
  <si>
    <t>{en}: 'Melanogabbro' 'Melano gabbro'</t>
  </si>
  <si>
    <t>{en}: 'melteigite'</t>
  </si>
  <si>
    <t>{en}: 'Beta granite' 'Monzogranit@de'</t>
  </si>
  <si>
    <t>{en}: 'syenodiorite' 'Monzosyenite'</t>
  </si>
  <si>
    <t>{en}: 'Crystalline limestone'</t>
  </si>
  <si>
    <t>{en}: 'marlite' 'carbonate rich mudstone'</t>
  </si>
  <si>
    <t>{en}: 'Metasediments' 'Meta-sediment' 'meta-sediments' 'metasediment' 'Metamorphosed sedimentary rocks'</t>
  </si>
  <si>
    <t>{en}: 'Ilmen-granite' 'Miascite'</t>
  </si>
  <si>
    <t>{en}: 'Metasomatic rock' 'Metasomatite'</t>
  </si>
  <si>
    <t>{en}: 'Sulphide ore' 'Massive sulphides' 'Massive sulfides' 'Sulphides, massive' 'Sulfides, massive' 'Massive sulphide ore' 'Massive sulfide ore'</t>
  </si>
  <si>
    <t>{en}: 'meta andesite' 'metaandesite'</t>
  </si>
  <si>
    <t>{en}: 'meta arenite' 'metaarenite' 'psammite'</t>
  </si>
  <si>
    <t>{en}: 'meta-basalt' 'meta basalt'</t>
  </si>
  <si>
    <t>{en}: 'meta-dacite' 'meta dacite'</t>
  </si>
  <si>
    <t>{en}: 'Meta-diorite' 'meta diorite'</t>
  </si>
  <si>
    <t>{en}: 'meta-dolerite' 'meta dolerite'</t>
  </si>
  <si>
    <t>{en}: 'meta-gabbro' 'meta gabbro'</t>
  </si>
  <si>
    <t>{en}: 'metaigneous' 'metaigneous rock'</t>
  </si>
  <si>
    <t>{en}: 'Coarse grained melilitic rock'</t>
  </si>
  <si>
    <t>{en}: 'Schistose sandstone'</t>
  </si>
  <si>
    <t>{en}: 'Metamorphosed Ultramafic'</t>
  </si>
  <si>
    <t>{en}: 'Meta-volcanic' 'metavolcanic'</t>
  </si>
  <si>
    <t>{en}: 'Psammopelite'</t>
  </si>
  <si>
    <t>{en}: 'Mud-grade-sediment'</t>
  </si>
  <si>
    <t>{en}: 'Mylonitic-rock'</t>
  </si>
  <si>
    <t>{en}: 'theralite'</t>
  </si>
  <si>
    <t>{en}: 'essexite'</t>
  </si>
  <si>
    <t>{en}: 'foyaite' 'eleolite syenite' 'midalkalite' 'nepheline syenite'</t>
  </si>
  <si>
    <t>{en}: 'Charnockitic Diorite' 'orthopyroxene diorite' 'opx diorite'</t>
  </si>
  <si>
    <t>{en}: 'Bergmahogany' 'Black Lava Glass' 'Hyalopsite' 'Isophyre'</t>
  </si>
  <si>
    <t>{en}: 'Olivine clinopyroxenite'</t>
  </si>
  <si>
    <t>{en}: 'Olivine gabbronorite'</t>
  </si>
  <si>
    <t>{en}: 'Argeinite' 'Olivine hornblendite'</t>
  </si>
  <si>
    <t>{en}: 'Olivine hornblende pyroxenite'</t>
  </si>
  <si>
    <t>{en}: 'Melilite-bearing ultramafic volcanic' 'Olivine melilitite'</t>
  </si>
  <si>
    <t>{en}: 'Ammite' 'Ooite' 'oolite' 'Oolitic limestone'</t>
  </si>
  <si>
    <t>{en}: 'Olivine orthopyroxenite'</t>
  </si>
  <si>
    <t>{en}: 'biogenic mud'</t>
  </si>
  <si>
    <t>{en}: 'Pyroxene-olivine-hornblendite' 'Olivine pyroxene hornblendite'</t>
  </si>
  <si>
    <t>{en}: 'Olivine uncompahgrite' 'Pyroxene Olivine melilitolite'</t>
  </si>
  <si>
    <t>{en}: 'hypersthenite'</t>
  </si>
  <si>
    <t>{en}: 'Olivine pyroxenite'</t>
  </si>
  <si>
    <t>{en}: 'Organic rock'</t>
  </si>
  <si>
    <t>{en}: 'Olivine websterite'</t>
  </si>
  <si>
    <t>{en}: 'Pebble-grade-sediment'</t>
  </si>
  <si>
    <t>{en}: 'Porcelainite' 'Porcelanite'</t>
  </si>
  <si>
    <t>{en}: 'Grains' 'Tertiary sediment' 'Tertiary sediments' 'Quaternary sediment, Quaternary sediments' 'Poor consolidated sediments' 'Unconsolidated sediments' 'Miscellaneous unconsolidated sediments' 'unclassified sediment'</t>
  </si>
  <si>
    <t>{en}: 'giant granite' 'Pegmatite (vein)' 'Pegmatyte'</t>
  </si>
  <si>
    <t>{en}: 'Phono-basanite' 'Phonolitic basanite'</t>
  </si>
  <si>
    <t>{en}: 'Alkali feldspar foidite' 'Phono-foidite' 'Phonolitic foidite'</t>
  </si>
  <si>
    <t>{en}: 'Pyroxene hornblende gabbro'</t>
  </si>
  <si>
    <t>{en}: 'Phonolitic-rock'</t>
  </si>
  <si>
    <t>{en}: 'phyllite-mylonite'</t>
  </si>
  <si>
    <t>{en}: 'Phospholite'</t>
  </si>
  <si>
    <t>{en}: 'Phono-tephrite' 'Phonolitic tephrite'</t>
  </si>
  <si>
    <t>{en}: 'Alkali rhyolite'</t>
  </si>
  <si>
    <t>{en}: 'Porphyritic rock' 'Porphyry Undifferentiated'</t>
  </si>
  <si>
    <t>{en}: 'Pépérite'</t>
  </si>
  <si>
    <t>{en}: 'conglomerate mudstone'</t>
  </si>
  <si>
    <t>{en}: 'Ultramafic plutonic'</t>
  </si>
  <si>
    <t>{en}: 'Pelitic schist'</t>
  </si>
  <si>
    <t>{en}: 'Conglomerite' 'Psephite'</t>
  </si>
  <si>
    <t>{en}: 'Pisolitic Ironstone'</t>
  </si>
  <si>
    <t>{en}: 'Paleosol'</t>
  </si>
  <si>
    <t>{en}: 'Pantellerite'</t>
  </si>
  <si>
    <t>{en}: 'Agatised wood' 'Agatized Wood' 'Fossil Wood'</t>
  </si>
  <si>
    <t>{en}: 'Bimsstein' 'Bymsftein' 'Bynftein' 'Spumulite'</t>
  </si>
  <si>
    <t>{en}: 'Pyroclastic breccia'</t>
  </si>
  <si>
    <t>{en}: 'Pyroxene hornblendite'</t>
  </si>
  <si>
    <t>{en}: 'Pyroxene peridotite'</t>
  </si>
  <si>
    <t>{en}: 'Pyroclastic rock' 'Pyroclastics' 'Pyroclastic'</t>
  </si>
  <si>
    <t>{en}: 'Rhyolite Porphyry'</t>
  </si>
  <si>
    <t>{en}: 'Tephra'</t>
  </si>
  <si>
    <t>{en}: 'Quartz alkali feldspar syenite'</t>
  </si>
  <si>
    <t>{en}: 'Quartz alkali feldspar trachyte'</t>
  </si>
  <si>
    <t>{en}: 'Quartz Diorite'</t>
  </si>
  <si>
    <t>{en}: 'Quartz feldspar porphyry'</t>
  </si>
  <si>
    <t>{en}: 'Quartz gabbro'</t>
  </si>
  <si>
    <t>{en}: 'Quartz latite'</t>
  </si>
  <si>
    <t>{en}: 'Quartz monzonite'</t>
  </si>
  <si>
    <t>{en}: 'Quartz mica schist' 'Quartz biotite muscovite schist' 'quartz biotite schist' 'quartz muscovite schist'</t>
  </si>
  <si>
    <t>{en}: 'Quartz monzodiorite'</t>
  </si>
  <si>
    <t>{en}: 'Quartz rich coarse grained crystalline rock'</t>
  </si>
  <si>
    <t>{en}: 'Quartz-rich granitoid'</t>
  </si>
  <si>
    <t>{en}: 'Silica - White chert'</t>
  </si>
  <si>
    <t>{en}: 'Quartz Sandstone'</t>
  </si>
  <si>
    <t>{en}: 'Quartz anorthosite'</t>
  </si>
  <si>
    <t>{en}: 'Quartz arenite'</t>
  </si>
  <si>
    <t>{en}: 'Quartzolite'</t>
  </si>
  <si>
    <t>{en}: 'Quartz monzogabbro'</t>
  </si>
  <si>
    <t>{en}: 'quartz felsite' 'Quartz porphyry'</t>
  </si>
  <si>
    <t>{en}: 'Quartz syenite'</t>
  </si>
  <si>
    <t>{en}: 'Quartz trachyte'</t>
  </si>
  <si>
    <t>{en}: 'Quartz wacke'</t>
  </si>
  <si>
    <t>{en}: 'Redbed' 'Red Rock' 'Redrock' 'Redbed Sandstone' 'Redbed Siltstone'</t>
  </si>
  <si>
    <t>{en}: 'Mantle rock' 'Blanket head'</t>
  </si>
  <si>
    <t>{en}: 'Dellenite'</t>
  </si>
  <si>
    <t>{en}: 'Liparite' 'Aphyric Rhyolite'</t>
  </si>
  <si>
    <t>{en}: 'Rhyolitic-rock'</t>
  </si>
  <si>
    <t>{en}: 'Rhyolite Lapilli Tuff'</t>
  </si>
  <si>
    <t>{en}: 'Unknown' 'Unknown rock' 'Unidentified' 'Unidentified rock' 'Basement' 'Basement Undifferentiated'</t>
  </si>
  <si>
    <t>{en}: 'Sand-grade-sediment'</t>
  </si>
  <si>
    <t>{en}: 'Crystalline schist' 'Schistes'</t>
  </si>
  <si>
    <t>{en}: 'Flake Breccia' 'Siltstone/sandstone breccia' 'siltstone breccia' 'sandstone breccia'</t>
  </si>
  <si>
    <t>{en}: 'Dolomitic Sandstone'</t>
  </si>
  <si>
    <t>{en}: 'Iron Sandstone'</t>
  </si>
  <si>
    <t>{en}: 'Sandy Clay'</t>
  </si>
  <si>
    <t>{en}: 'Dolomitic Siltstone'</t>
  </si>
  <si>
    <t>{en}: 'Phosphatic sandstone'</t>
  </si>
  <si>
    <t>{en}: 'Light soil' 'Soil, sandy'</t>
  </si>
  <si>
    <t>{en}: 'Sand-grade-sedimentary-rock'</t>
  </si>
  <si>
    <t>{en}: 'Sedimentary' 'stratified rock' 'derivative rock' 'Sedimentary Rock, undifferentiated'</t>
  </si>
  <si>
    <t>{en}: 'Bergmanite'</t>
  </si>
  <si>
    <t>{en}: 'Subarkose'</t>
  </si>
  <si>
    <t>{en}: 'Schluffstein'</t>
  </si>
  <si>
    <t>{en}: 'Melanocratic foid-syenite'</t>
  </si>
  <si>
    <t>{en}: 'Siliceous rock'</t>
  </si>
  <si>
    <t>{en}: 'Silt-grade-sediment'</t>
  </si>
  <si>
    <t>{en}: 'tactite' 'Wrigglite'</t>
  </si>
  <si>
    <t>{en}: 'sublithic arenite' 'sublith arenite'</t>
  </si>
  <si>
    <t>{en}: 'Shatter Breccia'</t>
  </si>
  <si>
    <t>{en}: 'Siliclastic-mud'</t>
  </si>
  <si>
    <t>{en}: 'Siltite'</t>
  </si>
  <si>
    <t>{en}: 'Sodalite monzodiorite'</t>
  </si>
  <si>
    <t>{en}: 'Sodalite syenite'</t>
  </si>
  <si>
    <t>{en}: 'Sodalite basalt'</t>
  </si>
  <si>
    <t>{en}: 'hartleyite' 'Oil shale' 'Tar shale'</t>
  </si>
  <si>
    <t>{en}: 'Sparite' 'Sparry Calcite'</t>
  </si>
  <si>
    <t>{en}: 'Pebbly Mudstone' 'Pellet Claystone'</t>
  </si>
  <si>
    <t>{en}: 'Spessartite-rock' 'Spessartite rock'</t>
  </si>
  <si>
    <t>{en}: 'Soapstone'</t>
  </si>
  <si>
    <t>{en}: 'Alpha granite'</t>
  </si>
  <si>
    <t>{en}: 'Alkali Intrusive' 'K-Feldspar quartz rock'</t>
  </si>
  <si>
    <t>{en}: 'Syenitic-rock'</t>
  </si>
  <si>
    <t>{en}: 'Alkaliandesite' 'Alkali andesite' 'Etnaite' 'Trachy andesite'</t>
  </si>
  <si>
    <t>{en}: 'Bogusite' 'Crinanite: Teschinite' 'Analcime gabbro'</t>
  </si>
  <si>
    <t>{en}: 'Tuff breccia' 'Brecciated Tuff'</t>
  </si>
  <si>
    <t>{en}: 'Tuffaceous conglomerate' 'Volcanic conglomerate'</t>
  </si>
  <si>
    <t>{en}: 'Tuffaceous mudstone'</t>
  </si>
  <si>
    <t>{en}: 'Tuffaceous sandstone' 'Sandstone volcaniclastic'</t>
  </si>
  <si>
    <t>{en}: 'Tuffaceous siltstone'</t>
  </si>
  <si>
    <t>{en}: 'Tuffaceous wacke'</t>
  </si>
  <si>
    <t>{en}: 'glacial moraine' 'Tilloid'</t>
  </si>
  <si>
    <t>{en}: 'glacial till' 'ice-laid drift' 'Boulder clay'</t>
  </si>
  <si>
    <t>{en}: 'Tholeiite'</t>
  </si>
  <si>
    <t>{en}: 'Tephri-foidite' 'Tephritic foidite'</t>
  </si>
  <si>
    <t>{en}: 'Tephriphonolite' 'Tephri-phonolite' 'Tephritic phonolite'</t>
  </si>
  <si>
    <t>{en}: 'Tephritic-rock'</t>
  </si>
  <si>
    <t>{en}: 'Trachytic-rock'</t>
  </si>
  <si>
    <t>{en}: 'Ash-flow tuff' 'Ash-stone' 'Ash tuff' 'Aso lava'</t>
  </si>
  <si>
    <t>{en}: 'Ultrabasic rock'</t>
  </si>
  <si>
    <t>{en}: 'Pyroxene-melilitolite' 'Pyroxene melilitolite'</t>
  </si>
  <si>
    <t>{en}: 'Ultramafic rock' 'Ultramafic'</t>
  </si>
  <si>
    <t>{en}: 'alloclastic breccia' 'lava breccia' 'trachyte breccia'</t>
  </si>
  <si>
    <t>{en}: 'volcanic ash' 'volcanic dust' 'pumicite' 'cinerite' 'spodite'</t>
  </si>
  <si>
    <t>{en}: 'Volcaniclastic' 'Volcaniclastics'</t>
  </si>
  <si>
    <t>{en}: 'Aphanitic volcanic rock' 'Volcanic' 'Volcanic rock (aphanitic)' 'Volcanic Rock' 'Extrusive rock' 'Extrusive' 'Volcanic Rock, undifferentiated' 'Undifferentiated volcanic' ' Unclassified volcanic rock' 'unclassified volcanic unit'</t>
  </si>
  <si>
    <t>{en}: 'Volcaniclastic ash' 'Ash volcaniclastic'</t>
  </si>
  <si>
    <t>{en}: 'vake' 'clayey sandstone'</t>
  </si>
  <si>
    <t>{en}: 'tuff lava'</t>
  </si>
  <si>
    <t>ABSA</t>
  </si>
  <si>
    <t>ACMT</t>
  </si>
  <si>
    <t>ALMT</t>
  </si>
  <si>
    <t>ACET</t>
  </si>
  <si>
    <t>ACID</t>
  </si>
  <si>
    <t>ATSH</t>
  </si>
  <si>
    <t>ACSH</t>
  </si>
  <si>
    <t>AMSH</t>
  </si>
  <si>
    <t>ADIN</t>
  </si>
  <si>
    <t>AENR</t>
  </si>
  <si>
    <t>AEGN</t>
  </si>
  <si>
    <t>AEGL</t>
  </si>
  <si>
    <t>AEOD</t>
  </si>
  <si>
    <t>AEOL</t>
  </si>
  <si>
    <t>AFRK</t>
  </si>
  <si>
    <t>AGGL</t>
  </si>
  <si>
    <t>AGMT</t>
  </si>
  <si>
    <t>AGTG</t>
  </si>
  <si>
    <t>ANSP</t>
  </si>
  <si>
    <t>AILK</t>
  </si>
  <si>
    <t>ALST</t>
  </si>
  <si>
    <t>{en}: 'Ailsite'</t>
  </si>
  <si>
    <t>AKRT</t>
  </si>
  <si>
    <t>AKFM</t>
  </si>
  <si>
    <t>ALBR</t>
  </si>
  <si>
    <t>ABST</t>
  </si>
  <si>
    <t>ABDL</t>
  </si>
  <si>
    <t>ABFL</t>
  </si>
  <si>
    <t>ABSY</t>
  </si>
  <si>
    <t>AEHN</t>
  </si>
  <si>
    <t>ABGR</t>
  </si>
  <si>
    <t>AZGN</t>
  </si>
  <si>
    <t>AZGR</t>
  </si>
  <si>
    <t>ABRN</t>
  </si>
  <si>
    <t>ALTG</t>
  </si>
  <si>
    <t>{en}: 'Alentecite'</t>
  </si>
  <si>
    <t>ALTT</t>
  </si>
  <si>
    <t>ALSB</t>
  </si>
  <si>
    <t>AFNS</t>
  </si>
  <si>
    <t>AKPL</t>
  </si>
  <si>
    <t>AKPT</t>
  </si>
  <si>
    <t>AKTS</t>
  </si>
  <si>
    <t>AKRM</t>
  </si>
  <si>
    <t>ALLL</t>
  </si>
  <si>
    <t>ALGV</t>
  </si>
  <si>
    <t>AVLT</t>
  </si>
  <si>
    <t>ALCH</t>
  </si>
  <si>
    <t>ALVD</t>
  </si>
  <si>
    <t>ALBC</t>
  </si>
  <si>
    <t>ALSH</t>
  </si>
  <si>
    <t>ALMO</t>
  </si>
  <si>
    <t>{en}: 'Aluminum ore'</t>
  </si>
  <si>
    <t>ALVK</t>
  </si>
  <si>
    <t>AMST</t>
  </si>
  <si>
    <t>AMBT</t>
  </si>
  <si>
    <t>AMHS</t>
  </si>
  <si>
    <t>AMTT</t>
  </si>
  <si>
    <t>AMNT</t>
  </si>
  <si>
    <t>AMPM</t>
  </si>
  <si>
    <t>AMPL</t>
  </si>
  <si>
    <t>AMTN</t>
  </si>
  <si>
    <t>{en}: 'Andersonite (of Riba)'</t>
  </si>
  <si>
    <t>AEAN</t>
  </si>
  <si>
    <t>AMPR</t>
  </si>
  <si>
    <t>APBT</t>
  </si>
  <si>
    <t>AMPG</t>
  </si>
  <si>
    <t>AYGD</t>
  </si>
  <si>
    <t>AYBS</t>
  </si>
  <si>
    <t>ANBT</t>
  </si>
  <si>
    <t>ALCP</t>
  </si>
  <si>
    <t>ALNM</t>
  </si>
  <si>
    <t>ALBN</t>
  </si>
  <si>
    <t>ALDI</t>
  </si>
  <si>
    <t>ALGB</t>
  </si>
  <si>
    <t>ALMD</t>
  </si>
  <si>
    <t>ALMG</t>
  </si>
  <si>
    <t>ALMS</t>
  </si>
  <si>
    <t>ALPH</t>
  </si>
  <si>
    <t>ALSY</t>
  </si>
  <si>
    <t>ALTP</t>
  </si>
  <si>
    <t>ANMA</t>
  </si>
  <si>
    <t>ANMD</t>
  </si>
  <si>
    <t>ANMS</t>
  </si>
  <si>
    <t>ANTT</t>
  </si>
  <si>
    <t>ANTX</t>
  </si>
  <si>
    <t>ANCH</t>
  </si>
  <si>
    <t>ADHF</t>
  </si>
  <si>
    <t>ANDL</t>
  </si>
  <si>
    <t>ANDD</t>
  </si>
  <si>
    <t>ANDG</t>
  </si>
  <si>
    <t>ANNN</t>
  </si>
  <si>
    <t>ANLB</t>
  </si>
  <si>
    <t>ADST</t>
  </si>
  <si>
    <t>ANBS</t>
  </si>
  <si>
    <t>ANLT</t>
  </si>
  <si>
    <t>ANTF</t>
  </si>
  <si>
    <t>ADTD</t>
  </si>
  <si>
    <t>ANDI</t>
  </si>
  <si>
    <t>ANGR</t>
  </si>
  <si>
    <t>ANGL</t>
  </si>
  <si>
    <t>ANGM</t>
  </si>
  <si>
    <t>AAUM</t>
  </si>
  <si>
    <t>ACK3</t>
  </si>
  <si>
    <t>ACK4</t>
  </si>
  <si>
    <t>ACK5</t>
  </si>
  <si>
    <t>ACMM</t>
  </si>
  <si>
    <t>ACM2</t>
  </si>
  <si>
    <t>ACR2</t>
  </si>
  <si>
    <t>ACV3</t>
  </si>
  <si>
    <t>ADGM</t>
  </si>
  <si>
    <t>AECM</t>
  </si>
  <si>
    <t>AE3M</t>
  </si>
  <si>
    <t>AE5M</t>
  </si>
  <si>
    <t>34AM</t>
  </si>
  <si>
    <t>AEH7</t>
  </si>
  <si>
    <t>AEUM</t>
  </si>
  <si>
    <t>AH38</t>
  </si>
  <si>
    <t>AHWM</t>
  </si>
  <si>
    <t>AIAB</t>
  </si>
  <si>
    <t>ASHL</t>
  </si>
  <si>
    <t>ASLM</t>
  </si>
  <si>
    <t>AICM</t>
  </si>
  <si>
    <t>AABI</t>
  </si>
  <si>
    <t>AIID</t>
  </si>
  <si>
    <t>AIIE</t>
  </si>
  <si>
    <t>AIII</t>
  </si>
  <si>
    <t>AIEI</t>
  </si>
  <si>
    <t>AIVA</t>
  </si>
  <si>
    <t>AMSM</t>
  </si>
  <si>
    <t>APMG</t>
  </si>
  <si>
    <t>AURM</t>
  </si>
  <si>
    <t>ANSS</t>
  </si>
  <si>
    <t>ARTT</t>
  </si>
  <si>
    <t>ANHB</t>
  </si>
  <si>
    <t>ACBS</t>
  </si>
  <si>
    <t>ACSY</t>
  </si>
  <si>
    <t>ACST</t>
  </si>
  <si>
    <t>ANNR</t>
  </si>
  <si>
    <t>ANLM</t>
  </si>
  <si>
    <t>ANSY</t>
  </si>
  <si>
    <t>APHY</t>
  </si>
  <si>
    <t>AFPG</t>
  </si>
  <si>
    <t>ANSH</t>
  </si>
  <si>
    <t>ANYL</t>
  </si>
  <si>
    <t>APCH</t>
  </si>
  <si>
    <t>ACHO</t>
  </si>
  <si>
    <t>APNP</t>
  </si>
  <si>
    <t>APFR</t>
  </si>
  <si>
    <t>APMR</t>
  </si>
  <si>
    <t>APTT</t>
  </si>
  <si>
    <t>APGS</t>
  </si>
  <si>
    <t>APND</t>
  </si>
  <si>
    <t>APDI</t>
  </si>
  <si>
    <t>APDO</t>
  </si>
  <si>
    <t>APGR</t>
  </si>
  <si>
    <t>{en}: 'Granite aplite' '</t>
  </si>
  <si>
    <t>AMGB</t>
  </si>
  <si>
    <t>APMZ</t>
  </si>
  <si>
    <t>APQM</t>
  </si>
  <si>
    <t>APSY</t>
  </si>
  <si>
    <t>APJD</t>
  </si>
  <si>
    <t>APYT</t>
  </si>
  <si>
    <t>APTC</t>
  </si>
  <si>
    <t>APPN</t>
  </si>
  <si>
    <t>ARPH</t>
  </si>
  <si>
    <t>ARGH</t>
  </si>
  <si>
    <t>ARGT</t>
  </si>
  <si>
    <t>ARGU</t>
  </si>
  <si>
    <t>ARID</t>
  </si>
  <si>
    <t>ARIG</t>
  </si>
  <si>
    <t>ARIZ</t>
  </si>
  <si>
    <t>ARKT</t>
  </si>
  <si>
    <t>ARKQ</t>
  </si>
  <si>
    <t>ARKD</t>
  </si>
  <si>
    <t>ASOR</t>
  </si>
  <si>
    <t>ASOT</t>
  </si>
  <si>
    <t>ARTR</t>
  </si>
  <si>
    <t>ASCH</t>
  </si>
  <si>
    <t>ASHB</t>
  </si>
  <si>
    <t>ASPR</t>
  </si>
  <si>
    <t>ASPP</t>
  </si>
  <si>
    <t>ASPS</t>
  </si>
  <si>
    <t>ASSY</t>
  </si>
  <si>
    <t>AACM</t>
  </si>
  <si>
    <t>ASTR</t>
  </si>
  <si>
    <t>ATAT</t>
  </si>
  <si>
    <t>ATAX</t>
  </si>
  <si>
    <t>ATLA</t>
  </si>
  <si>
    <t>ATGR</t>
  </si>
  <si>
    <t>AUBM</t>
  </si>
  <si>
    <t>AUMY</t>
  </si>
  <si>
    <t>AUAC</t>
  </si>
  <si>
    <t>AUAD</t>
  </si>
  <si>
    <t>AUDI</t>
  </si>
  <si>
    <t>AUMZ</t>
  </si>
  <si>
    <t>AUPY</t>
  </si>
  <si>
    <t>AUSY</t>
  </si>
  <si>
    <t>AUVG</t>
  </si>
  <si>
    <t>ABMD</t>
  </si>
  <si>
    <t>AUTT</t>
  </si>
  <si>
    <t>AUST</t>
  </si>
  <si>
    <t>AVZC</t>
  </si>
  <si>
    <t>BAJA</t>
  </si>
  <si>
    <t>BALD</t>
  </si>
  <si>
    <t>BALG</t>
  </si>
  <si>
    <t>BALT</t>
  </si>
  <si>
    <t>BANK</t>
  </si>
  <si>
    <t>BANT</t>
  </si>
  <si>
    <t>BAND</t>
  </si>
  <si>
    <t>BANG</t>
  </si>
  <si>
    <t>BBCO</t>
  </si>
  <si>
    <t>BDCO</t>
  </si>
  <si>
    <t>BDDC</t>
  </si>
  <si>
    <t>BDFC</t>
  </si>
  <si>
    <t>BDSI</t>
  </si>
  <si>
    <t>BARA</t>
  </si>
  <si>
    <t>BARN</t>
  </si>
  <si>
    <t>BARS</t>
  </si>
  <si>
    <t>BALM</t>
  </si>
  <si>
    <t>BGLM</t>
  </si>
  <si>
    <t>BBLM</t>
  </si>
  <si>
    <t>BASG</t>
  </si>
  <si>
    <t>BSLM</t>
  </si>
  <si>
    <t>BSHM</t>
  </si>
  <si>
    <t>BSVB</t>
  </si>
  <si>
    <t>BSVS</t>
  </si>
  <si>
    <t>BSTN</t>
  </si>
  <si>
    <t>BSTT</t>
  </si>
  <si>
    <t>BSTD</t>
  </si>
  <si>
    <t>BSTY</t>
  </si>
  <si>
    <t>BSWK</t>
  </si>
  <si>
    <t>BSAC</t>
  </si>
  <si>
    <t>BSHU</t>
  </si>
  <si>
    <t>BSLU</t>
  </si>
  <si>
    <t>BSNP</t>
  </si>
  <si>
    <t>BSND</t>
  </si>
  <si>
    <t>BVOL</t>
  </si>
  <si>
    <t>BAPT</t>
  </si>
  <si>
    <t>BASI</t>
  </si>
  <si>
    <t>BASL</t>
  </si>
  <si>
    <t>BATK</t>
  </si>
  <si>
    <t>BAUC</t>
  </si>
  <si>
    <t>BAUL</t>
  </si>
  <si>
    <t>BUXS</t>
  </si>
  <si>
    <t>BDSD</t>
  </si>
  <si>
    <t>BEAC</t>
  </si>
  <si>
    <t>BEBE</t>
  </si>
  <si>
    <t>BEDI</t>
  </si>
  <si>
    <t>BEER</t>
  </si>
  <si>
    <t>BEKI</t>
  </si>
  <si>
    <t>BELC</t>
  </si>
  <si>
    <t>BELO</t>
  </si>
  <si>
    <t>BELU</t>
  </si>
  <si>
    <t>BENT</t>
  </si>
  <si>
    <t>BERH</t>
  </si>
  <si>
    <t>BERE</t>
  </si>
  <si>
    <t>BERL</t>
  </si>
  <si>
    <t>BERI</t>
  </si>
  <si>
    <t>BERM</t>
  </si>
  <si>
    <t>BERO</t>
  </si>
  <si>
    <t>BESC</t>
  </si>
  <si>
    <t>BIBL</t>
  </si>
  <si>
    <t>BIEL</t>
  </si>
  <si>
    <t>BIGW</t>
  </si>
  <si>
    <t>BIKO</t>
  </si>
  <si>
    <t>BILL</t>
  </si>
  <si>
    <t>BINE</t>
  </si>
  <si>
    <t>BINM</t>
  </si>
  <si>
    <t>BIOC</t>
  </si>
  <si>
    <t>BIOL</t>
  </si>
  <si>
    <t>{en}: 'Melano biotite gneiss'</t>
  </si>
  <si>
    <t>BHSY</t>
  </si>
  <si>
    <t>BMTG</t>
  </si>
  <si>
    <t>BNMS</t>
  </si>
  <si>
    <t>BPDT</t>
  </si>
  <si>
    <t>BPYX</t>
  </si>
  <si>
    <t>BQNR</t>
  </si>
  <si>
    <t>BFPY</t>
  </si>
  <si>
    <t>BGPG</t>
  </si>
  <si>
    <t>BHBG</t>
  </si>
  <si>
    <t>BQFP</t>
  </si>
  <si>
    <t>BIOT</t>
  </si>
  <si>
    <t>BIQU</t>
  </si>
  <si>
    <t>BIRB</t>
  </si>
  <si>
    <t>BIRC</t>
  </si>
  <si>
    <t>BISM</t>
  </si>
  <si>
    <t>BJOR</t>
  </si>
  <si>
    <t>BKBI</t>
  </si>
  <si>
    <t>BLKL</t>
  </si>
  <si>
    <t>BLAC</t>
  </si>
  <si>
    <t>BLAI</t>
  </si>
  <si>
    <t>BLAN</t>
  </si>
  <si>
    <t>BLAS</t>
  </si>
  <si>
    <t>BLAV</t>
  </si>
  <si>
    <t>BKBM</t>
  </si>
  <si>
    <t>BLOC</t>
  </si>
  <si>
    <t>BDCH</t>
  </si>
  <si>
    <t>BODE</t>
  </si>
  <si>
    <t>BOET</t>
  </si>
  <si>
    <t>BOGI</t>
  </si>
  <si>
    <t>BOGH</t>
  </si>
  <si>
    <t>BOLS</t>
  </si>
  <si>
    <t>BOMB</t>
  </si>
  <si>
    <t>BOND</t>
  </si>
  <si>
    <t>BONE</t>
  </si>
  <si>
    <t>BORA</t>
  </si>
  <si>
    <t>BORE</t>
  </si>
  <si>
    <t>BORO</t>
  </si>
  <si>
    <t>BORZ</t>
  </si>
  <si>
    <t>BOST</t>
  </si>
  <si>
    <t>BOWR</t>
  </si>
  <si>
    <t>BRAC</t>
  </si>
  <si>
    <t>BRCM</t>
  </si>
  <si>
    <t>BRAG</t>
  </si>
  <si>
    <t>BRAN</t>
  </si>
  <si>
    <t>BRAD</t>
  </si>
  <si>
    <t>BRGR</t>
  </si>
  <si>
    <t>BRPT</t>
  </si>
  <si>
    <t>BRCG</t>
  </si>
  <si>
    <t>BRIG</t>
  </si>
  <si>
    <t>BROW</t>
  </si>
  <si>
    <t>BRUC</t>
  </si>
  <si>
    <t>BUCH</t>
  </si>
  <si>
    <t>BUCN</t>
  </si>
  <si>
    <t>BURG</t>
  </si>
  <si>
    <t>BURN</t>
  </si>
  <si>
    <t>BUSO</t>
  </si>
  <si>
    <t>BYOG</t>
  </si>
  <si>
    <t>BYTC</t>
  </si>
  <si>
    <t>CCNM</t>
  </si>
  <si>
    <t>C1CM</t>
  </si>
  <si>
    <t>C2CM</t>
  </si>
  <si>
    <t>C3CM</t>
  </si>
  <si>
    <t>C4CM</t>
  </si>
  <si>
    <t>45CM</t>
  </si>
  <si>
    <t>C4UM</t>
  </si>
  <si>
    <t>C5CM</t>
  </si>
  <si>
    <t>56UM</t>
  </si>
  <si>
    <t>C6CM</t>
  </si>
  <si>
    <t>CABY</t>
  </si>
  <si>
    <t>CADM</t>
  </si>
  <si>
    <t>CAES</t>
  </si>
  <si>
    <t>CALA</t>
  </si>
  <si>
    <t>CABS</t>
  </si>
  <si>
    <t>CADO</t>
  </si>
  <si>
    <t>CCCT</t>
  </si>
  <si>
    <t>CCCI</t>
  </si>
  <si>
    <t>CCSM</t>
  </si>
  <si>
    <t>CCBL</t>
  </si>
  <si>
    <t>CCPL</t>
  </si>
  <si>
    <t>CPSM</t>
  </si>
  <si>
    <t>CIJO</t>
  </si>
  <si>
    <t>CMCP</t>
  </si>
  <si>
    <t>CCBD</t>
  </si>
  <si>
    <t>CCSS</t>
  </si>
  <si>
    <t>CSSS</t>
  </si>
  <si>
    <t>CCFS</t>
  </si>
  <si>
    <t>CCGS</t>
  </si>
  <si>
    <t>CCGV</t>
  </si>
  <si>
    <t>CMSS</t>
  </si>
  <si>
    <t>CCMT</t>
  </si>
  <si>
    <t>CCMD</t>
  </si>
  <si>
    <t>CCMS</t>
  </si>
  <si>
    <t>CCPS</t>
  </si>
  <si>
    <t>CCPD</t>
  </si>
  <si>
    <t>CCSD</t>
  </si>
  <si>
    <t>CCSP</t>
  </si>
  <si>
    <t>CCWK</t>
  </si>
  <si>
    <t>CCFL</t>
  </si>
  <si>
    <t>CCGN</t>
  </si>
  <si>
    <t>CSHF</t>
  </si>
  <si>
    <t>CCSK</t>
  </si>
  <si>
    <t>CCTN</t>
  </si>
  <si>
    <t>CALI</t>
  </si>
  <si>
    <t>CALT</t>
  </si>
  <si>
    <t>CAMP</t>
  </si>
  <si>
    <t>CMPS</t>
  </si>
  <si>
    <t>CMVG</t>
  </si>
  <si>
    <t>CANA</t>
  </si>
  <si>
    <t>CNCX</t>
  </si>
  <si>
    <t>CBAF</t>
  </si>
  <si>
    <t>CBAN</t>
  </si>
  <si>
    <t>CBDI</t>
  </si>
  <si>
    <t>CBDD</t>
  </si>
  <si>
    <t>CBGB</t>
  </si>
  <si>
    <t>CBGO</t>
  </si>
  <si>
    <t>CBMG</t>
  </si>
  <si>
    <t>CBMZ</t>
  </si>
  <si>
    <t>CBSY</t>
  </si>
  <si>
    <t>CRDI</t>
  </si>
  <si>
    <t>CRGB</t>
  </si>
  <si>
    <t>CRMD</t>
  </si>
  <si>
    <t>CRMG</t>
  </si>
  <si>
    <t>CRMY</t>
  </si>
  <si>
    <t>CRSY</t>
  </si>
  <si>
    <t>CRSR</t>
  </si>
  <si>
    <t>CBZD</t>
  </si>
  <si>
    <t>CANE</t>
  </si>
  <si>
    <t>CNBC</t>
  </si>
  <si>
    <t>CANN</t>
  </si>
  <si>
    <t>CANT</t>
  </si>
  <si>
    <t>CBKT</t>
  </si>
  <si>
    <t>CBGL</t>
  </si>
  <si>
    <t>CCHM</t>
  </si>
  <si>
    <t>CBSR</t>
  </si>
  <si>
    <t>CBCS</t>
  </si>
  <si>
    <t>CBSL</t>
  </si>
  <si>
    <t>CBSC</t>
  </si>
  <si>
    <t>CRAL</t>
  </si>
  <si>
    <t>CPHY</t>
  </si>
  <si>
    <t>CARM</t>
  </si>
  <si>
    <t>CARN</t>
  </si>
  <si>
    <t>CASC</t>
  </si>
  <si>
    <t>CATR</t>
  </si>
  <si>
    <t>CATW</t>
  </si>
  <si>
    <t>CAUC</t>
  </si>
  <si>
    <t>{en}: 'Kaukasite'</t>
  </si>
  <si>
    <t>CBCM</t>
  </si>
  <si>
    <t>CBAM</t>
  </si>
  <si>
    <t>CBBM</t>
  </si>
  <si>
    <t>CECI</t>
  </si>
  <si>
    <t>CERA</t>
  </si>
  <si>
    <t>CHCM</t>
  </si>
  <si>
    <t>CHCB</t>
  </si>
  <si>
    <t>CH3M</t>
  </si>
  <si>
    <t>CHAN</t>
  </si>
  <si>
    <t>CHNR</t>
  </si>
  <si>
    <t>CHSU</t>
  </si>
  <si>
    <t>CHAR</t>
  </si>
  <si>
    <t>CHAS</t>
  </si>
  <si>
    <t>CHEM</t>
  </si>
  <si>
    <t>CHIN</t>
  </si>
  <si>
    <t>CHIR</t>
  </si>
  <si>
    <t>CLAM</t>
  </si>
  <si>
    <t>CAMB</t>
  </si>
  <si>
    <t>CEGF</t>
  </si>
  <si>
    <t>CLRT</t>
  </si>
  <si>
    <t>CHLS</t>
  </si>
  <si>
    <t>CHON</t>
  </si>
  <si>
    <t>CHMP</t>
  </si>
  <si>
    <t>CFCM</t>
  </si>
  <si>
    <t>CHSK</t>
  </si>
  <si>
    <t>CHOR</t>
  </si>
  <si>
    <t>CHRI</t>
  </si>
  <si>
    <t>CHRO</t>
  </si>
  <si>
    <t>CICM</t>
  </si>
  <si>
    <t>CI1M</t>
  </si>
  <si>
    <t>CIPO</t>
  </si>
  <si>
    <t>CIZL</t>
  </si>
  <si>
    <t>CKCM</t>
  </si>
  <si>
    <t>CK3M</t>
  </si>
  <si>
    <t>CK38</t>
  </si>
  <si>
    <t>34CK</t>
  </si>
  <si>
    <t>CK36</t>
  </si>
  <si>
    <t>CK4M</t>
  </si>
  <si>
    <t>45CK</t>
  </si>
  <si>
    <t>CK5M</t>
  </si>
  <si>
    <t>56CK</t>
  </si>
  <si>
    <t>CK6M</t>
  </si>
  <si>
    <t>CLAD</t>
  </si>
  <si>
    <t>CLAR</t>
  </si>
  <si>
    <t>CFIM</t>
  </si>
  <si>
    <t>CPIM</t>
  </si>
  <si>
    <t>CRIM</t>
  </si>
  <si>
    <t>CYBR</t>
  </si>
  <si>
    <t>CYLO</t>
  </si>
  <si>
    <t>CYSO</t>
  </si>
  <si>
    <t>CYWF</t>
  </si>
  <si>
    <t>CLNK</t>
  </si>
  <si>
    <t>CPYL</t>
  </si>
  <si>
    <t>CPLN</t>
  </si>
  <si>
    <t>CMCM</t>
  </si>
  <si>
    <t>CM1M</t>
  </si>
  <si>
    <t>12CM</t>
  </si>
  <si>
    <t>C12M</t>
  </si>
  <si>
    <t>CM2M</t>
  </si>
  <si>
    <t>COCM</t>
  </si>
  <si>
    <t>CO3M</t>
  </si>
  <si>
    <t>CO30</t>
  </si>
  <si>
    <t>CO31</t>
  </si>
  <si>
    <t>CO32</t>
  </si>
  <si>
    <t>CO33</t>
  </si>
  <si>
    <t>CO34</t>
  </si>
  <si>
    <t>CO35</t>
  </si>
  <si>
    <t>CO36</t>
  </si>
  <si>
    <t>CO37</t>
  </si>
  <si>
    <t>CO38</t>
  </si>
  <si>
    <t>CO39</t>
  </si>
  <si>
    <t>CO3B</t>
  </si>
  <si>
    <t>COSR</t>
  </si>
  <si>
    <t>CASH</t>
  </si>
  <si>
    <t>CSLS</t>
  </si>
  <si>
    <t>CTUF</t>
  </si>
  <si>
    <t>CCMB</t>
  </si>
  <si>
    <t>CSND</t>
  </si>
  <si>
    <t>COAS</t>
  </si>
  <si>
    <t>COCI</t>
  </si>
  <si>
    <t>CHCC</t>
  </si>
  <si>
    <t>CHFR</t>
  </si>
  <si>
    <t>CHPC</t>
  </si>
  <si>
    <t>CHUC</t>
  </si>
  <si>
    <t>CKTE</t>
  </si>
  <si>
    <t>COLE</t>
  </si>
  <si>
    <t>CLBR</t>
  </si>
  <si>
    <t>COLO</t>
  </si>
  <si>
    <t>COLU</t>
  </si>
  <si>
    <t>CMBB</t>
  </si>
  <si>
    <t>CMBF</t>
  </si>
  <si>
    <t>COME</t>
  </si>
  <si>
    <t>COMM</t>
  </si>
  <si>
    <t>COMP</t>
  </si>
  <si>
    <t>CGAK</t>
  </si>
  <si>
    <t>CGMT</t>
  </si>
  <si>
    <t>CONG</t>
  </si>
  <si>
    <t>CTAD</t>
  </si>
  <si>
    <t>CTBU</t>
  </si>
  <si>
    <t>CTFR</t>
  </si>
  <si>
    <t>CTMG</t>
  </si>
  <si>
    <t>CTMM</t>
  </si>
  <si>
    <t>CTMB</t>
  </si>
  <si>
    <t>COOR</t>
  </si>
  <si>
    <t>CUCO</t>
  </si>
  <si>
    <t>CUOR</t>
  </si>
  <si>
    <t>CUOO</t>
  </si>
  <si>
    <t>CUSO</t>
  </si>
  <si>
    <t>COPR</t>
  </si>
  <si>
    <t>CORC</t>
  </si>
  <si>
    <t>CGGN</t>
  </si>
  <si>
    <t>CLHF</t>
  </si>
  <si>
    <t>CORN</t>
  </si>
  <si>
    <t>CRNB</t>
  </si>
  <si>
    <t>CORO</t>
  </si>
  <si>
    <t>CORT</t>
  </si>
  <si>
    <t>CORU</t>
  </si>
  <si>
    <t>COTI</t>
  </si>
  <si>
    <t>COVE</t>
  </si>
  <si>
    <t>COVI</t>
  </si>
  <si>
    <t>CRCM</t>
  </si>
  <si>
    <t>CR1M</t>
  </si>
  <si>
    <t>CR2M</t>
  </si>
  <si>
    <t>CR6M</t>
  </si>
  <si>
    <t>CR7M</t>
  </si>
  <si>
    <t>CRGM</t>
  </si>
  <si>
    <t>CRGN</t>
  </si>
  <si>
    <t>CNLS</t>
  </si>
  <si>
    <t>CRIN</t>
  </si>
  <si>
    <t>CRCJ</t>
  </si>
  <si>
    <t>CROC</t>
  </si>
  <si>
    <t>CROM</t>
  </si>
  <si>
    <t>CROS</t>
  </si>
  <si>
    <t>CRYP</t>
  </si>
  <si>
    <t>CRYS</t>
  </si>
  <si>
    <t>CTGR</t>
  </si>
  <si>
    <t>CUMB</t>
  </si>
  <si>
    <t>CUMU</t>
  </si>
  <si>
    <t>CUMG</t>
  </si>
  <si>
    <t>CUSE</t>
  </si>
  <si>
    <t>CUYA</t>
  </si>
  <si>
    <t>CVCM</t>
  </si>
  <si>
    <t>CV2M</t>
  </si>
  <si>
    <t>CV3M</t>
  </si>
  <si>
    <t>DAAD</t>
  </si>
  <si>
    <t>DALT</t>
  </si>
  <si>
    <t>DAVS</t>
  </si>
  <si>
    <t>DATF</t>
  </si>
  <si>
    <t>DAHA</t>
  </si>
  <si>
    <t>DALM</t>
  </si>
  <si>
    <t>{en}: 'Dalmatian Jasper'</t>
  </si>
  <si>
    <t>DAMK</t>
  </si>
  <si>
    <t>DANC</t>
  </si>
  <si>
    <t>DARW</t>
  </si>
  <si>
    <t>DAVI</t>
  </si>
  <si>
    <t>DELD</t>
  </si>
  <si>
    <t>DELL</t>
  </si>
  <si>
    <t>DIAP</t>
  </si>
  <si>
    <t>DSCH</t>
  </si>
  <si>
    <t>DSPT</t>
  </si>
  <si>
    <t>DTCT</t>
  </si>
  <si>
    <t>DTXT</t>
  </si>
  <si>
    <t>DTOZ</t>
  </si>
  <si>
    <t>DICT</t>
  </si>
  <si>
    <t>DFAM</t>
  </si>
  <si>
    <t>DIME</t>
  </si>
  <si>
    <t>DIOG</t>
  </si>
  <si>
    <t>DGGU</t>
  </si>
  <si>
    <t>DLLM</t>
  </si>
  <si>
    <t>DLPL</t>
  </si>
  <si>
    <t>DLRM</t>
  </si>
  <si>
    <t>DMLM</t>
  </si>
  <si>
    <t>DSPL</t>
  </si>
  <si>
    <t>DWMB</t>
  </si>
  <si>
    <t>DIOP</t>
  </si>
  <si>
    <t>DIRD</t>
  </si>
  <si>
    <t>DHGN</t>
  </si>
  <si>
    <t>DISS</t>
  </si>
  <si>
    <t>DIST</t>
  </si>
  <si>
    <t>DESX</t>
  </si>
  <si>
    <t>DITR</t>
  </si>
  <si>
    <t>DOLD</t>
  </si>
  <si>
    <t>DOLE</t>
  </si>
  <si>
    <t>DLBD</t>
  </si>
  <si>
    <t>DLCO</t>
  </si>
  <si>
    <t>DLFS</t>
  </si>
  <si>
    <t>DLGS</t>
  </si>
  <si>
    <t>DLGV</t>
  </si>
  <si>
    <t>DMSS</t>
  </si>
  <si>
    <t>DLMT</t>
  </si>
  <si>
    <t>DLMD</t>
  </si>
  <si>
    <t>DLPS</t>
  </si>
  <si>
    <t>DLPD</t>
  </si>
  <si>
    <t>DLSN</t>
  </si>
  <si>
    <t>DLSP</t>
  </si>
  <si>
    <t>DLWK</t>
  </si>
  <si>
    <t>DOMI</t>
  </si>
  <si>
    <t>DORE</t>
  </si>
  <si>
    <t>DRAK</t>
  </si>
  <si>
    <t>DRUS</t>
  </si>
  <si>
    <t>DUCK</t>
  </si>
  <si>
    <t>DULL</t>
  </si>
  <si>
    <t>DUMA</t>
  </si>
  <si>
    <t>DUNC</t>
  </si>
  <si>
    <t>DUNI</t>
  </si>
  <si>
    <t>DURA</t>
  </si>
  <si>
    <t>DURB</t>
  </si>
  <si>
    <t>DYNA</t>
  </si>
  <si>
    <t>E3CM</t>
  </si>
  <si>
    <t>E4CM</t>
  </si>
  <si>
    <t>E5CM</t>
  </si>
  <si>
    <t>E6CM</t>
  </si>
  <si>
    <t>ECLO</t>
  </si>
  <si>
    <t>EHCM</t>
  </si>
  <si>
    <t>EH3M</t>
  </si>
  <si>
    <t>EH4M</t>
  </si>
  <si>
    <t>EH5M</t>
  </si>
  <si>
    <t>EH6M</t>
  </si>
  <si>
    <t>EH6B</t>
  </si>
  <si>
    <t>EH7M</t>
  </si>
  <si>
    <t>EHTM</t>
  </si>
  <si>
    <t>EHRW</t>
  </si>
  <si>
    <t>EICH</t>
  </si>
  <si>
    <t>EKER</t>
  </si>
  <si>
    <t>ELCM</t>
  </si>
  <si>
    <t>EL3M</t>
  </si>
  <si>
    <t>EL4M</t>
  </si>
  <si>
    <t>EL5M</t>
  </si>
  <si>
    <t>EL5B</t>
  </si>
  <si>
    <t>EL6M</t>
  </si>
  <si>
    <t>67EL</t>
  </si>
  <si>
    <t>EL7M</t>
  </si>
  <si>
    <t>ELKH</t>
  </si>
  <si>
    <t>ELTM</t>
  </si>
  <si>
    <t>ELVA</t>
  </si>
  <si>
    <t>{en}: 'Elvanite'</t>
  </si>
  <si>
    <t>EMBM</t>
  </si>
  <si>
    <t>ENDO</t>
  </si>
  <si>
    <t>ENGA</t>
  </si>
  <si>
    <t>ENGE</t>
  </si>
  <si>
    <t>ENCM</t>
  </si>
  <si>
    <t>ESPL</t>
  </si>
  <si>
    <t>ENST</t>
  </si>
  <si>
    <t>ENTI</t>
  </si>
  <si>
    <t>EORH</t>
  </si>
  <si>
    <t>EPIB</t>
  </si>
  <si>
    <t>EPTF</t>
  </si>
  <si>
    <t>EPID</t>
  </si>
  <si>
    <t>EPGU</t>
  </si>
  <si>
    <t>EPAM</t>
  </si>
  <si>
    <t>EGSC</t>
  </si>
  <si>
    <t>EPIT</t>
  </si>
  <si>
    <t>EPIS</t>
  </si>
  <si>
    <t>ESBO</t>
  </si>
  <si>
    <t>ESME</t>
  </si>
  <si>
    <t>ESSX</t>
  </si>
  <si>
    <t>ESXA</t>
  </si>
  <si>
    <t>ESXB</t>
  </si>
  <si>
    <t>ESXD</t>
  </si>
  <si>
    <t>ESXR</t>
  </si>
  <si>
    <t>ESXP</t>
  </si>
  <si>
    <t>ESTE</t>
  </si>
  <si>
    <t>EUBM</t>
  </si>
  <si>
    <t>EUCM</t>
  </si>
  <si>
    <t>EUMM</t>
  </si>
  <si>
    <t>EUMT</t>
  </si>
  <si>
    <t>EUMB</t>
  </si>
  <si>
    <t>EUCR</t>
  </si>
  <si>
    <t>EBNS</t>
  </si>
  <si>
    <t>EUDI</t>
  </si>
  <si>
    <t>EULY</t>
  </si>
  <si>
    <t>EUPH</t>
  </si>
  <si>
    <t>EURI</t>
  </si>
  <si>
    <t>EUST</t>
  </si>
  <si>
    <t>EUTE</t>
  </si>
  <si>
    <t>EVER</t>
  </si>
  <si>
    <t>EVIS</t>
  </si>
  <si>
    <t>EXOG</t>
  </si>
  <si>
    <t>FARR</t>
  </si>
  <si>
    <t>FASB</t>
  </si>
  <si>
    <t>FASI</t>
  </si>
  <si>
    <t>FAUL</t>
  </si>
  <si>
    <t>FEAT</t>
  </si>
  <si>
    <t>FEIJ</t>
  </si>
  <si>
    <t>FDBS</t>
  </si>
  <si>
    <t>FHPA</t>
  </si>
  <si>
    <t>FPPA</t>
  </si>
  <si>
    <t>FBLM</t>
  </si>
  <si>
    <t>FPPD</t>
  </si>
  <si>
    <t>FELD</t>
  </si>
  <si>
    <t>FTFT</t>
  </si>
  <si>
    <t>FGRN</t>
  </si>
  <si>
    <t>FANS</t>
  </si>
  <si>
    <t>FPHY</t>
  </si>
  <si>
    <t>FELS</t>
  </si>
  <si>
    <t>FENP</t>
  </si>
  <si>
    <t>FENW</t>
  </si>
  <si>
    <t>FERG</t>
  </si>
  <si>
    <t>Ferganite</t>
  </si>
  <si>
    <t>FEOG</t>
  </si>
  <si>
    <t>FERC</t>
  </si>
  <si>
    <t>FERT</t>
  </si>
  <si>
    <t>FRDI</t>
  </si>
  <si>
    <t>FERL</t>
  </si>
  <si>
    <t>FERP</t>
  </si>
  <si>
    <t>FRPL</t>
  </si>
  <si>
    <t>FERR</t>
  </si>
  <si>
    <t>FINA</t>
  </si>
  <si>
    <t>FASH</t>
  </si>
  <si>
    <t>FTUF</t>
  </si>
  <si>
    <t>FCMB</t>
  </si>
  <si>
    <t>FMLR</t>
  </si>
  <si>
    <t>FSND</t>
  </si>
  <si>
    <t>FIOR</t>
  </si>
  <si>
    <t>FIRE</t>
  </si>
  <si>
    <t>FIRM</t>
  </si>
  <si>
    <t>FISS</t>
  </si>
  <si>
    <t>FLEX</t>
  </si>
  <si>
    <t>FLIN</t>
  </si>
  <si>
    <t>FLOO</t>
  </si>
  <si>
    <t>FLUO</t>
  </si>
  <si>
    <t>FBDO</t>
  </si>
  <si>
    <t>FBGR</t>
  </si>
  <si>
    <t>FBTR</t>
  </si>
  <si>
    <t>FBDD</t>
  </si>
  <si>
    <t>FORA</t>
  </si>
  <si>
    <t>FORS</t>
  </si>
  <si>
    <t>FOYA</t>
  </si>
  <si>
    <t>FRIT</t>
  </si>
  <si>
    <t>FULG</t>
  </si>
  <si>
    <t>FUSA</t>
  </si>
  <si>
    <t>GBDI</t>
  </si>
  <si>
    <t>GBLM</t>
  </si>
  <si>
    <t>GAGA</t>
  </si>
  <si>
    <t>GANI</t>
  </si>
  <si>
    <t>GRGU</t>
  </si>
  <si>
    <t>GROM</t>
  </si>
  <si>
    <t>GBUG</t>
  </si>
  <si>
    <t>GBGN</t>
  </si>
  <si>
    <t>GBQF</t>
  </si>
  <si>
    <t>GCPG</t>
  </si>
  <si>
    <t>GGSC</t>
  </si>
  <si>
    <t>GGPS</t>
  </si>
  <si>
    <t>GHBS</t>
  </si>
  <si>
    <t>GMSC</t>
  </si>
  <si>
    <t>GRPT</t>
  </si>
  <si>
    <t>GPYG</t>
  </si>
  <si>
    <t>GPFG</t>
  </si>
  <si>
    <t>GQPG</t>
  </si>
  <si>
    <t>GQPF</t>
  </si>
  <si>
    <t>GSCP</t>
  </si>
  <si>
    <t>GEES</t>
  </si>
  <si>
    <t>GELI</t>
  </si>
  <si>
    <t>GEOR</t>
  </si>
  <si>
    <t>GLAC</t>
  </si>
  <si>
    <t>GGDP</t>
  </si>
  <si>
    <t>GCTT</t>
  </si>
  <si>
    <t>GLSM</t>
  </si>
  <si>
    <t>GLSG</t>
  </si>
  <si>
    <t>GSAD</t>
  </si>
  <si>
    <t>GSBS</t>
  </si>
  <si>
    <t>GSHF</t>
  </si>
  <si>
    <t>GGGN</t>
  </si>
  <si>
    <t>GPGN</t>
  </si>
  <si>
    <t>GPGF</t>
  </si>
  <si>
    <t>GPSC</t>
  </si>
  <si>
    <t>GPLM</t>
  </si>
  <si>
    <t>GLUN</t>
  </si>
  <si>
    <t>GOEG</t>
  </si>
  <si>
    <t>GOEM</t>
  </si>
  <si>
    <t>GOMS</t>
  </si>
  <si>
    <t>GOSD</t>
  </si>
  <si>
    <t>GOSM</t>
  </si>
  <si>
    <t>GOET</t>
  </si>
  <si>
    <t>GNOG</t>
  </si>
  <si>
    <t>GDGN</t>
  </si>
  <si>
    <t>GRSY</t>
  </si>
  <si>
    <t>GRAN</t>
  </si>
  <si>
    <t>GPGR</t>
  </si>
  <si>
    <t>{en}: 'Hebraic Granite' 'Hebrew Stone' 'Runite' 'Schriftgranit@de'</t>
  </si>
  <si>
    <t>GHSC</t>
  </si>
  <si>
    <t>GRAP</t>
  </si>
  <si>
    <t>GGDO</t>
  </si>
  <si>
    <t>GGIS</t>
  </si>
  <si>
    <t>GGPH</t>
  </si>
  <si>
    <t>{en}: 'Phosphatic conglomerate'</t>
  </si>
  <si>
    <t>GVMD</t>
  </si>
  <si>
    <t>GMDS</t>
  </si>
  <si>
    <t>GRNA</t>
  </si>
  <si>
    <t>GRBA</t>
  </si>
  <si>
    <t>GREN</t>
  </si>
  <si>
    <t>GRIQ</t>
  </si>
  <si>
    <t>GROS</t>
  </si>
  <si>
    <t>GROU</t>
  </si>
  <si>
    <t>GRUN</t>
  </si>
  <si>
    <t>GUAR</t>
  </si>
  <si>
    <t>GUMB</t>
  </si>
  <si>
    <t>GYAS</t>
  </si>
  <si>
    <t>GYGS</t>
  </si>
  <si>
    <t>GYMS</t>
  </si>
  <si>
    <t>GYPS</t>
  </si>
  <si>
    <t>GYWC</t>
  </si>
  <si>
    <t>HCNM</t>
  </si>
  <si>
    <t>HX4C</t>
  </si>
  <si>
    <t>H5XM</t>
  </si>
  <si>
    <t>HL3M</t>
  </si>
  <si>
    <t>HL31</t>
  </si>
  <si>
    <t>HL3A</t>
  </si>
  <si>
    <t>HL6M</t>
  </si>
  <si>
    <t>4HLZ</t>
  </si>
  <si>
    <t>3HLM</t>
  </si>
  <si>
    <t>35HL</t>
  </si>
  <si>
    <t>36HL</t>
  </si>
  <si>
    <t>37HL</t>
  </si>
  <si>
    <t>39HL</t>
  </si>
  <si>
    <t>34HC</t>
  </si>
  <si>
    <t>4HLM</t>
  </si>
  <si>
    <t>45HL</t>
  </si>
  <si>
    <t>45HW</t>
  </si>
  <si>
    <t>5HLM</t>
  </si>
  <si>
    <t>6HLM</t>
  </si>
  <si>
    <t>6HLT</t>
  </si>
  <si>
    <t>HXCM</t>
  </si>
  <si>
    <t>HZ4M</t>
  </si>
  <si>
    <t>45HZ</t>
  </si>
  <si>
    <t>HZ5M</t>
  </si>
  <si>
    <t>HZ6M</t>
  </si>
  <si>
    <t>H3CM</t>
  </si>
  <si>
    <t>H30M</t>
  </si>
  <si>
    <t>H304</t>
  </si>
  <si>
    <t>H31M</t>
  </si>
  <si>
    <t>H32M</t>
  </si>
  <si>
    <t>H327</t>
  </si>
  <si>
    <t>H326</t>
  </si>
  <si>
    <t>H33M</t>
  </si>
  <si>
    <t>H34M</t>
  </si>
  <si>
    <t>H35M</t>
  </si>
  <si>
    <t>H36M</t>
  </si>
  <si>
    <t>H37M</t>
  </si>
  <si>
    <t>H38M</t>
  </si>
  <si>
    <t>H39M</t>
  </si>
  <si>
    <t>H395</t>
  </si>
  <si>
    <t>H396</t>
  </si>
  <si>
    <t>34HM</t>
  </si>
  <si>
    <t>H34N</t>
  </si>
  <si>
    <t>H35N</t>
  </si>
  <si>
    <t>H36N</t>
  </si>
  <si>
    <t>H3AM</t>
  </si>
  <si>
    <t>H4CM</t>
  </si>
  <si>
    <t>H4XM</t>
  </si>
  <si>
    <t>45HM</t>
  </si>
  <si>
    <t>46HM</t>
  </si>
  <si>
    <t>H45N</t>
  </si>
  <si>
    <t>H46N</t>
  </si>
  <si>
    <t>H4AM</t>
  </si>
  <si>
    <t>H4BM</t>
  </si>
  <si>
    <t>H5CM</t>
  </si>
  <si>
    <t>H56M</t>
  </si>
  <si>
    <t>H57M</t>
  </si>
  <si>
    <t>H5AM</t>
  </si>
  <si>
    <t>H5MB</t>
  </si>
  <si>
    <t>H6CM</t>
  </si>
  <si>
    <t>H6AM</t>
  </si>
  <si>
    <t>H6MB</t>
  </si>
  <si>
    <t>H7CM</t>
  </si>
  <si>
    <t>HGYS</t>
  </si>
  <si>
    <t>HAGS</t>
  </si>
  <si>
    <t>HAMS</t>
  </si>
  <si>
    <t>HAPS</t>
  </si>
  <si>
    <t>HAWK</t>
  </si>
  <si>
    <t>HALL</t>
  </si>
  <si>
    <t>HACM</t>
  </si>
  <si>
    <t>HARD</t>
  </si>
  <si>
    <t>HARR</t>
  </si>
  <si>
    <t>HZDM</t>
  </si>
  <si>
    <t>HYNT</t>
  </si>
  <si>
    <t>HYPY</t>
  </si>
  <si>
    <t>HYBT</t>
  </si>
  <si>
    <t>HYPH</t>
  </si>
  <si>
    <t>HYNE</t>
  </si>
  <si>
    <t>HEDM</t>
  </si>
  <si>
    <t>HMGR</t>
  </si>
  <si>
    <t>HMMD</t>
  </si>
  <si>
    <t>HMMS</t>
  </si>
  <si>
    <t>HMSD</t>
  </si>
  <si>
    <t>HMSE</t>
  </si>
  <si>
    <t>HMST</t>
  </si>
  <si>
    <t>HPTM</t>
  </si>
  <si>
    <t>ALOB</t>
  </si>
  <si>
    <t>HGMH</t>
  </si>
  <si>
    <t>HGMM</t>
  </si>
  <si>
    <t>HGUH</t>
  </si>
  <si>
    <t>HGHL</t>
  </si>
  <si>
    <t>TIBS</t>
  </si>
  <si>
    <t>HGHW</t>
  </si>
  <si>
    <t>HILL</t>
  </si>
  <si>
    <t>HIMM</t>
  </si>
  <si>
    <t>HIST</t>
  </si>
  <si>
    <t>HMBM</t>
  </si>
  <si>
    <t>HTCM</t>
  </si>
  <si>
    <t>MTCM</t>
  </si>
  <si>
    <t>HBAD</t>
  </si>
  <si>
    <t>HBDI</t>
  </si>
  <si>
    <t>HBGN</t>
  </si>
  <si>
    <t>HBGR</t>
  </si>
  <si>
    <t>HBGF</t>
  </si>
  <si>
    <t>HBHZ</t>
  </si>
  <si>
    <t>HBMG</t>
  </si>
  <si>
    <t>HBOD</t>
  </si>
  <si>
    <t>HBOX</t>
  </si>
  <si>
    <t>HBPH</t>
  </si>
  <si>
    <t>HBSC</t>
  </si>
  <si>
    <t>HBAA</t>
  </si>
  <si>
    <t>HBBG</t>
  </si>
  <si>
    <t>HBTG</t>
  </si>
  <si>
    <t>HBGD</t>
  </si>
  <si>
    <t>HBRK</t>
  </si>
  <si>
    <t>HBTS</t>
  </si>
  <si>
    <t>HFSC</t>
  </si>
  <si>
    <t>HOWA</t>
  </si>
  <si>
    <t>HUMI</t>
  </si>
  <si>
    <t>HUSE</t>
  </si>
  <si>
    <t>HEPL</t>
  </si>
  <si>
    <t>HODL</t>
  </si>
  <si>
    <t>HYBR</t>
  </si>
  <si>
    <t>IABM</t>
  </si>
  <si>
    <t>IAMG</t>
  </si>
  <si>
    <t>IAHH</t>
  </si>
  <si>
    <t>IAHL</t>
  </si>
  <si>
    <t>IALH</t>
  </si>
  <si>
    <t>IALL</t>
  </si>
  <si>
    <t>IALM</t>
  </si>
  <si>
    <t>ICIM</t>
  </si>
  <si>
    <t>ICEL</t>
  </si>
  <si>
    <t>IIAB</t>
  </si>
  <si>
    <t>IICM</t>
  </si>
  <si>
    <t>IIDM</t>
  </si>
  <si>
    <t>IIEM</t>
  </si>
  <si>
    <t>IIFM</t>
  </si>
  <si>
    <t>IIGM</t>
  </si>
  <si>
    <t>IIIA</t>
  </si>
  <si>
    <t>IIIC</t>
  </si>
  <si>
    <t>IIIE</t>
  </si>
  <si>
    <t>IIIF</t>
  </si>
  <si>
    <t>IJOL</t>
  </si>
  <si>
    <t>ILCY</t>
  </si>
  <si>
    <t>ILCS</t>
  </si>
  <si>
    <t>ILME</t>
  </si>
  <si>
    <t>IMEH</t>
  </si>
  <si>
    <t>IMPR</t>
  </si>
  <si>
    <t>IMMR</t>
  </si>
  <si>
    <t>IMLM</t>
  </si>
  <si>
    <t>IMMB</t>
  </si>
  <si>
    <t>IMPU</t>
  </si>
  <si>
    <t>INCE</t>
  </si>
  <si>
    <t>INCC</t>
  </si>
  <si>
    <t>INFB</t>
  </si>
  <si>
    <t>INPC</t>
  </si>
  <si>
    <t>INUC</t>
  </si>
  <si>
    <t>INDO</t>
  </si>
  <si>
    <t>INFI</t>
  </si>
  <si>
    <t>IRGH</t>
  </si>
  <si>
    <t>IGMT</t>
  </si>
  <si>
    <t>IRMT</t>
  </si>
  <si>
    <t>FEOR</t>
  </si>
  <si>
    <t>FEOO</t>
  </si>
  <si>
    <t>FESG</t>
  </si>
  <si>
    <t>IRBS</t>
  </si>
  <si>
    <t>IRCS</t>
  </si>
  <si>
    <t>IRGS</t>
  </si>
  <si>
    <t>IRGV</t>
  </si>
  <si>
    <t>IRMD</t>
  </si>
  <si>
    <t>IRMS</t>
  </si>
  <si>
    <t>IRPS</t>
  </si>
  <si>
    <t>IRSD</t>
  </si>
  <si>
    <t>ISSO</t>
  </si>
  <si>
    <t>IRWK</t>
  </si>
  <si>
    <t>ISLA</t>
  </si>
  <si>
    <t>ITAB</t>
  </si>
  <si>
    <t>ITAC</t>
  </si>
  <si>
    <t>ITAL</t>
  </si>
  <si>
    <t>ITGR</t>
  </si>
  <si>
    <t>IVAM</t>
  </si>
  <si>
    <t>IVBM</t>
  </si>
  <si>
    <t>IVOR</t>
  </si>
  <si>
    <t>JAJA</t>
  </si>
  <si>
    <t>JBGS</t>
  </si>
  <si>
    <t>JGPS</t>
  </si>
  <si>
    <t>JDTT</t>
  </si>
  <si>
    <t>JSLT</t>
  </si>
  <si>
    <t>KCHM</t>
  </si>
  <si>
    <t>K3CM</t>
  </si>
  <si>
    <t>K4CM</t>
  </si>
  <si>
    <t>KAIN</t>
  </si>
  <si>
    <t>KALM</t>
  </si>
  <si>
    <t>KSSY</t>
  </si>
  <si>
    <t>{en}: 'Synnyrite'</t>
  </si>
  <si>
    <t>KSBP</t>
  </si>
  <si>
    <t>KSLM</t>
  </si>
  <si>
    <t>KSPM</t>
  </si>
  <si>
    <t>KPOM</t>
  </si>
  <si>
    <t>KSRK</t>
  </si>
  <si>
    <t>KSLT</t>
  </si>
  <si>
    <t>KAMA</t>
  </si>
  <si>
    <t>KAOL</t>
  </si>
  <si>
    <t>{en}: 'China Clay'</t>
  </si>
  <si>
    <t>KARS</t>
  </si>
  <si>
    <t>KAXT</t>
  </si>
  <si>
    <t>KENT</t>
  </si>
  <si>
    <t>KERN</t>
  </si>
  <si>
    <t>KGLS</t>
  </si>
  <si>
    <t>KGSM</t>
  </si>
  <si>
    <t>KFLG</t>
  </si>
  <si>
    <t>KHIB</t>
  </si>
  <si>
    <t>KIER</t>
  </si>
  <si>
    <t>KILL</t>
  </si>
  <si>
    <t>KINZ</t>
  </si>
  <si>
    <t>KIVI</t>
  </si>
  <si>
    <t>KJEL</t>
  </si>
  <si>
    <t>KLIN</t>
  </si>
  <si>
    <t>KMFC</t>
  </si>
  <si>
    <t>KOSM</t>
  </si>
  <si>
    <t>KOVD</t>
  </si>
  <si>
    <t>KVDR</t>
  </si>
  <si>
    <t>KYGL</t>
  </si>
  <si>
    <t>KYGC</t>
  </si>
  <si>
    <t>KGAQ</t>
  </si>
  <si>
    <t>KPEC</t>
  </si>
  <si>
    <t>KYTS</t>
  </si>
  <si>
    <t>KYTP</t>
  </si>
  <si>
    <t>LCNM</t>
  </si>
  <si>
    <t>LX3C</t>
  </si>
  <si>
    <t>3LHM</t>
  </si>
  <si>
    <t>4LLL</t>
  </si>
  <si>
    <t>3LLL</t>
  </si>
  <si>
    <t>30LL</t>
  </si>
  <si>
    <t>305L</t>
  </si>
  <si>
    <t>5LLL</t>
  </si>
  <si>
    <t>6LLL</t>
  </si>
  <si>
    <t>LYX3</t>
  </si>
  <si>
    <t>4LYZ</t>
  </si>
  <si>
    <t>5LYZ</t>
  </si>
  <si>
    <t>6LYZ</t>
  </si>
  <si>
    <t>LYZ3</t>
  </si>
  <si>
    <t>LY31</t>
  </si>
  <si>
    <t>310L</t>
  </si>
  <si>
    <t>32LY</t>
  </si>
  <si>
    <t>34LY</t>
  </si>
  <si>
    <t>35LY</t>
  </si>
  <si>
    <t>35WY</t>
  </si>
  <si>
    <t>36WY</t>
  </si>
  <si>
    <t>4LYM</t>
  </si>
  <si>
    <t>5LYM</t>
  </si>
  <si>
    <t>56LY</t>
  </si>
  <si>
    <t>56WY</t>
  </si>
  <si>
    <t>6LYM</t>
  </si>
  <si>
    <t>6LYA</t>
  </si>
  <si>
    <t>LYTM</t>
  </si>
  <si>
    <t>LZ3M</t>
  </si>
  <si>
    <t>LZ46</t>
  </si>
  <si>
    <t>LZ5M</t>
  </si>
  <si>
    <t>LZ6M</t>
  </si>
  <si>
    <t>L3CM</t>
  </si>
  <si>
    <t>L30M</t>
  </si>
  <si>
    <t>L300</t>
  </si>
  <si>
    <t>L307</t>
  </si>
  <si>
    <t>L309</t>
  </si>
  <si>
    <t>L305</t>
  </si>
  <si>
    <t>L31M</t>
  </si>
  <si>
    <t>310C</t>
  </si>
  <si>
    <t>L315</t>
  </si>
  <si>
    <t>L32M</t>
  </si>
  <si>
    <t>L325</t>
  </si>
  <si>
    <t>L326</t>
  </si>
  <si>
    <t>L33M</t>
  </si>
  <si>
    <t>L335</t>
  </si>
  <si>
    <t>L336</t>
  </si>
  <si>
    <t>L337</t>
  </si>
  <si>
    <t>L34M</t>
  </si>
  <si>
    <t>L35M</t>
  </si>
  <si>
    <t>L357</t>
  </si>
  <si>
    <t>L358</t>
  </si>
  <si>
    <t>L359</t>
  </si>
  <si>
    <t>L355</t>
  </si>
  <si>
    <t>L36M</t>
  </si>
  <si>
    <t>L364</t>
  </si>
  <si>
    <t>L37M</t>
  </si>
  <si>
    <t>378L</t>
  </si>
  <si>
    <t>L379</t>
  </si>
  <si>
    <t>L374</t>
  </si>
  <si>
    <t>L376</t>
  </si>
  <si>
    <t>L38M</t>
  </si>
  <si>
    <t>L385</t>
  </si>
  <si>
    <t>L386</t>
  </si>
  <si>
    <t>L38A</t>
  </si>
  <si>
    <t>L39M</t>
  </si>
  <si>
    <t>394L</t>
  </si>
  <si>
    <t>34LM</t>
  </si>
  <si>
    <t>L34D</t>
  </si>
  <si>
    <t>L35D</t>
  </si>
  <si>
    <t>L36D</t>
  </si>
  <si>
    <t>L37D</t>
  </si>
  <si>
    <t>L3MB</t>
  </si>
  <si>
    <t>L4CM</t>
  </si>
  <si>
    <t>45LM</t>
  </si>
  <si>
    <t>L45D</t>
  </si>
  <si>
    <t>L46D</t>
  </si>
  <si>
    <t>L4AM</t>
  </si>
  <si>
    <t>L4MB</t>
  </si>
  <si>
    <t>L4TM</t>
  </si>
  <si>
    <t>L5CM</t>
  </si>
  <si>
    <t>56LM</t>
  </si>
  <si>
    <t>L57D</t>
  </si>
  <si>
    <t>L5MB</t>
  </si>
  <si>
    <t>L6CM</t>
  </si>
  <si>
    <t>67LM</t>
  </si>
  <si>
    <t>L6MB</t>
  </si>
  <si>
    <t>L6TM</t>
  </si>
  <si>
    <t>L7CM</t>
  </si>
  <si>
    <t>LBRS</t>
  </si>
  <si>
    <t>LABR</t>
  </si>
  <si>
    <t>{en}: 'lake sediment' 'Lacustrine sediments'</t>
  </si>
  <si>
    <t>LAKA</t>
  </si>
  <si>
    <t>LAMA</t>
  </si>
  <si>
    <t>LAPI</t>
  </si>
  <si>
    <t>LARD</t>
  </si>
  <si>
    <t>LARV</t>
  </si>
  <si>
    <t>{en}: 'blue granite' 'Laurvikite'</t>
  </si>
  <si>
    <t>LAVI</t>
  </si>
  <si>
    <t>LAYE</t>
  </si>
  <si>
    <t>LEPT</t>
  </si>
  <si>
    <t>LENH</t>
  </si>
  <si>
    <t>LEBN</t>
  </si>
  <si>
    <t>LEMY</t>
  </si>
  <si>
    <t>LENP</t>
  </si>
  <si>
    <t>LEPL</t>
  </si>
  <si>
    <t>LEPN</t>
  </si>
  <si>
    <t>LERL</t>
  </si>
  <si>
    <t>LETP</t>
  </si>
  <si>
    <t>LCTS</t>
  </si>
  <si>
    <t>LECL</t>
  </si>
  <si>
    <t>LEPY</t>
  </si>
  <si>
    <t>LEAN</t>
  </si>
  <si>
    <t>LECS</t>
  </si>
  <si>
    <t>LECT</t>
  </si>
  <si>
    <t>{en}: 'Epibugite'</t>
  </si>
  <si>
    <t>LEND</t>
  </si>
  <si>
    <t>LEDI</t>
  </si>
  <si>
    <t>LFMD</t>
  </si>
  <si>
    <t>LFMG</t>
  </si>
  <si>
    <t>LFMY</t>
  </si>
  <si>
    <t>LEGD</t>
  </si>
  <si>
    <t>LEMG</t>
  </si>
  <si>
    <t>LEMR</t>
  </si>
  <si>
    <t>LQFS</t>
  </si>
  <si>
    <t>LQDI</t>
  </si>
  <si>
    <t>LQGB</t>
  </si>
  <si>
    <t>LQMD</t>
  </si>
  <si>
    <t>LQMG</t>
  </si>
  <si>
    <t>LQMZ</t>
  </si>
  <si>
    <t>LESY</t>
  </si>
  <si>
    <t>LESG</t>
  </si>
  <si>
    <t>LETN</t>
  </si>
  <si>
    <t>LZSM</t>
  </si>
  <si>
    <t>LLFS</t>
  </si>
  <si>
    <t>LLGS</t>
  </si>
  <si>
    <t>LLGV</t>
  </si>
  <si>
    <t>LMSS</t>
  </si>
  <si>
    <t>LLMT</t>
  </si>
  <si>
    <t>LLPS</t>
  </si>
  <si>
    <t>LLPP</t>
  </si>
  <si>
    <t>LLSM</t>
  </si>
  <si>
    <t>LSMS</t>
  </si>
  <si>
    <t>LLRS</t>
  </si>
  <si>
    <t>LLSD</t>
  </si>
  <si>
    <t>LLSP</t>
  </si>
  <si>
    <t>LNGV</t>
  </si>
  <si>
    <t>LNMD</t>
  </si>
  <si>
    <t>LNMS</t>
  </si>
  <si>
    <t>LNSD</t>
  </si>
  <si>
    <t>LNSE</t>
  </si>
  <si>
    <t>LNST</t>
  </si>
  <si>
    <t>LMCM</t>
  </si>
  <si>
    <t>LIMU</t>
  </si>
  <si>
    <t>LING</t>
  </si>
  <si>
    <t>LINS</t>
  </si>
  <si>
    <t>LITC</t>
  </si>
  <si>
    <t>LASH</t>
  </si>
  <si>
    <t>LBRC</t>
  </si>
  <si>
    <t>LIBR</t>
  </si>
  <si>
    <t>LIOR</t>
  </si>
  <si>
    <t>LIHO</t>
  </si>
  <si>
    <t>LISO</t>
  </si>
  <si>
    <t>LITH</t>
  </si>
  <si>
    <t>LPLG</t>
  </si>
  <si>
    <t>YCMT</t>
  </si>
  <si>
    <t>YL3M</t>
  </si>
  <si>
    <t>YL31</t>
  </si>
  <si>
    <t>YL32</t>
  </si>
  <si>
    <t>YXCM</t>
  </si>
  <si>
    <t>YZ3M</t>
  </si>
  <si>
    <t>YZ4M</t>
  </si>
  <si>
    <t>45YZ</t>
  </si>
  <si>
    <t>YZ5M</t>
  </si>
  <si>
    <t>YZ6M</t>
  </si>
  <si>
    <t>Y35N</t>
  </si>
  <si>
    <t>Y3CM</t>
  </si>
  <si>
    <t>Y30M</t>
  </si>
  <si>
    <t>Y300</t>
  </si>
  <si>
    <t>Y305</t>
  </si>
  <si>
    <t>Y31M</t>
  </si>
  <si>
    <t>Y310</t>
  </si>
  <si>
    <t>Y315</t>
  </si>
  <si>
    <t>Y32M</t>
  </si>
  <si>
    <t>Y33M</t>
  </si>
  <si>
    <t>Y34M</t>
  </si>
  <si>
    <t>Y35M</t>
  </si>
  <si>
    <t>Y36M</t>
  </si>
  <si>
    <t>Y367</t>
  </si>
  <si>
    <t>Y37M</t>
  </si>
  <si>
    <t>Y376</t>
  </si>
  <si>
    <t>Y38M</t>
  </si>
  <si>
    <t>Y384</t>
  </si>
  <si>
    <t>Y386</t>
  </si>
  <si>
    <t>Y39M</t>
  </si>
  <si>
    <t>Y394</t>
  </si>
  <si>
    <t>34YM</t>
  </si>
  <si>
    <t>Y3W4</t>
  </si>
  <si>
    <t>Y3W5</t>
  </si>
  <si>
    <t>Y3W6</t>
  </si>
  <si>
    <t>Y4CM</t>
  </si>
  <si>
    <t>45YM</t>
  </si>
  <si>
    <t>46YM</t>
  </si>
  <si>
    <t>Y4W5</t>
  </si>
  <si>
    <t>Y4W6</t>
  </si>
  <si>
    <t>Y4W7</t>
  </si>
  <si>
    <t>Y4MB</t>
  </si>
  <si>
    <t>Y5CM</t>
  </si>
  <si>
    <t>56YM</t>
  </si>
  <si>
    <t>Y5W6</t>
  </si>
  <si>
    <t>Y5MB</t>
  </si>
  <si>
    <t>Y6CM</t>
  </si>
  <si>
    <t>Y6XM</t>
  </si>
  <si>
    <t>67YM</t>
  </si>
  <si>
    <t>Y6AM</t>
  </si>
  <si>
    <t>Y6MB</t>
  </si>
  <si>
    <t>Y7CM</t>
  </si>
  <si>
    <t>Y7XM</t>
  </si>
  <si>
    <t>YIMM</t>
  </si>
  <si>
    <t>YMBM</t>
  </si>
  <si>
    <t>YTCM</t>
  </si>
  <si>
    <t>LMBC</t>
  </si>
  <si>
    <t>LTCM</t>
  </si>
  <si>
    <t>LMCH</t>
  </si>
  <si>
    <t>LMYS</t>
  </si>
  <si>
    <t>LDMT</t>
  </si>
  <si>
    <t>LDAM</t>
  </si>
  <si>
    <t>LTIB</t>
  </si>
  <si>
    <t>LUCU</t>
  </si>
  <si>
    <t>LUGA</t>
  </si>
  <si>
    <t>LUJA</t>
  </si>
  <si>
    <t>LJVR</t>
  </si>
  <si>
    <t>LACM</t>
  </si>
  <si>
    <t>MNBR</t>
  </si>
  <si>
    <t>MNRS</t>
  </si>
  <si>
    <t>MNGG</t>
  </si>
  <si>
    <t>{en}: 'Lunar granophyre'</t>
  </si>
  <si>
    <t>MNHR</t>
  </si>
  <si>
    <t>MNIR</t>
  </si>
  <si>
    <t>MNMR</t>
  </si>
  <si>
    <t>MNRG</t>
  </si>
  <si>
    <t>LUND</t>
  </si>
  <si>
    <t>LUSC</t>
  </si>
  <si>
    <t>LUSI</t>
  </si>
  <si>
    <t>LUTA</t>
  </si>
  <si>
    <t>LUXU</t>
  </si>
  <si>
    <t>{en}: 'Luxullianite' 'Luxulyanite'</t>
  </si>
  <si>
    <t>MACU</t>
  </si>
  <si>
    <t>MAEA</t>
  </si>
  <si>
    <t>MAEN</t>
  </si>
  <si>
    <t>MFGL</t>
  </si>
  <si>
    <t>MFHF</t>
  </si>
  <si>
    <t>MAGM</t>
  </si>
  <si>
    <t>MGLL</t>
  </si>
  <si>
    <t>MASK</t>
  </si>
  <si>
    <t>MGST</t>
  </si>
  <si>
    <t>MGBT</t>
  </si>
  <si>
    <t>MGOL</t>
  </si>
  <si>
    <t>MGSP</t>
  </si>
  <si>
    <t>MGCS</t>
  </si>
  <si>
    <t>MGOA</t>
  </si>
  <si>
    <t>MPXM</t>
  </si>
  <si>
    <t>MGTT</t>
  </si>
  <si>
    <t>MGCP</t>
  </si>
  <si>
    <t>MAHO</t>
  </si>
  <si>
    <t>MALI</t>
  </si>
  <si>
    <t>MNCS</t>
  </si>
  <si>
    <t>MNSK</t>
  </si>
  <si>
    <t>MNLT</t>
  </si>
  <si>
    <t>MRBS</t>
  </si>
  <si>
    <t>MARE</t>
  </si>
  <si>
    <t>MARG</t>
  </si>
  <si>
    <t>MBBM</t>
  </si>
  <si>
    <t>MAMT</t>
  </si>
  <si>
    <t>MART</t>
  </si>
  <si>
    <t>MGMH</t>
  </si>
  <si>
    <t>MGUH</t>
  </si>
  <si>
    <t>MSND</t>
  </si>
  <si>
    <t>MAFG</t>
  </si>
  <si>
    <t>MAFS</t>
  </si>
  <si>
    <t>MLDI</t>
  </si>
  <si>
    <t>MFMD</t>
  </si>
  <si>
    <t>MFMG</t>
  </si>
  <si>
    <t>MGMY</t>
  </si>
  <si>
    <t>MLGR</t>
  </si>
  <si>
    <t>MLGD</t>
  </si>
  <si>
    <t>MLMG</t>
  </si>
  <si>
    <t>MLMR</t>
  </si>
  <si>
    <t>MLMZ</t>
  </si>
  <si>
    <t>MLBN</t>
  </si>
  <si>
    <t>MLLB</t>
  </si>
  <si>
    <t>MLNS</t>
  </si>
  <si>
    <t>MLTP</t>
  </si>
  <si>
    <t>MLPY</t>
  </si>
  <si>
    <t>MQAF</t>
  </si>
  <si>
    <t>MQDI</t>
  </si>
  <si>
    <t>MQGB</t>
  </si>
  <si>
    <t>MQMD</t>
  </si>
  <si>
    <t>MQMG</t>
  </si>
  <si>
    <t>MQMZ</t>
  </si>
  <si>
    <t>MLSY</t>
  </si>
  <si>
    <t>MLSG</t>
  </si>
  <si>
    <t>MLTN</t>
  </si>
  <si>
    <t>MLTF</t>
  </si>
  <si>
    <t>MLTL</t>
  </si>
  <si>
    <t>MTNP</t>
  </si>
  <si>
    <t>MLTR</t>
  </si>
  <si>
    <t>MEND</t>
  </si>
  <si>
    <t>HGOR</t>
  </si>
  <si>
    <t>MCTC</t>
  </si>
  <si>
    <t>MSMY</t>
  </si>
  <si>
    <t>MSCG</t>
  </si>
  <si>
    <t>{en}: 'Birkremite' 'Bjerkreimite' 'M-charnockite' 'Mesoperthite charnockite'</t>
  </si>
  <si>
    <t>MIMT</t>
  </si>
  <si>
    <t>MIAM</t>
  </si>
  <si>
    <t>MIA1</t>
  </si>
  <si>
    <t>MIA2</t>
  </si>
  <si>
    <t>MIA3</t>
  </si>
  <si>
    <t>MA34</t>
  </si>
  <si>
    <t>MIA4</t>
  </si>
  <si>
    <t>MIBM</t>
  </si>
  <si>
    <t>MIB1</t>
  </si>
  <si>
    <t>MIB2</t>
  </si>
  <si>
    <t>MIB3</t>
  </si>
  <si>
    <t>MIB4</t>
  </si>
  <si>
    <t>MICM</t>
  </si>
  <si>
    <t>MIC2</t>
  </si>
  <si>
    <t>MCSR</t>
  </si>
  <si>
    <t>MCMR</t>
  </si>
  <si>
    <t>MCUR</t>
  </si>
  <si>
    <t>MXCR</t>
  </si>
  <si>
    <t>MFMR</t>
  </si>
  <si>
    <t>MORR</t>
  </si>
  <si>
    <t>MSSR</t>
  </si>
  <si>
    <t>MUGR</t>
  </si>
  <si>
    <t>MANR</t>
  </si>
  <si>
    <t>MAGR</t>
  </si>
  <si>
    <t>MAGG</t>
  </si>
  <si>
    <t>MLFG</t>
  </si>
  <si>
    <t>MLFR</t>
  </si>
  <si>
    <t>MLFS</t>
  </si>
  <si>
    <t>MLFT</t>
  </si>
  <si>
    <t>MAMP</t>
  </si>
  <si>
    <t>MAVS</t>
  </si>
  <si>
    <t>MAGS</t>
  </si>
  <si>
    <t>MAMS</t>
  </si>
  <si>
    <t>MAPS</t>
  </si>
  <si>
    <t>MAST</t>
  </si>
  <si>
    <t>MAWK</t>
  </si>
  <si>
    <t>MKBS</t>
  </si>
  <si>
    <t>MKFS</t>
  </si>
  <si>
    <t>MKGS</t>
  </si>
  <si>
    <t>MKMP</t>
  </si>
  <si>
    <t>MKMT</t>
  </si>
  <si>
    <t>MKMS</t>
  </si>
  <si>
    <t>MKPS</t>
  </si>
  <si>
    <t>MKPP</t>
  </si>
  <si>
    <t>MKPT</t>
  </si>
  <si>
    <t>MKWK</t>
  </si>
  <si>
    <t>MATH</t>
  </si>
  <si>
    <t>MAMR</t>
  </si>
  <si>
    <t>MAPT</t>
  </si>
  <si>
    <t>MGBS</t>
  </si>
  <si>
    <t>MGFS</t>
  </si>
  <si>
    <t>MGGS</t>
  </si>
  <si>
    <t>MGMP</t>
  </si>
  <si>
    <t>MGMT</t>
  </si>
  <si>
    <t>MRMS</t>
  </si>
  <si>
    <t>MRPS</t>
  </si>
  <si>
    <t>MRPP</t>
  </si>
  <si>
    <t>MRPT</t>
  </si>
  <si>
    <t>MRWK</t>
  </si>
  <si>
    <t>MAGL</t>
  </si>
  <si>
    <t>MARK</t>
  </si>
  <si>
    <t>MBBC</t>
  </si>
  <si>
    <t>MBCO</t>
  </si>
  <si>
    <t>MBDC</t>
  </si>
  <si>
    <t>MBAN</t>
  </si>
  <si>
    <t>MBTA</t>
  </si>
  <si>
    <t>MBVB</t>
  </si>
  <si>
    <t>MBVS</t>
  </si>
  <si>
    <t>MBNT</t>
  </si>
  <si>
    <t>MBNF</t>
  </si>
  <si>
    <t>MBAX</t>
  </si>
  <si>
    <t>MBNM</t>
  </si>
  <si>
    <t>MBTT</t>
  </si>
  <si>
    <t>MBTC</t>
  </si>
  <si>
    <t>MBKL</t>
  </si>
  <si>
    <t>MBCC</t>
  </si>
  <si>
    <t>MBGC</t>
  </si>
  <si>
    <t>MBNC</t>
  </si>
  <si>
    <t>MBNN</t>
  </si>
  <si>
    <t>MBRC</t>
  </si>
  <si>
    <t>MBRL</t>
  </si>
  <si>
    <t>MCBS</t>
  </si>
  <si>
    <t>MCCN</t>
  </si>
  <si>
    <t>MCFS</t>
  </si>
  <si>
    <t>MCGS</t>
  </si>
  <si>
    <t>MCMP</t>
  </si>
  <si>
    <t>MCMT</t>
  </si>
  <si>
    <t>MCMS</t>
  </si>
  <si>
    <t>MCPS</t>
  </si>
  <si>
    <t>MCPP</t>
  </si>
  <si>
    <t>MCPT</t>
  </si>
  <si>
    <t>MCWK</t>
  </si>
  <si>
    <t>MCTN</t>
  </si>
  <si>
    <t>MCNM</t>
  </si>
  <si>
    <t>MCBC</t>
  </si>
  <si>
    <t>MCNC</t>
  </si>
  <si>
    <t>MCSG</t>
  </si>
  <si>
    <t>MCCR</t>
  </si>
  <si>
    <t>{en}: 'Matacarbonate rock'</t>
  </si>
  <si>
    <t>MCBN</t>
  </si>
  <si>
    <t>MCRN</t>
  </si>
  <si>
    <t>MCHK</t>
  </si>
  <si>
    <t>MCHT</t>
  </si>
  <si>
    <t>MCHM</t>
  </si>
  <si>
    <t>MCLR</t>
  </si>
  <si>
    <t>MCYS</t>
  </si>
  <si>
    <t>MCPX</t>
  </si>
  <si>
    <t>MCOL</t>
  </si>
  <si>
    <t>MDVS</t>
  </si>
  <si>
    <t>MDMC</t>
  </si>
  <si>
    <t>MDAT</t>
  </si>
  <si>
    <t>MDOL</t>
  </si>
  <si>
    <t>MDBS</t>
  </si>
  <si>
    <t>MDCN</t>
  </si>
  <si>
    <t>MDFS</t>
  </si>
  <si>
    <t>MDGS</t>
  </si>
  <si>
    <t>MDMP</t>
  </si>
  <si>
    <t>MDMT</t>
  </si>
  <si>
    <t>MDMS</t>
  </si>
  <si>
    <t>MDPS</t>
  </si>
  <si>
    <t>MDPP</t>
  </si>
  <si>
    <t>MDPT</t>
  </si>
  <si>
    <t>MDWK</t>
  </si>
  <si>
    <t>MDOS</t>
  </si>
  <si>
    <t>MDCO</t>
  </si>
  <si>
    <t>MDUN</t>
  </si>
  <si>
    <t>MDUR</t>
  </si>
  <si>
    <t>MEVA</t>
  </si>
  <si>
    <t>MFWK</t>
  </si>
  <si>
    <t>MFEC</t>
  </si>
  <si>
    <t>MFNT</t>
  </si>
  <si>
    <t>MFAS</t>
  </si>
  <si>
    <t>MFDI</t>
  </si>
  <si>
    <t>MFLT</t>
  </si>
  <si>
    <t>MFBM</t>
  </si>
  <si>
    <t>MFMZ</t>
  </si>
  <si>
    <t>MFSY</t>
  </si>
  <si>
    <t>MFTY</t>
  </si>
  <si>
    <t>MFDT</t>
  </si>
  <si>
    <t>MFUS</t>
  </si>
  <si>
    <t>MGRN</t>
  </si>
  <si>
    <t>MTGD</t>
  </si>
  <si>
    <t>MTGW</t>
  </si>
  <si>
    <t>MG1K</t>
  </si>
  <si>
    <t>MYGS</t>
  </si>
  <si>
    <t>MYMS</t>
  </si>
  <si>
    <t>MYPS</t>
  </si>
  <si>
    <t>MYST</t>
  </si>
  <si>
    <t>MYWK</t>
  </si>
  <si>
    <t>MHGS</t>
  </si>
  <si>
    <t>MHMS</t>
  </si>
  <si>
    <t>MHPS</t>
  </si>
  <si>
    <t>MHST</t>
  </si>
  <si>
    <t>MHWK</t>
  </si>
  <si>
    <t>MHZB</t>
  </si>
  <si>
    <t>MHUY</t>
  </si>
  <si>
    <t>MHAW</t>
  </si>
  <si>
    <t>MHBP</t>
  </si>
  <si>
    <t>MHPX</t>
  </si>
  <si>
    <t>MHBT</t>
  </si>
  <si>
    <t>MHTS</t>
  </si>
  <si>
    <t>MHCS</t>
  </si>
  <si>
    <t>MHYC</t>
  </si>
  <si>
    <t>MICY</t>
  </si>
  <si>
    <t>MIAP</t>
  </si>
  <si>
    <t>MILM</t>
  </si>
  <si>
    <t>MICO</t>
  </si>
  <si>
    <t>MFBS</t>
  </si>
  <si>
    <t>MFGS</t>
  </si>
  <si>
    <t>MFMS</t>
  </si>
  <si>
    <t>MFPS</t>
  </si>
  <si>
    <t>MFST</t>
  </si>
  <si>
    <t>MFEW</t>
  </si>
  <si>
    <t>MJSP</t>
  </si>
  <si>
    <t>MKSR</t>
  </si>
  <si>
    <t>MKST</t>
  </si>
  <si>
    <t>MKAC</t>
  </si>
  <si>
    <t>MKRS</t>
  </si>
  <si>
    <t>MKIM</t>
  </si>
  <si>
    <t>MKOM</t>
  </si>
  <si>
    <t>METL</t>
  </si>
  <si>
    <t>MTLA</t>
  </si>
  <si>
    <t>MTLM</t>
  </si>
  <si>
    <t>MTLP</t>
  </si>
  <si>
    <t>MLLP</t>
  </si>
  <si>
    <t>MLPT</t>
  </si>
  <si>
    <t>MTLR</t>
  </si>
  <si>
    <t>MLTT</t>
  </si>
  <si>
    <t>MTLE</t>
  </si>
  <si>
    <t>MTLZ</t>
  </si>
  <si>
    <t>MTLG</t>
  </si>
  <si>
    <t>MMBS</t>
  </si>
  <si>
    <t>MMFS</t>
  </si>
  <si>
    <t>MMGS</t>
  </si>
  <si>
    <t>MMMP</t>
  </si>
  <si>
    <t>MMMT</t>
  </si>
  <si>
    <t>MMMS</t>
  </si>
  <si>
    <t>MMPS</t>
  </si>
  <si>
    <t>MMPP</t>
  </si>
  <si>
    <t>MMPT</t>
  </si>
  <si>
    <t>MMLM</t>
  </si>
  <si>
    <t>MMWS</t>
  </si>
  <si>
    <t>MMWK</t>
  </si>
  <si>
    <t>MLRG</t>
  </si>
  <si>
    <t>MMNS</t>
  </si>
  <si>
    <t>MMGT</t>
  </si>
  <si>
    <t>MMRL</t>
  </si>
  <si>
    <t>MMMC</t>
  </si>
  <si>
    <t>MMLL</t>
  </si>
  <si>
    <t>MMLT</t>
  </si>
  <si>
    <t>MLLL</t>
  </si>
  <si>
    <t>MMCD</t>
  </si>
  <si>
    <t>MMCI</t>
  </si>
  <si>
    <t>MMCL</t>
  </si>
  <si>
    <t>MMCP</t>
  </si>
  <si>
    <t>MMNT</t>
  </si>
  <si>
    <t>MMCQ</t>
  </si>
  <si>
    <t>MMMY</t>
  </si>
  <si>
    <t>MMDI</t>
  </si>
  <si>
    <t>MMGR</t>
  </si>
  <si>
    <t>MMZO</t>
  </si>
  <si>
    <t>MMPX</t>
  </si>
  <si>
    <t>MTMS</t>
  </si>
  <si>
    <t>MMUG</t>
  </si>
  <si>
    <t>MACN</t>
  </si>
  <si>
    <t>MNPH</t>
  </si>
  <si>
    <t>MNSN</t>
  </si>
  <si>
    <t>MOBS</t>
  </si>
  <si>
    <t>MOCR</t>
  </si>
  <si>
    <t>MOCX</t>
  </si>
  <si>
    <t>MOHP</t>
  </si>
  <si>
    <t>MOHB</t>
  </si>
  <si>
    <t>MOML</t>
  </si>
  <si>
    <t>MOMO</t>
  </si>
  <si>
    <t>MOOX</t>
  </si>
  <si>
    <t>MOXH</t>
  </si>
  <si>
    <t>MOXM</t>
  </si>
  <si>
    <t>MOPX</t>
  </si>
  <si>
    <t>MOWB</t>
  </si>
  <si>
    <t>MODO</t>
  </si>
  <si>
    <t>MOIS</t>
  </si>
  <si>
    <t>MOLS</t>
  </si>
  <si>
    <t>MOPS</t>
  </si>
  <si>
    <t>MODS</t>
  </si>
  <si>
    <t>MOFS</t>
  </si>
  <si>
    <t>MOLM</t>
  </si>
  <si>
    <t>MOPH</t>
  </si>
  <si>
    <t>MOCT</t>
  </si>
  <si>
    <t>MOPC</t>
  </si>
  <si>
    <t>MOPY</t>
  </si>
  <si>
    <t>MOQZ</t>
  </si>
  <si>
    <t>MPDS</t>
  </si>
  <si>
    <t>MPFS</t>
  </si>
  <si>
    <t>MPLM</t>
  </si>
  <si>
    <t>MPPH</t>
  </si>
  <si>
    <t>MPRD</t>
  </si>
  <si>
    <t>MPHN</t>
  </si>
  <si>
    <t>MPHB</t>
  </si>
  <si>
    <t>MPHF</t>
  </si>
  <si>
    <t>MPHT</t>
  </si>
  <si>
    <t>MPBS</t>
  </si>
  <si>
    <t>MPGS</t>
  </si>
  <si>
    <t>MPMS</t>
  </si>
  <si>
    <t>MPPS</t>
  </si>
  <si>
    <t>MPWK</t>
  </si>
  <si>
    <t>MPHR</t>
  </si>
  <si>
    <t>MPIC</t>
  </si>
  <si>
    <t>MPCB</t>
  </si>
  <si>
    <t>MPVB</t>
  </si>
  <si>
    <t>MSDS</t>
  </si>
  <si>
    <t>MSLM</t>
  </si>
  <si>
    <t>MSPR</t>
  </si>
  <si>
    <t>MPTH</t>
  </si>
  <si>
    <t>MPLT</t>
  </si>
  <si>
    <t>MPRC</t>
  </si>
  <si>
    <t>MPYY</t>
  </si>
  <si>
    <t>MKTB</t>
  </si>
  <si>
    <t>MPUM</t>
  </si>
  <si>
    <t>MPYB</t>
  </si>
  <si>
    <t>MPYR</t>
  </si>
  <si>
    <t>MPHP</t>
  </si>
  <si>
    <t>MPXH</t>
  </si>
  <si>
    <t>MPYM</t>
  </si>
  <si>
    <t>MPPD</t>
  </si>
  <si>
    <t>MPYX</t>
  </si>
  <si>
    <t>MPXS</t>
  </si>
  <si>
    <t>MQFS</t>
  </si>
  <si>
    <t>MQFT</t>
  </si>
  <si>
    <t>MQDR</t>
  </si>
  <si>
    <t>MQLT</t>
  </si>
  <si>
    <t>MQZD</t>
  </si>
  <si>
    <t>MQZN</t>
  </si>
  <si>
    <t>MQTZ</t>
  </si>
  <si>
    <t>MQZC</t>
  </si>
  <si>
    <t>MQZP</t>
  </si>
  <si>
    <t>MQGR</t>
  </si>
  <si>
    <t>MQSY</t>
  </si>
  <si>
    <t>MQTR</t>
  </si>
  <si>
    <t>MQWK</t>
  </si>
  <si>
    <t>MRDO</t>
  </si>
  <si>
    <t>MRYD</t>
  </si>
  <si>
    <t>MRHY</t>
  </si>
  <si>
    <t>MRVB</t>
  </si>
  <si>
    <t>MRVS</t>
  </si>
  <si>
    <t>MSNN</t>
  </si>
  <si>
    <t>MSCS</t>
  </si>
  <si>
    <t>MSCO</t>
  </si>
  <si>
    <t>MSLG</t>
  </si>
  <si>
    <t>MSPP</t>
  </si>
  <si>
    <t>MSCR</t>
  </si>
  <si>
    <t>MSHO</t>
  </si>
  <si>
    <t>MIRN</t>
  </si>
  <si>
    <t>MICS</t>
  </si>
  <si>
    <t>MICG</t>
  </si>
  <si>
    <t>MIDM</t>
  </si>
  <si>
    <t>MIMS</t>
  </si>
  <si>
    <t>MISS</t>
  </si>
  <si>
    <t>MIST</t>
  </si>
  <si>
    <t>MIWK</t>
  </si>
  <si>
    <t>MISR</t>
  </si>
  <si>
    <t>MSNT</t>
  </si>
  <si>
    <t>MSMC</t>
  </si>
  <si>
    <t>MSOL</t>
  </si>
  <si>
    <t>MSPS</t>
  </si>
  <si>
    <t>MSPC</t>
  </si>
  <si>
    <t>MSYN</t>
  </si>
  <si>
    <t>MSYG</t>
  </si>
  <si>
    <t>MSYV</t>
  </si>
  <si>
    <t>MTGN</t>
  </si>
  <si>
    <t>MTPH</t>
  </si>
  <si>
    <t>MTPF</t>
  </si>
  <si>
    <t>MTPP</t>
  </si>
  <si>
    <t>MTXT</t>
  </si>
  <si>
    <t>MTLL</t>
  </si>
  <si>
    <t>MTRA</t>
  </si>
  <si>
    <t>MTRB</t>
  </si>
  <si>
    <t>MTRD</t>
  </si>
  <si>
    <t>MTRY</t>
  </si>
  <si>
    <t>MTFF</t>
  </si>
  <si>
    <t>MTCB</t>
  </si>
  <si>
    <t>MTFC</t>
  </si>
  <si>
    <t>MTFM</t>
  </si>
  <si>
    <t>MTFR</t>
  </si>
  <si>
    <t>MTFS</t>
  </si>
  <si>
    <t>MTFT</t>
  </si>
  <si>
    <t>MTFW</t>
  </si>
  <si>
    <t>MTFB</t>
  </si>
  <si>
    <t>MTFI</t>
  </si>
  <si>
    <t>MVIT</t>
  </si>
  <si>
    <t>MVOG</t>
  </si>
  <si>
    <t>MVMB</t>
  </si>
  <si>
    <t>MVRK</t>
  </si>
  <si>
    <t>MVBR</t>
  </si>
  <si>
    <t>MVCG</t>
  </si>
  <si>
    <t>MVSB</t>
  </si>
  <si>
    <t>MVMS</t>
  </si>
  <si>
    <t>MVSS</t>
  </si>
  <si>
    <t>MVST</t>
  </si>
  <si>
    <t>MVWK</t>
  </si>
  <si>
    <t>MWEB</t>
  </si>
  <si>
    <t>MWHL</t>
  </si>
  <si>
    <t>MTXA</t>
  </si>
  <si>
    <t>METE</t>
  </si>
  <si>
    <t>MAET</t>
  </si>
  <si>
    <t>{en}: 'Meteorite and lunar and other extra-terrestrial rock and sediment'</t>
  </si>
  <si>
    <t>MGEM</t>
  </si>
  <si>
    <t>MIAR</t>
  </si>
  <si>
    <t>MIIM</t>
  </si>
  <si>
    <t>MCRC</t>
  </si>
  <si>
    <t>MGAB</t>
  </si>
  <si>
    <t>MCDO</t>
  </si>
  <si>
    <t>MCIS</t>
  </si>
  <si>
    <t>MCLM</t>
  </si>
  <si>
    <t>MCPH</t>
  </si>
  <si>
    <t>MCPO</t>
  </si>
  <si>
    <t>MCST</t>
  </si>
  <si>
    <t>MICR</t>
  </si>
  <si>
    <t>MORB</t>
  </si>
  <si>
    <t>MIGR</t>
  </si>
  <si>
    <t>MMQD</t>
  </si>
  <si>
    <t>MBSP</t>
  </si>
  <si>
    <t>MISP</t>
  </si>
  <si>
    <t>MOLL</t>
  </si>
  <si>
    <t>MIBR</t>
  </si>
  <si>
    <t>MCGL</t>
  </si>
  <si>
    <t>MONT</t>
  </si>
  <si>
    <t>MOSS</t>
  </si>
  <si>
    <t>MTGR</t>
  </si>
  <si>
    <t>MUCR</t>
  </si>
  <si>
    <t>MDGV</t>
  </si>
  <si>
    <t>MSGV</t>
  </si>
  <si>
    <t>MDPE</t>
  </si>
  <si>
    <t>MDDO</t>
  </si>
  <si>
    <t>MUDS</t>
  </si>
  <si>
    <t>MULT</t>
  </si>
  <si>
    <t>MUNI</t>
  </si>
  <si>
    <t>MRMB</t>
  </si>
  <si>
    <t>MRMD</t>
  </si>
  <si>
    <t>MRSK</t>
  </si>
  <si>
    <t>MUGN</t>
  </si>
  <si>
    <t>MUSC</t>
  </si>
  <si>
    <t>MUBG</t>
  </si>
  <si>
    <t>MBGR</t>
  </si>
  <si>
    <t>{en}: 'Binary granite' 'Biotite-muscovite granite' 'Two-mica granite'</t>
  </si>
  <si>
    <t>MUBH</t>
  </si>
  <si>
    <t>MUCP</t>
  </si>
  <si>
    <t>MUCS</t>
  </si>
  <si>
    <t>NACR</t>
  </si>
  <si>
    <t>NAKH</t>
  </si>
  <si>
    <t>NAMI</t>
  </si>
  <si>
    <t>NATR</t>
  </si>
  <si>
    <t>NAUJ</t>
  </si>
  <si>
    <t>NEAR</t>
  </si>
  <si>
    <t>NBLT</t>
  </si>
  <si>
    <t>NBPQ</t>
  </si>
  <si>
    <t>NLSN</t>
  </si>
  <si>
    <t>NELS</t>
  </si>
  <si>
    <t>NPFG</t>
  </si>
  <si>
    <t>NPPY</t>
  </si>
  <si>
    <t>NPPX</t>
  </si>
  <si>
    <t>NSSY</t>
  </si>
  <si>
    <t>NPYP</t>
  </si>
  <si>
    <t>NPTR</t>
  </si>
  <si>
    <t>NPBN</t>
  </si>
  <si>
    <t>NBAP</t>
  </si>
  <si>
    <t>NBAG</t>
  </si>
  <si>
    <t>NBFY</t>
  </si>
  <si>
    <t>NBAN</t>
  </si>
  <si>
    <t>NBDI</t>
  </si>
  <si>
    <t>NBDD</t>
  </si>
  <si>
    <t>NBGB</t>
  </si>
  <si>
    <t>NBGR</t>
  </si>
  <si>
    <t>NBMD</t>
  </si>
  <si>
    <t>NBMG</t>
  </si>
  <si>
    <t>NBMZ</t>
  </si>
  <si>
    <t>NBSY</t>
  </si>
  <si>
    <t>NBSG</t>
  </si>
  <si>
    <t>NPDI</t>
  </si>
  <si>
    <t>NPFP</t>
  </si>
  <si>
    <t>NPMY</t>
  </si>
  <si>
    <t>NPPH</t>
  </si>
  <si>
    <t>NPSR</t>
  </si>
  <si>
    <t>NPTP</t>
  </si>
  <si>
    <t>NPHR</t>
  </si>
  <si>
    <t>NEVA</t>
  </si>
  <si>
    <t>NILT</t>
  </si>
  <si>
    <t>NIOR</t>
  </si>
  <si>
    <t>NISO</t>
  </si>
  <si>
    <t>NIVE</t>
  </si>
  <si>
    <t>NFMS</t>
  </si>
  <si>
    <t>NGLS</t>
  </si>
  <si>
    <t>NORD</t>
  </si>
  <si>
    <t>NDMT</t>
  </si>
  <si>
    <t>NLMT</t>
  </si>
  <si>
    <t>NORM</t>
  </si>
  <si>
    <t>NSBN</t>
  </si>
  <si>
    <t>NSNT</t>
  </si>
  <si>
    <t>NSNL</t>
  </si>
  <si>
    <t>NSNP</t>
  </si>
  <si>
    <t>OC3M</t>
  </si>
  <si>
    <t>OCEA</t>
  </si>
  <si>
    <t>OKAI</t>
  </si>
  <si>
    <t>OLIG</t>
  </si>
  <si>
    <t>OLIS</t>
  </si>
  <si>
    <t>OLAN</t>
  </si>
  <si>
    <t>OLBS</t>
  </si>
  <si>
    <t>OLDI</t>
  </si>
  <si>
    <t>OLDL</t>
  </si>
  <si>
    <t>OLLM</t>
  </si>
  <si>
    <t>OLMD</t>
  </si>
  <si>
    <t>OLMZ</t>
  </si>
  <si>
    <t>OLNP</t>
  </si>
  <si>
    <t>OODM</t>
  </si>
  <si>
    <t>OLSO</t>
  </si>
  <si>
    <t>OBGL</t>
  </si>
  <si>
    <t>OBSV</t>
  </si>
  <si>
    <t>OLCR</t>
  </si>
  <si>
    <t>OCXN</t>
  </si>
  <si>
    <t>ODRM</t>
  </si>
  <si>
    <t>OLGB</t>
  </si>
  <si>
    <t>OLMT</t>
  </si>
  <si>
    <t>OLNR</t>
  </si>
  <si>
    <t>OOXG</t>
  </si>
  <si>
    <t>OPSM</t>
  </si>
  <si>
    <t>OPXK</t>
  </si>
  <si>
    <t>OLIV</t>
  </si>
  <si>
    <t>OLLE</t>
  </si>
  <si>
    <t>OPFC</t>
  </si>
  <si>
    <t>OPGT</t>
  </si>
  <si>
    <t>OMPH</t>
  </si>
  <si>
    <t>ONDO</t>
  </si>
  <si>
    <t>ONFS</t>
  </si>
  <si>
    <t>ONLM</t>
  </si>
  <si>
    <t>ONPH</t>
  </si>
  <si>
    <t>OODO</t>
  </si>
  <si>
    <t>OOLS</t>
  </si>
  <si>
    <t>OOPH</t>
  </si>
  <si>
    <t>OPLC</t>
  </si>
  <si>
    <t>OPLP</t>
  </si>
  <si>
    <t>OPHA</t>
  </si>
  <si>
    <t>OPHC</t>
  </si>
  <si>
    <t>OPHD</t>
  </si>
  <si>
    <t>OPHG</t>
  </si>
  <si>
    <t>OPHM</t>
  </si>
  <si>
    <t>ORAN</t>
  </si>
  <si>
    <t>OBBG</t>
  </si>
  <si>
    <t>ORBI</t>
  </si>
  <si>
    <t>ORDI</t>
  </si>
  <si>
    <t>OREO</t>
  </si>
  <si>
    <t>ORGD</t>
  </si>
  <si>
    <t>ORNO</t>
  </si>
  <si>
    <t>OAMP</t>
  </si>
  <si>
    <t>OGRN</t>
  </si>
  <si>
    <t>OBGG</t>
  </si>
  <si>
    <t>ORMM</t>
  </si>
  <si>
    <t>OXDM</t>
  </si>
  <si>
    <t>ORTH</t>
  </si>
  <si>
    <t>PALA</t>
  </si>
  <si>
    <t>PALL</t>
  </si>
  <si>
    <t>PANT</t>
  </si>
  <si>
    <t>PRBS</t>
  </si>
  <si>
    <t>PRGF</t>
  </si>
  <si>
    <t>PRQZ</t>
  </si>
  <si>
    <t>PARV</t>
  </si>
  <si>
    <t>PEBB</t>
  </si>
  <si>
    <t>PGAD</t>
  </si>
  <si>
    <t>PGFS</t>
  </si>
  <si>
    <t>PGGB</t>
  </si>
  <si>
    <t>PGGR</t>
  </si>
  <si>
    <t>{en}: 'Granite pegmatite' 'Granitic pegmatite'</t>
  </si>
  <si>
    <t>PGIJ</t>
  </si>
  <si>
    <t>PGPS</t>
  </si>
  <si>
    <t>{en}: 'Peralkaline syenite pegmatite'</t>
  </si>
  <si>
    <t>PGSS</t>
  </si>
  <si>
    <t>PGMD</t>
  </si>
  <si>
    <t>PELH</t>
  </si>
  <si>
    <t>PELT</t>
  </si>
  <si>
    <t>PLDO</t>
  </si>
  <si>
    <t>PLFS</t>
  </si>
  <si>
    <t>PLLS</t>
  </si>
  <si>
    <t>PLPH</t>
  </si>
  <si>
    <t>PENC</t>
  </si>
  <si>
    <t>PAFG</t>
  </si>
  <si>
    <t>{en}: 'Alkali granite' 'Peralkaline granite'</t>
  </si>
  <si>
    <t>PAFS</t>
  </si>
  <si>
    <t>PAMG</t>
  </si>
  <si>
    <t>PAPH</t>
  </si>
  <si>
    <t>PAQS</t>
  </si>
  <si>
    <t>PASY</t>
  </si>
  <si>
    <t>{en}: 'Alkali syenite'</t>
  </si>
  <si>
    <t>PATR</t>
  </si>
  <si>
    <t>PAAN</t>
  </si>
  <si>
    <t>PERI</t>
  </si>
  <si>
    <t>PERO</t>
  </si>
  <si>
    <t>PESP</t>
  </si>
  <si>
    <t>PET1</t>
  </si>
  <si>
    <t>PET2</t>
  </si>
  <si>
    <t>PET3</t>
  </si>
  <si>
    <t>PET4</t>
  </si>
  <si>
    <t>PET5</t>
  </si>
  <si>
    <t>PET6</t>
  </si>
  <si>
    <t>PET7</t>
  </si>
  <si>
    <t>PHLE</t>
  </si>
  <si>
    <t>PHLO</t>
  </si>
  <si>
    <t>PHNH</t>
  </si>
  <si>
    <t>PHNL</t>
  </si>
  <si>
    <t>PHCR</t>
  </si>
  <si>
    <t>POBS</t>
  </si>
  <si>
    <t>POGS</t>
  </si>
  <si>
    <t>POGV</t>
  </si>
  <si>
    <t>POMD</t>
  </si>
  <si>
    <t>POMS</t>
  </si>
  <si>
    <t>POPS</t>
  </si>
  <si>
    <t>POSN</t>
  </si>
  <si>
    <t>POWK</t>
  </si>
  <si>
    <t>PHRA</t>
  </si>
  <si>
    <t>PLWL</t>
  </si>
  <si>
    <t>PLWV</t>
  </si>
  <si>
    <t>PSDO</t>
  </si>
  <si>
    <t>PSLM</t>
  </si>
  <si>
    <t>PSPH</t>
  </si>
  <si>
    <t>PLAG</t>
  </si>
  <si>
    <t>PLAS</t>
  </si>
  <si>
    <t>PMGP</t>
  </si>
  <si>
    <t>PHST</t>
  </si>
  <si>
    <t>PBDM</t>
  </si>
  <si>
    <t>PMIB</t>
  </si>
  <si>
    <t>PMUM</t>
  </si>
  <si>
    <t>PSSS</t>
  </si>
  <si>
    <t>PSST</t>
  </si>
  <si>
    <t>POPC</t>
  </si>
  <si>
    <t>PPAS</t>
  </si>
  <si>
    <t>{en}: 'Anorthophyre'</t>
  </si>
  <si>
    <t>PPGR</t>
  </si>
  <si>
    <t>PPHA</t>
  </si>
  <si>
    <t>PPHD</t>
  </si>
  <si>
    <t>PPMG</t>
  </si>
  <si>
    <t>PPPF</t>
  </si>
  <si>
    <t>PPPY</t>
  </si>
  <si>
    <t>PPPL</t>
  </si>
  <si>
    <t>PPQS</t>
  </si>
  <si>
    <t>PPMB</t>
  </si>
  <si>
    <t>PPYD</t>
  </si>
  <si>
    <t>PPAD</t>
  </si>
  <si>
    <t>PRTC</t>
  </si>
  <si>
    <t>PIAB</t>
  </si>
  <si>
    <t>PFEM</t>
  </si>
  <si>
    <t>POST</t>
  </si>
  <si>
    <t>POTA</t>
  </si>
  <si>
    <t>PRED</t>
  </si>
  <si>
    <t>PAMT</t>
  </si>
  <si>
    <t>PRIM</t>
  </si>
  <si>
    <t>PROP</t>
  </si>
  <si>
    <t>PTCC</t>
  </si>
  <si>
    <t>PTGN</t>
  </si>
  <si>
    <t>PTMY</t>
  </si>
  <si>
    <t>PSLS</t>
  </si>
  <si>
    <t>PSDP</t>
  </si>
  <si>
    <t>PSTH</t>
  </si>
  <si>
    <t>PUDD</t>
  </si>
  <si>
    <t>PULA</t>
  </si>
  <si>
    <t>PDOL</t>
  </si>
  <si>
    <t>PLIM</t>
  </si>
  <si>
    <t>PMRB</t>
  </si>
  <si>
    <t>PYBL</t>
  </si>
  <si>
    <t>PYGN</t>
  </si>
  <si>
    <t>PYSL</t>
  </si>
  <si>
    <t>PYPC</t>
  </si>
  <si>
    <t>PXAM</t>
  </si>
  <si>
    <t>PYPM</t>
  </si>
  <si>
    <t>PXHN</t>
  </si>
  <si>
    <t>POGN</t>
  </si>
  <si>
    <t>POLE</t>
  </si>
  <si>
    <t>POML</t>
  </si>
  <si>
    <t>PYXR</t>
  </si>
  <si>
    <t>PXNS</t>
  </si>
  <si>
    <t>QZDO</t>
  </si>
  <si>
    <t>QZPH</t>
  </si>
  <si>
    <t>QZSC</t>
  </si>
  <si>
    <t>QZFG</t>
  </si>
  <si>
    <t>QGGL</t>
  </si>
  <si>
    <t>QFBP</t>
  </si>
  <si>
    <t>QMCS</t>
  </si>
  <si>
    <t>QZMS</t>
  </si>
  <si>
    <t>QZNR</t>
  </si>
  <si>
    <t>QZPC</t>
  </si>
  <si>
    <t>QPHA</t>
  </si>
  <si>
    <t>QPMG</t>
  </si>
  <si>
    <t>QUAR</t>
  </si>
  <si>
    <t>QUIS</t>
  </si>
  <si>
    <t>RCNM</t>
  </si>
  <si>
    <t>R3CM</t>
  </si>
  <si>
    <t>R34M</t>
  </si>
  <si>
    <t>R354</t>
  </si>
  <si>
    <t>R356</t>
  </si>
  <si>
    <t>R36M</t>
  </si>
  <si>
    <t>R37M</t>
  </si>
  <si>
    <t>R38M</t>
  </si>
  <si>
    <t>R385</t>
  </si>
  <si>
    <t>R386</t>
  </si>
  <si>
    <t>R39M</t>
  </si>
  <si>
    <t>34RM</t>
  </si>
  <si>
    <t>R3W4</t>
  </si>
  <si>
    <t>R3W5</t>
  </si>
  <si>
    <t>R3W6</t>
  </si>
  <si>
    <t>R4CM</t>
  </si>
  <si>
    <t>45RM</t>
  </si>
  <si>
    <t>R4W5</t>
  </si>
  <si>
    <t>R4W6</t>
  </si>
  <si>
    <t>R5CM</t>
  </si>
  <si>
    <t>R6CM</t>
  </si>
  <si>
    <t>RAAB</t>
  </si>
  <si>
    <t>RDCH</t>
  </si>
  <si>
    <t>RDOZ</t>
  </si>
  <si>
    <t>RAFA</t>
  </si>
  <si>
    <t>RAIN</t>
  </si>
  <si>
    <t>RAIS</t>
  </si>
  <si>
    <t>RAPA</t>
  </si>
  <si>
    <t>{en}: 'Rapakivi'</t>
  </si>
  <si>
    <t>RGBR</t>
  </si>
  <si>
    <t>RLHM</t>
  </si>
  <si>
    <t>RLFM</t>
  </si>
  <si>
    <t>RLMT</t>
  </si>
  <si>
    <t>RLOC</t>
  </si>
  <si>
    <t>RLUM</t>
  </si>
  <si>
    <t>RETI</t>
  </si>
  <si>
    <t>RHAZ</t>
  </si>
  <si>
    <t>RHOM</t>
  </si>
  <si>
    <t>RHYO</t>
  </si>
  <si>
    <t>RIBB</t>
  </si>
  <si>
    <t>RBKG</t>
  </si>
  <si>
    <t>RBKF</t>
  </si>
  <si>
    <t>RIKO</t>
  </si>
  <si>
    <t>RISC</t>
  </si>
  <si>
    <t>RORM</t>
  </si>
  <si>
    <t>RKLL</t>
  </si>
  <si>
    <t>RDBG</t>
  </si>
  <si>
    <t>RODD</t>
  </si>
  <si>
    <t>SACC</t>
  </si>
  <si>
    <t>SAGV</t>
  </si>
  <si>
    <t>SAIB</t>
  </si>
  <si>
    <t>SAKA</t>
  </si>
  <si>
    <t>SGPH</t>
  </si>
  <si>
    <t>SCLO</t>
  </si>
  <si>
    <t>SCSO</t>
  </si>
  <si>
    <t>SDLO</t>
  </si>
  <si>
    <t>SDPE</t>
  </si>
  <si>
    <t>SANI</t>
  </si>
  <si>
    <t>SPCS</t>
  </si>
  <si>
    <t>SPLM</t>
  </si>
  <si>
    <t>SSMD</t>
  </si>
  <si>
    <t>SSMS</t>
  </si>
  <si>
    <t>SPPC</t>
  </si>
  <si>
    <t>SRPL</t>
  </si>
  <si>
    <t>SCAP</t>
  </si>
  <si>
    <t>SAHF</t>
  </si>
  <si>
    <t>SCHF</t>
  </si>
  <si>
    <t>SCHI</t>
  </si>
  <si>
    <t>{en}: 'Seat-earth'</t>
  </si>
  <si>
    <t>SECO</t>
  </si>
  <si>
    <t>SELE</t>
  </si>
  <si>
    <t>SPSC</t>
  </si>
  <si>
    <t>SPSK</t>
  </si>
  <si>
    <t>SHAP</t>
  </si>
  <si>
    <t>SHEE</t>
  </si>
  <si>
    <t>SHLM</t>
  </si>
  <si>
    <t>SHEL</t>
  </si>
  <si>
    <t>SHER</t>
  </si>
  <si>
    <t>SLIR</t>
  </si>
  <si>
    <t>SKNR</t>
  </si>
  <si>
    <t>SHOC</t>
  </si>
  <si>
    <t>SHRU</t>
  </si>
  <si>
    <t>SRCN</t>
  </si>
  <si>
    <t>SRGV</t>
  </si>
  <si>
    <t>SRMD</t>
  </si>
  <si>
    <t>SRMS</t>
  </si>
  <si>
    <t>SRSD</t>
  </si>
  <si>
    <t>SRSE</t>
  </si>
  <si>
    <t>SRST</t>
  </si>
  <si>
    <t>SRCC</t>
  </si>
  <si>
    <t>SRML</t>
  </si>
  <si>
    <t>SIEB</t>
  </si>
  <si>
    <t>SILE</t>
  </si>
  <si>
    <t>SCSC</t>
  </si>
  <si>
    <t>SCSS</t>
  </si>
  <si>
    <t>SARN</t>
  </si>
  <si>
    <t>SCLY</t>
  </si>
  <si>
    <t>SCLS</t>
  </si>
  <si>
    <t>SCGL</t>
  </si>
  <si>
    <t>SDMT</t>
  </si>
  <si>
    <t>SDMC</t>
  </si>
  <si>
    <t>SLGV</t>
  </si>
  <si>
    <t>SLSD</t>
  </si>
  <si>
    <t>SLSS</t>
  </si>
  <si>
    <t>SSLT</t>
  </si>
  <si>
    <t>SSTS</t>
  </si>
  <si>
    <t>SLWK</t>
  </si>
  <si>
    <t>SLSN</t>
  </si>
  <si>
    <t>SVGL</t>
  </si>
  <si>
    <t>SCSE</t>
  </si>
  <si>
    <t>SCSR</t>
  </si>
  <si>
    <t>SCCB</t>
  </si>
  <si>
    <t>STLO</t>
  </si>
  <si>
    <t>SCYL</t>
  </si>
  <si>
    <t>SCYS</t>
  </si>
  <si>
    <t>STSL</t>
  </si>
  <si>
    <t>SILV</t>
  </si>
  <si>
    <t>SING</t>
  </si>
  <si>
    <t>SIZU</t>
  </si>
  <si>
    <t>SMAL</t>
  </si>
  <si>
    <t>SMEC</t>
  </si>
  <si>
    <t>SNOW</t>
  </si>
  <si>
    <t>SBAF</t>
  </si>
  <si>
    <t>SBAN</t>
  </si>
  <si>
    <t>SBDI</t>
  </si>
  <si>
    <t>SBDD</t>
  </si>
  <si>
    <t>SBGB</t>
  </si>
  <si>
    <t>SBGR</t>
  </si>
  <si>
    <t>SBMD</t>
  </si>
  <si>
    <t>SBMG</t>
  </si>
  <si>
    <t>SBMZ</t>
  </si>
  <si>
    <t>SBSY</t>
  </si>
  <si>
    <t>SODI</t>
  </si>
  <si>
    <t>SOGB</t>
  </si>
  <si>
    <t>SOMG</t>
  </si>
  <si>
    <t>SOMY</t>
  </si>
  <si>
    <t>SSYR</t>
  </si>
  <si>
    <t>SDLT</t>
  </si>
  <si>
    <t>SODY</t>
  </si>
  <si>
    <t>SOFT</t>
  </si>
  <si>
    <t>SOMM</t>
  </si>
  <si>
    <t>SRKD</t>
  </si>
  <si>
    <t>SOVI</t>
  </si>
  <si>
    <t>SPER</t>
  </si>
  <si>
    <t>SPHA</t>
  </si>
  <si>
    <t>SPIC</t>
  </si>
  <si>
    <t>SPIE</t>
  </si>
  <si>
    <t>SPLZ</t>
  </si>
  <si>
    <t>SFCM</t>
  </si>
  <si>
    <t>SPLL</t>
  </si>
  <si>
    <t>SPPG</t>
  </si>
  <si>
    <t>SPOD</t>
  </si>
  <si>
    <t>SPON</t>
  </si>
  <si>
    <t>STAU</t>
  </si>
  <si>
    <t>STIG</t>
  </si>
  <si>
    <t>STIP</t>
  </si>
  <si>
    <t>STON</t>
  </si>
  <si>
    <t>STRM</t>
  </si>
  <si>
    <t>STRN</t>
  </si>
  <si>
    <t>STGR</t>
  </si>
  <si>
    <t>SUBA</t>
  </si>
  <si>
    <t>SUEV</t>
  </si>
  <si>
    <t>SVIA</t>
  </si>
  <si>
    <t>SYGN</t>
  </si>
  <si>
    <t>SYPG</t>
  </si>
  <si>
    <t>SYLV</t>
  </si>
  <si>
    <t>SYST</t>
  </si>
  <si>
    <t>TACH</t>
  </si>
  <si>
    <t>TACO</t>
  </si>
  <si>
    <t>TACT</t>
  </si>
  <si>
    <t>TAGA</t>
  </si>
  <si>
    <t>TARM</t>
  </si>
  <si>
    <t>TAUT</t>
  </si>
  <si>
    <t>TAWI</t>
  </si>
  <si>
    <t>TECT</t>
  </si>
  <si>
    <t>TEKT</t>
  </si>
  <si>
    <t>TELA</t>
  </si>
  <si>
    <t>TPLP</t>
  </si>
  <si>
    <t>TPLE</t>
  </si>
  <si>
    <t>THER</t>
  </si>
  <si>
    <t>THOL</t>
  </si>
  <si>
    <t>TING</t>
  </si>
  <si>
    <t>TNSB</t>
  </si>
  <si>
    <t>TQMH</t>
  </si>
  <si>
    <t>TCTF</t>
  </si>
  <si>
    <t>TRAN</t>
  </si>
  <si>
    <t>TCAL</t>
  </si>
  <si>
    <t>TRCA</t>
  </si>
  <si>
    <t>TROW</t>
  </si>
  <si>
    <t>TFAD</t>
  </si>
  <si>
    <t>TCBR</t>
  </si>
  <si>
    <t>TFGV</t>
  </si>
  <si>
    <t>TFMD</t>
  </si>
  <si>
    <t>TFSD</t>
  </si>
  <si>
    <t>TFSE</t>
  </si>
  <si>
    <t>TFSR</t>
  </si>
  <si>
    <t>TURJ</t>
  </si>
  <si>
    <t>UINT</t>
  </si>
  <si>
    <t>ULEX</t>
  </si>
  <si>
    <t>ULIT</t>
  </si>
  <si>
    <t>UCCL</t>
  </si>
  <si>
    <t>UMMM</t>
  </si>
  <si>
    <t>UMTF</t>
  </si>
  <si>
    <t>UMHF</t>
  </si>
  <si>
    <t>UMLT</t>
  </si>
  <si>
    <t>UMYL</t>
  </si>
  <si>
    <t>UKRK</t>
  </si>
  <si>
    <t>UMPT</t>
  </si>
  <si>
    <t>UNAK</t>
  </si>
  <si>
    <t>UNBR</t>
  </si>
  <si>
    <t>UROK</t>
  </si>
  <si>
    <t>USMT</t>
  </si>
  <si>
    <t>UACM</t>
  </si>
  <si>
    <t>UCCM</t>
  </si>
  <si>
    <t>UC1M</t>
  </si>
  <si>
    <t>UC12</t>
  </si>
  <si>
    <t>UC2M</t>
  </si>
  <si>
    <t>UC3M</t>
  </si>
  <si>
    <t>UC30</t>
  </si>
  <si>
    <t>UC34</t>
  </si>
  <si>
    <t>UCMT</t>
  </si>
  <si>
    <t>UEAM</t>
  </si>
  <si>
    <t>UIAB</t>
  </si>
  <si>
    <t>UFEM</t>
  </si>
  <si>
    <t>UPLM</t>
  </si>
  <si>
    <t>UREI</t>
  </si>
  <si>
    <t>URUG</t>
  </si>
  <si>
    <t>VALB</t>
  </si>
  <si>
    <t>VARI</t>
  </si>
  <si>
    <t>VENI</t>
  </si>
  <si>
    <t>VERT</t>
  </si>
  <si>
    <t>VLMM</t>
  </si>
  <si>
    <t>VCSD</t>
  </si>
  <si>
    <t>VFSD</t>
  </si>
  <si>
    <t>VITR</t>
  </si>
  <si>
    <t>VASH</t>
  </si>
  <si>
    <t>VTPY</t>
  </si>
  <si>
    <t>{en}: 'Volcaniclastic Sediment'</t>
  </si>
  <si>
    <t>VOSR</t>
  </si>
  <si>
    <t>VOCG</t>
  </si>
  <si>
    <t>VOGV</t>
  </si>
  <si>
    <t>VOMB</t>
  </si>
  <si>
    <t>VOSB</t>
  </si>
  <si>
    <t>VOMR</t>
  </si>
  <si>
    <t>VOMS</t>
  </si>
  <si>
    <t>{en}: 'Wolhynite'</t>
  </si>
  <si>
    <t>{en}: 'Soil, Stoney'</t>
  </si>
  <si>
    <t>{en}: 'Bone Bed'</t>
  </si>
  <si>
    <t>{en}: 'Clast supported breccia'</t>
  </si>
  <si>
    <t>{en}: 'Matrix supported breccia'</t>
  </si>
  <si>
    <t>{en}: 'oolitic limestone' 'ooid limestone'</t>
  </si>
  <si>
    <t>{en}: 'Pelloidal limestone' 'Pellet limestone'</t>
  </si>
  <si>
    <t>BANA</t>
  </si>
  <si>
    <t>Banana</t>
  </si>
  <si>
    <t>{en}: 'bananana'</t>
  </si>
  <si>
    <t>TOTAL_DEPTH_LOGGER</t>
  </si>
  <si>
    <t>TOTAL DEPTH: Total or maximum measured depth of the drillhole as stated by the logger relative to the depth reference datum. It is mandatory to report this in metres.</t>
  </si>
  <si>
    <t>Vocabulary Mapping</t>
  </si>
  <si>
    <t>Minerals and Coal Reporting Practice Direction</t>
  </si>
  <si>
    <t>MGA2020 Z54</t>
  </si>
  <si>
    <t>MGA2020 Z55</t>
  </si>
  <si>
    <t>MGA2020 Z56</t>
  </si>
  <si>
    <t>MGA94 Z54</t>
  </si>
  <si>
    <t>MGA94 Z55</t>
  </si>
  <si>
    <t>MGA94 Z56</t>
  </si>
  <si>
    <t>AMG84 Z54</t>
  </si>
  <si>
    <t>AMG84 Z55</t>
  </si>
  <si>
    <t>AMG84 Z56</t>
  </si>
  <si>
    <t>AMG66 Z54</t>
  </si>
  <si>
    <t>AMG66 Z55</t>
  </si>
  <si>
    <t>AMG66 Z56</t>
  </si>
  <si>
    <t>Identifies that the column of data relates to a mandatory or minimum requirement as detailed in the "Minerals and Coal Reporting Practice Direction" and as defined in the relevant Regulation(s).</t>
  </si>
  <si>
    <t>Where relevant, provides the standard reporting unit required for the column of data reported in the field. This is defined in the "Common Requirements" section or the respective component section of the "Minerals and Coal Reporting Practice Direction".</t>
  </si>
  <si>
    <t>H0534</t>
  </si>
  <si>
    <t>CURRENT_CLASS: The classification of a borhole based on the resources lifecycle. i.e.
Exploration - resource discovery
Appraisal - resource assessment and quantifcation
Development - resource extraction</t>
  </si>
  <si>
    <t>XRF_BEAM1_TIME</t>
  </si>
  <si>
    <t>XRF_BEAM2_TIME</t>
  </si>
  <si>
    <t>XRF_BEAM3_TIME</t>
  </si>
  <si>
    <t>MARKETABLE_QUANTITY</t>
  </si>
  <si>
    <t>GRADE_UOM</t>
  </si>
  <si>
    <t>RESERVE_GRADE</t>
  </si>
  <si>
    <t>RESOURCE_GRADE</t>
  </si>
  <si>
    <t>RESERVE_GRADE_CUT_OFF</t>
  </si>
  <si>
    <t>RESOURCE_GRADE_CUT_OFF</t>
  </si>
  <si>
    <t>TENEMENT_TYPE</t>
  </si>
  <si>
    <t>TENEMENT_HOLDER</t>
  </si>
  <si>
    <t>TENEMENT_OPERATOR</t>
  </si>
  <si>
    <t>ELEVATION</t>
  </si>
  <si>
    <t>nT</t>
  </si>
  <si>
    <t>SURVEY_INSTRUMENT</t>
  </si>
  <si>
    <t>H0535</t>
  </si>
  <si>
    <t>SURVEY_COMPANY</t>
  </si>
  <si>
    <t xml:space="preserve">SURVEY INSTRUMENT: Type of tool or equipment used to acquire the downhole survey (e.g. MWD, Gyroscopic, Multishot Camera etc.). </t>
  </si>
  <si>
    <t>JOB NUMBER</t>
  </si>
  <si>
    <t>JOB NUMBER: A unique identifier for each analysis job or batch conducted.</t>
  </si>
  <si>
    <t>LABORATORY: Analytical laboratory or Operator</t>
  </si>
  <si>
    <t>LABORATORY LOCATION: Location of Laboratory (Town/City)</t>
  </si>
  <si>
    <t>LABORATORY</t>
  </si>
  <si>
    <t>LABORATORY LOCATION</t>
  </si>
  <si>
    <t>MAGNETIC FIELD</t>
  </si>
  <si>
    <t>SURVEYED_DEPTH</t>
  </si>
  <si>
    <r>
      <t>ORIGINAL SAMPLE IDENTIFIER: A unique identifier fo</t>
    </r>
    <r>
      <rPr>
        <sz val="11"/>
        <rFont val="Calibri"/>
        <family val="2"/>
        <scheme val="minor"/>
      </rPr>
      <t xml:space="preserve">r the original sample of the field </t>
    </r>
    <r>
      <rPr>
        <sz val="11"/>
        <rFont val="Calibri"/>
        <family val="2"/>
      </rPr>
      <t>or laboratory</t>
    </r>
    <r>
      <rPr>
        <sz val="11"/>
        <color theme="1"/>
        <rFont val="Calibri"/>
        <family val="2"/>
        <scheme val="minor"/>
      </rPr>
      <t xml:space="preserve">
duplicate.</t>
    </r>
  </si>
  <si>
    <t xml:space="preserve">INFERRED RESOURCE: The quantity of material classified as an Inferred Resource under the listed report regime. </t>
  </si>
  <si>
    <t xml:space="preserve">INDICATED RESOURCE: The quantity of material classified as an Indicated Resource under the listed report regime. </t>
  </si>
  <si>
    <t xml:space="preserve">MEASURED RESOURCE: The quantity of material classified as a Measured Resource under the listed report regime. </t>
  </si>
  <si>
    <t xml:space="preserve">PROBABLE RESERVE: The quantity of material classified as a  Probable Reserve under the listed report regime. </t>
  </si>
  <si>
    <t>PROVED RESERVE: The quantity of material classified as a Proved Reserve under the listed report regime.</t>
  </si>
  <si>
    <r>
      <t>RESOURCE GRADE CUT OFF: The minimum grade used to define the commodity at the highest</t>
    </r>
    <r>
      <rPr>
        <sz val="11"/>
        <rFont val="Calibri"/>
        <family val="2"/>
        <scheme val="minor"/>
      </rPr>
      <t xml:space="preserve"> </t>
    </r>
    <r>
      <rPr>
        <sz val="11"/>
        <rFont val="Calibri"/>
        <family val="2"/>
      </rPr>
      <t>reported</t>
    </r>
    <r>
      <rPr>
        <sz val="11"/>
        <rFont val="Calibri"/>
        <family val="2"/>
        <scheme val="minor"/>
      </rPr>
      <t xml:space="preserve"> </t>
    </r>
    <r>
      <rPr>
        <sz val="11"/>
        <color theme="1"/>
        <rFont val="Calibri"/>
        <family val="2"/>
        <scheme val="minor"/>
      </rPr>
      <t>resource classification level.</t>
    </r>
  </si>
  <si>
    <r>
      <t xml:space="preserve">SECONDARY COMMODITIES: </t>
    </r>
    <r>
      <rPr>
        <sz val="11"/>
        <rFont val="Calibri"/>
        <family val="2"/>
      </rPr>
      <t>Potential</t>
    </r>
    <r>
      <rPr>
        <sz val="11"/>
        <rFont val="Calibri"/>
        <family val="2"/>
        <scheme val="minor"/>
      </rPr>
      <t xml:space="preserve"> </t>
    </r>
    <r>
      <rPr>
        <sz val="11"/>
        <color theme="1"/>
        <rFont val="Calibri"/>
        <family val="2"/>
        <scheme val="minor"/>
      </rPr>
      <t>By-products of the mining operation, or detected-but-unassessed commodities that may have commercial significance.</t>
    </r>
  </si>
  <si>
    <t>COAL-BED-METHANE</t>
  </si>
  <si>
    <t>GASEOUS-HYDROCARBONS</t>
  </si>
  <si>
    <t>THERMAL-COAL</t>
  </si>
  <si>
    <t>PHOSPHATE-ROCK</t>
  </si>
  <si>
    <t>VANADIUM</t>
  </si>
  <si>
    <t>COKING-COAL</t>
  </si>
  <si>
    <t>INDUSTRIAL-MINERAL</t>
  </si>
  <si>
    <t>RARE-EARTH-ELEMENT</t>
  </si>
  <si>
    <t>KAOLIN</t>
  </si>
  <si>
    <t>BLACK-COAL</t>
  </si>
  <si>
    <t>PULVERISED-COAL-INJECTION</t>
  </si>
  <si>
    <t>UNDEFINED</t>
  </si>
  <si>
    <t>POTASH</t>
  </si>
  <si>
    <t>CASSITERITE-GEMSTONE</t>
  </si>
  <si>
    <t>IRON-ORE</t>
  </si>
  <si>
    <t>NIOBIUM</t>
  </si>
  <si>
    <t>DIMENSION-STONE</t>
  </si>
  <si>
    <t>SAND-AND-GRAVEL</t>
  </si>
  <si>
    <t>GREENHOUSE-GASES</t>
  </si>
  <si>
    <t>BOGHEAD-COAL</t>
  </si>
  <si>
    <t>BRICK-CLAY</t>
  </si>
  <si>
    <t>PHOSPHOROUS</t>
  </si>
  <si>
    <t>BARYTE</t>
  </si>
  <si>
    <t>ASBESTOS-AMPHIBOLE</t>
  </si>
  <si>
    <t>XENOTIME-GEMSTONE</t>
  </si>
  <si>
    <t>BROWN-COAL</t>
  </si>
  <si>
    <t>CARBONACEOUS-MATERIAL</t>
  </si>
  <si>
    <t>CANNEL-COAL</t>
  </si>
  <si>
    <t>NEPHELINE-SYENITE</t>
  </si>
  <si>
    <t>CARNELIAN</t>
  </si>
  <si>
    <t>FOUNDRY-SAND</t>
  </si>
  <si>
    <t>MANGANESE-ORE</t>
  </si>
  <si>
    <t>TREMOLITE-ACTINOLITE</t>
  </si>
  <si>
    <t>SAPONITE</t>
  </si>
  <si>
    <t>GARNET-GEMSTONE</t>
  </si>
  <si>
    <t>CESIUM</t>
  </si>
  <si>
    <t>DIOPSIDE-ENSTATITE</t>
  </si>
  <si>
    <t>FULLERS-EARTH</t>
  </si>
  <si>
    <t>BORON</t>
  </si>
  <si>
    <t>LIGHT-RARE-EARTH-OXIDE</t>
  </si>
  <si>
    <t>OLIVINE-GEMSTONE</t>
  </si>
  <si>
    <t>VANADIUM-PENTOXIDE</t>
  </si>
  <si>
    <t>ALUMINA</t>
  </si>
  <si>
    <t>AMAZONITE</t>
  </si>
  <si>
    <t>AMBER</t>
  </si>
  <si>
    <t>APATITE-GEMSTONE</t>
  </si>
  <si>
    <t>ASPHALT</t>
  </si>
  <si>
    <t>BASALT</t>
  </si>
  <si>
    <t>BORATE</t>
  </si>
  <si>
    <t>CHROME</t>
  </si>
  <si>
    <t>CITRINE</t>
  </si>
  <si>
    <t>CRUSHED-ROCK</t>
  </si>
  <si>
    <t>DIAMOND-GEMSTONE</t>
  </si>
  <si>
    <t>DUMORTIERITE</t>
  </si>
  <si>
    <t>EUCLASE</t>
  </si>
  <si>
    <t>FRAC-SAND</t>
  </si>
  <si>
    <t>GAS-HYDRATE</t>
  </si>
  <si>
    <t>GREENSTONE</t>
  </si>
  <si>
    <t>HAFNIUM</t>
  </si>
  <si>
    <t>HEAVY-RARE-EARTH-OXIDE</t>
  </si>
  <si>
    <t>HELIODOR</t>
  </si>
  <si>
    <t>HEMATITE-GEMSTONE</t>
  </si>
  <si>
    <t>HEMATITE-ORE</t>
  </si>
  <si>
    <t>IODINE</t>
  </si>
  <si>
    <t>KORNERUPINE</t>
  </si>
  <si>
    <t>KYANITE-GEMSTONE</t>
  </si>
  <si>
    <t>LATERITE</t>
  </si>
  <si>
    <t>LITHIUM-OXIDE</t>
  </si>
  <si>
    <t>MAGNESIA</t>
  </si>
  <si>
    <t>MAGNETITE-ORE</t>
  </si>
  <si>
    <t>MISCELLANEOUS-DIMENSION-STONES</t>
  </si>
  <si>
    <t>MOONSTONE</t>
  </si>
  <si>
    <t>MORGANITE</t>
  </si>
  <si>
    <t>MOSS-AGATE</t>
  </si>
  <si>
    <t>NATURAL-SECONDARY-AGGREGATE</t>
  </si>
  <si>
    <t>NIOBIUM-PENTOXIDE</t>
  </si>
  <si>
    <t>NITRATE</t>
  </si>
  <si>
    <t>ONYX</t>
  </si>
  <si>
    <t>PHENAKITE</t>
  </si>
  <si>
    <t>PHOSPHOROUS-PENTOXIDE</t>
  </si>
  <si>
    <t>POTASSIUM</t>
  </si>
  <si>
    <t>PUMICE</t>
  </si>
  <si>
    <t>RADIUM</t>
  </si>
  <si>
    <t>RECYCLED-AGGREGATE</t>
  </si>
  <si>
    <t>RESERVOIR-GAS</t>
  </si>
  <si>
    <t>RIPRAP</t>
  </si>
  <si>
    <t>ROSE-QUARTZ</t>
  </si>
  <si>
    <t>RUBIDIUM</t>
  </si>
  <si>
    <t>SAPPHIRINE</t>
  </si>
  <si>
    <t>SEPIOLITE</t>
  </si>
  <si>
    <t>SHALE-GAS</t>
  </si>
  <si>
    <t>SHALE-OIL</t>
  </si>
  <si>
    <t>SHELL-GRIT</t>
  </si>
  <si>
    <t>SINHALITE</t>
  </si>
  <si>
    <t>SMOKEY-QUARTZ</t>
  </si>
  <si>
    <t>SPECTROLITE</t>
  </si>
  <si>
    <t>SPINEL-GEMSTONE</t>
  </si>
  <si>
    <t>SPONGOLITE</t>
  </si>
  <si>
    <t>TALC</t>
  </si>
  <si>
    <t>TANTALUM-PENTOXIDE</t>
  </si>
  <si>
    <t>TANZANITE</t>
  </si>
  <si>
    <t>TAR-SAND</t>
  </si>
  <si>
    <t>THENARDITE</t>
  </si>
  <si>
    <t>TSAVORITE</t>
  </si>
  <si>
    <t>ZIRCON-GEMSTONE</t>
  </si>
  <si>
    <t>ZIRCONIA</t>
  </si>
  <si>
    <t>ASBESTOS-SERPENTINE</t>
  </si>
  <si>
    <t>METALLURGICAL-COAL</t>
  </si>
  <si>
    <t>CORUNDUM-GEMSTONE</t>
  </si>
  <si>
    <t>IRON-OXIDE</t>
  </si>
  <si>
    <t>RARE-EARTH-OXIDE</t>
  </si>
  <si>
    <t>SILICA-GEMSTONE</t>
  </si>
  <si>
    <t>DIRECT-SHIPPING-ORE</t>
  </si>
  <si>
    <t>FELDSPAR-GEMSTONE</t>
  </si>
  <si>
    <t>PRECIOUS-METAL</t>
  </si>
  <si>
    <t>PRIMARY-AGGREGATE</t>
  </si>
  <si>
    <t>ALUMINOSILICATE</t>
  </si>
  <si>
    <t>DIRECT-USE-COMMODITY</t>
  </si>
  <si>
    <t>LIQUID-HYDROCARBONS</t>
  </si>
  <si>
    <t>ORGANIC-MATERIAL</t>
  </si>
  <si>
    <t>QUARTZ-GEMSTONE</t>
  </si>
  <si>
    <t>BASE-METAL</t>
  </si>
  <si>
    <t>CHEMICAL-COMPOUND-PRODUCT</t>
  </si>
  <si>
    <t>FERROUS-METAL</t>
  </si>
  <si>
    <t>ENERGY-RESOURCES</t>
  </si>
  <si>
    <t>GEOTHERMAL-ENERGY</t>
  </si>
  <si>
    <t>HYDRO-POWER</t>
  </si>
  <si>
    <t>SOLAR-POWER</t>
  </si>
  <si>
    <t>WIND-POWER</t>
  </si>
  <si>
    <t>PRODUCED-COMMODITY</t>
  </si>
  <si>
    <t>INDUSTRIAL-MATERIAL</t>
  </si>
  <si>
    <t>LIGHT-RARE-EARTH-ELEMENTS</t>
  </si>
  <si>
    <t>METALLOID</t>
  </si>
  <si>
    <t>NON-METAL</t>
  </si>
  <si>
    <t>PLATINUM-GROUP-METAL</t>
  </si>
  <si>
    <t>HEAVY-RARE-EARTH-ELEMENT</t>
  </si>
  <si>
    <t>CHEMICAL-OXIDE-PRODUCT</t>
  </si>
  <si>
    <t>INDUSTRIAL-ROCK</t>
  </si>
  <si>
    <t>METAL</t>
  </si>
  <si>
    <t>SEQUESTERED-COMMODITY</t>
  </si>
  <si>
    <t>CUTTINGS</t>
  </si>
  <si>
    <t>CHANNEL SAMPLE</t>
  </si>
  <si>
    <t>SAMPLE_MATERIAL</t>
  </si>
  <si>
    <t>SEDIMENT</t>
  </si>
  <si>
    <t>AIR</t>
  </si>
  <si>
    <t>AUGER, HANDHELD</t>
  </si>
  <si>
    <t>BOX CORE</t>
  </si>
  <si>
    <t>ROTARY AIR</t>
  </si>
  <si>
    <t>VACUUM DRILLING</t>
  </si>
  <si>
    <t>CORE (UNSPECIFIED)</t>
  </si>
  <si>
    <t>ROTARY DRILLING (UNSPECIFIED)</t>
  </si>
  <si>
    <t>PERCUSSION DRILLING (UNSPECIFIED)</t>
  </si>
  <si>
    <t>SONIC CORE</t>
  </si>
  <si>
    <t>VIBRO CORE</t>
  </si>
  <si>
    <t>CABLE PERCUSSION</t>
  </si>
  <si>
    <t>ROTARY HAMMER</t>
  </si>
  <si>
    <t>REVERSE CIRCULATION DRILLING</t>
  </si>
  <si>
    <t>SURFACE_STRUCTURE</t>
  </si>
  <si>
    <t>Logging of structure types and descriptions from outcrop.</t>
  </si>
  <si>
    <t>LITHOLOGY</t>
  </si>
  <si>
    <t>BLACK</t>
  </si>
  <si>
    <t>BLUE</t>
  </si>
  <si>
    <t>BROWN</t>
  </si>
  <si>
    <t>BUFF</t>
  </si>
  <si>
    <t>CREAM</t>
  </si>
  <si>
    <t>GREEN</t>
  </si>
  <si>
    <t>GREY</t>
  </si>
  <si>
    <t>MULTI-COLOURED</t>
  </si>
  <si>
    <t>OFF WHITE</t>
  </si>
  <si>
    <t>ORANGE</t>
  </si>
  <si>
    <t>PINK</t>
  </si>
  <si>
    <t>PURPLE</t>
  </si>
  <si>
    <t>RED</t>
  </si>
  <si>
    <t>WHITE</t>
  </si>
  <si>
    <t>YELLOW</t>
  </si>
  <si>
    <t>COMPLETELY OXIDISED</t>
  </si>
  <si>
    <t>COMPLETELY WEATHERED</t>
  </si>
  <si>
    <t>STRONGLY WEATHERED</t>
  </si>
  <si>
    <t>MODERATELY WEATHERED</t>
  </si>
  <si>
    <t>PARTIALLY WEATHERED</t>
  </si>
  <si>
    <t>FRESH</t>
  </si>
  <si>
    <t>BEDDING PARALLEL</t>
  </si>
  <si>
    <t>BEDDING OVERTURNED</t>
  </si>
  <si>
    <t>BEDDING</t>
  </si>
  <si>
    <t>FLASHER BEDDING</t>
  </si>
  <si>
    <t>GRADED BEDDING</t>
  </si>
  <si>
    <t>LENTICULAR BEDDING</t>
  </si>
  <si>
    <t>PLANAR CROSSBEDDING</t>
  </si>
  <si>
    <t>JIGSAW BRECCIA</t>
  </si>
  <si>
    <t>ANGULAR MATRIX-SUPPORTED BRECCIA</t>
  </si>
  <si>
    <t>CATACLASITE</t>
  </si>
  <si>
    <t>ANASTOMOSING CLEAVAGE</t>
  </si>
  <si>
    <t>FRACTURE CLEAVAGE</t>
  </si>
  <si>
    <t>GRADATIONAL CONTACT</t>
  </si>
  <si>
    <t>IRREGULAR CONTACT</t>
  </si>
  <si>
    <t>SLATY CLEAVAGE</t>
  </si>
  <si>
    <t>FAULT BRECCIA</t>
  </si>
  <si>
    <t>FOLIATED CATACLASITE</t>
  </si>
  <si>
    <t>CHEVRON FOLDS</t>
  </si>
  <si>
    <t>DISHARMONIC FOLDS</t>
  </si>
  <si>
    <t>FAULT GROOVES</t>
  </si>
  <si>
    <t>INTRA-FOLIAL FOLDS</t>
  </si>
  <si>
    <t>HARMONIC FOLDS</t>
  </si>
  <si>
    <t>ISOCLINAL FOLDS</t>
  </si>
  <si>
    <t>KINK FOLDS</t>
  </si>
  <si>
    <t>PARALLEL FOLDS</t>
  </si>
  <si>
    <t>POLYCLINICAL FOLDS</t>
  </si>
  <si>
    <t>PTYGMATIC FOLDS</t>
  </si>
  <si>
    <t>PSEUDOTACHYLITE</t>
  </si>
  <si>
    <t>SHEATH FOLDS</t>
  </si>
  <si>
    <t>RANDOM FRACTURES</t>
  </si>
  <si>
    <t>ELONGATION LINEATION</t>
  </si>
  <si>
    <t>INTERSECTION LINEATION</t>
  </si>
  <si>
    <t>FAULT GOUGE/PUG</t>
  </si>
  <si>
    <t>ROUNDED CLASTS-MATRIX-SUPPORTED</t>
  </si>
  <si>
    <t>SCHISTOSE FABRIC</t>
  </si>
  <si>
    <t>PLANAR SHEAR FABRIC</t>
  </si>
  <si>
    <t>STYOLITE</t>
  </si>
  <si>
    <t>CONVOLUTED SHEAR FABRIC</t>
  </si>
  <si>
    <t>BOUDINAGED</t>
  </si>
  <si>
    <t>BRECCIATED</t>
  </si>
  <si>
    <t>CLEAVAGE</t>
  </si>
  <si>
    <t>CONTACT</t>
  </si>
  <si>
    <t>CRENULATED</t>
  </si>
  <si>
    <t>FAULT</t>
  </si>
  <si>
    <t>FAULT ZONE</t>
  </si>
  <si>
    <t>FOLD HINGE</t>
  </si>
  <si>
    <t>FOLDED</t>
  </si>
  <si>
    <t>FOLIATED</t>
  </si>
  <si>
    <t>MODERATELY FOLIATED</t>
  </si>
  <si>
    <t>STRONGLY FOLIATED</t>
  </si>
  <si>
    <t>FRACTURE</t>
  </si>
  <si>
    <t>JOINT</t>
  </si>
  <si>
    <t>MODERATELY JOINTED 5-10 PER METER</t>
  </si>
  <si>
    <t>LINEATION</t>
  </si>
  <si>
    <t>MYLONITE</t>
  </si>
  <si>
    <t>BLASTO - MYLONITIC</t>
  </si>
  <si>
    <t>ULTRA MYLONITE</t>
  </si>
  <si>
    <t>SHEAR</t>
  </si>
  <si>
    <t>SLIKENSIDE</t>
  </si>
  <si>
    <t>VEIN</t>
  </si>
  <si>
    <t>AUTOBRECCIATED</t>
  </si>
  <si>
    <t>ADCUMULATE</t>
  </si>
  <si>
    <t>ALGAL</t>
  </si>
  <si>
    <t>AMYGDALOIDAL</t>
  </si>
  <si>
    <t>AMORPHOUS</t>
  </si>
  <si>
    <t>ANGULAR</t>
  </si>
  <si>
    <t>ANHEDRAL</t>
  </si>
  <si>
    <t>APHANITIC</t>
  </si>
  <si>
    <t>AUGEN</t>
  </si>
  <si>
    <t>CM BEDDED</t>
  </si>
  <si>
    <t>BEDDED</t>
  </si>
  <si>
    <t>BIOGENIC</t>
  </si>
  <si>
    <t>BLADED PHENOCRYSTS</t>
  </si>
  <si>
    <t>MM BEDDED</t>
  </si>
  <si>
    <t>METER BEDDED</t>
  </si>
  <si>
    <t>BANDED</t>
  </si>
  <si>
    <t>CATACLASTIC</t>
  </si>
  <si>
    <t>CROSS-BEDDING</t>
  </si>
  <si>
    <t>CEMENTED</t>
  </si>
  <si>
    <t>CHILL ZONE</t>
  </si>
  <si>
    <t>CLAST SUPPORTED</t>
  </si>
  <si>
    <t>COLUMNAR JOINTS</t>
  </si>
  <si>
    <t>CARBONATE REPLACEMENT</t>
  </si>
  <si>
    <t>CRYSTALINE</t>
  </si>
  <si>
    <t>CUMULATE</t>
  </si>
  <si>
    <t>FIAMME</t>
  </si>
  <si>
    <t>FLOW BANDING</t>
  </si>
  <si>
    <t>FRACTURED</t>
  </si>
  <si>
    <t>FLOW TOP BRECCIA</t>
  </si>
  <si>
    <t>GRADED BEDS</t>
  </si>
  <si>
    <t>GLASSY</t>
  </si>
  <si>
    <t>GNEISSOSE</t>
  </si>
  <si>
    <t>GRANULAR</t>
  </si>
  <si>
    <t>GRAPHIC</t>
  </si>
  <si>
    <t>GRANOPHYRIC</t>
  </si>
  <si>
    <t>HYROTHERMAL BRECCA</t>
  </si>
  <si>
    <t>HORNFELS</t>
  </si>
  <si>
    <t>HOLOCRYSTALLINE</t>
  </si>
  <si>
    <t>IGNIMBRITIC</t>
  </si>
  <si>
    <t>INTERBEDDED</t>
  </si>
  <si>
    <t>JIGSAW</t>
  </si>
  <si>
    <t>LAMINATED</t>
  </si>
  <si>
    <t>MASSIVE</t>
  </si>
  <si>
    <t>MODERATLY SORTED</t>
  </si>
  <si>
    <t>MATRIX SUPPORTED</t>
  </si>
  <si>
    <t>MYRMEKITIC</t>
  </si>
  <si>
    <t>ORTHOCUMULATE</t>
  </si>
  <si>
    <t>OPHITIC</t>
  </si>
  <si>
    <t>POORLY SORTED</t>
  </si>
  <si>
    <t>PHENOCRYSTS IN COARSE MATRIX</t>
  </si>
  <si>
    <t>PHENOCRYSTS IN FINE MATRIX</t>
  </si>
  <si>
    <t>PHENOCRYSTS IN GLASSY MATRIX</t>
  </si>
  <si>
    <t>PHENOCRYSTS IN MEDIUM MATRIX</t>
  </si>
  <si>
    <t>PEBBLY</t>
  </si>
  <si>
    <t>PEGMATITE</t>
  </si>
  <si>
    <t>PHYRIC</t>
  </si>
  <si>
    <t>PILLOWED</t>
  </si>
  <si>
    <t>PORPHYRITIC</t>
  </si>
  <si>
    <t>RIPPLE MARKS</t>
  </si>
  <si>
    <t>ROUNDED</t>
  </si>
  <si>
    <t>SCHIST</t>
  </si>
  <si>
    <t>SUB-OPHITIC</t>
  </si>
  <si>
    <t>SLATEY CLEAVAGE</t>
  </si>
  <si>
    <t>SPINIFEX TEXTURE</t>
  </si>
  <si>
    <t>VESICULAR</t>
  </si>
  <si>
    <t>VUGGY</t>
  </si>
  <si>
    <t>WELL SORTED</t>
  </si>
  <si>
    <t>XENOLITHIC</t>
  </si>
  <si>
    <t>ZONED PHENOCRYSTS</t>
  </si>
  <si>
    <t>VF. SAND</t>
  </si>
  <si>
    <t>F. SAND</t>
  </si>
  <si>
    <t>M. SAND</t>
  </si>
  <si>
    <t>C. SAND</t>
  </si>
  <si>
    <t>VC. SAND</t>
  </si>
  <si>
    <t>GRANULE</t>
  </si>
  <si>
    <t>PEBBLE</t>
  </si>
  <si>
    <t>COBBLE</t>
  </si>
  <si>
    <t>BOULDER</t>
  </si>
  <si>
    <t>STRUCTURAL_FEATURE</t>
  </si>
  <si>
    <t>FOLD AXIS</t>
  </si>
  <si>
    <t>FOLIATION</t>
  </si>
  <si>
    <t>DRILLING INDUCED TENSILE FRACTURE</t>
  </si>
  <si>
    <t>BOUDINAGE</t>
  </si>
  <si>
    <t>ASSAY_CODE</t>
  </si>
  <si>
    <t>UPPER_DETECTION_LIMIT</t>
  </si>
  <si>
    <t>UNIT_OF_MEASURE</t>
  </si>
  <si>
    <t>GeoChem Labs Pty Ltd</t>
  </si>
  <si>
    <t>COLOUR_SHADE</t>
  </si>
  <si>
    <t>COLOUR SHADE: Descriptive qualifier for the colour of the specified rock type e.g. dark, light, graded, uneven, mottled</t>
  </si>
  <si>
    <t>Ag</t>
  </si>
  <si>
    <t>ACCURACY</t>
  </si>
  <si>
    <t>TV19287993</t>
  </si>
  <si>
    <t>Al</t>
  </si>
  <si>
    <t>&lt;0.02</t>
  </si>
  <si>
    <t>OSO</t>
  </si>
  <si>
    <t>Tundra</t>
  </si>
  <si>
    <t>OUT</t>
  </si>
  <si>
    <t>Permafrost</t>
  </si>
  <si>
    <t>OPF</t>
  </si>
  <si>
    <t>Overburden Tillite</t>
  </si>
  <si>
    <t>OTI</t>
  </si>
  <si>
    <t>Waste Dump</t>
  </si>
  <si>
    <t>HWD</t>
  </si>
  <si>
    <t>Land Fill</t>
  </si>
  <si>
    <t>HLF</t>
  </si>
  <si>
    <t>Back Fill</t>
  </si>
  <si>
    <t>HBF</t>
  </si>
  <si>
    <t>Mined/Stope/Shaft/Drive</t>
  </si>
  <si>
    <t>HMI</t>
  </si>
  <si>
    <t>Transported Lag</t>
  </si>
  <si>
    <t>TLA</t>
  </si>
  <si>
    <t>Tranported Pisolitic sandy clay</t>
  </si>
  <si>
    <t>TPC</t>
  </si>
  <si>
    <t>Transported Pisolitic clayey sand</t>
  </si>
  <si>
    <t>TPS</t>
  </si>
  <si>
    <t>Mottled Transported Cover</t>
  </si>
  <si>
    <t>TMO</t>
  </si>
  <si>
    <t>Tranposted Clay</t>
  </si>
  <si>
    <t>TCL</t>
  </si>
  <si>
    <t>Aeolian Sand Dune</t>
  </si>
  <si>
    <t>TSD</t>
  </si>
  <si>
    <t>Aeolian Evaporite Dune</t>
  </si>
  <si>
    <t>TED</t>
  </si>
  <si>
    <t>Aeolian Silt</t>
  </si>
  <si>
    <t>TAL</t>
  </si>
  <si>
    <t>Aeolian Sand</t>
  </si>
  <si>
    <t>TAS</t>
  </si>
  <si>
    <t>Alluvial Colluvium</t>
  </si>
  <si>
    <t>TCO</t>
  </si>
  <si>
    <t>Alluviual Sticky Lake Clay</t>
  </si>
  <si>
    <t>TLC</t>
  </si>
  <si>
    <t>Alluvial Silt</t>
  </si>
  <si>
    <t>TRL</t>
  </si>
  <si>
    <t>Alluvial Sand</t>
  </si>
  <si>
    <t>TRS</t>
  </si>
  <si>
    <t>Alluvial Gravel</t>
  </si>
  <si>
    <t>TRG</t>
  </si>
  <si>
    <t>Alluvial Conglomerate Gravel</t>
  </si>
  <si>
    <t>TCG</t>
  </si>
  <si>
    <t xml:space="preserve">Alluvial Conglomerate </t>
  </si>
  <si>
    <t>TRC</t>
  </si>
  <si>
    <t>CCC</t>
  </si>
  <si>
    <t>CGY</t>
  </si>
  <si>
    <t>CSC</t>
  </si>
  <si>
    <t>CFC</t>
  </si>
  <si>
    <t>CGO</t>
  </si>
  <si>
    <t>Lag</t>
  </si>
  <si>
    <t>LAG</t>
  </si>
  <si>
    <t>LDC</t>
  </si>
  <si>
    <t>Lateritic Pisolitic Sandy Clay</t>
  </si>
  <si>
    <t>LPC</t>
  </si>
  <si>
    <t>Lateritic Pisolitic Clayey Sand</t>
  </si>
  <si>
    <t>LPS</t>
  </si>
  <si>
    <t>Pallid Zone (Leached)</t>
  </si>
  <si>
    <t>LPZ</t>
  </si>
  <si>
    <t>Upper Saprolite 100% oxidised</t>
  </si>
  <si>
    <t>LSU</t>
  </si>
  <si>
    <t>Lower Saprolite 100% weathered/reduced</t>
  </si>
  <si>
    <t>LSL</t>
  </si>
  <si>
    <t>Saprock &gt; 20% unweathered minerals</t>
  </si>
  <si>
    <t>LSR</t>
  </si>
  <si>
    <t>SSH</t>
  </si>
  <si>
    <t>Black Shale</t>
  </si>
  <si>
    <t>SHB</t>
  </si>
  <si>
    <t>Sulphidic Shale</t>
  </si>
  <si>
    <t>SBS</t>
  </si>
  <si>
    <t>Graphitic Shale</t>
  </si>
  <si>
    <t>SHG</t>
  </si>
  <si>
    <t>SMU</t>
  </si>
  <si>
    <t>SST</t>
  </si>
  <si>
    <t>Sandstone Wacke (Mudstone matrix)</t>
  </si>
  <si>
    <t>SSW</t>
  </si>
  <si>
    <t>Sandstone (Arenite - minor matrix)</t>
  </si>
  <si>
    <t>SSA</t>
  </si>
  <si>
    <t>Qz Feldspar Wacke (Mudstone matrix)</t>
  </si>
  <si>
    <t>SAW</t>
  </si>
  <si>
    <t>Qz Feldspar Sandstone (Arkose minor matrix)</t>
  </si>
  <si>
    <t>SAS</t>
  </si>
  <si>
    <t>Greywacke (Grey qz, fd, lithic sandstone with mudstone matrix)</t>
  </si>
  <si>
    <t>SGW</t>
  </si>
  <si>
    <t>calcareous Arenite</t>
  </si>
  <si>
    <t>SCA</t>
  </si>
  <si>
    <t>SSP</t>
  </si>
  <si>
    <t>SLM</t>
  </si>
  <si>
    <t>Sandy Fossil rich limestone</t>
  </si>
  <si>
    <t>SFL</t>
  </si>
  <si>
    <t>Fossiliferous carbonates</t>
  </si>
  <si>
    <t>SFC</t>
  </si>
  <si>
    <t>SDO</t>
  </si>
  <si>
    <t>SMG</t>
  </si>
  <si>
    <t>STV</t>
  </si>
  <si>
    <t>SCT</t>
  </si>
  <si>
    <t>SEV</t>
  </si>
  <si>
    <t>SPP</t>
  </si>
  <si>
    <t>SCO</t>
  </si>
  <si>
    <t>Monomictic conglomerate</t>
  </si>
  <si>
    <t>SCM</t>
  </si>
  <si>
    <t>SCP</t>
  </si>
  <si>
    <t>Rudite</t>
  </si>
  <si>
    <t>SRU</t>
  </si>
  <si>
    <t>Iron Formation - Banded Iron facies</t>
  </si>
  <si>
    <t>SIB</t>
  </si>
  <si>
    <t>Iron Formation - Carbonate facies</t>
  </si>
  <si>
    <t>SIC</t>
  </si>
  <si>
    <t>Iron Formation - Undifferentiated</t>
  </si>
  <si>
    <t>SIU</t>
  </si>
  <si>
    <t>SLG</t>
  </si>
  <si>
    <t>SCL</t>
  </si>
  <si>
    <t>Diamictite (Tillite)</t>
  </si>
  <si>
    <t>STI</t>
  </si>
  <si>
    <t>Monomictic breccia</t>
  </si>
  <si>
    <t>SXM</t>
  </si>
  <si>
    <t>Polymictic breccia</t>
  </si>
  <si>
    <t>SXP</t>
  </si>
  <si>
    <t>Felsic - Undifferentiated</t>
  </si>
  <si>
    <t>FOO</t>
  </si>
  <si>
    <t>Felsic volcanics</t>
  </si>
  <si>
    <t>FFV</t>
  </si>
  <si>
    <t>FFT</t>
  </si>
  <si>
    <t>Dacite tuff (Qz rich Felsic Tuff)</t>
  </si>
  <si>
    <t>FDT</t>
  </si>
  <si>
    <t>Dacite (Qz Rich felsic volcanic extrusive)</t>
  </si>
  <si>
    <t>FDV</t>
  </si>
  <si>
    <t>Rhyolite Ash (unconsolidated)</t>
  </si>
  <si>
    <t>FRA</t>
  </si>
  <si>
    <t>Rhyolite tuff</t>
  </si>
  <si>
    <t>FRT</t>
  </si>
  <si>
    <t>Rhyolite extrusive volcanic</t>
  </si>
  <si>
    <t>FRV</t>
  </si>
  <si>
    <t>FTR</t>
  </si>
  <si>
    <t>Granite (Qz, K Fel, Bi, Hb)</t>
  </si>
  <si>
    <t>FGR</t>
  </si>
  <si>
    <t>Syenite (K fels&gt;&gt;Plag + Hb, Bi)</t>
  </si>
  <si>
    <t>FSY</t>
  </si>
  <si>
    <t>Applite Dyke/Chill margin to pegmatite</t>
  </si>
  <si>
    <t>FAP</t>
  </si>
  <si>
    <t>Pegmatite Very Coarse Grained Qz, Mu, Bi, Hb, Px Intrusive</t>
  </si>
  <si>
    <t>FPG</t>
  </si>
  <si>
    <t>FFP</t>
  </si>
  <si>
    <t>Feldspar Hornblend Porhyry</t>
  </si>
  <si>
    <t>FHP</t>
  </si>
  <si>
    <t>Intermediate - Undifferentiated</t>
  </si>
  <si>
    <t>IOO</t>
  </si>
  <si>
    <t>Intermediate volcanics</t>
  </si>
  <si>
    <t>IIV</t>
  </si>
  <si>
    <t>Intermediate Tuff</t>
  </si>
  <si>
    <t>IIT</t>
  </si>
  <si>
    <t>Rhyodacite Tuff</t>
  </si>
  <si>
    <t>IRT</t>
  </si>
  <si>
    <t>Rhyodacite (intermdiate volcanic extrusive)</t>
  </si>
  <si>
    <t>IRV</t>
  </si>
  <si>
    <t>Latite (Extrusive monzonite)</t>
  </si>
  <si>
    <t>ILV</t>
  </si>
  <si>
    <t>Intermediate Lithic Tuff</t>
  </si>
  <si>
    <t>ILT</t>
  </si>
  <si>
    <t>Andesite Pyroclastic Flow</t>
  </si>
  <si>
    <t>IAF</t>
  </si>
  <si>
    <t>Andesite Auto breccia/dome</t>
  </si>
  <si>
    <t>IAB</t>
  </si>
  <si>
    <t>Andesitic Agglomerate</t>
  </si>
  <si>
    <t>IAG</t>
  </si>
  <si>
    <t>Andesite Basalt</t>
  </si>
  <si>
    <t>IBA</t>
  </si>
  <si>
    <t>Andesite Porphyry</t>
  </si>
  <si>
    <t>IAP</t>
  </si>
  <si>
    <t>IMG</t>
  </si>
  <si>
    <t>Intermediate porphyry</t>
  </si>
  <si>
    <t>IIP</t>
  </si>
  <si>
    <t>Intermediate HB Fel Porphyry</t>
  </si>
  <si>
    <t>IHP</t>
  </si>
  <si>
    <t>Mafic - Undifferentiated</t>
  </si>
  <si>
    <t>MOO</t>
  </si>
  <si>
    <t>Mafic Volcanic -Undifferentiated</t>
  </si>
  <si>
    <t>MMV</t>
  </si>
  <si>
    <t>Mafic tuff</t>
  </si>
  <si>
    <t>MMT</t>
  </si>
  <si>
    <t>MBA</t>
  </si>
  <si>
    <t>Calc-alkaline basalt</t>
  </si>
  <si>
    <t>MCB</t>
  </si>
  <si>
    <t>MTB</t>
  </si>
  <si>
    <t>Ganodiorite</t>
  </si>
  <si>
    <t>MGD</t>
  </si>
  <si>
    <t>MDO</t>
  </si>
  <si>
    <t>MDI</t>
  </si>
  <si>
    <t>MGA</t>
  </si>
  <si>
    <t>Hornblende gabbro</t>
  </si>
  <si>
    <t>MGH</t>
  </si>
  <si>
    <t>Px-Hb Gabbro Norite</t>
  </si>
  <si>
    <t>MXH</t>
  </si>
  <si>
    <t>MGO</t>
  </si>
  <si>
    <t>Ultramafic - Undifferentiated</t>
  </si>
  <si>
    <t>UOO</t>
  </si>
  <si>
    <t>High magnesium basalt</t>
  </si>
  <si>
    <t>UMB</t>
  </si>
  <si>
    <t>Komatiitic Basalt</t>
  </si>
  <si>
    <t>UKB</t>
  </si>
  <si>
    <t>Carbonatite Extrusive (&gt;50% Carbonate minerals)</t>
  </si>
  <si>
    <t>UCB</t>
  </si>
  <si>
    <t>Plagioclase Pyroxenite</t>
  </si>
  <si>
    <t>UXP</t>
  </si>
  <si>
    <t>Plagioclse Hb Pyroxenite</t>
  </si>
  <si>
    <t>UHX</t>
  </si>
  <si>
    <t>HB PYROXENITE</t>
  </si>
  <si>
    <t>UXH</t>
  </si>
  <si>
    <t>UXO</t>
  </si>
  <si>
    <t>Olivine Pyroxenite</t>
  </si>
  <si>
    <t>UOX</t>
  </si>
  <si>
    <t>HB Peridotite</t>
  </si>
  <si>
    <t>UPH</t>
  </si>
  <si>
    <t>Pyroxene Hornblend Peridotite</t>
  </si>
  <si>
    <t>Pyroxene Peridotite</t>
  </si>
  <si>
    <t>UPX</t>
  </si>
  <si>
    <t>UPD</t>
  </si>
  <si>
    <t>UKI</t>
  </si>
  <si>
    <t>UPO</t>
  </si>
  <si>
    <t>UDU</t>
  </si>
  <si>
    <t>Metamorphic  - Undifferentiated</t>
  </si>
  <si>
    <t>ZOO</t>
  </si>
  <si>
    <t>Graphitic Phyllite</t>
  </si>
  <si>
    <t>ZPG</t>
  </si>
  <si>
    <t>ZPH</t>
  </si>
  <si>
    <t>Pelitic phyllite</t>
  </si>
  <si>
    <t>ZPE</t>
  </si>
  <si>
    <t>ZSC</t>
  </si>
  <si>
    <t>Pelitic schist</t>
  </si>
  <si>
    <t>ZSP</t>
  </si>
  <si>
    <t>Graphitic Schist</t>
  </si>
  <si>
    <t>ZSG</t>
  </si>
  <si>
    <t>Calcareous schist</t>
  </si>
  <si>
    <t>ZCS</t>
  </si>
  <si>
    <t>Felsic schist</t>
  </si>
  <si>
    <t>ZSF</t>
  </si>
  <si>
    <t>Intermediate schist</t>
  </si>
  <si>
    <t>ZSI</t>
  </si>
  <si>
    <t>Mafic schist</t>
  </si>
  <si>
    <t>ZSM</t>
  </si>
  <si>
    <t>Ultramafic schist</t>
  </si>
  <si>
    <t>ZSU</t>
  </si>
  <si>
    <t>Talc Chlorite Schist</t>
  </si>
  <si>
    <t>ZTC</t>
  </si>
  <si>
    <t>Talc carbonate schist</t>
  </si>
  <si>
    <t>ZCT</t>
  </si>
  <si>
    <t>ZSL</t>
  </si>
  <si>
    <t>Pelitic slate</t>
  </si>
  <si>
    <t>ZPS</t>
  </si>
  <si>
    <t>Greywacke - Slate</t>
  </si>
  <si>
    <t>ZGW</t>
  </si>
  <si>
    <t>ZSE</t>
  </si>
  <si>
    <t>ZQZ</t>
  </si>
  <si>
    <t>ZMA</t>
  </si>
  <si>
    <t>ZCH</t>
  </si>
  <si>
    <t>Gneiss - Undifferentiated</t>
  </si>
  <si>
    <t>ZGO</t>
  </si>
  <si>
    <t>Paragneiss (Intermediate)</t>
  </si>
  <si>
    <t>ZGP</t>
  </si>
  <si>
    <t>Quartz rich granite gneiss</t>
  </si>
  <si>
    <t>ZGQ</t>
  </si>
  <si>
    <t>Alkali granite gneiss</t>
  </si>
  <si>
    <t>ZGA</t>
  </si>
  <si>
    <t>ZGS</t>
  </si>
  <si>
    <t>Granite gneiss</t>
  </si>
  <si>
    <t>ZGR</t>
  </si>
  <si>
    <t>Quartz Feldspar paragneiss (Felsic)</t>
  </si>
  <si>
    <t>ZGF</t>
  </si>
  <si>
    <t>Xenolithic granite gneiss</t>
  </si>
  <si>
    <t>ZGX</t>
  </si>
  <si>
    <t>Tonalite gneiss</t>
  </si>
  <si>
    <t>ZGT</t>
  </si>
  <si>
    <t>Mafic gneiss</t>
  </si>
  <si>
    <t>ZGM</t>
  </si>
  <si>
    <t>Migmatite gneiss</t>
  </si>
  <si>
    <t>ZGI</t>
  </si>
  <si>
    <t>Quartz Feldspar Biotite Gneiss</t>
  </si>
  <si>
    <t>ZGB</t>
  </si>
  <si>
    <t>Garnet Bearing Gneiss</t>
  </si>
  <si>
    <t>ZGG</t>
  </si>
  <si>
    <t>ZAM</t>
  </si>
  <si>
    <t>Para Amphibolite</t>
  </si>
  <si>
    <t>ZAP</t>
  </si>
  <si>
    <t>ZOP</t>
  </si>
  <si>
    <t>ZHO</t>
  </si>
  <si>
    <t>ZSK</t>
  </si>
  <si>
    <t>ZEC</t>
  </si>
  <si>
    <t>quartz vein</t>
  </si>
  <si>
    <t>VQZ</t>
  </si>
  <si>
    <t>vein</t>
  </si>
  <si>
    <t>VEN</t>
  </si>
  <si>
    <t>void</t>
  </si>
  <si>
    <t>VOI</t>
  </si>
  <si>
    <t>Poor/No Recovery</t>
  </si>
  <si>
    <t>OIS</t>
  </si>
  <si>
    <t>Hydrothermal Breccia</t>
  </si>
  <si>
    <t>HBX</t>
  </si>
  <si>
    <t>Fault Clay</t>
  </si>
  <si>
    <t>PUG</t>
  </si>
  <si>
    <t>Fault Breccia</t>
  </si>
  <si>
    <t>FBX</t>
  </si>
  <si>
    <t>Massive Sulphides</t>
  </si>
  <si>
    <t>MAS</t>
  </si>
  <si>
    <t>mylonite</t>
  </si>
  <si>
    <t>MYL</t>
  </si>
  <si>
    <t>Saprock</t>
  </si>
  <si>
    <t>{en}: 'Saprolith' 'sathrolith' 'Saprock'</t>
  </si>
  <si>
    <t>Vein</t>
  </si>
  <si>
    <t>A lithological observation of a distinct sheetlike body of crystallized minerals within a rock.</t>
  </si>
  <si>
    <t>{en}: 'arkosic wacke' 'Arkosic greywacke' 'Feldspathic greywacke' 'Feldspar Wacke'</t>
  </si>
  <si>
    <t>Quartz Wacke</t>
  </si>
  <si>
    <t>Dacitic tuff</t>
  </si>
  <si>
    <t>{en}: 'Waste Dump' 'Dump'</t>
  </si>
  <si>
    <t>{en}: 'Fill' 'Spoil' 'Back Fill' 'Land Fill'</t>
  </si>
  <si>
    <t>Dune Sand</t>
  </si>
  <si>
    <t>{en}: 'Dune Sand'</t>
  </si>
  <si>
    <t>sandy clay</t>
  </si>
  <si>
    <t>clayey sand</t>
  </si>
  <si>
    <t>superficial deposit</t>
  </si>
  <si>
    <t>aeolian deposit</t>
  </si>
  <si>
    <t>colluvium</t>
  </si>
  <si>
    <t>lacustrine deposit</t>
  </si>
  <si>
    <t>saprolite</t>
  </si>
  <si>
    <t>{en}: 'Arenaceous limestone' 'Calcarenite' 'calc-arenite' 'calcareous sandstone' 'calcareous arenite'</t>
  </si>
  <si>
    <t>{en}: 'fossiliferous limestone' 'fossiliferous carbonate' 'fossiliferous carbonates'</t>
  </si>
  <si>
    <t>{en}: 'Magnesite'</t>
  </si>
  <si>
    <t>MONO</t>
  </si>
  <si>
    <t>Monomict Conglomerate</t>
  </si>
  <si>
    <t>{en}: 'Monomictic Conglomerate'</t>
  </si>
  <si>
    <t>POLY</t>
  </si>
  <si>
    <t>Polymict Conglomerate</t>
  </si>
  <si>
    <t>A gravel-grade clastic-sedimentary-rock with clasts of various rock types.</t>
  </si>
  <si>
    <t>A gravel-grade clastic-sedimentary-rock with clasts predominantly a single rock type.</t>
  </si>
  <si>
    <t>It is a banana</t>
  </si>
  <si>
    <t>Banded Iron Formation</t>
  </si>
  <si>
    <t>Feldspar Porphyry</t>
  </si>
  <si>
    <t>Carbonate Iron Formation</t>
  </si>
  <si>
    <t>MONB</t>
  </si>
  <si>
    <t>POLB</t>
  </si>
  <si>
    <t>Monomict Breccia</t>
  </si>
  <si>
    <t>{en}: 'Monomictic Breccia'</t>
  </si>
  <si>
    <t>Polymict Breccia</t>
  </si>
  <si>
    <t>{en}: 'Polymictic Breccia'</t>
  </si>
  <si>
    <t>A gravel-grade clastic-sedimentary-rock with angular clasts predominantly a single rock type.</t>
  </si>
  <si>
    <t>A gravel-grade clastic-sedimentary-rock with angular clasts of various rock types.</t>
  </si>
  <si>
    <t>{en}: 'Acid/Felsic Volcanic'  'Acid / Felsic Volcanic' 'Felsic Volcanic' 'Acid Volcanic' 'Acid/Felsic Volcanics'  'Acid / Felsic Volcanics' 'Felsic Volcanics' 'Acid Volcanics'</t>
  </si>
  <si>
    <t>Felsic rock</t>
  </si>
  <si>
    <t>Rhyolite ash</t>
  </si>
  <si>
    <t>Andesite breccia</t>
  </si>
  <si>
    <t>{en}: 'Rhyolite Ash'</t>
  </si>
  <si>
    <t>Dacitic Ash</t>
  </si>
  <si>
    <t>RASH</t>
  </si>
  <si>
    <t>DASH</t>
  </si>
  <si>
    <t>Volcanic ash of rhyolitic composition</t>
  </si>
  <si>
    <t>Volcanic ash of dacitic composition</t>
  </si>
  <si>
    <t>{en}: 'Rhyolite Ash Tuff' 'Rhyolite Tuff'</t>
  </si>
  <si>
    <t>Intermediate Rock</t>
  </si>
  <si>
    <t>{en}:  'Dacitic-rock' 'Intermediate Intrusive'</t>
  </si>
  <si>
    <t>{en}: 'Intermediate Volcanic' 'Intermediate Rock' 'Intermediate Volcanics'</t>
  </si>
  <si>
    <t>{en}: 'Dacite Tuff' 'Intermediate Tuff'</t>
  </si>
  <si>
    <t>{en}: 'Rhyodacite Ash Tuff' 'Rhyodacite Tuff'</t>
  </si>
  <si>
    <t>Mafite</t>
  </si>
  <si>
    <t>mafic rock</t>
  </si>
  <si>
    <t>{en}: 'Gouge' 'Fault Gouge' 'Fault Clay'</t>
  </si>
  <si>
    <t>No Recovery</t>
  </si>
  <si>
    <t>{en}: 'Gneissic granite' 'Granite Gneiss'</t>
  </si>
  <si>
    <t>Garnet Gneiss</t>
  </si>
  <si>
    <t>Ortho Amphibolite</t>
  </si>
  <si>
    <t>{en}: 'Para amphibolite'</t>
  </si>
  <si>
    <t>{en}: 'Ortho amphibolite'</t>
  </si>
  <si>
    <t>Intermediate Porphyry</t>
  </si>
  <si>
    <t>{en}: 'Dacite Porphyry' 'Intermediate Porphyry' 'Dacitic Porphyry'</t>
  </si>
  <si>
    <t>Porphyritic Dacite</t>
  </si>
  <si>
    <t>PORD</t>
  </si>
  <si>
    <t>Olivine gabbro</t>
  </si>
  <si>
    <t>{en}: 'calc-alkaline basalt'</t>
  </si>
  <si>
    <t>ultramafic rock</t>
  </si>
  <si>
    <t>{en}: 'Olivine Gabbro'</t>
  </si>
  <si>
    <t>laterite</t>
  </si>
  <si>
    <t>sandy limestone</t>
  </si>
  <si>
    <t>{en}: 'Sandy limestone' 'Muddy Limestone'</t>
  </si>
  <si>
    <t>{en}: 'Dacite Ash' 'Intermediate Ash' 'Dacitic Ash'</t>
  </si>
  <si>
    <t>PORA</t>
  </si>
  <si>
    <t>Porphyritic Andesite</t>
  </si>
  <si>
    <t>{en}: 'Andesite Porphyry' 'Intermediate Porphyry' 'Andesitic Porphyry'</t>
  </si>
  <si>
    <t>{en}: 'Andesitic basalt' 'Andesite basalt'</t>
  </si>
  <si>
    <t>Olivine Peridotite</t>
  </si>
  <si>
    <t>{en}: 'Pyroxene hornblende peridotite' 'Pyroxene hornblend peridotite'</t>
  </si>
  <si>
    <t>hornblende pyroxenite</t>
  </si>
  <si>
    <t>PPYX</t>
  </si>
  <si>
    <t>Plagioclase pyroxenite</t>
  </si>
  <si>
    <t>Hornblende peridotite</t>
  </si>
  <si>
    <t>{en}: 'High-Mg Basalt' 'High-Magnesium Basalt' 'High Mg Basalt' 'High Magnesium Basalt'</t>
  </si>
  <si>
    <t>GHSH</t>
  </si>
  <si>
    <t>Migmatitic gneiss</t>
  </si>
  <si>
    <t>{en}: 'Andesitic-rock'  'Andesitic rock'</t>
  </si>
  <si>
    <t>Andesite Tuff</t>
  </si>
  <si>
    <t>{en}: 'Andesitic pyroclast' 'Andesite pyroclast' 'Andesite tuff'</t>
  </si>
  <si>
    <t>{en}: 'Andesite Breccia'</t>
  </si>
  <si>
    <t>GHPH</t>
  </si>
  <si>
    <t>PRPH</t>
  </si>
  <si>
    <t>Paraphyllite</t>
  </si>
  <si>
    <t>{en}: 'Para Phyllite' 'Pelitic Phyllite' 'Pelite Phyllite'</t>
  </si>
  <si>
    <t>Paraslate</t>
  </si>
  <si>
    <t>{en}: 'Para Slate' 'Pelitic Slate' 'Pelite Slate'</t>
  </si>
  <si>
    <t>PRSL</t>
  </si>
  <si>
    <t>{en}: 'metamorphosed mafites'</t>
  </si>
  <si>
    <t>Mafic Schist</t>
  </si>
  <si>
    <t>Mafic Gneiss</t>
  </si>
  <si>
    <t>A schist with a mafic protolith.</t>
  </si>
  <si>
    <t>A gneiss with a mafic protolith.</t>
  </si>
  <si>
    <t>MFSC</t>
  </si>
  <si>
    <t>MFGN</t>
  </si>
  <si>
    <t>MTFL</t>
  </si>
  <si>
    <t>Metafelsic-rock</t>
  </si>
  <si>
    <t>{en}: 'metafelsic rock' 'metamorphosed felsite'</t>
  </si>
  <si>
    <t>A class of metamorphic rocks with a felsic protolith.</t>
  </si>
  <si>
    <t>Felsic Schist</t>
  </si>
  <si>
    <t>Felsic Gneiss</t>
  </si>
  <si>
    <t>A schist with a felsic protolith.</t>
  </si>
  <si>
    <t>A gneiss with a felsic protolith.</t>
  </si>
  <si>
    <t>FLSC</t>
  </si>
  <si>
    <t>FLGN</t>
  </si>
  <si>
    <t>A schist with a ultramafic protolith.</t>
  </si>
  <si>
    <t>A gneiss with a ultramafic protolith.</t>
  </si>
  <si>
    <t>Ultramafic Schist</t>
  </si>
  <si>
    <t>Ultramafic Gneiss</t>
  </si>
  <si>
    <t>ULSC</t>
  </si>
  <si>
    <t>ULGN</t>
  </si>
  <si>
    <t>A class of metamorphic rocks with an intermediate protolith.</t>
  </si>
  <si>
    <t>A schist with an intermediate protolith.</t>
  </si>
  <si>
    <t>A gneiss with an intermediate protolith.</t>
  </si>
  <si>
    <t>Intermediate Schist</t>
  </si>
  <si>
    <t>Intermediate Gneiss</t>
  </si>
  <si>
    <t>INSC</t>
  </si>
  <si>
    <t>INGN</t>
  </si>
  <si>
    <t>Metaintermediate rock</t>
  </si>
  <si>
    <t>{en}: 'metaintermediate-rock' 'Intermediate metamorphic rock'</t>
  </si>
  <si>
    <t>QFPG</t>
  </si>
  <si>
    <t>Quartz-feldspar paragneiss</t>
  </si>
  <si>
    <t>{en}: 'Quartz feldspar paragneiss'</t>
  </si>
  <si>
    <t>A paragneiss containing quartz and feldspar as the dominant mineral phases.</t>
  </si>
  <si>
    <t>Quartz Feldspar paragneiss</t>
  </si>
  <si>
    <t>Quartz-feldspar-biotite gneiss</t>
  </si>
  <si>
    <t>{en}: 'Quartz feldspar biotite gneiss'</t>
  </si>
  <si>
    <t>QZBG</t>
  </si>
  <si>
    <t>MGMG</t>
  </si>
  <si>
    <t>Migmatitic schist</t>
  </si>
  <si>
    <t>MGSC</t>
  </si>
  <si>
    <t>{en}: 'Migmatite Gneiss'</t>
  </si>
  <si>
    <t>{en}: 'Migmatite Schist'</t>
  </si>
  <si>
    <t>Calcareous Schist</t>
  </si>
  <si>
    <t>Calcareous Gneiss</t>
  </si>
  <si>
    <t>Quartz rich granite schist</t>
  </si>
  <si>
    <t>meta-alkali-granite</t>
  </si>
  <si>
    <t>alkali-granite-schist</t>
  </si>
  <si>
    <t>alkali-granite-gneiss</t>
  </si>
  <si>
    <t>meta-xenolithic-granite</t>
  </si>
  <si>
    <t>xenolithic-granite-schist</t>
  </si>
  <si>
    <t>xenolithic-granite-gneiss</t>
  </si>
  <si>
    <t>Tonalite Schist</t>
  </si>
  <si>
    <t>Tonalite Gneiss</t>
  </si>
  <si>
    <t>Garnet Schist</t>
  </si>
  <si>
    <t>Talc Carbonate Schist</t>
  </si>
  <si>
    <t>{en}: 'Quartz-rich granite schist' 'Quartz-rich-granite schist' 'Quartz-rich-granite-schist'</t>
  </si>
  <si>
    <t>{en}: 'Quartz-rich granite gneiss' 'Quartz-rich-granite gneiss' 'Quartz-rich-granite-gneiss'</t>
  </si>
  <si>
    <t>{en}: 'Metaalkali granite' 'Meta alkali granite' 'Meta-alkaline-granite' 'meta-alkaline granite'</t>
  </si>
  <si>
    <t>{en}: 'alkali-granite schist'  'alkali granite schist'</t>
  </si>
  <si>
    <t>{en}: 'alkali-granite gneiss'  'alkali granite gneiss'</t>
  </si>
  <si>
    <t>{en}: 'Meta Xenolithic Granite' 'Meta-Xenolithic Granite'</t>
  </si>
  <si>
    <t>{en}: 'xenolithic-granite schist'  'xenolithic granite schist'</t>
  </si>
  <si>
    <t>{en}: 'xenolithic-granite gneiss'  'xenolithic granite gneiss'</t>
  </si>
  <si>
    <t>{en}: 'tonalitic schist'</t>
  </si>
  <si>
    <t>{en}: 'tonalitic gneiss'</t>
  </si>
  <si>
    <t>{en}: 'Garnet Bearing Gneiss'</t>
  </si>
  <si>
    <t>{en}: 'Garnet Bearing Schist'</t>
  </si>
  <si>
    <t>{en}: 'Talc-Chlorite Schist'</t>
  </si>
  <si>
    <t>{en}: 'Talc-Carbonate Schist'</t>
  </si>
  <si>
    <t>A paragneiss containing quartz, feldspar and biotite as the dominant mineral phases.</t>
  </si>
  <si>
    <t>A gneiss with migmatitic texture.</t>
  </si>
  <si>
    <t>A schist with migmatitc texture.</t>
  </si>
  <si>
    <t>A gneiess with an impure carbonate protolith.</t>
  </si>
  <si>
    <t>A schist with an impure carbonate protolith.</t>
  </si>
  <si>
    <t>A schist with a quartz-rich granite protolith.</t>
  </si>
  <si>
    <t>A gneiss with a quartz-rich granite protolith.</t>
  </si>
  <si>
    <t>A schist with a alkali granite protolith.</t>
  </si>
  <si>
    <t>A gneiss with a alkali granite protolith.</t>
  </si>
  <si>
    <t>A metamorphosed alkali granite.</t>
  </si>
  <si>
    <t>A metamorphosed xenolithic granite.</t>
  </si>
  <si>
    <t>A schist with a xenolithic granite protolith.</t>
  </si>
  <si>
    <t>A gneiss with a xenolithic granite protolith.</t>
  </si>
  <si>
    <t>A schist with a tonalite protolith.</t>
  </si>
  <si>
    <t>A gneiss with a tonalite protolith.</t>
  </si>
  <si>
    <t>A gneiss containing garnets.</t>
  </si>
  <si>
    <t>A schist containing garnets.</t>
  </si>
  <si>
    <t>A schist with dominant talc and chlorite mineral phases.</t>
  </si>
  <si>
    <t>A schist with dominant talc and carbonate minerals.</t>
  </si>
  <si>
    <t>CESC</t>
  </si>
  <si>
    <t>CEGN</t>
  </si>
  <si>
    <t>QRGS</t>
  </si>
  <si>
    <t>QRGG</t>
  </si>
  <si>
    <t>MAGT</t>
  </si>
  <si>
    <t>AGSC</t>
  </si>
  <si>
    <t>AGGN</t>
  </si>
  <si>
    <t>MXGT</t>
  </si>
  <si>
    <t>XGSC</t>
  </si>
  <si>
    <t>XGGN</t>
  </si>
  <si>
    <t>TNSC</t>
  </si>
  <si>
    <t>TNGN</t>
  </si>
  <si>
    <t>GTGN</t>
  </si>
  <si>
    <t>GTSC</t>
  </si>
  <si>
    <t>TCHS</t>
  </si>
  <si>
    <t>TCNS</t>
  </si>
  <si>
    <t xml:space="preserve">{en}: 'Nepheline basanite' </t>
  </si>
  <si>
    <t xml:space="preserve">{en}: 'Nepheline bearing apatitolite' </t>
  </si>
  <si>
    <t xml:space="preserve">{en}: 'Nepheline bearing alkali feldspar syenite' </t>
  </si>
  <si>
    <t xml:space="preserve">{en}: 'Nepheline bearing anorthosite' </t>
  </si>
  <si>
    <t xml:space="preserve">{en}: 'Nepheline bearing diorite' </t>
  </si>
  <si>
    <t xml:space="preserve">{en}: 'Nepheline bearing dioritoid' </t>
  </si>
  <si>
    <t xml:space="preserve">{en}: 'Nepheline bearing gabbro' </t>
  </si>
  <si>
    <t xml:space="preserve">{en}: 'Nepheline bearing gabbroic rock' </t>
  </si>
  <si>
    <t xml:space="preserve">{en}: 'Nepheline bearing monzodiorite' </t>
  </si>
  <si>
    <t xml:space="preserve">{en}: 'Nepheline bearing monzogabbro' </t>
  </si>
  <si>
    <t xml:space="preserve">{en}: 'Nepheline bearing monzonite' </t>
  </si>
  <si>
    <t xml:space="preserve">{en}: 'Nepheline bearing syenite' </t>
  </si>
  <si>
    <t xml:space="preserve">{en}: 'Nepheline bearing syenite gneiss' </t>
  </si>
  <si>
    <t xml:space="preserve">{en}: 'Nepheline diorite' </t>
  </si>
  <si>
    <t xml:space="preserve">{en}: 'Nepheline feldspar porphyry' </t>
  </si>
  <si>
    <t xml:space="preserve">{en}: 'Nepheline monzosyenite' </t>
  </si>
  <si>
    <t xml:space="preserve">{en}: 'Nepheline phonolite' </t>
  </si>
  <si>
    <t xml:space="preserve">{en}: 'Nepheline syenitic rock' </t>
  </si>
  <si>
    <t xml:space="preserve">{en}: 'Nepheline tephrite' </t>
  </si>
  <si>
    <t xml:space="preserve">{en}: 'Aploid'  'Nepheline bearing aplitic granite' </t>
  </si>
  <si>
    <t>{en}: 'Na-carbonate rock' 'Sodium-carbonate rock' 'Sodium carbonate rock' 'Sodic-carbonate rock' 'Sodic carbonate rock'</t>
  </si>
  <si>
    <t>SSHL</t>
  </si>
  <si>
    <t>{en}: 'Sulfidic Shale' 'Sulfer Shale' 'Sulpher Shale'</t>
  </si>
  <si>
    <t>{en}: 'Pyroxene hornblende gabbronorite' 'Pyroxene hornblende gabbro norite' 'Pyroxene-Hornblende Gabbronorite' 'Pyroxene-hornblende gabbro norite' 'px-hb gabbronorite' 'px-hb gabbro norite' 'px hb gabbronorite' 'px hb gabbro norite'</t>
  </si>
  <si>
    <t>http://resource.geosciml.org/classifier/cgi/lithology/foid_bearing_anorthosite</t>
  </si>
  <si>
    <t>Labradorite (Rock)</t>
  </si>
  <si>
    <t>{en}: 'Labradorite (of Senft)'</t>
  </si>
  <si>
    <t>Metaxite</t>
  </si>
  <si>
    <t>Rafaelite</t>
  </si>
  <si>
    <t>Rhyolitic Ash</t>
  </si>
  <si>
    <t>A black shale with a high sulphur content. Typically recognisable by a noticably sulphorous odour.</t>
  </si>
  <si>
    <t>FBAD</t>
  </si>
  <si>
    <t>Foid-bearing-andesite</t>
  </si>
  <si>
    <t>{en}: 'Foid-bearing andesite'</t>
  </si>
  <si>
    <t xml:space="preserve">A foid-bearing andesite
</t>
  </si>
  <si>
    <t>FBBT</t>
  </si>
  <si>
    <t>Foid-bearing-basalt</t>
  </si>
  <si>
    <t>{en}: 'Foid-bearing basalt'</t>
  </si>
  <si>
    <t xml:space="preserve">A foid-bearing basalt
</t>
  </si>
  <si>
    <t>PDAC</t>
  </si>
  <si>
    <t>Plagidacite</t>
  </si>
  <si>
    <t>{en}: 'Plagioclase Dacite'</t>
  </si>
  <si>
    <t>A Dacitic Rock with a plagioclase to total feldspare ratio greater than 0.9.</t>
  </si>
  <si>
    <t>QBAN</t>
  </si>
  <si>
    <t>Quartz-Bearing Andesite</t>
  </si>
  <si>
    <t>{en}: 'Quartz Bearing Andesite' 'Quartz-Bearing-Andesite'</t>
  </si>
  <si>
    <t>Basaltoid Rock with a plagioclase to total feldspar ratio between 0.65 and 0.9 and a quartz proportion between 0.05 and 0.2. QAPF field 9*</t>
  </si>
  <si>
    <t>QBBS</t>
  </si>
  <si>
    <t>Quartz-Bearing Basalt</t>
  </si>
  <si>
    <t>{en}: 'Quartz Bearing Basalt' 'Quartz-Bearing-Basalt'</t>
  </si>
  <si>
    <t>Basaltoid Rock with a plagioclase to total feldspar ratiogreater than  0.9 and a quartz proportion between 0.05 and 0.2. QAPF field 10*</t>
  </si>
  <si>
    <t>VLCS</t>
  </si>
  <si>
    <t>Volcanic Sediment</t>
  </si>
  <si>
    <t>Unconsolidated clastic deposits including &gt;10% volcanic fragments.</t>
  </si>
  <si>
    <t>LABORATORY: Laboratory or Operator who performed the preparation step</t>
  </si>
  <si>
    <t>SF10735</t>
  </si>
  <si>
    <t>SF10736</t>
  </si>
  <si>
    <t>LOWER_DETECTION_LIMIT</t>
  </si>
  <si>
    <t xml:space="preserve">ANALYTE: Standard abbreviations for chemical elements, element oxides, elemental isotopes, ratios, or other </t>
  </si>
  <si>
    <t>H1006</t>
  </si>
  <si>
    <t>SAMPLE_MESH_SIZE</t>
  </si>
  <si>
    <t>SOIL_SAMPLE_DEPTH</t>
  </si>
  <si>
    <t>CENTIMETRES</t>
  </si>
  <si>
    <t>#80</t>
  </si>
  <si>
    <t>METRIC/MESH</t>
  </si>
  <si>
    <t xml:space="preserve">SOIL SAMPLE DEPTH: The depth at which a soil sample was collected. It is mandatory to report this in centimetres. </t>
  </si>
  <si>
    <t>SAMPLE TYPE: The source of the sample for analysis (e.g. Rock Chip, Soil, Stream Sediment, Lag).</t>
  </si>
  <si>
    <t>MESH_SIZE</t>
  </si>
  <si>
    <t>#3.5</t>
  </si>
  <si>
    <t>#4</t>
  </si>
  <si>
    <t>#5</t>
  </si>
  <si>
    <t>#6</t>
  </si>
  <si>
    <t>#7</t>
  </si>
  <si>
    <t>#8</t>
  </si>
  <si>
    <t>#10</t>
  </si>
  <si>
    <t>#12</t>
  </si>
  <si>
    <t>#14</t>
  </si>
  <si>
    <t>#16</t>
  </si>
  <si>
    <t>#18</t>
  </si>
  <si>
    <t>#20</t>
  </si>
  <si>
    <t>#25</t>
  </si>
  <si>
    <t>#30</t>
  </si>
  <si>
    <t>#35</t>
  </si>
  <si>
    <t>#40</t>
  </si>
  <si>
    <t>#45</t>
  </si>
  <si>
    <t>#50</t>
  </si>
  <si>
    <t>#60</t>
  </si>
  <si>
    <t>#70</t>
  </si>
  <si>
    <t>#100</t>
  </si>
  <si>
    <t>#120</t>
  </si>
  <si>
    <t>#140</t>
  </si>
  <si>
    <t>#170</t>
  </si>
  <si>
    <t>#200</t>
  </si>
  <si>
    <t>#230</t>
  </si>
  <si>
    <t>#270</t>
  </si>
  <si>
    <t>#325</t>
  </si>
  <si>
    <t>#400</t>
  </si>
  <si>
    <t>1 in.</t>
  </si>
  <si>
    <t>7/8 in.</t>
  </si>
  <si>
    <t>3/4 in.</t>
  </si>
  <si>
    <t>5/8 in.</t>
  </si>
  <si>
    <t>0.530 in.</t>
  </si>
  <si>
    <t>1/2 in.</t>
  </si>
  <si>
    <t>7/16 in.</t>
  </si>
  <si>
    <t>3/8 in.</t>
  </si>
  <si>
    <t>5/16 in.</t>
  </si>
  <si>
    <t>0.265 in.</t>
  </si>
  <si>
    <t>1/4 in.</t>
  </si>
  <si>
    <t>25.0 mm</t>
  </si>
  <si>
    <t>22.4 mm</t>
  </si>
  <si>
    <t>20.0 mm</t>
  </si>
  <si>
    <t>19.0 mm</t>
  </si>
  <si>
    <t>18.0 mm</t>
  </si>
  <si>
    <t>16.0 mm</t>
  </si>
  <si>
    <t>14.0 mm</t>
  </si>
  <si>
    <t>10.0 mm</t>
  </si>
  <si>
    <t>13.2 mm</t>
  </si>
  <si>
    <t>12.5 mm</t>
  </si>
  <si>
    <t>11.2 mm</t>
  </si>
  <si>
    <t>9.5 mm</t>
  </si>
  <si>
    <t>9.0 mm</t>
  </si>
  <si>
    <t>8.0 mm</t>
  </si>
  <si>
    <t>7.1 mm</t>
  </si>
  <si>
    <t>6.7 mm</t>
  </si>
  <si>
    <t>6.3 mm</t>
  </si>
  <si>
    <t>5.6 mm</t>
  </si>
  <si>
    <t>5.0 mm</t>
  </si>
  <si>
    <t>4.75 mm</t>
  </si>
  <si>
    <t>4.50 mm</t>
  </si>
  <si>
    <t>4.00 mm</t>
  </si>
  <si>
    <t>3.55 mm</t>
  </si>
  <si>
    <t>3.35 mm</t>
  </si>
  <si>
    <t>3.15 mm</t>
  </si>
  <si>
    <t>2.80 mm</t>
  </si>
  <si>
    <t>2.50 mm</t>
  </si>
  <si>
    <t>2.36 mm</t>
  </si>
  <si>
    <t>2.00 mm</t>
  </si>
  <si>
    <t>1.80 mm</t>
  </si>
  <si>
    <t>1.70 mm</t>
  </si>
  <si>
    <t>1.60 mm</t>
  </si>
  <si>
    <t>1.40 mm</t>
  </si>
  <si>
    <t>1.25 mm</t>
  </si>
  <si>
    <t>1.18 mm</t>
  </si>
  <si>
    <t>1.12 mm</t>
  </si>
  <si>
    <t>1.00 mm</t>
  </si>
  <si>
    <t>850 micron</t>
  </si>
  <si>
    <t>710 micron</t>
  </si>
  <si>
    <t>600 micron</t>
  </si>
  <si>
    <t>500 micron</t>
  </si>
  <si>
    <t>425 micron</t>
  </si>
  <si>
    <t>355 micron</t>
  </si>
  <si>
    <t>300 micron</t>
  </si>
  <si>
    <t>250 micron</t>
  </si>
  <si>
    <t>212 micron</t>
  </si>
  <si>
    <t>180 micron</t>
  </si>
  <si>
    <t>150 micron</t>
  </si>
  <si>
    <t>125 micron</t>
  </si>
  <si>
    <t>106 micron</t>
  </si>
  <si>
    <t>90 micron</t>
  </si>
  <si>
    <t>75 micron</t>
  </si>
  <si>
    <t>63 micron</t>
  </si>
  <si>
    <t>53 micron</t>
  </si>
  <si>
    <t>45 micron</t>
  </si>
  <si>
    <t>38 micron</t>
  </si>
  <si>
    <t>32 micron</t>
  </si>
  <si>
    <t>25 micron</t>
  </si>
  <si>
    <t>20 micron</t>
  </si>
  <si>
    <t>#450</t>
  </si>
  <si>
    <t>#500</t>
  </si>
  <si>
    <t>#635</t>
  </si>
  <si>
    <t>SAMPLE MESH SIZE: For  SOIL, STREAM, and LAG sample types specify the sieve mesh size the material passed through (e.g. 2 mm, #80).</t>
  </si>
  <si>
    <t>IC587_Ag</t>
  </si>
  <si>
    <t>IC587_Al</t>
  </si>
  <si>
    <t>IC587_As</t>
  </si>
  <si>
    <t>IC587_Au</t>
  </si>
  <si>
    <t>FA50_Au</t>
  </si>
  <si>
    <t>FA50</t>
  </si>
  <si>
    <t>BNE</t>
  </si>
  <si>
    <t>0.1</t>
  </si>
  <si>
    <t>0.01</t>
  </si>
  <si>
    <t>0.001</t>
  </si>
  <si>
    <t>0.05</t>
  </si>
  <si>
    <t>SEMICOLON DELIMITED</t>
  </si>
  <si>
    <t>SAMPLE_PREP_CODES</t>
  </si>
  <si>
    <t>SAMPLE PREPARATION CODES: The codes assigend by the laboratory for the method of sample preparation prior to analysis. All codes must be listed and described in the dictionary tab.</t>
  </si>
  <si>
    <r>
      <t xml:space="preserve">SAMPLE IDENTIFIER: A unique identifier for a sample used in technical analysis. ID must match a corresponding Surface_Sample or Drillhole_Sample ID. </t>
    </r>
    <r>
      <rPr>
        <b/>
        <u/>
        <sz val="11"/>
        <color theme="1"/>
        <rFont val="Calibri"/>
        <family val="2"/>
        <scheme val="minor"/>
      </rPr>
      <t xml:space="preserve">Leave null if the same prep codes for all samples. </t>
    </r>
  </si>
  <si>
    <r>
      <t xml:space="preserve">ASSAY CODE: A unique code that usually specifies both a digest and instrument finish, as assigned by the laboratory  for the method of analysis. All codes must be listed and described in the dictionary tab. </t>
    </r>
    <r>
      <rPr>
        <b/>
        <u/>
        <sz val="11"/>
        <color theme="1"/>
        <rFont val="Calibri"/>
        <family val="2"/>
        <scheme val="minor"/>
      </rPr>
      <t xml:space="preserve">Leave null if the same prep codes for all assay methods </t>
    </r>
  </si>
  <si>
    <t>ASSAY CODE: A unique code that usually specifies both a digest and instrument finish, as assigned by the laboratory  for the method of analysis. All codes must be listed and described in the dictionary tab.</t>
  </si>
  <si>
    <t>Y or N</t>
  </si>
  <si>
    <t xml:space="preserve">ASSAY_CODE||ANLYTE: A unique combination of the assay code and the analyte, separated by an underscore. Append additional columns as needed. The number of columns must match the numbe of rows in the GEOCHEMISTRY_META tab. </t>
  </si>
  <si>
    <t>"ASSAY_CODE"_ "ANALYTE"</t>
  </si>
  <si>
    <t>ASSAY_CODE ||ANALYTE</t>
  </si>
  <si>
    <t>BLEG</t>
  </si>
  <si>
    <t>WEI-21; CRU-21</t>
  </si>
  <si>
    <t>WEI-21; CRU-21; SPL-01; CRU-36f; PUL-31; SPL-01</t>
  </si>
  <si>
    <t>ELEVATION: Operator reported elevation ground level (GL) used as the reference datum for other measured drillhole points. It is mandatory to report this in metres with elevation referenced to Australian Height Datum (AHD).</t>
  </si>
  <si>
    <t>TOTAL_DEPTH</t>
  </si>
  <si>
    <t>H0402</t>
  </si>
  <si>
    <t>H0900</t>
  </si>
  <si>
    <t xml:space="preserve">LOCATION SURVEY TYPE: Type of tool or equipment used to acquire the collar Location Survey (e.g. GPS, Theodolite). </t>
  </si>
  <si>
    <t>SURVEY COMPANY: The company or entity that conducted the collar location survey.</t>
  </si>
  <si>
    <t>DRILL_CONTRACTOR</t>
  </si>
  <si>
    <t>DRILL CONTRACTOR: Unique identifier for the company or entity who operates the rig.</t>
  </si>
  <si>
    <t>SURVEYED DEPTH: Depth measured along the drillhole from the depth reference datum to the survey station.  It is mandatory to report this in metres. 
A new row must be used for each individual survey station, i.e. each drillhole may have multiple downhole survey entries.</t>
  </si>
  <si>
    <t>FROM</t>
  </si>
  <si>
    <t>TO</t>
  </si>
  <si>
    <t xml:space="preserve">FROM: Measured depth along the path of the borehole from the reference depth datum to the top of the of a specific interval being described. It is mandatory to report this in metres. </t>
  </si>
  <si>
    <t>TO: Measured depth along the path of the borehole from the depth datum to the base of the of a specific interval being described. It is mandatory to report this in metres</t>
  </si>
  <si>
    <t>TENEMENT NUMBER: Number assigned to the resource authority by the regulatory agency (i.e. the Department of Natural Resources, Mines, and Energy) with jurisdiction over the mineral and/or energy resources in the area where the resource authority is located.</t>
  </si>
  <si>
    <t>TENEMENT HOLDER: The holder of the resource authority as granted by the regulatory agency (i.e. the Department of Natural Resources, Mines, and Energy) with jurisdiction over the mineral and/or energy resources in the area where the resource authority is located.</t>
  </si>
  <si>
    <t>TENEMENT OPERATOR: The company or entity representing the holder of the resource authority responsible for the operations of project.</t>
  </si>
  <si>
    <t>GEODETIC DATUM: Coordinate Reference System ID (e.g. Geographic: AGD66, GDA94, GDA2020 and Projected: AMG84, MGA94)</t>
  </si>
  <si>
    <t>GEODETIC _DATUM</t>
  </si>
  <si>
    <t>ELEVATION: Elevation of the sampling point. It is mandatory to report this in metres with elevation referenced to Australian Height Datum (AHD).</t>
  </si>
  <si>
    <t>H0600</t>
  </si>
  <si>
    <t>JOB_NUMBER</t>
  </si>
  <si>
    <t>H0602</t>
  </si>
  <si>
    <t>DEPTH_FROM</t>
  </si>
  <si>
    <t>DEPTH_TO</t>
  </si>
  <si>
    <t xml:space="preserve">DEPTH FROM: Measured depth from the depth reference datum to the top of the of a specific interval being described. It is mandatory to report this in metres. </t>
  </si>
  <si>
    <t>DEPTH TO: Measured depth from the depth reference datum to the base of the of a specific interval being described. It is mandatory to report this in metres</t>
  </si>
  <si>
    <t>ROCK TYPE CODE: Type of rock comprising the largest portion of the interval being described. e.g. GRNT: granite, ANDS: andesite, SCHT: Schist.
Where codes do not have an existing match within this template the new code must be matched to an existing rock type in LITH_DICTIONARY.</t>
  </si>
  <si>
    <t>ROCK TYPE PERCENT: The percentage of the interval comprised of the rock type specified. Each interval should be comprised of 1 or more rock types which total to 100%.</t>
  </si>
  <si>
    <t>ROCK TYPE PERCENT:  The percentage of the interval comprised of the rock type specified. Each interval should be comprised of 1 or more rock types which total to 100%.</t>
  </si>
  <si>
    <t xml:space="preserve"> ROCK TYPE CODE: Type of rock comprising the second largest portion of the interval being described. e.g. GRNT: granite, ANDS: andesite, SCHT: Schist.
Where codes do not have an existing match within this template the new code must be matched to an existing rock type in LITH_DICTIONARY.</t>
  </si>
  <si>
    <t>ROCK TYPE CODE: Type of rock comprising the second largest portion of the interval being described. e.g. GRNT: granite, ANDS: andesite, SCHT: Schist.
Where codes do not have an existing match within this template the new code must be matched to an existing rock type in LITH_DICTIONARY.</t>
  </si>
  <si>
    <t>DATA_COLLECTION_DATE</t>
  </si>
  <si>
    <t>DATA COLLECTION DATE: The date that the sample was collected. It is mandatory to report this in DD-MM-YYYY format.</t>
  </si>
  <si>
    <t>TOTAL ELAPSED TIME: The elapsed time of the XRF measuring process on the sample. It is mandatory to report this in seconds.</t>
  </si>
  <si>
    <t>Cu_ppm</t>
  </si>
  <si>
    <t>ANALYTE ||UoM</t>
  </si>
  <si>
    <t>"ANALYTE"_ "UoM"</t>
  </si>
  <si>
    <t>REF_SAMPLE_ID</t>
  </si>
  <si>
    <t>pXRF instrument type e.g NITONXL3t_GOLDD #6</t>
  </si>
  <si>
    <t xml:space="preserve">AZIMUTH: The angle (in degrees) of clockwise departure from True north to the drillhole direction. </t>
  </si>
  <si>
    <t>AZIMUTH</t>
  </si>
  <si>
    <t>SOIL pH: pH of soil if measured.</t>
  </si>
  <si>
    <t>GEOCHEMISTRY_META</t>
  </si>
  <si>
    <t>QAQC_META</t>
  </si>
  <si>
    <t>SAMPLE_PREPARATION</t>
  </si>
  <si>
    <t>Activity, final, partial relinquishment and partial surrender reports</t>
  </si>
  <si>
    <t xml:space="preserve">TENEMENT TYPE: Type (i.e. ML, EPM) assigned to the resource authority by the regulatory agency (i.e. the Department of Natural Resources, Mines, and Energy) with jurisdiction over the mineral and/or energy resources in the area where the resource authority is located. </t>
  </si>
  <si>
    <t xml:space="preserve">AZIMUTH: The angle (in degrees) of clockwise departure from True north to the drillhole direction at surface. </t>
  </si>
  <si>
    <t>SAMPLE COLLECTION DATE: The date that the sample was colected. It is mandatory to report this in DD-MM-YYYY format.</t>
  </si>
  <si>
    <t>SAMPLE DISPATCH DATE: The date that the first sample in the sample analysis batch was sent to the laboratory for analysis. It is mandatory to report this in DD-MM-YYYY format.</t>
  </si>
  <si>
    <t>DIP: The angle (in degrees) at surface of drillhole deviation away from the horizontal. 0 degrees inclination is horizontal and -90 degree inclination is vertical (downward). Inclination can be postive where applicable e.g underground drilling</t>
  </si>
  <si>
    <t xml:space="preserve">DIP: The angle (in degrees) of drillhole deviation away from the horizontal. 0 degrees inclination is horizontal and -90 degree inclination is vertical (downward). </t>
  </si>
  <si>
    <t>SOIL_COLOUR</t>
  </si>
  <si>
    <t>STANDARD_PROVIDER</t>
  </si>
  <si>
    <t xml:space="preserve">STANDARD PROVIDER: Supplier of Certified reference material (CRM). If internally sourced reference material state "internal" </t>
  </si>
  <si>
    <t>READING_NO</t>
  </si>
  <si>
    <t>FILTER_BEAM SETTING</t>
  </si>
  <si>
    <t>FILTER OR BEAM SETTING: The Filter settings of beams under the mode e.g. high, low, main; 20s, 20s, 20s.</t>
  </si>
  <si>
    <t>XRF INSTRUMENT TYPE</t>
  </si>
  <si>
    <t>ALT_TYPE</t>
  </si>
  <si>
    <t>ALT_INTENSITY</t>
  </si>
  <si>
    <t>SITE ID</t>
  </si>
  <si>
    <t>DIP_PLUNGE</t>
  </si>
  <si>
    <t>DIP_PLUNGE_DIRECTION</t>
  </si>
  <si>
    <t>TENEMENT_NO</t>
  </si>
  <si>
    <t>SOIL COLOUR: Colour of soil sampled, if recorded.</t>
  </si>
  <si>
    <t>UNIT OF MEASURE: Unit of measure for analyte by method.</t>
  </si>
  <si>
    <t>ACCURACY: Error range of data for analyte by method</t>
  </si>
  <si>
    <t>LOWER DETECTION LIMIT: Lower detection limit of analyte by method</t>
  </si>
  <si>
    <t>UPPER DETECTION LIMIT: Upper detection limit of analyte by method.</t>
  </si>
  <si>
    <t>JOB NUMBER: A unique identifier assigned to the sample analysis batch by the laboratory performing the analysis.</t>
  </si>
  <si>
    <t xml:space="preserve">REFERENCE SAMPLE IDENTIFIER: ID must match a corresponding Surface_Sample or Drillhole_Sample ID where one exists </t>
  </si>
  <si>
    <r>
      <t>FILTER BEAM TIME: The time counted for</t>
    </r>
    <r>
      <rPr>
        <b/>
        <sz val="11"/>
        <rFont val="Calibri"/>
        <family val="2"/>
        <scheme val="minor"/>
      </rPr>
      <t xml:space="preserve"> high energy</t>
    </r>
    <r>
      <rPr>
        <sz val="11"/>
        <rFont val="Calibri"/>
        <family val="2"/>
        <scheme val="minor"/>
      </rPr>
      <t xml:space="preserve"> </t>
    </r>
    <r>
      <rPr>
        <b/>
        <sz val="11"/>
        <rFont val="Calibri"/>
        <family val="2"/>
        <scheme val="minor"/>
      </rPr>
      <t>signal</t>
    </r>
    <r>
      <rPr>
        <sz val="11"/>
        <rFont val="Calibri"/>
        <family val="2"/>
        <scheme val="minor"/>
      </rPr>
      <t xml:space="preserve"> during the sampling process. It is mandatory to report this in seconds. </t>
    </r>
  </si>
  <si>
    <r>
      <t>FILTER BEAM TIME: The time counted for</t>
    </r>
    <r>
      <rPr>
        <b/>
        <sz val="11"/>
        <rFont val="Calibri"/>
        <family val="2"/>
        <scheme val="minor"/>
      </rPr>
      <t xml:space="preserve"> low energy signal</t>
    </r>
    <r>
      <rPr>
        <sz val="11"/>
        <rFont val="Calibri"/>
        <family val="2"/>
        <scheme val="minor"/>
      </rPr>
      <t xml:space="preserve"> during the sampling process. It is mandatory to report this in seconds. </t>
    </r>
  </si>
  <si>
    <r>
      <t xml:space="preserve">FILTER BEAM TIME: The time counted for </t>
    </r>
    <r>
      <rPr>
        <b/>
        <sz val="11"/>
        <rFont val="Calibri"/>
        <family val="2"/>
        <scheme val="minor"/>
      </rPr>
      <t xml:space="preserve">main signal </t>
    </r>
    <r>
      <rPr>
        <sz val="11"/>
        <rFont val="Calibri"/>
        <family val="2"/>
        <scheme val="minor"/>
      </rPr>
      <t xml:space="preserve">during the sampling process. It is mandatory to report this in seconds. </t>
    </r>
  </si>
  <si>
    <t>SAMPLE DATE: The date that the sample analysis was conducted. It is mandatory to report this in DD-MM-YYYY format.</t>
  </si>
  <si>
    <t>ALTERATION INTENSITY: Intensity of alteration e.g weak, moderate, strong, texturally destructive etc</t>
  </si>
  <si>
    <t>ALTERATION TYPE: Broad Alteration description e.g phyllic, propylitic etc.</t>
  </si>
  <si>
    <t>SITE_ID</t>
  </si>
  <si>
    <t>SITE IDENTIFIER: A unique identifier for a site from which observation is recorded (if no sample taken)</t>
  </si>
  <si>
    <t>SAMPLE IDENTIFIER: A unique identifier for a sample used in technical analysis (if sample taken)</t>
  </si>
  <si>
    <t xml:space="preserve">DIP or PLUNGE: The dip or plunge of a measured feature from 0° at horizontal. It is mandatory to report this in degrees, using whole numbers. </t>
  </si>
  <si>
    <t>DIP or PLUNGE DIRECTION: The dip or plunge direction of a linear feature measured clockwise from 0° at True North. It is mandatory to report this in degrees, using whole numbers.</t>
  </si>
  <si>
    <t>STRIKE: Strike of feature sighted in field if dip unknown</t>
  </si>
  <si>
    <t>PERCUSSION</t>
  </si>
  <si>
    <t>RAB SAMPLE</t>
  </si>
  <si>
    <t>RC SAMPLE</t>
  </si>
  <si>
    <t>WATER SAMPLE</t>
  </si>
  <si>
    <t>ALLUVIAL SAMPLE</t>
  </si>
  <si>
    <t>AUGER SAMPLE</t>
  </si>
  <si>
    <t>BEACH SEDIMENTS</t>
  </si>
  <si>
    <t>BEDROCK SAMPLE</t>
  </si>
  <si>
    <t>BULK SOIL SAMPLE</t>
  </si>
  <si>
    <t>BULK STREAM SEDIMENT SAMPLE</t>
  </si>
  <si>
    <t>CALCRETE SAMPLE</t>
  </si>
  <si>
    <t>COMPOSITE SAMPLE</t>
  </si>
  <si>
    <t>FERRUGINOUS GRAVEL</t>
  </si>
  <si>
    <t>FILTER RESIDUE OF WATER SAMPLE</t>
  </si>
  <si>
    <t>GEOCHEMICAL VEGETATION SAMPLES</t>
  </si>
  <si>
    <t>GRAB SAMPLE</t>
  </si>
  <si>
    <t>HEAVY MINERAL SANDS</t>
  </si>
  <si>
    <t>LAG SAMPLE</t>
  </si>
  <si>
    <t>MAGNETIC LAG FRACTION</t>
  </si>
  <si>
    <t>MINE DUMP SAMPLE</t>
  </si>
  <si>
    <t>MINE TAILINGS SAMPLE AFTER CONCENTRATE EXTRACTED</t>
  </si>
  <si>
    <t>NON-MAGNETIC LAG FRACTION</t>
  </si>
  <si>
    <t>PAN CONCENTRATE</t>
  </si>
  <si>
    <t>PETROLOGY SAMPLE</t>
  </si>
  <si>
    <t>PIT SAMPLE</t>
  </si>
  <si>
    <t>ROCK CHIP SAMPLE</t>
  </si>
  <si>
    <t>SIEVED SOIL SAMPLE</t>
  </si>
  <si>
    <t>SIEVED STREAM SEDIMENT SAMPLES</t>
  </si>
  <si>
    <t>SLUICE BOX CONCENTRATE</t>
  </si>
  <si>
    <t>SOIL GAS SAMPLE</t>
  </si>
  <si>
    <t>STREAM BANK SEDIMENT SAMPLE</t>
  </si>
  <si>
    <t>TERMITE MOUND SAMPLE</t>
  </si>
  <si>
    <t>TRENCH SAMPLE</t>
  </si>
  <si>
    <t>WHOLEROCK</t>
  </si>
  <si>
    <t>LABORATORY STANDARD</t>
  </si>
  <si>
    <t>RE-ASSAYED SAMPLE</t>
  </si>
  <si>
    <t>RE-SPLIT</t>
  </si>
  <si>
    <t>FIELD DUPLICATE OF A SAMPLE</t>
  </si>
  <si>
    <t>LABORATORY DUPLICATE</t>
  </si>
  <si>
    <t>REVERSE AIR BLAST (RAB)</t>
  </si>
  <si>
    <t>100mm</t>
  </si>
  <si>
    <t>130mm</t>
  </si>
  <si>
    <t>144mm</t>
  </si>
  <si>
    <t>150mm</t>
  </si>
  <si>
    <t>187.5mm</t>
  </si>
  <si>
    <t>215mm</t>
  </si>
  <si>
    <t>4"</t>
  </si>
  <si>
    <t>4.5"</t>
  </si>
  <si>
    <t>4.56"</t>
  </si>
  <si>
    <t>4.625"</t>
  </si>
  <si>
    <t>4.75"</t>
  </si>
  <si>
    <t>4.875"</t>
  </si>
  <si>
    <t>5"</t>
  </si>
  <si>
    <t>5.25"</t>
  </si>
  <si>
    <t>5.5"</t>
  </si>
  <si>
    <t>50.7mm</t>
  </si>
  <si>
    <t>61.1mm</t>
  </si>
  <si>
    <t>8"</t>
  </si>
  <si>
    <t>BQ</t>
  </si>
  <si>
    <t>HQ</t>
  </si>
  <si>
    <t>HQ3</t>
  </si>
  <si>
    <t>NQ</t>
  </si>
  <si>
    <t>NQ2</t>
  </si>
  <si>
    <t>NQ3</t>
  </si>
  <si>
    <t>NQBQ</t>
  </si>
  <si>
    <t>NR</t>
  </si>
  <si>
    <t>NX</t>
  </si>
  <si>
    <t>PQ</t>
  </si>
  <si>
    <t>PQ3</t>
  </si>
  <si>
    <t>DRILL_DIAMETER</t>
  </si>
  <si>
    <t>63.5mm</t>
  </si>
  <si>
    <t>47.6mm</t>
  </si>
  <si>
    <t>85.0mm</t>
  </si>
  <si>
    <t>SAMPLE_TYPE_SURFACE</t>
  </si>
  <si>
    <t>SOIL_PH</t>
  </si>
  <si>
    <t>NMLC</t>
  </si>
  <si>
    <t>HMLC</t>
  </si>
  <si>
    <t>PMLC</t>
  </si>
  <si>
    <t>3C</t>
  </si>
  <si>
    <t>4C</t>
  </si>
  <si>
    <t>6C</t>
  </si>
  <si>
    <t>8C</t>
  </si>
  <si>
    <t>10C</t>
  </si>
  <si>
    <t>12C</t>
  </si>
  <si>
    <t>SPECIFIC GRAVITY</t>
  </si>
  <si>
    <t>MAGNETIC SUSCEPTIBITY</t>
  </si>
  <si>
    <t>SI</t>
  </si>
  <si>
    <t>H0314</t>
  </si>
  <si>
    <t>Big Time Mining</t>
  </si>
  <si>
    <t>Big Mine</t>
  </si>
  <si>
    <t>Small Time Mining</t>
  </si>
  <si>
    <t>DIAMOND DRILLING</t>
  </si>
  <si>
    <t>DD12345</t>
  </si>
  <si>
    <t>Fast Drilling Co</t>
  </si>
  <si>
    <t>PRE COLLAR METHOD: Drilling method used for pre-collar e.g Reverse Circulation, Rotary Mud etc.</t>
  </si>
  <si>
    <t>DD1234</t>
  </si>
  <si>
    <t>12m</t>
  </si>
  <si>
    <t>High Mag reading, low confidence</t>
  </si>
  <si>
    <t>SAMPLE TYPE:  The type of the sample for analysis (i.e. Cuttings, Whole Core, Half Core, Quarter Core, Pulp etc)</t>
  </si>
  <si>
    <t>S12345</t>
  </si>
  <si>
    <t>SS12345</t>
  </si>
  <si>
    <t>SS12346</t>
  </si>
  <si>
    <t>SS12347</t>
  </si>
  <si>
    <t>01/01/2000</t>
  </si>
  <si>
    <t>02/01/2000</t>
  </si>
  <si>
    <t>GC12345</t>
  </si>
  <si>
    <t>A901-1</t>
  </si>
  <si>
    <t>OREAS</t>
  </si>
  <si>
    <t>SS12345A</t>
  </si>
  <si>
    <t>Pulp</t>
  </si>
  <si>
    <t>SS12346D</t>
  </si>
  <si>
    <t>SAMPLE TYPE SURFACE: The specific type of sample for analysis (e.g. seived soil sample, lag etc).</t>
  </si>
  <si>
    <t>SAMPLE_TYPE_DRILLING</t>
  </si>
  <si>
    <t>1</t>
  </si>
  <si>
    <t>AllTestGeo</t>
  </si>
  <si>
    <t>High; 20s,20s,20s</t>
  </si>
  <si>
    <t>Olympus XXX</t>
  </si>
  <si>
    <t>X12345</t>
  </si>
  <si>
    <t>L</t>
  </si>
  <si>
    <t>Banded</t>
  </si>
  <si>
    <t>270</t>
  </si>
  <si>
    <t>ABC MINE</t>
  </si>
  <si>
    <t>ABC1</t>
  </si>
  <si>
    <t>OPEN PIT</t>
  </si>
  <si>
    <t>JORC2012</t>
  </si>
  <si>
    <t>Unconformity Uranium</t>
  </si>
  <si>
    <t>123456</t>
  </si>
  <si>
    <t xml:space="preserve">FIELD DUPLICATE </t>
  </si>
  <si>
    <t>QA/QC OF KNOWN VALUE</t>
  </si>
  <si>
    <t>BLANK</t>
  </si>
  <si>
    <t>AVERAGE ASSAY AS QC SAMPLE</t>
  </si>
  <si>
    <t>PREFERRED_RESULT</t>
  </si>
  <si>
    <t>PREFERRED RESULT: Preferred if multiple reading acquired.</t>
  </si>
  <si>
    <t>RED-BROWN</t>
  </si>
  <si>
    <t>INSTRUMENT TYPE</t>
  </si>
  <si>
    <t>INSTRUMENT TYPE e.g KT-10</t>
  </si>
  <si>
    <t>KT-10</t>
  </si>
  <si>
    <r>
      <t>MAGNETIC SUSCEPTIBILITY:measure of how much a material will become magnetized in an applied magnetic field e.g. −6.1×10</t>
    </r>
    <r>
      <rPr>
        <vertAlign val="superscript"/>
        <sz val="11"/>
        <color theme="1"/>
        <rFont val="Calibri"/>
        <family val="2"/>
        <scheme val="minor"/>
      </rPr>
      <t>−4</t>
    </r>
  </si>
  <si>
    <t>-5x10-3</t>
  </si>
  <si>
    <t>B999</t>
  </si>
  <si>
    <t>360</t>
  </si>
  <si>
    <t>ALTERATION</t>
  </si>
  <si>
    <t>ALBITIC ALTERATION</t>
  </si>
  <si>
    <t>SODIC ALTERATION</t>
  </si>
  <si>
    <t>HORNBLENDE ALTERATION</t>
  </si>
  <si>
    <t>TREMOLITE ALTERATION</t>
  </si>
  <si>
    <t>ARGILLIC ALTERATION</t>
  </si>
  <si>
    <t>KAOLINITIC ALTERATION</t>
  </si>
  <si>
    <t>MONTMORILLONITE (SMECTITE) ALTERATION</t>
  </si>
  <si>
    <t>MUSCOVITE ALTERATION</t>
  </si>
  <si>
    <t>PALAGONITISED</t>
  </si>
  <si>
    <t>PHYLLIC ALTERATION</t>
  </si>
  <si>
    <t>PROPYLLITIC ALTERATION</t>
  </si>
  <si>
    <t>PYROPHYLLITE ALTERATION</t>
  </si>
  <si>
    <t>SERICITIC ALTERATION</t>
  </si>
  <si>
    <t>TALC ALTERATION</t>
  </si>
  <si>
    <t>CARBONATE ALTERATION</t>
  </si>
  <si>
    <t>CHLORITE ALTERATION</t>
  </si>
  <si>
    <t>EPIDOTE ALTERATION</t>
  </si>
  <si>
    <t>GREISENISATION</t>
  </si>
  <si>
    <t>HYDROTHERMAL ALTERATION</t>
  </si>
  <si>
    <t>LEACHING</t>
  </si>
  <si>
    <t>GOETHITE ALTERATION</t>
  </si>
  <si>
    <t>HEMATITE ALTERATION</t>
  </si>
  <si>
    <t>LIMONITE ALTERATION</t>
  </si>
  <si>
    <t>MAGNETITE ALTERATION</t>
  </si>
  <si>
    <t>OXIDATION</t>
  </si>
  <si>
    <t>ADULARIA ALTERATION</t>
  </si>
  <si>
    <t>POTASSIC ALTERATION</t>
  </si>
  <si>
    <t>SAUSSURITE ALTERATION</t>
  </si>
  <si>
    <t>SCAPOLITIC ALTERATION</t>
  </si>
  <si>
    <t>SERPENTINISED</t>
  </si>
  <si>
    <t>JASPEROID ALTERATION</t>
  </si>
  <si>
    <t>SILICA ALTERATION/SILICIFIED</t>
  </si>
  <si>
    <t>CALC SILICATE ALTERATION</t>
  </si>
  <si>
    <t>SKARN</t>
  </si>
  <si>
    <t>ALUNITE ALTERATION</t>
  </si>
  <si>
    <t>JAROSITIC ALTERATION</t>
  </si>
  <si>
    <t>ANHYDRITE ALTERATION</t>
  </si>
  <si>
    <t>PYRITIC ALTERATION</t>
  </si>
  <si>
    <t>SULPHIDE ALTERATION</t>
  </si>
  <si>
    <t>TOURMALINE ALTERATION</t>
  </si>
  <si>
    <t>UNDEFINED ALTERATION ASSEMBLAGE</t>
  </si>
  <si>
    <t>ZEOLITIC ALTERATION</t>
  </si>
  <si>
    <t>MODERATE</t>
  </si>
  <si>
    <t>MANUAL_MATCHING</t>
  </si>
  <si>
    <r>
      <t xml:space="preserve">COMPANY LITHOLOGY:
</t>
    </r>
    <r>
      <rPr>
        <b/>
        <sz val="10"/>
        <rFont val="Calibri"/>
        <family val="2"/>
        <scheme val="minor"/>
      </rPr>
      <t>Paste</t>
    </r>
    <r>
      <rPr>
        <sz val="10"/>
        <rFont val="Calibri"/>
        <family val="2"/>
        <scheme val="minor"/>
      </rPr>
      <t xml:space="preserve"> Company Lithology Names Here
</t>
    </r>
    <r>
      <rPr>
        <i/>
        <sz val="11"/>
        <rFont val="Calibri"/>
        <family val="2"/>
        <scheme val="minor"/>
      </rPr>
      <t xml:space="preserve">
</t>
    </r>
    <r>
      <rPr>
        <i/>
        <sz val="12"/>
        <rFont val="Calibri"/>
        <family val="2"/>
        <scheme val="minor"/>
      </rPr>
      <t>&lt;REPLACE EXAMPLE DATA BELOW&gt;</t>
    </r>
  </si>
  <si>
    <r>
      <t xml:space="preserve">COMPANY LITHOLOGY CODE:
</t>
    </r>
    <r>
      <rPr>
        <b/>
        <sz val="10"/>
        <rFont val="Calibri"/>
        <family val="2"/>
        <scheme val="minor"/>
      </rPr>
      <t>Paste</t>
    </r>
    <r>
      <rPr>
        <sz val="10"/>
        <rFont val="Calibri"/>
        <family val="2"/>
        <scheme val="minor"/>
      </rPr>
      <t xml:space="preserve"> Corresponding Company Lithology Codes Here
</t>
    </r>
    <r>
      <rPr>
        <sz val="12"/>
        <rFont val="Calibri"/>
        <family val="2"/>
        <scheme val="minor"/>
      </rPr>
      <t xml:space="preserve">
</t>
    </r>
    <r>
      <rPr>
        <i/>
        <sz val="12"/>
        <rFont val="Calibri"/>
        <family val="2"/>
        <scheme val="minor"/>
      </rPr>
      <t>&lt;REPLACE EXAMPLE DATA BELOW&gt;</t>
    </r>
  </si>
  <si>
    <r>
      <t xml:space="preserve">MANUAL MATCH:
Where a code is not automatically matched please fill with the closest GSQ match (column K) to the listed lithology.
</t>
    </r>
    <r>
      <rPr>
        <sz val="12"/>
        <rFont val="Calibri"/>
        <family val="2"/>
        <scheme val="minor"/>
      </rPr>
      <t xml:space="preserve">
</t>
    </r>
    <r>
      <rPr>
        <i/>
        <sz val="12"/>
        <rFont val="Calibri"/>
        <family val="2"/>
        <scheme val="minor"/>
      </rPr>
      <t>&lt;REPLACE EXAMPLE DATA BELOW&gt;</t>
    </r>
  </si>
  <si>
    <r>
      <t xml:space="preserve">GSQ LITHOLOGY MATCH:
</t>
    </r>
    <r>
      <rPr>
        <b/>
        <sz val="10"/>
        <rFont val="Calibri"/>
        <family val="2"/>
        <scheme val="minor"/>
      </rPr>
      <t>Drag Forumula</t>
    </r>
    <r>
      <rPr>
        <sz val="10"/>
        <rFont val="Calibri"/>
        <family val="2"/>
        <scheme val="minor"/>
      </rPr>
      <t xml:space="preserve"> to bottom of company lists.  Please check for false matches. Where a match is not automatically found, use the MANUAL_MATCHING column.
</t>
    </r>
  </si>
  <si>
    <r>
      <t xml:space="preserve">GSQ CODE MATCH:
</t>
    </r>
    <r>
      <rPr>
        <b/>
        <sz val="10"/>
        <rFont val="Calibri"/>
        <family val="2"/>
        <scheme val="minor"/>
      </rPr>
      <t>Drag Forumul</t>
    </r>
    <r>
      <rPr>
        <sz val="10"/>
        <rFont val="Calibri"/>
        <family val="2"/>
        <scheme val="minor"/>
      </rPr>
      <t>a to bottom of company lists. Please check for false matches.</t>
    </r>
  </si>
  <si>
    <t>BIFM</t>
  </si>
  <si>
    <t>GRN</t>
  </si>
  <si>
    <t>stope</t>
  </si>
  <si>
    <t>META</t>
  </si>
  <si>
    <t>Arizonite</t>
  </si>
  <si>
    <t>BBHM</t>
  </si>
  <si>
    <t>CHKF</t>
  </si>
  <si>
    <t>CBOR</t>
  </si>
  <si>
    <t>45EH</t>
  </si>
  <si>
    <t>Epidiorite (of Gumbel)</t>
  </si>
  <si>
    <t>FPBR</t>
  </si>
  <si>
    <t>FPSC</t>
  </si>
  <si>
    <t>FPSS</t>
  </si>
  <si>
    <t>Ferrite</t>
  </si>
  <si>
    <t>LZ4M</t>
  </si>
  <si>
    <t>L56D</t>
  </si>
  <si>
    <t>PBOR</t>
  </si>
  <si>
    <t>MFAT</t>
  </si>
  <si>
    <t>MSIS</t>
  </si>
  <si>
    <t>MPOM</t>
  </si>
  <si>
    <t>OPMG</t>
  </si>
  <si>
    <t>OPGB</t>
  </si>
  <si>
    <t>SNOR</t>
  </si>
  <si>
    <t>VLLD</t>
  </si>
  <si>
    <t>{en}: 'Polymictic Conglomerate' 'Poly-conglomerate'</t>
  </si>
  <si>
    <t>MINT</t>
  </si>
  <si>
    <t>APSL</t>
  </si>
  <si>
    <t>Anthroposol</t>
  </si>
  <si>
    <t>Soils resulting from human activities.</t>
  </si>
  <si>
    <t>OGSL</t>
  </si>
  <si>
    <t>Organosol</t>
  </si>
  <si>
    <t>Soils that are not regularly inundated by saline tidal waters and either: a) Have more than 0.4 m of organic materials within the upper 0.8 m. The required thickness may either extend down from the surface or be taken cumulatively within the upper 0.8 m; or b) Have organic materials extending from the surface to a minimum depth of 0.1 m; these either directly overlie rock or other hard layers, partially weathered or decomposed rock or saprolite, or overlie fragmental material such as gravel, cobbles or stones in which the interstices are filled or partially filled with organic material. In some soils there may be layers of humose and/or melacic horizon material underlying the organic materials and overlying the substrate.</t>
  </si>
  <si>
    <t>PDSL</t>
  </si>
  <si>
    <t>Podosol</t>
  </si>
  <si>
    <t>Non-organosol soils that have a Bs, Bhs or Bh horizon.</t>
  </si>
  <si>
    <t>VTSL</t>
  </si>
  <si>
    <t>Vertosol</t>
  </si>
  <si>
    <t>Non-podosol soils that: a) Have a clay field texture or 35% or more clay throughout the solum except for thin, surface crusty horizons 0.03 m or less thick, and b) Unless too moist, have open cracks at some time in most years that are at least 5 mm wide and extend upward to the surface or to the base of any plough layer, peaty horizon, self-mulching horizon, or thin, surface crusty horizon, and c) At some depth in the solum, have slickensides and/or lenticular peds.</t>
  </si>
  <si>
    <t>HYSL</t>
  </si>
  <si>
    <t>Hydrosol</t>
  </si>
  <si>
    <t>Non-vertosol soils that are saturated in the major part of the solum for at least 2-3 months in most years (ie. includes tidal waters).</t>
  </si>
  <si>
    <t>KRSL</t>
  </si>
  <si>
    <t>Kurosol</t>
  </si>
  <si>
    <t>Non-hydrosol soils with a clear or abrupt textural B horizon and in which the major part1 of the upper 0.2 m of the B2 horizon (or the major part of the entire B2 horizon if it is less than 0.2 m thick) is strongly acid.</t>
  </si>
  <si>
    <t>SDSL</t>
  </si>
  <si>
    <t>Sodosol</t>
  </si>
  <si>
    <t>Non-Kurosol soils with a clear or abrupt textural B horizon and in which the major part1 of the upper 0.2 m of the B2 horizon (or the major part of the entire B2 horizon if it is less than 0.2 m thick) is sodic and is not strongly subplastic.</t>
  </si>
  <si>
    <t>CMSL</t>
  </si>
  <si>
    <t>Chromosol</t>
  </si>
  <si>
    <t>Non-sodosol soils with a clear or abrupt textural B horizon and in which the major part1 of the upper 0.2 m of the B2 horizon (or the major part of the entire B2 horizon if it is less than 0.2 m thick) is not strongly acid.</t>
  </si>
  <si>
    <t>CCSL</t>
  </si>
  <si>
    <t>Calcarosol</t>
  </si>
  <si>
    <t>Non-chromosol soils that are either calcareous throughout the solum - or calcareous at least directly below the A1 or Ap horizon, or within a depth of 0.2 m (whichever is shallower). Carbonate accumulations must be judged to be pedogenic, ie. are a result of soil forming processes in situ (either current or relict) in contrast to fragments of calcareous rock such as limestone or shell fragments.</t>
  </si>
  <si>
    <t>FESL</t>
  </si>
  <si>
    <t>Ferrosol</t>
  </si>
  <si>
    <t>Non-calcarosols with B2 horizons in which the major part has a free iron oxide content greater than 5% Fe in the fine earth fraction (&lt;2 mm). Soils with a B2 horizon in which at least 0.3m has vertic properties are excluded.</t>
  </si>
  <si>
    <t>DMSL</t>
  </si>
  <si>
    <t>Dermosol</t>
  </si>
  <si>
    <t>Non-Ferrosols with B2 horizons that have structure more developed than weak throughout the major part of the horizon.</t>
  </si>
  <si>
    <t>KDSL</t>
  </si>
  <si>
    <t>Kandosol</t>
  </si>
  <si>
    <t>Non-dermosols that, a) Have well-developed B2 horizons in which the major part1 is massive or has only a weak grade of structure, (compare with tenic B horizon and cemented pans), and b) have a maximum clay content in some part of the B2 horizon which exceeds 15% (ie. heavy sandy loam, SL+).</t>
  </si>
  <si>
    <t>RDSL</t>
  </si>
  <si>
    <t>Rudosol</t>
  </si>
  <si>
    <t>Non-Kandosols with negligible (rudimentary) pedological organisation apart from the minimal development of an A1 horizon or the presence of less than 10% of B horizon material (including pedogenic carbonate) in fissures in the parent rock or saprolite. The soils are apedal or only weakly structured in the A1 horizon and show no pedological colour change apart from darkening of an A1 horizon. There is little or no texture or colour change with depth unless stratified or buried soils are present. Cemented pans may be present as a substrate material.</t>
  </si>
  <si>
    <t>TNSL</t>
  </si>
  <si>
    <t>Tenosol</t>
  </si>
  <si>
    <t>All other soils that do not meet the rudosol classification.</t>
  </si>
  <si>
    <t>CMNT</t>
  </si>
  <si>
    <t>Cement</t>
  </si>
  <si>
    <t>A binder, a substance used for construction that sets, hardens, and adheres to other materials to bind them together.</t>
  </si>
  <si>
    <t>DRILL TYPE: The type of drilling used in the drillhole e.g. air core, diamond drillhole, rotary air, rotary mud</t>
  </si>
  <si>
    <t>DRILL DIAMETER: Drillhole diameter or barrel used e.g NQ, 5.5", 63.5mm</t>
  </si>
  <si>
    <t>Magnetic field (nT) reading at point of survey reading .</t>
  </si>
  <si>
    <r>
      <t>SPECIFIC GRAVITY or RELATIVE DENSITY: Relative density of material against reference material (often water).e.g 2.7g/cm</t>
    </r>
    <r>
      <rPr>
        <vertAlign val="superscript"/>
        <sz val="11"/>
        <color theme="1"/>
        <rFont val="Calibri"/>
        <family val="2"/>
        <scheme val="minor"/>
      </rPr>
      <t>3</t>
    </r>
  </si>
  <si>
    <t>ANALYTE||UoM: A unique combination of the analyte and Unit of measure (UoM), the analyte separated by an underscore. Append additional columns as needed.</t>
  </si>
  <si>
    <t>SAMPLE_PHYSICAL</t>
  </si>
  <si>
    <t>Details of lab based analytical methods used.</t>
  </si>
  <si>
    <t>Details of physical properties of the sample recorded.</t>
  </si>
  <si>
    <t>Details of Lab based sample preparation methods.</t>
  </si>
  <si>
    <t>Details of the ID, type, and location of physical samples taken at surface.</t>
  </si>
  <si>
    <t>Details of the ID, type, and location of physical samples taken from a drillhole.</t>
  </si>
  <si>
    <t>SAMPLE_PXRF</t>
  </si>
  <si>
    <t>H0151</t>
  </si>
  <si>
    <t>100K_MAP_SHEET_NUMBER</t>
  </si>
  <si>
    <t>BEDROCK</t>
  </si>
  <si>
    <t>TRENCHING</t>
  </si>
  <si>
    <t>GEOTECHNICAL</t>
  </si>
  <si>
    <t>METALLURGICAL</t>
  </si>
  <si>
    <t>SAMPLE MATERIAL: Sample medium.</t>
  </si>
  <si>
    <t>RC12345</t>
  </si>
  <si>
    <t>VERSION 3.0</t>
  </si>
  <si>
    <t>DATASET METADATA</t>
  </si>
  <si>
    <t>Name</t>
  </si>
  <si>
    <t>Description</t>
  </si>
  <si>
    <t>Date Created</t>
  </si>
  <si>
    <t>Date Modified</t>
  </si>
  <si>
    <t>IRI</t>
  </si>
  <si>
    <t>Required (YYYY-MM-DD)</t>
  </si>
  <si>
    <t>AGENT</t>
  </si>
  <si>
    <t>ACME</t>
  </si>
  <si>
    <t>GSQ</t>
  </si>
  <si>
    <t>KURRAWONGAI</t>
  </si>
  <si>
    <t>Optional. If supplied, must be a valid URL. If ommitted, it will be assigned</t>
  </si>
  <si>
    <t>Required, text</t>
  </si>
  <si>
    <t>ABC123</t>
  </si>
  <si>
    <t>XYZ</t>
  </si>
  <si>
    <t>Nothing to say</t>
  </si>
  <si>
    <t>DEF123</t>
  </si>
  <si>
    <t>XYZ Corp</t>
  </si>
  <si>
    <t>ABC Corp</t>
  </si>
  <si>
    <t>COLLECTION_DATE</t>
  </si>
  <si>
    <t>DISPATCH_DATE</t>
  </si>
  <si>
    <t>COUNT (count)</t>
  </si>
  <si>
    <t>DECIMAL FRACTION (decfrac)</t>
  </si>
  <si>
    <t>CODE: The code value - the ID.</t>
  </si>
  <si>
    <t>DESCRIPTION: A description of the meaning of the code.</t>
  </si>
  <si>
    <t>CODELIST</t>
  </si>
  <si>
    <t>CODELIST: The column name in the VALIDATION_DICTIONARY or UNITS_OF_MEASURE worksheet that you wish to add this code to.</t>
  </si>
  <si>
    <t>COLLECTION</t>
  </si>
  <si>
    <t>COLLECTION: The column name in the UNITS_OF_MEASURE worksheet that you wish to add this unit to.</t>
  </si>
  <si>
    <t>UNIT_CODE</t>
  </si>
  <si>
    <t>DEFINITION: The defintion of the unit of measure.</t>
  </si>
  <si>
    <t>kg/L</t>
  </si>
  <si>
    <t>Kilograms per Litre</t>
  </si>
  <si>
    <r>
      <t xml:space="preserve">The templates within this workbook have been developed to standardise data for submission as per the Minerals and Coal Reporting Practice Direction (the Direction). The Direction provides scope and clarity on the mandatory requirements (minimum) for industry reports, as prescribed in the Mineral Resources Regulation 2020, along with information which is considered "good industry practice" to include with the reports. It also details specifications on how data should be lodged, including acceptable file formats and data standards. The submission templates are based on the Australian Requirements for the Submission of Digital Exploration Data, developed by the Government Geoscience Information Committee (GGIC). Where possible and practical, all attempts have been made to retain references to field names and data specifications as recommended by GGIC. Where not possible or practical, in consideration of cross-commodity compatibility, new field names have been created using a similar convention to the GGIC scheme. New field names are descriptive of the subject data, use standard industry terminology, and avoid ambiguous abbreviations and acronyms.
</t>
    </r>
    <r>
      <rPr>
        <i/>
        <sz val="11"/>
        <color theme="4"/>
        <rFont val="Calibri"/>
        <family val="2"/>
        <scheme val="minor"/>
      </rPr>
      <t>XLSX, XLS,Comma-delimited ASCII or CSV files exported from enterprise databases may also be used for data submission. However, all mandatory fields detailed in this workbook and the Practice Direction must be complete, all data field headers (column names) must match those contained within this workbook, and all values must adhere to controlled lists within the VALIDATION_DICTIONARY and UNITS_OF_MEASURE worksheets or defined by the user in the USER_DICTIONARY or USER_UNITS_OF_MEASURE worksheets, where applicable.</t>
    </r>
    <r>
      <rPr>
        <sz val="11"/>
        <rFont val="Calibri"/>
        <family val="2"/>
        <scheme val="minor"/>
      </rPr>
      <t xml:space="preserve">
</t>
    </r>
    <r>
      <rPr>
        <sz val="11"/>
        <rFont val="Calibri"/>
        <family val="2"/>
      </rPr>
      <t>GGIC Templates may also be used for submission, however all mandatory fields detailed in this template and the Direction must be complete. All code lists not included in this template must be provided in the Dictionary template.</t>
    </r>
  </si>
  <si>
    <t>Release: November 2023</t>
  </si>
  <si>
    <t>Use this worksheet to define the metadata for the content of this workbook.</t>
  </si>
  <si>
    <t>Required: Must be selected from the list. If your organisation's code is not present, add it to the Agents list in the VALIDATION_DICTIONARY, but you will also need to define it in the USER_DICTIONARY.</t>
  </si>
  <si>
    <t>Data Supplier</t>
  </si>
  <si>
    <t>MEGA</t>
  </si>
  <si>
    <t>A MEGA is a very large type of drill, used to drill big holes</t>
  </si>
  <si>
    <t>ASSAY_LEVELS</t>
  </si>
  <si>
    <t>CONCENTRATION</t>
  </si>
  <si>
    <t>DENSITY</t>
  </si>
  <si>
    <t>DRILL_RATE</t>
  </si>
  <si>
    <t>ENERGY</t>
  </si>
  <si>
    <t>FLOW_RATE</t>
  </si>
  <si>
    <t>FREQUENCY</t>
  </si>
  <si>
    <t>GAS_CONTENT</t>
  </si>
  <si>
    <t>LENGTH</t>
  </si>
  <si>
    <t>MASS</t>
  </si>
  <si>
    <t>MUD_WEIGHT</t>
  </si>
  <si>
    <t>NUMERICAL</t>
  </si>
  <si>
    <t>PERF_SPACING</t>
  </si>
  <si>
    <t>PRESSURE</t>
  </si>
  <si>
    <t>RESISTIVITY</t>
  </si>
  <si>
    <t>ROTATION</t>
  </si>
  <si>
    <t>VELOCITY</t>
  </si>
  <si>
    <t>VOLUME</t>
  </si>
  <si>
    <t>Test Dataset 1</t>
  </si>
  <si>
    <t>A testing dataset</t>
  </si>
  <si>
    <t>TESTER</t>
  </si>
  <si>
    <t>A testing type</t>
  </si>
  <si>
    <t>rounds</t>
  </si>
  <si>
    <t>ROUNDS (rounds)</t>
  </si>
  <si>
    <t>CITATION</t>
  </si>
  <si>
    <t>CITATION: A bibliographic reference to the source of this code's definition</t>
  </si>
  <si>
    <t>Smith &amp; Wesson (1895). Drill Types handbook. http://example.com/s-w</t>
  </si>
  <si>
    <t>http://wikipedia.org/thing/tester</t>
  </si>
  <si>
    <t>CITATION: A bibliographic reference to the source of this unit's definition</t>
  </si>
  <si>
    <t>A dummy unit of measure</t>
  </si>
  <si>
    <t>PERMEABILITY</t>
  </si>
  <si>
    <t>VISCOSITY</t>
  </si>
  <si>
    <t>100K MAP SHEET NUMBER: 100k map sheets covered by data. Separate multiples by a comma.</t>
  </si>
  <si>
    <t>PRE_COLLAR_METHOD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</si>
</sst>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dd\-mmm\-yyyy"/>
    <numFmt numFmtId="165" formatCode="0.00000"/>
    <numFmt numFmtId="166" formatCode="0.0000"/>
    <numFmt numFmtId="167" formatCode="0.000000"/>
    <numFmt numFmtId="168" formatCode="0.0"/>
    <numFmt numFmtId="169" formatCode="d/mm/yyyy;@"/>
    <numFmt numFmtId="170" formatCode="hh:mm:ss;@"/>
    <numFmt numFmtId="171" formatCode="yyyy\-mm\-dd;@"/>
  </numFmts>
  <fonts count="55" x14ac:knownFonts="1">
    <font>
      <sz val="11"/>
      <color theme="1"/>
      <name val="Calibri"/>
      <family val="2"/>
      <scheme val="minor"/>
    </font>
    <font>
      <u/>
      <sz val="11"/>
      <color theme="10"/>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sz val="36"/>
      <color theme="1"/>
      <name val="Calibri"/>
      <family val="2"/>
      <scheme val="minor"/>
    </font>
    <font>
      <b/>
      <sz val="20"/>
      <color rgb="FFFF0000"/>
      <name val="Calibri"/>
      <family val="2"/>
      <scheme val="minor"/>
    </font>
    <font>
      <b/>
      <sz val="11"/>
      <color rgb="FF000000"/>
      <name val="Calibri"/>
      <family val="2"/>
      <scheme val="minor"/>
    </font>
    <font>
      <sz val="11"/>
      <color rgb="FF000000"/>
      <name val="Calibri"/>
      <family val="2"/>
      <scheme val="minor"/>
    </font>
    <font>
      <b/>
      <i/>
      <sz val="11"/>
      <color rgb="FFC00000"/>
      <name val="Calibri"/>
      <family val="2"/>
      <scheme val="minor"/>
    </font>
    <font>
      <b/>
      <sz val="12"/>
      <color rgb="FFFF0000"/>
      <name val="Calibri"/>
      <family val="2"/>
      <scheme val="minor"/>
    </font>
    <font>
      <sz val="9"/>
      <color theme="1"/>
      <name val="Calibri"/>
      <family val="2"/>
      <scheme val="minor"/>
    </font>
    <font>
      <b/>
      <sz val="9"/>
      <color theme="1"/>
      <name val="Calibri"/>
      <family val="2"/>
      <scheme val="minor"/>
    </font>
    <font>
      <sz val="16"/>
      <color theme="1"/>
      <name val="Calibri"/>
      <family val="2"/>
      <scheme val="minor"/>
    </font>
    <font>
      <b/>
      <sz val="16"/>
      <color theme="1"/>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b/>
      <sz val="14"/>
      <color theme="1"/>
      <name val="Calibri"/>
      <family val="2"/>
      <scheme val="minor"/>
    </font>
    <font>
      <b/>
      <i/>
      <sz val="10"/>
      <color theme="1"/>
      <name val="Calibri"/>
      <family val="2"/>
      <scheme val="minor"/>
    </font>
    <font>
      <b/>
      <sz val="10"/>
      <color theme="1"/>
      <name val="Calibri"/>
      <family val="2"/>
      <scheme val="minor"/>
    </font>
    <font>
      <sz val="10"/>
      <color theme="1"/>
      <name val="Calibri"/>
      <family val="2"/>
      <scheme val="minor"/>
    </font>
    <font>
      <b/>
      <i/>
      <sz val="10"/>
      <color rgb="FFFF0000"/>
      <name val="Calibri"/>
      <family val="2"/>
      <scheme val="minor"/>
    </font>
    <font>
      <b/>
      <sz val="10"/>
      <color rgb="FFFF0000"/>
      <name val="Calibri"/>
      <family val="2"/>
      <scheme val="minor"/>
    </font>
    <font>
      <u/>
      <sz val="10"/>
      <color theme="10"/>
      <name val="Calibri"/>
      <family val="2"/>
      <scheme val="minor"/>
    </font>
    <font>
      <sz val="10"/>
      <color theme="1" tint="4.9989318521683403E-2"/>
      <name val="Calibri"/>
      <family val="2"/>
      <scheme val="minor"/>
    </font>
    <font>
      <sz val="11"/>
      <name val="Calibri"/>
      <family val="2"/>
      <scheme val="minor"/>
    </font>
    <font>
      <sz val="10"/>
      <name val="Calibri"/>
      <family val="2"/>
      <scheme val="minor"/>
    </font>
    <font>
      <b/>
      <sz val="10"/>
      <name val="Calibri"/>
      <family val="2"/>
      <scheme val="minor"/>
    </font>
    <font>
      <u/>
      <sz val="10"/>
      <color theme="8"/>
      <name val="Calibri"/>
      <family val="2"/>
      <scheme val="minor"/>
    </font>
    <font>
      <b/>
      <sz val="22"/>
      <color theme="1"/>
      <name val="Calibri"/>
      <family val="2"/>
      <scheme val="minor"/>
    </font>
    <font>
      <b/>
      <sz val="11"/>
      <name val="Calibri"/>
      <family val="2"/>
      <scheme val="minor"/>
    </font>
    <font>
      <sz val="11"/>
      <name val="Calibri"/>
      <family val="2"/>
    </font>
    <font>
      <b/>
      <u/>
      <sz val="11"/>
      <color theme="1"/>
      <name val="Calibri"/>
      <family val="2"/>
      <scheme val="minor"/>
    </font>
    <font>
      <sz val="10"/>
      <color rgb="FF000000"/>
      <name val="Arial"/>
      <family val="2"/>
    </font>
    <font>
      <sz val="11"/>
      <color rgb="FF9C0006"/>
      <name val="Calibri"/>
      <family val="2"/>
      <scheme val="minor"/>
    </font>
    <font>
      <b/>
      <sz val="11"/>
      <color rgb="FF9C0006"/>
      <name val="Calibri"/>
      <family val="2"/>
      <scheme val="minor"/>
    </font>
    <font>
      <i/>
      <sz val="11"/>
      <color theme="0" tint="-0.34998626667073579"/>
      <name val="Calibri"/>
      <family val="2"/>
      <scheme val="minor"/>
    </font>
    <font>
      <b/>
      <i/>
      <sz val="11"/>
      <color theme="0" tint="-0.34998626667073579"/>
      <name val="Calibri"/>
      <family val="2"/>
      <scheme val="minor"/>
    </font>
    <font>
      <b/>
      <i/>
      <sz val="16"/>
      <color theme="0" tint="-0.34998626667073579"/>
      <name val="Calibri"/>
      <family val="2"/>
      <scheme val="minor"/>
    </font>
    <font>
      <sz val="11"/>
      <color theme="0" tint="-0.34998626667073579"/>
      <name val="Calibri"/>
      <family val="2"/>
      <scheme val="minor"/>
    </font>
    <font>
      <vertAlign val="superscript"/>
      <sz val="11"/>
      <color theme="1"/>
      <name val="Calibri"/>
      <family val="2"/>
      <scheme val="minor"/>
    </font>
    <font>
      <i/>
      <sz val="11"/>
      <color theme="4"/>
      <name val="Calibri"/>
      <family val="2"/>
      <scheme val="minor"/>
    </font>
    <font>
      <sz val="10"/>
      <color rgb="FF000000"/>
      <name val="Calibri"/>
      <family val="2"/>
      <scheme val="minor"/>
    </font>
    <font>
      <sz val="10"/>
      <color rgb="FFFF0000"/>
      <name val="Calibri"/>
      <family val="2"/>
      <scheme val="minor"/>
    </font>
    <font>
      <i/>
      <sz val="11"/>
      <name val="Calibri"/>
      <family val="2"/>
      <scheme val="minor"/>
    </font>
    <font>
      <i/>
      <sz val="11"/>
      <color theme="0" tint="-0.499984740745262"/>
      <name val="Calibri"/>
      <family val="2"/>
      <scheme val="minor"/>
    </font>
    <font>
      <b/>
      <i/>
      <sz val="11"/>
      <color theme="0" tint="-0.499984740745262"/>
      <name val="Calibri"/>
      <family val="2"/>
      <scheme val="minor"/>
    </font>
    <font>
      <i/>
      <sz val="12"/>
      <name val="Calibri"/>
      <family val="2"/>
      <scheme val="minor"/>
    </font>
    <font>
      <sz val="12"/>
      <name val="Calibri"/>
      <family val="2"/>
      <scheme val="minor"/>
    </font>
    <font>
      <i/>
      <sz val="10"/>
      <color theme="0" tint="-0.499984740745262"/>
      <name val="Calibri"/>
      <family val="2"/>
      <scheme val="minor"/>
    </font>
    <font>
      <b/>
      <sz val="16"/>
      <color rgb="FFFF0000"/>
      <name val="Calibri"/>
      <family val="2"/>
      <scheme val="minor"/>
    </font>
    <font>
      <b/>
      <i/>
      <sz val="16"/>
      <color theme="1"/>
      <name val="Calibri"/>
      <family val="2"/>
      <scheme val="minor"/>
    </font>
    <font>
      <u/>
      <sz val="16"/>
      <color theme="10"/>
      <name val="Calibri"/>
      <family val="2"/>
      <scheme val="minor"/>
    </font>
  </fonts>
  <fills count="14">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rgb="FFFFCCC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2" tint="-0.49998474074526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rgb="FFFFC7CE"/>
      </patternFill>
    </fill>
    <fill>
      <patternFill patternType="solid">
        <fgColor theme="2" tint="-0.249977111117893"/>
        <bgColor indexed="64"/>
      </patternFill>
    </fill>
  </fills>
  <borders count="31">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1" fillId="0" borderId="0" applyNumberFormat="0" applyFill="0" applyBorder="0" applyAlignment="0" applyProtection="0"/>
    <xf numFmtId="0" fontId="36" fillId="12" borderId="0" applyNumberFormat="0" applyBorder="0" applyAlignment="0" applyProtection="0"/>
  </cellStyleXfs>
  <cellXfs count="281">
    <xf numFmtId="0" fontId="0" fillId="0" borderId="0" xfId="0"/>
    <xf numFmtId="0" fontId="2" fillId="2" borderId="1" xfId="0" applyFont="1" applyFill="1" applyBorder="1"/>
    <xf numFmtId="0" fontId="3" fillId="3" borderId="2" xfId="0" applyFont="1" applyFill="1" applyBorder="1" applyAlignment="1">
      <alignment horizontal="center" vertical="center"/>
    </xf>
    <xf numFmtId="0" fontId="4" fillId="2" borderId="3" xfId="0" applyFont="1" applyFill="1" applyBorder="1"/>
    <xf numFmtId="0" fontId="5" fillId="0" borderId="4" xfId="0" applyFont="1" applyBorder="1" applyAlignment="1">
      <alignment horizontal="center" vertical="center"/>
    </xf>
    <xf numFmtId="0" fontId="2"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0" xfId="0" applyFont="1"/>
    <xf numFmtId="0" fontId="7" fillId="0" borderId="0" xfId="0" applyFont="1"/>
    <xf numFmtId="0" fontId="0" fillId="0" borderId="0" xfId="0" applyAlignment="1">
      <alignment horizontal="left" vertical="top" wrapText="1"/>
    </xf>
    <xf numFmtId="0" fontId="0" fillId="0" borderId="0" xfId="0" applyAlignment="1">
      <alignment wrapText="1"/>
    </xf>
    <xf numFmtId="0" fontId="8" fillId="0" borderId="10" xfId="0" applyFont="1" applyBorder="1" applyAlignment="1">
      <alignment vertical="center"/>
    </xf>
    <xf numFmtId="0" fontId="8" fillId="0" borderId="7" xfId="0" applyFont="1" applyBorder="1" applyAlignment="1">
      <alignment vertical="center"/>
    </xf>
    <xf numFmtId="0" fontId="9" fillId="0" borderId="4" xfId="0" applyFont="1" applyBorder="1" applyAlignment="1">
      <alignment vertical="center"/>
    </xf>
    <xf numFmtId="0" fontId="9" fillId="0" borderId="4" xfId="0" applyFont="1" applyBorder="1" applyAlignment="1">
      <alignment vertical="center" wrapText="1"/>
    </xf>
    <xf numFmtId="0" fontId="9" fillId="0" borderId="3" xfId="0" applyFont="1" applyBorder="1" applyAlignment="1">
      <alignment vertical="center"/>
    </xf>
    <xf numFmtId="0" fontId="3" fillId="0" borderId="1" xfId="0" applyFont="1" applyBorder="1"/>
    <xf numFmtId="0" fontId="2" fillId="2" borderId="3" xfId="0" applyFont="1" applyFill="1" applyBorder="1" applyAlignment="1">
      <alignment horizontal="left" vertical="center"/>
    </xf>
    <xf numFmtId="0" fontId="10" fillId="4" borderId="3" xfId="0" applyFont="1" applyFill="1" applyBorder="1" applyAlignment="1">
      <alignment horizontal="left" vertical="center"/>
    </xf>
    <xf numFmtId="0" fontId="2" fillId="2" borderId="12" xfId="0" applyFont="1" applyFill="1" applyBorder="1" applyAlignment="1">
      <alignment horizontal="left" vertical="center"/>
    </xf>
    <xf numFmtId="0" fontId="0" fillId="0" borderId="13" xfId="0" applyBorder="1"/>
    <xf numFmtId="0" fontId="0" fillId="0" borderId="14" xfId="0" applyBorder="1"/>
    <xf numFmtId="0" fontId="0" fillId="0" borderId="15" xfId="0" applyBorder="1"/>
    <xf numFmtId="0" fontId="2" fillId="2" borderId="16" xfId="0" applyFont="1" applyFill="1" applyBorder="1"/>
    <xf numFmtId="0" fontId="3" fillId="0" borderId="17" xfId="0" applyFont="1" applyBorder="1" applyAlignment="1">
      <alignment horizontal="center" vertical="center"/>
    </xf>
    <xf numFmtId="0" fontId="11" fillId="0" borderId="0" xfId="0" applyFont="1"/>
    <xf numFmtId="0" fontId="12" fillId="0" borderId="0" xfId="0" applyFont="1"/>
    <xf numFmtId="0" fontId="13" fillId="2" borderId="3" xfId="0" applyFont="1" applyFill="1" applyBorder="1"/>
    <xf numFmtId="0" fontId="13" fillId="2" borderId="4" xfId="0" applyFont="1" applyFill="1" applyBorder="1"/>
    <xf numFmtId="0" fontId="12" fillId="0" borderId="18" xfId="0" applyFont="1" applyBorder="1"/>
    <xf numFmtId="0" fontId="12" fillId="0" borderId="19" xfId="0" applyFont="1" applyBorder="1"/>
    <xf numFmtId="0" fontId="0" fillId="0" borderId="20" xfId="0" applyBorder="1" applyAlignment="1">
      <alignment vertical="center" wrapText="1"/>
    </xf>
    <xf numFmtId="0" fontId="2" fillId="2" borderId="21" xfId="0" applyFont="1" applyFill="1" applyBorder="1" applyAlignment="1">
      <alignment vertical="center"/>
    </xf>
    <xf numFmtId="0" fontId="14" fillId="2" borderId="4" xfId="0" applyFont="1" applyFill="1" applyBorder="1"/>
    <xf numFmtId="0" fontId="4" fillId="0" borderId="3" xfId="0" applyFont="1" applyBorder="1"/>
    <xf numFmtId="0" fontId="2" fillId="2" borderId="4" xfId="0" applyFont="1" applyFill="1" applyBorder="1" applyAlignment="1">
      <alignment vertical="center"/>
    </xf>
    <xf numFmtId="0" fontId="0" fillId="0" borderId="4" xfId="0" applyBorder="1" applyAlignment="1">
      <alignment vertical="center" wrapText="1"/>
    </xf>
    <xf numFmtId="49" fontId="15" fillId="0" borderId="4" xfId="0" applyNumberFormat="1" applyFont="1" applyBorder="1" applyAlignment="1" applyProtection="1">
      <alignment horizontal="center" vertical="center"/>
      <protection locked="0"/>
    </xf>
    <xf numFmtId="0" fontId="0" fillId="0" borderId="22" xfId="0" applyBorder="1" applyAlignment="1">
      <alignment vertical="center" wrapText="1"/>
    </xf>
    <xf numFmtId="49" fontId="0" fillId="0" borderId="17"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3" fillId="3" borderId="23" xfId="0" applyFont="1" applyFill="1" applyBorder="1" applyAlignment="1">
      <alignment horizontal="center" vertical="center"/>
    </xf>
    <xf numFmtId="0" fontId="0" fillId="0" borderId="24" xfId="0" applyBorder="1" applyAlignment="1">
      <alignment vertical="center" wrapText="1"/>
    </xf>
    <xf numFmtId="2" fontId="0" fillId="0" borderId="17" xfId="0" applyNumberFormat="1" applyBorder="1" applyAlignment="1" applyProtection="1">
      <alignment horizontal="center" vertical="center"/>
      <protection locked="0"/>
    </xf>
    <xf numFmtId="0" fontId="10" fillId="2" borderId="3" xfId="0" applyFont="1" applyFill="1" applyBorder="1"/>
    <xf numFmtId="0" fontId="5" fillId="0" borderId="11" xfId="0" applyFont="1" applyBorder="1" applyAlignment="1">
      <alignment horizontal="center" vertical="center"/>
    </xf>
    <xf numFmtId="0" fontId="0" fillId="0" borderId="11" xfId="0" applyBorder="1" applyAlignment="1">
      <alignment horizontal="center" vertical="center"/>
    </xf>
    <xf numFmtId="0" fontId="2" fillId="2" borderId="12" xfId="0" applyFont="1" applyFill="1" applyBorder="1" applyAlignment="1">
      <alignment vertical="center" wrapText="1"/>
    </xf>
    <xf numFmtId="164" fontId="0" fillId="0" borderId="17" xfId="0" applyNumberFormat="1" applyBorder="1" applyAlignment="1" applyProtection="1">
      <alignment horizontal="center" vertical="center"/>
      <protection locked="0"/>
    </xf>
    <xf numFmtId="49" fontId="0" fillId="0" borderId="17"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3" fillId="0" borderId="25"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2" fillId="0" borderId="17"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16" fillId="3" borderId="2" xfId="0" applyFont="1" applyFill="1" applyBorder="1" applyAlignment="1">
      <alignment horizontal="center" vertical="center"/>
    </xf>
    <xf numFmtId="0" fontId="16" fillId="0" borderId="17" xfId="0" applyFont="1" applyBorder="1" applyAlignment="1">
      <alignment horizontal="center" vertical="center"/>
    </xf>
    <xf numFmtId="0" fontId="16" fillId="0" borderId="4" xfId="0" applyFont="1" applyBorder="1" applyAlignment="1">
      <alignment horizontal="center" vertical="center"/>
    </xf>
    <xf numFmtId="0" fontId="17" fillId="0" borderId="4" xfId="0" applyFont="1" applyBorder="1" applyAlignment="1">
      <alignment horizontal="center" vertical="center"/>
    </xf>
    <xf numFmtId="0" fontId="17" fillId="0" borderId="4" xfId="0" applyFont="1" applyBorder="1" applyAlignment="1">
      <alignment horizontal="center" vertical="center" wrapText="1"/>
    </xf>
    <xf numFmtId="0" fontId="18" fillId="0" borderId="4" xfId="0" applyFont="1" applyBorder="1" applyAlignment="1">
      <alignment horizontal="center" vertical="center"/>
    </xf>
    <xf numFmtId="0" fontId="19" fillId="0" borderId="0" xfId="0" applyFont="1"/>
    <xf numFmtId="0" fontId="0" fillId="6" borderId="4" xfId="0" applyFill="1" applyBorder="1"/>
    <xf numFmtId="0" fontId="3" fillId="0" borderId="4" xfId="0" applyFont="1" applyBorder="1" applyAlignment="1">
      <alignment horizontal="center" vertical="center"/>
    </xf>
    <xf numFmtId="1" fontId="15" fillId="0" borderId="4" xfId="0" applyNumberFormat="1" applyFont="1" applyBorder="1" applyAlignment="1" applyProtection="1">
      <alignment horizontal="center" vertical="center"/>
      <protection locked="0"/>
    </xf>
    <xf numFmtId="167" fontId="0" fillId="0" borderId="4" xfId="0" applyNumberFormat="1" applyBorder="1" applyAlignment="1" applyProtection="1">
      <alignment horizontal="center" vertical="center"/>
      <protection locked="0"/>
    </xf>
    <xf numFmtId="168" fontId="0" fillId="0" borderId="4" xfId="0" applyNumberFormat="1" applyBorder="1" applyAlignment="1" applyProtection="1">
      <alignment horizontal="center" vertical="center"/>
      <protection locked="0"/>
    </xf>
    <xf numFmtId="1" fontId="0" fillId="0" borderId="4" xfId="0" applyNumberFormat="1" applyBorder="1" applyAlignment="1" applyProtection="1">
      <alignment horizontal="center" vertical="center"/>
      <protection locked="0"/>
    </xf>
    <xf numFmtId="169" fontId="0" fillId="0" borderId="4" xfId="0" applyNumberFormat="1" applyBorder="1" applyAlignment="1" applyProtection="1">
      <alignment horizontal="center" vertical="center"/>
      <protection locked="0"/>
    </xf>
    <xf numFmtId="2" fontId="0" fillId="0" borderId="4" xfId="0" applyNumberFormat="1" applyBorder="1"/>
    <xf numFmtId="49" fontId="0" fillId="0" borderId="4" xfId="0" applyNumberFormat="1" applyBorder="1"/>
    <xf numFmtId="166" fontId="17"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0" fontId="13" fillId="3" borderId="0" xfId="0" applyFont="1" applyFill="1"/>
    <xf numFmtId="170" fontId="0" fillId="0" borderId="4" xfId="0" applyNumberFormat="1" applyBorder="1" applyAlignment="1">
      <alignment horizontal="center" vertical="center"/>
    </xf>
    <xf numFmtId="169" fontId="0" fillId="0" borderId="17" xfId="0" applyNumberFormat="1" applyBorder="1"/>
    <xf numFmtId="0" fontId="3" fillId="3" borderId="4" xfId="0" applyFont="1" applyFill="1" applyBorder="1" applyAlignment="1">
      <alignment horizontal="center" vertical="center"/>
    </xf>
    <xf numFmtId="0" fontId="20" fillId="2" borderId="1" xfId="0" applyFont="1" applyFill="1" applyBorder="1" applyAlignment="1">
      <alignment vertical="top"/>
    </xf>
    <xf numFmtId="0" fontId="21" fillId="3" borderId="4" xfId="0" applyFont="1" applyFill="1" applyBorder="1" applyAlignment="1">
      <alignment horizontal="center" vertical="top"/>
    </xf>
    <xf numFmtId="0" fontId="21" fillId="3" borderId="2" xfId="0" applyFont="1" applyFill="1" applyBorder="1" applyAlignment="1">
      <alignment horizontal="center" vertical="top"/>
    </xf>
    <xf numFmtId="0" fontId="22" fillId="0" borderId="0" xfId="0" applyFont="1" applyAlignment="1">
      <alignment vertical="top"/>
    </xf>
    <xf numFmtId="0" fontId="20" fillId="2" borderId="16" xfId="0" applyFont="1" applyFill="1" applyBorder="1" applyAlignment="1">
      <alignment vertical="top"/>
    </xf>
    <xf numFmtId="0" fontId="21" fillId="0" borderId="17" xfId="0" applyFont="1" applyBorder="1" applyAlignment="1">
      <alignment horizontal="center" vertical="top"/>
    </xf>
    <xf numFmtId="0" fontId="23" fillId="0" borderId="3" xfId="0" applyFont="1" applyBorder="1" applyAlignment="1">
      <alignment vertical="top"/>
    </xf>
    <xf numFmtId="0" fontId="24" fillId="0" borderId="4" xfId="0" applyFont="1" applyBorder="1" applyAlignment="1">
      <alignment horizontal="center" vertical="top"/>
    </xf>
    <xf numFmtId="0" fontId="20" fillId="2" borderId="3" xfId="0" applyFont="1" applyFill="1" applyBorder="1" applyAlignment="1">
      <alignment vertical="top"/>
    </xf>
    <xf numFmtId="0" fontId="22" fillId="0" borderId="4" xfId="0" applyFont="1" applyBorder="1" applyAlignment="1">
      <alignment horizontal="center" vertical="top"/>
    </xf>
    <xf numFmtId="0" fontId="20" fillId="2" borderId="20" xfId="0" applyFont="1" applyFill="1" applyBorder="1" applyAlignment="1">
      <alignment vertical="top"/>
    </xf>
    <xf numFmtId="0" fontId="22" fillId="2" borderId="4" xfId="0" applyFont="1" applyFill="1" applyBorder="1" applyAlignment="1">
      <alignment vertical="top"/>
    </xf>
    <xf numFmtId="0" fontId="22" fillId="7" borderId="4" xfId="0" applyFont="1" applyFill="1" applyBorder="1" applyAlignment="1">
      <alignment vertical="top"/>
    </xf>
    <xf numFmtId="0" fontId="22" fillId="7" borderId="4" xfId="0" applyFont="1" applyFill="1" applyBorder="1" applyAlignment="1">
      <alignment horizontal="center" vertical="top"/>
    </xf>
    <xf numFmtId="0" fontId="25" fillId="7" borderId="4" xfId="1" applyFont="1" applyFill="1" applyBorder="1" applyAlignment="1">
      <alignment vertical="top"/>
    </xf>
    <xf numFmtId="0" fontId="22" fillId="0" borderId="4" xfId="0" applyFont="1" applyBorder="1" applyAlignment="1">
      <alignment vertical="top"/>
    </xf>
    <xf numFmtId="0" fontId="25" fillId="0" borderId="4" xfId="1" applyFont="1" applyBorder="1" applyAlignment="1">
      <alignment vertical="top"/>
    </xf>
    <xf numFmtId="0" fontId="22" fillId="0" borderId="4" xfId="0" applyFont="1" applyBorder="1" applyAlignment="1">
      <alignment vertical="top" wrapText="1"/>
    </xf>
    <xf numFmtId="0" fontId="26" fillId="0" borderId="4" xfId="0" applyFont="1" applyBorder="1" applyAlignment="1">
      <alignment horizontal="center" vertical="top" wrapText="1"/>
    </xf>
    <xf numFmtId="0" fontId="26" fillId="0" borderId="4" xfId="0" applyFont="1" applyBorder="1" applyAlignment="1">
      <alignment vertical="top" wrapText="1"/>
    </xf>
    <xf numFmtId="0" fontId="26" fillId="0" borderId="4" xfId="0" applyFont="1" applyBorder="1" applyAlignment="1">
      <alignment horizontal="center" vertical="top"/>
    </xf>
    <xf numFmtId="0" fontId="26" fillId="0" borderId="4" xfId="0" applyFont="1" applyBorder="1" applyAlignment="1">
      <alignment horizontal="left" vertical="top"/>
    </xf>
    <xf numFmtId="0" fontId="26" fillId="0" borderId="4" xfId="0" applyFont="1" applyBorder="1" applyAlignment="1">
      <alignment vertical="top"/>
    </xf>
    <xf numFmtId="0" fontId="22" fillId="0" borderId="0" xfId="0" applyFont="1" applyAlignment="1">
      <alignment horizontal="center" vertical="top"/>
    </xf>
    <xf numFmtId="0" fontId="22" fillId="0" borderId="20" xfId="0" applyFont="1" applyBorder="1" applyAlignment="1">
      <alignment horizontal="left" vertical="center" wrapText="1"/>
    </xf>
    <xf numFmtId="0" fontId="2" fillId="2" borderId="4" xfId="0" applyFont="1" applyFill="1" applyBorder="1"/>
    <xf numFmtId="0" fontId="4" fillId="0" borderId="4" xfId="0" applyFont="1" applyBorder="1"/>
    <xf numFmtId="0" fontId="22" fillId="8" borderId="4" xfId="0" applyFont="1" applyFill="1" applyBorder="1" applyAlignment="1">
      <alignment horizontal="center" vertical="top"/>
    </xf>
    <xf numFmtId="0" fontId="28" fillId="0" borderId="4" xfId="0" applyFont="1" applyBorder="1" applyAlignment="1">
      <alignment horizontal="center" vertical="top"/>
    </xf>
    <xf numFmtId="0" fontId="28" fillId="0" borderId="4" xfId="0" applyFont="1" applyBorder="1" applyAlignment="1">
      <alignment horizontal="left" vertical="top"/>
    </xf>
    <xf numFmtId="0" fontId="29" fillId="9" borderId="4" xfId="0" applyFont="1" applyFill="1" applyBorder="1" applyAlignment="1">
      <alignment horizontal="center" vertical="top"/>
    </xf>
    <xf numFmtId="0" fontId="29" fillId="5" borderId="4" xfId="0" applyFont="1" applyFill="1" applyBorder="1" applyAlignment="1">
      <alignment horizontal="center" vertical="top"/>
    </xf>
    <xf numFmtId="0" fontId="29" fillId="9" borderId="17" xfId="0" applyFont="1" applyFill="1" applyBorder="1" applyAlignment="1">
      <alignment horizontal="center" vertical="top"/>
    </xf>
    <xf numFmtId="0" fontId="29" fillId="9" borderId="17" xfId="0" applyFont="1" applyFill="1" applyBorder="1" applyAlignment="1">
      <alignment horizontal="left" vertical="top"/>
    </xf>
    <xf numFmtId="0" fontId="29" fillId="9" borderId="4" xfId="0" applyFont="1" applyFill="1" applyBorder="1" applyAlignment="1">
      <alignment horizontal="left" vertical="top"/>
    </xf>
    <xf numFmtId="0" fontId="28" fillId="9" borderId="4" xfId="0" applyFont="1" applyFill="1" applyBorder="1" applyAlignment="1">
      <alignment horizontal="center" vertical="top"/>
    </xf>
    <xf numFmtId="0" fontId="28" fillId="9" borderId="4" xfId="0" applyFont="1" applyFill="1" applyBorder="1" applyAlignment="1">
      <alignment horizontal="left" vertical="top"/>
    </xf>
    <xf numFmtId="0" fontId="28" fillId="9" borderId="20" xfId="0" applyFont="1" applyFill="1" applyBorder="1" applyAlignment="1">
      <alignment horizontal="left" vertical="center" wrapText="1"/>
    </xf>
    <xf numFmtId="0" fontId="22" fillId="7" borderId="4" xfId="0" quotePrefix="1" applyFont="1" applyFill="1" applyBorder="1" applyAlignment="1">
      <alignment vertical="top"/>
    </xf>
    <xf numFmtId="0" fontId="30" fillId="0" borderId="4" xfId="0" applyFont="1" applyBorder="1" applyAlignment="1">
      <alignment vertical="top"/>
    </xf>
    <xf numFmtId="0" fontId="22" fillId="0" borderId="4" xfId="0" quotePrefix="1" applyFont="1" applyBorder="1" applyAlignment="1">
      <alignment vertical="top"/>
    </xf>
    <xf numFmtId="0" fontId="13" fillId="0" borderId="18" xfId="0" applyFont="1" applyBorder="1"/>
    <xf numFmtId="0" fontId="0" fillId="0" borderId="18" xfId="0" applyBorder="1"/>
    <xf numFmtId="0" fontId="3" fillId="3" borderId="27" xfId="0" applyFont="1" applyFill="1" applyBorder="1" applyAlignment="1">
      <alignment horizontal="center" vertical="center"/>
    </xf>
    <xf numFmtId="0" fontId="3" fillId="3" borderId="17" xfId="0" applyFont="1" applyFill="1" applyBorder="1" applyAlignment="1">
      <alignment horizontal="center" vertical="center"/>
    </xf>
    <xf numFmtId="0" fontId="29" fillId="5" borderId="4" xfId="0" applyFont="1" applyFill="1" applyBorder="1" applyAlignment="1" applyProtection="1">
      <alignment horizontal="center" vertical="top"/>
      <protection locked="0"/>
    </xf>
    <xf numFmtId="0" fontId="29" fillId="9" borderId="17" xfId="0" applyFont="1" applyFill="1" applyBorder="1" applyAlignment="1" applyProtection="1">
      <alignment horizontal="center" vertical="top"/>
      <protection locked="0"/>
    </xf>
    <xf numFmtId="0" fontId="29" fillId="9" borderId="17" xfId="0" applyFont="1" applyFill="1" applyBorder="1" applyAlignment="1" applyProtection="1">
      <alignment horizontal="left" vertical="top"/>
      <protection locked="0"/>
    </xf>
    <xf numFmtId="0" fontId="29" fillId="9" borderId="4" xfId="0" applyFont="1" applyFill="1" applyBorder="1" applyAlignment="1" applyProtection="1">
      <alignment horizontal="center" vertical="top"/>
      <protection locked="0"/>
    </xf>
    <xf numFmtId="0" fontId="29" fillId="9" borderId="4" xfId="0" applyFont="1" applyFill="1" applyBorder="1" applyAlignment="1" applyProtection="1">
      <alignment horizontal="left" vertical="top"/>
      <protection locked="0"/>
    </xf>
    <xf numFmtId="0" fontId="28" fillId="9" borderId="4" xfId="0" applyFont="1" applyFill="1" applyBorder="1" applyAlignment="1" applyProtection="1">
      <alignment horizontal="center" vertical="top"/>
      <protection locked="0"/>
    </xf>
    <xf numFmtId="0" fontId="28" fillId="9" borderId="4" xfId="0" applyFont="1" applyFill="1" applyBorder="1" applyAlignment="1" applyProtection="1">
      <alignment horizontal="left" vertical="top"/>
      <protection locked="0"/>
    </xf>
    <xf numFmtId="0" fontId="28" fillId="9" borderId="4" xfId="0" applyFont="1" applyFill="1" applyBorder="1" applyAlignment="1" applyProtection="1">
      <alignment horizontal="center" vertical="center" wrapText="1"/>
      <protection locked="0"/>
    </xf>
    <xf numFmtId="0" fontId="28" fillId="9" borderId="4" xfId="0" applyFont="1" applyFill="1" applyBorder="1" applyAlignment="1" applyProtection="1">
      <alignment horizontal="left" vertical="center" wrapText="1"/>
      <protection locked="0"/>
    </xf>
    <xf numFmtId="0" fontId="28" fillId="10" borderId="4" xfId="0" applyFont="1" applyFill="1" applyBorder="1" applyAlignment="1" applyProtection="1">
      <alignment horizontal="center" vertical="top"/>
      <protection locked="0"/>
    </xf>
    <xf numFmtId="0" fontId="22" fillId="0" borderId="4" xfId="0" applyFont="1" applyBorder="1" applyAlignment="1" applyProtection="1">
      <alignment horizontal="left" vertical="top"/>
      <protection locked="0"/>
    </xf>
    <xf numFmtId="0" fontId="28" fillId="0" borderId="4" xfId="0" applyFont="1" applyBorder="1" applyAlignment="1" applyProtection="1">
      <alignment horizontal="left" vertical="top"/>
      <protection locked="0"/>
    </xf>
    <xf numFmtId="0" fontId="28" fillId="0" borderId="0" xfId="0" applyFont="1" applyAlignment="1" applyProtection="1">
      <alignment horizontal="center" vertical="top"/>
      <protection locked="0"/>
    </xf>
    <xf numFmtId="0" fontId="22" fillId="0" borderId="0" xfId="0" applyFont="1" applyAlignment="1" applyProtection="1">
      <alignment horizontal="left" vertical="top"/>
      <protection locked="0"/>
    </xf>
    <xf numFmtId="0" fontId="28" fillId="0" borderId="4" xfId="0" applyFont="1" applyBorder="1" applyAlignment="1" applyProtection="1">
      <alignment horizontal="center" vertical="top"/>
      <protection locked="0"/>
    </xf>
    <xf numFmtId="0" fontId="0" fillId="0" borderId="4" xfId="0" applyBorder="1" applyAlignment="1">
      <alignment horizontal="center"/>
    </xf>
    <xf numFmtId="0" fontId="3" fillId="11" borderId="17" xfId="0" applyFont="1" applyFill="1" applyBorder="1" applyAlignment="1">
      <alignment horizontal="center" vertical="center"/>
    </xf>
    <xf numFmtId="0" fontId="5" fillId="11" borderId="4" xfId="0" applyFont="1" applyFill="1" applyBorder="1" applyAlignment="1">
      <alignment horizontal="center" vertical="center"/>
    </xf>
    <xf numFmtId="0" fontId="0" fillId="11" borderId="4" xfId="0" applyFill="1" applyBorder="1" applyAlignment="1">
      <alignment horizontal="center" vertical="center"/>
    </xf>
    <xf numFmtId="0" fontId="0" fillId="11" borderId="4" xfId="0" applyFill="1" applyBorder="1" applyAlignment="1">
      <alignment vertical="center" wrapText="1"/>
    </xf>
    <xf numFmtId="49" fontId="0" fillId="11" borderId="4" xfId="0" applyNumberFormat="1" applyFill="1" applyBorder="1" applyAlignment="1" applyProtection="1">
      <alignment horizontal="center" vertical="center"/>
      <protection locked="0"/>
    </xf>
    <xf numFmtId="0" fontId="0" fillId="11" borderId="20" xfId="0" applyFill="1" applyBorder="1" applyAlignment="1">
      <alignment vertical="center" wrapText="1"/>
    </xf>
    <xf numFmtId="0" fontId="3" fillId="11" borderId="4" xfId="0" applyFont="1" applyFill="1" applyBorder="1" applyAlignment="1">
      <alignment horizontal="center" vertical="center"/>
    </xf>
    <xf numFmtId="0" fontId="0" fillId="11" borderId="4" xfId="0" applyFill="1" applyBorder="1"/>
    <xf numFmtId="0" fontId="16" fillId="11" borderId="4" xfId="0" applyFont="1" applyFill="1" applyBorder="1" applyAlignment="1">
      <alignment horizontal="center" vertical="center"/>
    </xf>
    <xf numFmtId="0" fontId="17" fillId="11" borderId="4" xfId="0" applyFont="1" applyFill="1" applyBorder="1" applyAlignment="1">
      <alignment horizontal="center" vertical="center"/>
    </xf>
    <xf numFmtId="0" fontId="27" fillId="11" borderId="4" xfId="0" applyFont="1" applyFill="1" applyBorder="1" applyAlignment="1">
      <alignment horizontal="center" vertical="center" wrapText="1"/>
    </xf>
    <xf numFmtId="0" fontId="3" fillId="0" borderId="4" xfId="0" applyFont="1" applyBorder="1" applyAlignment="1">
      <alignment horizontal="center"/>
    </xf>
    <xf numFmtId="0" fontId="0" fillId="11" borderId="4" xfId="0" applyFill="1" applyBorder="1" applyAlignment="1">
      <alignment horizontal="center"/>
    </xf>
    <xf numFmtId="0" fontId="35" fillId="0" borderId="0" xfId="0" applyFont="1"/>
    <xf numFmtId="0" fontId="36" fillId="12" borderId="4" xfId="0" applyFont="1" applyFill="1" applyBorder="1" applyAlignment="1">
      <alignment horizontal="center" vertical="center"/>
    </xf>
    <xf numFmtId="0" fontId="6" fillId="0" borderId="0" xfId="0" applyFont="1"/>
    <xf numFmtId="0" fontId="37" fillId="12" borderId="4" xfId="0" applyFont="1" applyFill="1" applyBorder="1" applyAlignment="1">
      <alignment horizontal="center" vertical="center"/>
    </xf>
    <xf numFmtId="49" fontId="38" fillId="0" borderId="4" xfId="0" applyNumberFormat="1" applyFont="1" applyBorder="1" applyAlignment="1" applyProtection="1">
      <alignment horizontal="center" vertical="center"/>
      <protection locked="0"/>
    </xf>
    <xf numFmtId="0" fontId="38" fillId="0" borderId="4" xfId="0" applyFont="1" applyBorder="1" applyAlignment="1">
      <alignment horizontal="center"/>
    </xf>
    <xf numFmtId="0" fontId="39" fillId="0" borderId="4" xfId="0" applyFont="1" applyBorder="1" applyAlignment="1">
      <alignment horizontal="center"/>
    </xf>
    <xf numFmtId="49" fontId="40" fillId="0" borderId="4" xfId="0" applyNumberFormat="1" applyFont="1" applyBorder="1" applyAlignment="1" applyProtection="1">
      <alignment horizontal="center" vertical="center"/>
      <protection locked="0"/>
    </xf>
    <xf numFmtId="1" fontId="40" fillId="0" borderId="4" xfId="0" applyNumberFormat="1" applyFont="1" applyBorder="1" applyAlignment="1" applyProtection="1">
      <alignment horizontal="center" vertical="center"/>
      <protection locked="0"/>
    </xf>
    <xf numFmtId="0" fontId="13" fillId="5" borderId="20" xfId="0" applyFont="1" applyFill="1" applyBorder="1"/>
    <xf numFmtId="0" fontId="41" fillId="0" borderId="0" xfId="0" applyFont="1"/>
    <xf numFmtId="0" fontId="38" fillId="2" borderId="4" xfId="0" applyFont="1" applyFill="1" applyBorder="1"/>
    <xf numFmtId="49" fontId="38" fillId="0" borderId="17" xfId="0" applyNumberFormat="1" applyFont="1" applyBorder="1" applyAlignment="1" applyProtection="1">
      <alignment horizontal="center" vertical="center"/>
      <protection locked="0"/>
    </xf>
    <xf numFmtId="2" fontId="38" fillId="0" borderId="17" xfId="0" applyNumberFormat="1" applyFont="1" applyBorder="1" applyAlignment="1" applyProtection="1">
      <alignment horizontal="center" vertical="center"/>
      <protection locked="0"/>
    </xf>
    <xf numFmtId="0" fontId="38" fillId="0" borderId="0" xfId="0" applyFont="1"/>
    <xf numFmtId="49" fontId="41" fillId="0" borderId="4" xfId="0" applyNumberFormat="1" applyFont="1" applyBorder="1" applyAlignment="1" applyProtection="1">
      <alignment horizontal="center" vertical="center"/>
      <protection locked="0"/>
    </xf>
    <xf numFmtId="169" fontId="38" fillId="0" borderId="4" xfId="0" applyNumberFormat="1" applyFont="1" applyBorder="1" applyAlignment="1" applyProtection="1">
      <alignment horizontal="center" vertical="center"/>
      <protection locked="0"/>
    </xf>
    <xf numFmtId="2" fontId="38" fillId="0" borderId="4" xfId="0" applyNumberFormat="1" applyFont="1" applyBorder="1"/>
    <xf numFmtId="2" fontId="38" fillId="0" borderId="4" xfId="0" applyNumberFormat="1" applyFont="1" applyBorder="1" applyAlignment="1" applyProtection="1">
      <alignment horizontal="center" vertical="center"/>
      <protection locked="0"/>
    </xf>
    <xf numFmtId="49" fontId="38" fillId="0" borderId="4" xfId="0" applyNumberFormat="1" applyFont="1" applyBorder="1"/>
    <xf numFmtId="14" fontId="0" fillId="0" borderId="0" xfId="0" applyNumberFormat="1"/>
    <xf numFmtId="169" fontId="38" fillId="0" borderId="4" xfId="0" applyNumberFormat="1" applyFont="1" applyBorder="1"/>
    <xf numFmtId="0" fontId="38" fillId="0" borderId="4" xfId="0" applyFont="1" applyBorder="1"/>
    <xf numFmtId="0" fontId="36" fillId="12" borderId="4" xfId="2" applyBorder="1" applyAlignment="1">
      <alignment horizontal="center" vertical="center"/>
    </xf>
    <xf numFmtId="0" fontId="41" fillId="0" borderId="4" xfId="0" applyFont="1" applyBorder="1" applyAlignment="1">
      <alignment horizontal="center"/>
    </xf>
    <xf numFmtId="0" fontId="38" fillId="3" borderId="4" xfId="0" applyFont="1" applyFill="1" applyBorder="1" applyAlignment="1">
      <alignment horizontal="left" vertical="center" wrapText="1"/>
    </xf>
    <xf numFmtId="0" fontId="38" fillId="0" borderId="20" xfId="0" applyFont="1" applyBorder="1" applyAlignment="1">
      <alignment horizontal="center"/>
    </xf>
    <xf numFmtId="0" fontId="38" fillId="0" borderId="20" xfId="0" applyFont="1" applyBorder="1"/>
    <xf numFmtId="0" fontId="8" fillId="0" borderId="7" xfId="0" applyFont="1" applyBorder="1" applyAlignment="1">
      <alignment vertical="center" wrapText="1"/>
    </xf>
    <xf numFmtId="0" fontId="9" fillId="0" borderId="11" xfId="0" applyFont="1" applyBorder="1" applyAlignment="1">
      <alignment vertical="center" wrapText="1"/>
    </xf>
    <xf numFmtId="0" fontId="22" fillId="0" borderId="4" xfId="0" applyFont="1" applyBorder="1"/>
    <xf numFmtId="0" fontId="28" fillId="0" borderId="4" xfId="0" applyFont="1" applyBorder="1"/>
    <xf numFmtId="0" fontId="44" fillId="0" borderId="4" xfId="0" applyFont="1" applyBorder="1" applyAlignment="1">
      <alignment vertical="center"/>
    </xf>
    <xf numFmtId="0" fontId="44" fillId="0" borderId="4" xfId="0" applyFont="1" applyBorder="1" applyAlignment="1">
      <alignment vertical="center" wrapText="1"/>
    </xf>
    <xf numFmtId="0" fontId="45" fillId="0" borderId="4" xfId="0" applyFont="1" applyBorder="1"/>
    <xf numFmtId="168" fontId="38" fillId="0" borderId="4" xfId="0" applyNumberFormat="1" applyFont="1" applyBorder="1" applyAlignment="1" applyProtection="1">
      <alignment horizontal="center" vertical="center"/>
      <protection locked="0"/>
    </xf>
    <xf numFmtId="0" fontId="47" fillId="2" borderId="4" xfId="0" applyFont="1" applyFill="1" applyBorder="1"/>
    <xf numFmtId="0" fontId="47" fillId="0" borderId="0" xfId="0" applyFont="1"/>
    <xf numFmtId="167" fontId="47" fillId="0" borderId="4" xfId="0" applyNumberFormat="1" applyFont="1" applyBorder="1" applyAlignment="1" applyProtection="1">
      <alignment horizontal="center" vertical="center"/>
      <protection locked="0"/>
    </xf>
    <xf numFmtId="0" fontId="4" fillId="2" borderId="4" xfId="0" applyFont="1" applyFill="1" applyBorder="1"/>
    <xf numFmtId="1" fontId="38" fillId="0" borderId="4" xfId="0" applyNumberFormat="1" applyFont="1" applyBorder="1" applyAlignment="1" applyProtection="1">
      <alignment horizontal="center" vertical="center"/>
      <protection locked="0"/>
    </xf>
    <xf numFmtId="0" fontId="0" fillId="11" borderId="4" xfId="0" applyFill="1" applyBorder="1" applyAlignment="1">
      <alignment horizontal="center" vertical="center" wrapText="1"/>
    </xf>
    <xf numFmtId="49" fontId="38" fillId="0" borderId="4" xfId="0" applyNumberFormat="1" applyFont="1" applyBorder="1" applyAlignment="1">
      <alignment horizontal="center"/>
    </xf>
    <xf numFmtId="49" fontId="0" fillId="0" borderId="4" xfId="0" applyNumberFormat="1" applyBorder="1" applyAlignment="1">
      <alignment horizontal="center"/>
    </xf>
    <xf numFmtId="0" fontId="0" fillId="0" borderId="0" xfId="0" applyAlignment="1">
      <alignment horizontal="center"/>
    </xf>
    <xf numFmtId="1" fontId="38" fillId="0" borderId="4" xfId="0" applyNumberFormat="1" applyFont="1" applyBorder="1" applyAlignment="1">
      <alignment horizontal="center"/>
    </xf>
    <xf numFmtId="2" fontId="38" fillId="0" borderId="4" xfId="0" applyNumberFormat="1" applyFont="1" applyBorder="1" applyAlignment="1">
      <alignment horizontal="center"/>
    </xf>
    <xf numFmtId="168" fontId="38" fillId="0" borderId="4" xfId="0" applyNumberFormat="1" applyFont="1" applyBorder="1" applyAlignment="1">
      <alignment horizontal="center"/>
    </xf>
    <xf numFmtId="1" fontId="0" fillId="0" borderId="4" xfId="0" applyNumberFormat="1" applyBorder="1" applyAlignment="1">
      <alignment horizontal="center"/>
    </xf>
    <xf numFmtId="2" fontId="0" fillId="0" borderId="4" xfId="0" applyNumberFormat="1" applyBorder="1" applyAlignment="1">
      <alignment horizontal="center"/>
    </xf>
    <xf numFmtId="167" fontId="0" fillId="0" borderId="4" xfId="0" applyNumberFormat="1" applyBorder="1" applyAlignment="1">
      <alignment horizontal="center"/>
    </xf>
    <xf numFmtId="0" fontId="3" fillId="2" borderId="4" xfId="0" applyFont="1" applyFill="1" applyBorder="1"/>
    <xf numFmtId="0" fontId="39" fillId="2" borderId="4" xfId="0" applyFont="1" applyFill="1" applyBorder="1"/>
    <xf numFmtId="0" fontId="48" fillId="0" borderId="4" xfId="0" applyFont="1" applyBorder="1" applyAlignment="1">
      <alignment horizontal="center"/>
    </xf>
    <xf numFmtId="167" fontId="38" fillId="0" borderId="4" xfId="0" applyNumberFormat="1" applyFont="1" applyBorder="1" applyAlignment="1">
      <alignment horizontal="center"/>
    </xf>
    <xf numFmtId="14" fontId="38" fillId="0" borderId="4" xfId="0" applyNumberFormat="1" applyFont="1" applyBorder="1" applyAlignment="1">
      <alignment horizontal="center"/>
    </xf>
    <xf numFmtId="14" fontId="0" fillId="0" borderId="4" xfId="0" applyNumberFormat="1" applyBorder="1" applyAlignment="1">
      <alignment horizontal="center"/>
    </xf>
    <xf numFmtId="0" fontId="20" fillId="2" borderId="4" xfId="0" applyFont="1" applyFill="1" applyBorder="1" applyAlignment="1">
      <alignment vertical="top"/>
    </xf>
    <xf numFmtId="0" fontId="21" fillId="3" borderId="26" xfId="0" applyFont="1" applyFill="1" applyBorder="1" applyAlignment="1">
      <alignment horizontal="center" vertical="top" wrapText="1"/>
    </xf>
    <xf numFmtId="0" fontId="21" fillId="0" borderId="4" xfId="0" applyFont="1" applyBorder="1" applyAlignment="1">
      <alignment horizontal="center" vertical="top"/>
    </xf>
    <xf numFmtId="0" fontId="21" fillId="0" borderId="17" xfId="0" applyFont="1" applyBorder="1" applyAlignment="1">
      <alignment horizontal="center" vertical="top" wrapText="1"/>
    </xf>
    <xf numFmtId="0" fontId="24" fillId="0" borderId="4" xfId="0" applyFont="1" applyBorder="1" applyAlignment="1">
      <alignment horizontal="center" vertical="top" wrapText="1"/>
    </xf>
    <xf numFmtId="0" fontId="22" fillId="0" borderId="4" xfId="0" applyFont="1" applyBorder="1" applyAlignment="1">
      <alignment horizontal="center" vertical="top" wrapText="1"/>
    </xf>
    <xf numFmtId="0" fontId="51" fillId="0" borderId="4" xfId="0" applyFont="1" applyBorder="1" applyAlignment="1" applyProtection="1">
      <alignment horizontal="center" vertical="top"/>
      <protection locked="0"/>
    </xf>
    <xf numFmtId="0" fontId="22" fillId="7" borderId="4" xfId="0" applyFont="1" applyFill="1" applyBorder="1" applyAlignment="1">
      <alignment vertical="top" wrapText="1"/>
    </xf>
    <xf numFmtId="0" fontId="22" fillId="0" borderId="4" xfId="0" applyFont="1" applyBorder="1" applyAlignment="1">
      <alignment horizontal="fill" vertical="top" wrapText="1"/>
    </xf>
    <xf numFmtId="0" fontId="28" fillId="10" borderId="4" xfId="0" applyFont="1" applyFill="1" applyBorder="1" applyAlignment="1">
      <alignment horizontal="center" vertical="top"/>
    </xf>
    <xf numFmtId="0" fontId="51" fillId="0" borderId="4" xfId="0" applyFont="1" applyBorder="1" applyAlignment="1" applyProtection="1">
      <alignment horizontal="center" vertical="top" wrapText="1"/>
      <protection locked="0"/>
    </xf>
    <xf numFmtId="0" fontId="22" fillId="3" borderId="4" xfId="0" applyFont="1" applyFill="1" applyBorder="1" applyAlignment="1">
      <alignment vertical="top"/>
    </xf>
    <xf numFmtId="0" fontId="28" fillId="8" borderId="4" xfId="0" applyFont="1" applyFill="1" applyBorder="1" applyAlignment="1">
      <alignment horizontal="center" vertical="top"/>
    </xf>
    <xf numFmtId="0" fontId="22" fillId="0" borderId="0" xfId="0" applyFont="1" applyAlignment="1">
      <alignment vertical="top" wrapText="1"/>
    </xf>
    <xf numFmtId="169" fontId="38" fillId="0" borderId="4" xfId="0" applyNumberFormat="1" applyFont="1" applyBorder="1" applyAlignment="1">
      <alignment horizontal="center"/>
    </xf>
    <xf numFmtId="169" fontId="0" fillId="0" borderId="4" xfId="0" applyNumberFormat="1" applyBorder="1" applyAlignment="1">
      <alignment horizontal="center"/>
    </xf>
    <xf numFmtId="0" fontId="38" fillId="0" borderId="0" xfId="0" applyFont="1" applyAlignment="1">
      <alignment horizontal="center"/>
    </xf>
    <xf numFmtId="168" fontId="0" fillId="0" borderId="4" xfId="0" applyNumberFormat="1" applyBorder="1" applyAlignment="1">
      <alignment horizontal="center"/>
    </xf>
    <xf numFmtId="49" fontId="0" fillId="0" borderId="0" xfId="0" applyNumberFormat="1" applyAlignment="1">
      <alignment horizontal="center"/>
    </xf>
    <xf numFmtId="0" fontId="38" fillId="0" borderId="20" xfId="0" applyFont="1" applyBorder="1" applyAlignment="1">
      <alignment horizontal="center" vertical="center" wrapText="1"/>
    </xf>
    <xf numFmtId="0" fontId="51" fillId="0" borderId="4" xfId="0" applyFont="1" applyBorder="1" applyAlignment="1">
      <alignment horizontal="center" vertical="top"/>
    </xf>
    <xf numFmtId="0" fontId="51" fillId="0" borderId="17" xfId="0" applyFont="1" applyBorder="1" applyAlignment="1">
      <alignment horizontal="center" vertical="top"/>
    </xf>
    <xf numFmtId="0" fontId="28" fillId="13" borderId="4" xfId="0" applyFont="1" applyFill="1" applyBorder="1" applyAlignment="1">
      <alignment horizontal="center" vertical="top"/>
    </xf>
    <xf numFmtId="0" fontId="28" fillId="9" borderId="20" xfId="0" applyFont="1" applyFill="1" applyBorder="1" applyAlignment="1">
      <alignment horizontal="center" vertical="center" wrapText="1"/>
    </xf>
    <xf numFmtId="0" fontId="14" fillId="0" borderId="0" xfId="0" applyFont="1"/>
    <xf numFmtId="0" fontId="53" fillId="2" borderId="4" xfId="0" applyFont="1" applyFill="1" applyBorder="1"/>
    <xf numFmtId="0" fontId="14" fillId="11" borderId="0" xfId="0" applyFont="1" applyFill="1" applyAlignment="1">
      <alignment horizontal="left" vertical="center"/>
    </xf>
    <xf numFmtId="0" fontId="14" fillId="0" borderId="0" xfId="0" applyFont="1" applyAlignment="1">
      <alignment horizontal="center" vertical="center"/>
    </xf>
    <xf numFmtId="171" fontId="14" fillId="0" borderId="0" xfId="0" applyNumberFormat="1" applyFont="1" applyAlignment="1">
      <alignment horizontal="center" vertical="center"/>
    </xf>
    <xf numFmtId="0" fontId="54" fillId="0" borderId="0" xfId="1" applyFont="1" applyAlignment="1">
      <alignment horizontal="center" vertical="center"/>
    </xf>
    <xf numFmtId="0" fontId="40" fillId="0" borderId="4" xfId="0" applyFont="1" applyBorder="1" applyAlignment="1" applyProtection="1">
      <alignment horizontal="center" vertical="center"/>
      <protection locked="0"/>
    </xf>
    <xf numFmtId="49" fontId="47" fillId="0" borderId="4" xfId="0" applyNumberFormat="1" applyFont="1" applyBorder="1" applyAlignment="1" applyProtection="1">
      <alignment horizontal="center"/>
      <protection locked="0"/>
    </xf>
    <xf numFmtId="49" fontId="0" fillId="0" borderId="4" xfId="0" applyNumberFormat="1" applyBorder="1" applyAlignment="1" applyProtection="1">
      <alignment horizontal="center"/>
      <protection locked="0"/>
    </xf>
    <xf numFmtId="0" fontId="0" fillId="0" borderId="30" xfId="0" applyBorder="1"/>
    <xf numFmtId="0" fontId="14" fillId="11" borderId="0" xfId="0" applyFont="1" applyFill="1" applyAlignment="1">
      <alignment horizontal="left" vertical="center" wrapText="1"/>
    </xf>
    <xf numFmtId="0" fontId="13" fillId="5" borderId="4" xfId="0" applyFont="1" applyFill="1" applyBorder="1"/>
    <xf numFmtId="0" fontId="47" fillId="0" borderId="4" xfId="0" applyFont="1" applyBorder="1"/>
    <xf numFmtId="0" fontId="1" fillId="0" borderId="4" xfId="1" applyBorder="1"/>
    <xf numFmtId="0" fontId="52" fillId="0" borderId="0" xfId="0" applyFont="1"/>
    <xf numFmtId="0" fontId="14" fillId="0" borderId="0" xfId="0" applyFont="1"/>
    <xf numFmtId="0" fontId="31" fillId="0" borderId="0" xfId="0" applyFont="1" applyAlignment="1">
      <alignment wrapText="1"/>
    </xf>
    <xf numFmtId="0" fontId="0" fillId="0" borderId="4" xfId="0" applyBorder="1" applyAlignment="1">
      <alignment horizontal="left" vertical="center" wrapText="1"/>
    </xf>
    <xf numFmtId="0" fontId="0" fillId="0" borderId="11" xfId="0" applyBorder="1" applyAlignment="1">
      <alignment horizontal="left" vertical="center" wrapText="1"/>
    </xf>
    <xf numFmtId="0" fontId="0" fillId="0" borderId="22" xfId="0" applyBorder="1" applyAlignment="1">
      <alignment horizontal="left" vertical="center" wrapText="1"/>
    </xf>
    <xf numFmtId="0" fontId="0" fillId="0" borderId="24" xfId="0" applyBorder="1" applyAlignment="1">
      <alignment horizontal="left" vertical="center" wrapText="1"/>
    </xf>
    <xf numFmtId="0" fontId="3" fillId="0" borderId="2" xfId="0" applyFont="1" applyBorder="1" applyAlignment="1">
      <alignment horizontal="center" vertical="center"/>
    </xf>
    <xf numFmtId="0" fontId="3" fillId="0" borderId="23" xfId="0" applyFont="1" applyBorder="1" applyAlignment="1">
      <alignment horizontal="center" vertical="center"/>
    </xf>
    <xf numFmtId="49" fontId="27" fillId="0" borderId="0" xfId="0" applyNumberFormat="1" applyFont="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9" fillId="0" borderId="21" xfId="0" applyFont="1" applyBorder="1" applyAlignment="1">
      <alignment vertical="center"/>
    </xf>
    <xf numFmtId="0" fontId="9" fillId="0" borderId="28" xfId="0" applyFont="1" applyBorder="1" applyAlignment="1">
      <alignment vertical="center"/>
    </xf>
    <xf numFmtId="0" fontId="9" fillId="0" borderId="16" xfId="0" applyFont="1" applyBorder="1" applyAlignment="1">
      <alignment vertical="center"/>
    </xf>
    <xf numFmtId="0" fontId="9" fillId="0" borderId="29" xfId="0" applyFont="1" applyBorder="1" applyAlignment="1">
      <alignment vertical="center"/>
    </xf>
  </cellXfs>
  <cellStyles count="3">
    <cellStyle name="Bad" xfId="2" builtinId="27"/>
    <cellStyle name="Hyperlink" xfId="1" builtinId="8"/>
    <cellStyle name="Normal" xfId="0" builtinId="0"/>
  </cellStyles>
  <dxfs count="35">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101600</xdr:colOff>
          <xdr:row>13</xdr:row>
          <xdr:rowOff>139700</xdr:rowOff>
        </xdr:from>
        <xdr:to>
          <xdr:col>5</xdr:col>
          <xdr:colOff>1524000</xdr:colOff>
          <xdr:row>16</xdr:row>
          <xdr:rowOff>12700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5</xdr:col>
      <xdr:colOff>1352550</xdr:colOff>
      <xdr:row>1</xdr:row>
      <xdr:rowOff>146050</xdr:rowOff>
    </xdr:from>
    <xdr:to>
      <xdr:col>6</xdr:col>
      <xdr:colOff>241300</xdr:colOff>
      <xdr:row>3</xdr:row>
      <xdr:rowOff>438150</xdr:rowOff>
    </xdr:to>
    <xdr:pic>
      <xdr:nvPicPr>
        <xdr:cNvPr id="1038" name="Picture 2">
          <a:extLst>
            <a:ext uri="{FF2B5EF4-FFF2-40B4-BE49-F238E27FC236}">
              <a16:creationId xmlns:a16="http://schemas.microsoft.com/office/drawing/2014/main" id="{00000000-0008-0000-0100-00000E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37800" y="336550"/>
          <a:ext cx="1174750" cy="140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4" Type="http://schemas.openxmlformats.org/officeDocument/2006/relationships/printerSettings" Target="../printerSettings/printerSettings34.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37.bin"/><Relationship Id="rId2" Type="http://schemas.openxmlformats.org/officeDocument/2006/relationships/printerSettings" Target="../printerSettings/printerSettings36.bin"/><Relationship Id="rId1" Type="http://schemas.openxmlformats.org/officeDocument/2006/relationships/printerSettings" Target="../printerSettings/printerSettings35.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40.bin"/><Relationship Id="rId2" Type="http://schemas.openxmlformats.org/officeDocument/2006/relationships/printerSettings" Target="../printerSettings/printerSettings39.bin"/><Relationship Id="rId1" Type="http://schemas.openxmlformats.org/officeDocument/2006/relationships/printerSettings" Target="../printerSettings/printerSettings3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43.bin"/><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 Id="rId5" Type="http://schemas.openxmlformats.org/officeDocument/2006/relationships/printerSettings" Target="../printerSettings/printerSettings45.bin"/><Relationship Id="rId4" Type="http://schemas.openxmlformats.org/officeDocument/2006/relationships/printerSettings" Target="../printerSettings/printerSettings44.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47.bin"/><Relationship Id="rId1" Type="http://schemas.openxmlformats.org/officeDocument/2006/relationships/printerSettings" Target="../printerSettings/printerSettings46.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50.bin"/><Relationship Id="rId2" Type="http://schemas.openxmlformats.org/officeDocument/2006/relationships/printerSettings" Target="../printerSettings/printerSettings49.bin"/><Relationship Id="rId1" Type="http://schemas.openxmlformats.org/officeDocument/2006/relationships/printerSettings" Target="../printerSettings/printerSettings48.bin"/><Relationship Id="rId5" Type="http://schemas.openxmlformats.org/officeDocument/2006/relationships/printerSettings" Target="../printerSettings/printerSettings52.bin"/><Relationship Id="rId4" Type="http://schemas.openxmlformats.org/officeDocument/2006/relationships/printerSettings" Target="../printerSettings/printerSettings51.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55.bin"/><Relationship Id="rId2" Type="http://schemas.openxmlformats.org/officeDocument/2006/relationships/printerSettings" Target="../printerSettings/printerSettings54.bin"/><Relationship Id="rId1" Type="http://schemas.openxmlformats.org/officeDocument/2006/relationships/printerSettings" Target="../printerSettings/printerSettings53.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58.bin"/><Relationship Id="rId2" Type="http://schemas.openxmlformats.org/officeDocument/2006/relationships/printerSettings" Target="../printerSettings/printerSettings57.bin"/><Relationship Id="rId1" Type="http://schemas.openxmlformats.org/officeDocument/2006/relationships/printerSettings" Target="../printerSettings/printerSettings56.bin"/><Relationship Id="rId5" Type="http://schemas.openxmlformats.org/officeDocument/2006/relationships/printerSettings" Target="../printerSettings/printerSettings60.bin"/><Relationship Id="rId4" Type="http://schemas.openxmlformats.org/officeDocument/2006/relationships/printerSettings" Target="../printerSettings/printerSettings59.bin"/></Relationships>
</file>

<file path=xl/worksheets/_rels/sheet2.xml.rels><?xml version="1.0" encoding="UTF-8" standalone="yes"?>
<Relationships xmlns="http://schemas.openxmlformats.org/package/2006/relationships"><Relationship Id="rId8" Type="http://schemas.openxmlformats.org/officeDocument/2006/relationships/package" Target="../embeddings/Microsoft_Word_Document.docx"/><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image" Target="../media/image1.emf"/></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63.bin"/><Relationship Id="rId2" Type="http://schemas.openxmlformats.org/officeDocument/2006/relationships/printerSettings" Target="../printerSettings/printerSettings62.bin"/><Relationship Id="rId1" Type="http://schemas.openxmlformats.org/officeDocument/2006/relationships/printerSettings" Target="../printerSettings/printerSettings61.bin"/><Relationship Id="rId5" Type="http://schemas.openxmlformats.org/officeDocument/2006/relationships/printerSettings" Target="../printerSettings/printerSettings65.bin"/><Relationship Id="rId4" Type="http://schemas.openxmlformats.org/officeDocument/2006/relationships/printerSettings" Target="../printerSettings/printerSettings64.bin"/></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68.bin"/><Relationship Id="rId2" Type="http://schemas.openxmlformats.org/officeDocument/2006/relationships/printerSettings" Target="../printerSettings/printerSettings67.bin"/><Relationship Id="rId1" Type="http://schemas.openxmlformats.org/officeDocument/2006/relationships/printerSettings" Target="../printerSettings/printerSettings66.bin"/><Relationship Id="rId6" Type="http://schemas.openxmlformats.org/officeDocument/2006/relationships/printerSettings" Target="../printerSettings/printerSettings70.bin"/><Relationship Id="rId5" Type="http://schemas.openxmlformats.org/officeDocument/2006/relationships/hyperlink" Target="http://resource.geosciml.org/classifier/cgi/lithology/acidic_igneous_rock" TargetMode="External"/><Relationship Id="rId4" Type="http://schemas.openxmlformats.org/officeDocument/2006/relationships/printerSettings" Target="../printerSettings/printerSettings69.bin"/></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73.bin"/><Relationship Id="rId2" Type="http://schemas.openxmlformats.org/officeDocument/2006/relationships/printerSettings" Target="../printerSettings/printerSettings72.bin"/><Relationship Id="rId1" Type="http://schemas.openxmlformats.org/officeDocument/2006/relationships/printerSettings" Target="../printerSettings/printerSettings71.bin"/><Relationship Id="rId5" Type="http://schemas.openxmlformats.org/officeDocument/2006/relationships/printerSettings" Target="../printerSettings/printerSettings75.bin"/><Relationship Id="rId4" Type="http://schemas.openxmlformats.org/officeDocument/2006/relationships/printerSettings" Target="../printerSettings/printerSettings74.bin"/></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78.bin"/><Relationship Id="rId2" Type="http://schemas.openxmlformats.org/officeDocument/2006/relationships/printerSettings" Target="../printerSettings/printerSettings77.bin"/><Relationship Id="rId1" Type="http://schemas.openxmlformats.org/officeDocument/2006/relationships/printerSettings" Target="../printerSettings/printerSettings76.bin"/><Relationship Id="rId5" Type="http://schemas.openxmlformats.org/officeDocument/2006/relationships/printerSettings" Target="../printerSettings/printerSettings80.bin"/><Relationship Id="rId4" Type="http://schemas.openxmlformats.org/officeDocument/2006/relationships/printerSettings" Target="../printerSettings/printerSettings79.bin"/></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83.bin"/><Relationship Id="rId2" Type="http://schemas.openxmlformats.org/officeDocument/2006/relationships/printerSettings" Target="../printerSettings/printerSettings82.bin"/><Relationship Id="rId1" Type="http://schemas.openxmlformats.org/officeDocument/2006/relationships/printerSettings" Target="../printerSettings/printerSettings81.bin"/><Relationship Id="rId5" Type="http://schemas.openxmlformats.org/officeDocument/2006/relationships/printerSettings" Target="../printerSettings/printerSettings85.bin"/><Relationship Id="rId4" Type="http://schemas.openxmlformats.org/officeDocument/2006/relationships/printerSettings" Target="../printerSettings/printerSettings84.bin"/></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88.bin"/><Relationship Id="rId2" Type="http://schemas.openxmlformats.org/officeDocument/2006/relationships/printerSettings" Target="../printerSettings/printerSettings87.bin"/><Relationship Id="rId1" Type="http://schemas.openxmlformats.org/officeDocument/2006/relationships/printerSettings" Target="../printerSettings/printerSettings86.bin"/><Relationship Id="rId5" Type="http://schemas.openxmlformats.org/officeDocument/2006/relationships/printerSettings" Target="../printerSettings/printerSettings90.bin"/><Relationship Id="rId4" Type="http://schemas.openxmlformats.org/officeDocument/2006/relationships/printerSettings" Target="../printerSettings/printerSettings89.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93.bin"/><Relationship Id="rId2" Type="http://schemas.openxmlformats.org/officeDocument/2006/relationships/printerSettings" Target="../printerSettings/printerSettings92.bin"/><Relationship Id="rId1" Type="http://schemas.openxmlformats.org/officeDocument/2006/relationships/printerSettings" Target="../printerSettings/printerSettings91.bin"/><Relationship Id="rId5" Type="http://schemas.openxmlformats.org/officeDocument/2006/relationships/printerSettings" Target="../printerSettings/printerSettings95.bin"/><Relationship Id="rId4" Type="http://schemas.openxmlformats.org/officeDocument/2006/relationships/printerSettings" Target="../printerSettings/printerSettings94.bin"/></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98.bin"/><Relationship Id="rId2" Type="http://schemas.openxmlformats.org/officeDocument/2006/relationships/printerSettings" Target="../printerSettings/printerSettings97.bin"/><Relationship Id="rId1" Type="http://schemas.openxmlformats.org/officeDocument/2006/relationships/printerSettings" Target="../printerSettings/printerSettings96.bin"/><Relationship Id="rId5" Type="http://schemas.openxmlformats.org/officeDocument/2006/relationships/printerSettings" Target="../printerSettings/printerSettings100.bin"/><Relationship Id="rId4" Type="http://schemas.openxmlformats.org/officeDocument/2006/relationships/printerSettings" Target="../printerSettings/printerSettings99.bin"/></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103.bin"/><Relationship Id="rId2" Type="http://schemas.openxmlformats.org/officeDocument/2006/relationships/printerSettings" Target="../printerSettings/printerSettings102.bin"/><Relationship Id="rId1" Type="http://schemas.openxmlformats.org/officeDocument/2006/relationships/printerSettings" Target="../printerSettings/printerSettings101.bin"/><Relationship Id="rId5" Type="http://schemas.openxmlformats.org/officeDocument/2006/relationships/printerSettings" Target="../printerSettings/printerSettings105.bin"/><Relationship Id="rId4" Type="http://schemas.openxmlformats.org/officeDocument/2006/relationships/printerSettings" Target="../printerSettings/printerSettings10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0.xml.rels><?xml version="1.0" encoding="UTF-8" standalone="yes"?>
<Relationships xmlns="http://schemas.openxmlformats.org/package/2006/relationships"><Relationship Id="rId3" Type="http://schemas.openxmlformats.org/officeDocument/2006/relationships/printerSettings" Target="../printerSettings/printerSettings108.bin"/><Relationship Id="rId2" Type="http://schemas.openxmlformats.org/officeDocument/2006/relationships/printerSettings" Target="../printerSettings/printerSettings107.bin"/><Relationship Id="rId1" Type="http://schemas.openxmlformats.org/officeDocument/2006/relationships/printerSettings" Target="../printerSettings/printerSettings106.bin"/><Relationship Id="rId5" Type="http://schemas.openxmlformats.org/officeDocument/2006/relationships/printerSettings" Target="../printerSettings/printerSettings110.bin"/><Relationship Id="rId4" Type="http://schemas.openxmlformats.org/officeDocument/2006/relationships/printerSettings" Target="../printerSettings/printerSettings109.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printerSettings" Target="../printerSettings/printerSettings15.bin"/><Relationship Id="rId5" Type="http://schemas.openxmlformats.org/officeDocument/2006/relationships/hyperlink" Target="http://wikipedia.org/thing/tester" TargetMode="External"/><Relationship Id="rId4" Type="http://schemas.openxmlformats.org/officeDocument/2006/relationships/printerSettings" Target="../printerSettings/printerSettings1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5" Type="http://schemas.openxmlformats.org/officeDocument/2006/relationships/printerSettings" Target="../printerSettings/printerSettings21.bin"/><Relationship Id="rId4" Type="http://schemas.openxmlformats.org/officeDocument/2006/relationships/printerSettings" Target="../printerSettings/printerSettings20.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5" Type="http://schemas.openxmlformats.org/officeDocument/2006/relationships/printerSettings" Target="../printerSettings/printerSettings26.bin"/><Relationship Id="rId4" Type="http://schemas.openxmlformats.org/officeDocument/2006/relationships/printerSettings" Target="../printerSettings/printerSettings25.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 Id="rId4" Type="http://schemas.openxmlformats.org/officeDocument/2006/relationships/printerSettings" Target="../printerSettings/printerSettings3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618AA-3659-CC49-8829-45DF114974F0}">
  <sheetPr>
    <tabColor theme="9"/>
  </sheetPr>
  <dimension ref="A1:C11"/>
  <sheetViews>
    <sheetView workbookViewId="0">
      <selection activeCell="B10" sqref="B10"/>
    </sheetView>
  </sheetViews>
  <sheetFormatPr baseColWidth="10" defaultRowHeight="30" customHeight="1" x14ac:dyDescent="0.2"/>
  <cols>
    <col min="1" max="1" width="18.1640625" bestFit="1" customWidth="1"/>
    <col min="2" max="2" width="43.5" customWidth="1"/>
    <col min="3" max="3" width="119.6640625" bestFit="1" customWidth="1"/>
  </cols>
  <sheetData>
    <row r="1" spans="1:3" s="250" customFormat="1" ht="30" customHeight="1" x14ac:dyDescent="0.25">
      <c r="A1" s="264" t="s">
        <v>19444</v>
      </c>
      <c r="B1" s="264"/>
      <c r="C1" s="264"/>
    </row>
    <row r="2" spans="1:3" s="250" customFormat="1" ht="30" customHeight="1" x14ac:dyDescent="0.25">
      <c r="B2" s="253"/>
    </row>
    <row r="3" spans="1:3" s="250" customFormat="1" ht="30" customHeight="1" x14ac:dyDescent="0.25">
      <c r="A3" s="265" t="s">
        <v>19479</v>
      </c>
      <c r="B3" s="265"/>
      <c r="C3" s="265"/>
    </row>
    <row r="4" spans="1:3" s="250" customFormat="1" ht="30" customHeight="1" x14ac:dyDescent="0.25">
      <c r="B4" s="253"/>
    </row>
    <row r="5" spans="1:3" s="250" customFormat="1" ht="30" customHeight="1" x14ac:dyDescent="0.25">
      <c r="A5" s="251" t="s">
        <v>19449</v>
      </c>
      <c r="B5" s="255"/>
      <c r="C5" s="252" t="s">
        <v>19455</v>
      </c>
    </row>
    <row r="6" spans="1:3" s="250" customFormat="1" ht="30" customHeight="1" x14ac:dyDescent="0.25">
      <c r="A6" s="251" t="s">
        <v>19445</v>
      </c>
      <c r="B6" s="253" t="s">
        <v>19502</v>
      </c>
      <c r="C6" s="252" t="s">
        <v>19456</v>
      </c>
    </row>
    <row r="7" spans="1:3" s="250" customFormat="1" ht="30" customHeight="1" x14ac:dyDescent="0.25">
      <c r="A7" s="251" t="s">
        <v>19446</v>
      </c>
      <c r="B7" s="253" t="s">
        <v>19503</v>
      </c>
      <c r="C7" s="252" t="s">
        <v>19456</v>
      </c>
    </row>
    <row r="8" spans="1:3" s="250" customFormat="1" ht="30" customHeight="1" x14ac:dyDescent="0.25">
      <c r="A8" s="251" t="s">
        <v>19447</v>
      </c>
      <c r="B8" s="254">
        <v>45245</v>
      </c>
      <c r="C8" s="252" t="s">
        <v>19450</v>
      </c>
    </row>
    <row r="9" spans="1:3" s="250" customFormat="1" ht="30" customHeight="1" x14ac:dyDescent="0.25">
      <c r="A9" s="251" t="s">
        <v>19448</v>
      </c>
      <c r="B9" s="254">
        <v>45245</v>
      </c>
      <c r="C9" s="252" t="s">
        <v>19450</v>
      </c>
    </row>
    <row r="10" spans="1:3" s="250" customFormat="1" ht="59" customHeight="1" x14ac:dyDescent="0.25">
      <c r="A10" s="251" t="s">
        <v>19481</v>
      </c>
      <c r="B10" s="253" t="s">
        <v>19454</v>
      </c>
      <c r="C10" s="260" t="s">
        <v>19480</v>
      </c>
    </row>
    <row r="11" spans="1:3" s="250" customFormat="1" ht="30" customHeight="1" x14ac:dyDescent="0.25"/>
  </sheetData>
  <mergeCells count="2">
    <mergeCell ref="A1:C1"/>
    <mergeCell ref="A3:C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BDB8EBA-7BE3-984C-92D5-864BA880220B}">
          <x14:formula1>
            <xm:f>VALIDATION_DICTIONARY!$X$5:$X$7</xm:f>
          </x14:formula1>
          <xm:sqref>B10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4">
    <tabColor theme="5" tint="0.39997558519241921"/>
  </sheetPr>
  <dimension ref="A1:L17"/>
  <sheetViews>
    <sheetView zoomScale="140" zoomScaleNormal="140" workbookViewId="0">
      <selection activeCell="D10" sqref="D10"/>
    </sheetView>
  </sheetViews>
  <sheetFormatPr baseColWidth="10" defaultColWidth="8.83203125" defaultRowHeight="15" outlineLevelRow="1" x14ac:dyDescent="0.2"/>
  <cols>
    <col min="1" max="7" width="30.83203125" customWidth="1"/>
    <col min="8" max="8" width="26.83203125" customWidth="1"/>
    <col min="9" max="9" width="21.5" customWidth="1"/>
    <col min="10" max="12" width="17.6640625" customWidth="1"/>
  </cols>
  <sheetData>
    <row r="1" spans="1:12" ht="25.25" customHeight="1" x14ac:dyDescent="0.2">
      <c r="A1" s="120" t="s">
        <v>0</v>
      </c>
      <c r="B1" s="2" t="s">
        <v>142</v>
      </c>
      <c r="C1" s="2" t="s">
        <v>276</v>
      </c>
      <c r="D1" s="2" t="s">
        <v>19273</v>
      </c>
      <c r="E1" s="2" t="s">
        <v>19086</v>
      </c>
      <c r="F1" s="2" t="s">
        <v>19087</v>
      </c>
      <c r="G1" s="94" t="s">
        <v>19463</v>
      </c>
      <c r="H1" s="94" t="s">
        <v>19464</v>
      </c>
      <c r="I1" s="94" t="s">
        <v>19295</v>
      </c>
      <c r="J1" s="94" t="s">
        <v>19245</v>
      </c>
      <c r="K1" s="94" t="s">
        <v>19246</v>
      </c>
      <c r="L1" s="94" t="s">
        <v>2</v>
      </c>
    </row>
    <row r="2" spans="1:12" ht="25.25" customHeight="1" outlineLevel="1" x14ac:dyDescent="0.2">
      <c r="A2" s="120" t="s">
        <v>120</v>
      </c>
      <c r="B2" s="156" t="s">
        <v>145</v>
      </c>
      <c r="C2" s="156" t="s">
        <v>145</v>
      </c>
      <c r="D2" s="156" t="s">
        <v>145</v>
      </c>
      <c r="E2" s="156" t="s">
        <v>145</v>
      </c>
      <c r="F2" s="156" t="s">
        <v>145</v>
      </c>
      <c r="G2" s="162" t="s">
        <v>1067</v>
      </c>
      <c r="H2" s="162" t="s">
        <v>145</v>
      </c>
      <c r="I2" s="162"/>
      <c r="J2" s="162"/>
      <c r="K2" s="162" t="s">
        <v>19248</v>
      </c>
      <c r="L2" s="162" t="s">
        <v>19080</v>
      </c>
    </row>
    <row r="3" spans="1:12" ht="25.25" customHeight="1" outlineLevel="1" x14ac:dyDescent="0.2">
      <c r="A3" s="121" t="s">
        <v>3</v>
      </c>
      <c r="B3" s="157" t="s">
        <v>4</v>
      </c>
      <c r="C3" s="157" t="s">
        <v>4</v>
      </c>
      <c r="D3" s="157" t="s">
        <v>4</v>
      </c>
      <c r="E3" s="157" t="s">
        <v>4</v>
      </c>
      <c r="F3" s="157" t="s">
        <v>4</v>
      </c>
      <c r="G3" s="157" t="s">
        <v>4</v>
      </c>
      <c r="H3" s="192" t="s">
        <v>4</v>
      </c>
      <c r="I3" s="157"/>
      <c r="J3" s="157"/>
      <c r="K3" s="157"/>
      <c r="L3" s="157"/>
    </row>
    <row r="4" spans="1:12" ht="25.25" customHeight="1" outlineLevel="1" x14ac:dyDescent="0.2">
      <c r="A4" s="120" t="s">
        <v>5</v>
      </c>
      <c r="B4" s="158" t="s">
        <v>6</v>
      </c>
      <c r="C4" s="158" t="s">
        <v>6</v>
      </c>
      <c r="D4" s="158" t="s">
        <v>6</v>
      </c>
      <c r="E4" s="158" t="s">
        <v>8</v>
      </c>
      <c r="F4" s="158" t="s">
        <v>8</v>
      </c>
      <c r="G4" s="158" t="s">
        <v>7</v>
      </c>
      <c r="H4" s="158" t="s">
        <v>7</v>
      </c>
      <c r="I4" s="158" t="s">
        <v>6</v>
      </c>
      <c r="J4" s="158" t="s">
        <v>8</v>
      </c>
      <c r="K4" s="158" t="s">
        <v>8</v>
      </c>
      <c r="L4" s="158" t="s">
        <v>6</v>
      </c>
    </row>
    <row r="5" spans="1:12" ht="25.25" customHeight="1" outlineLevel="1" x14ac:dyDescent="0.2">
      <c r="A5" s="120" t="s">
        <v>9</v>
      </c>
      <c r="B5" s="158">
        <v>255</v>
      </c>
      <c r="C5" s="158">
        <v>40</v>
      </c>
      <c r="D5" s="158">
        <v>40</v>
      </c>
      <c r="E5" s="158" t="s">
        <v>153</v>
      </c>
      <c r="F5" s="158" t="s">
        <v>153</v>
      </c>
      <c r="G5" s="158" t="s">
        <v>7</v>
      </c>
      <c r="H5" s="158" t="s">
        <v>7</v>
      </c>
      <c r="I5" s="158">
        <v>40</v>
      </c>
      <c r="J5" s="158" t="s">
        <v>153</v>
      </c>
      <c r="K5" s="158" t="s">
        <v>153</v>
      </c>
      <c r="L5" s="158">
        <v>2000</v>
      </c>
    </row>
    <row r="6" spans="1:12" ht="25.25" customHeight="1" outlineLevel="1" x14ac:dyDescent="0.2">
      <c r="A6" s="120" t="s">
        <v>11</v>
      </c>
      <c r="B6" s="158" t="s">
        <v>12</v>
      </c>
      <c r="C6" s="158" t="s">
        <v>12</v>
      </c>
      <c r="D6" s="158" t="s">
        <v>12</v>
      </c>
      <c r="E6" s="158" t="s">
        <v>13</v>
      </c>
      <c r="F6" s="158" t="s">
        <v>13</v>
      </c>
      <c r="G6" s="158" t="s">
        <v>402</v>
      </c>
      <c r="H6" s="158" t="s">
        <v>402</v>
      </c>
      <c r="I6" s="158" t="s">
        <v>12</v>
      </c>
      <c r="J6" s="158" t="s">
        <v>19247</v>
      </c>
      <c r="K6" s="158" t="s">
        <v>19247</v>
      </c>
      <c r="L6" s="158" t="s">
        <v>12</v>
      </c>
    </row>
    <row r="7" spans="1:12" ht="25.25" customHeight="1" outlineLevel="1" x14ac:dyDescent="0.2">
      <c r="A7" s="120" t="s">
        <v>14</v>
      </c>
      <c r="B7" s="158" t="s">
        <v>12</v>
      </c>
      <c r="C7" s="158" t="s">
        <v>12</v>
      </c>
      <c r="D7" s="158" t="s">
        <v>12</v>
      </c>
      <c r="E7" s="158">
        <v>2</v>
      </c>
      <c r="F7" s="158">
        <v>2</v>
      </c>
      <c r="G7" s="158" t="s">
        <v>12</v>
      </c>
      <c r="H7" s="158" t="s">
        <v>12</v>
      </c>
      <c r="I7" s="158" t="s">
        <v>12</v>
      </c>
      <c r="J7" s="158" t="s">
        <v>12</v>
      </c>
      <c r="K7" s="158" t="s">
        <v>12</v>
      </c>
      <c r="L7" s="158" t="s">
        <v>12</v>
      </c>
    </row>
    <row r="8" spans="1:12" ht="200" customHeight="1" outlineLevel="1" x14ac:dyDescent="0.2">
      <c r="A8" s="44" t="s">
        <v>15</v>
      </c>
      <c r="B8" s="159" t="s">
        <v>150</v>
      </c>
      <c r="C8" s="159" t="s">
        <v>290</v>
      </c>
      <c r="D8" s="159" t="s">
        <v>19259</v>
      </c>
      <c r="E8" s="159" t="s">
        <v>19088</v>
      </c>
      <c r="F8" s="159" t="s">
        <v>19089</v>
      </c>
      <c r="G8" s="159" t="s">
        <v>19125</v>
      </c>
      <c r="H8" s="159" t="s">
        <v>19126</v>
      </c>
      <c r="I8" s="159" t="s">
        <v>19296</v>
      </c>
      <c r="J8" s="159" t="s">
        <v>19426</v>
      </c>
      <c r="K8" s="159" t="s">
        <v>19298</v>
      </c>
      <c r="L8" s="159" t="s">
        <v>16</v>
      </c>
    </row>
    <row r="9" spans="1:12" s="183" customFormat="1" x14ac:dyDescent="0.2">
      <c r="A9" s="180"/>
      <c r="B9" s="173" t="s">
        <v>19253</v>
      </c>
      <c r="C9" s="173" t="s">
        <v>19260</v>
      </c>
      <c r="D9" s="211" t="s">
        <v>308</v>
      </c>
      <c r="E9" s="215">
        <v>0</v>
      </c>
      <c r="F9" s="215">
        <v>1</v>
      </c>
      <c r="G9" s="240">
        <v>36526</v>
      </c>
      <c r="H9" s="224">
        <v>36527</v>
      </c>
      <c r="I9" s="240" t="s">
        <v>19297</v>
      </c>
      <c r="J9" s="215">
        <v>2.7</v>
      </c>
      <c r="K9" s="211" t="s">
        <v>19299</v>
      </c>
      <c r="L9" s="190"/>
    </row>
    <row r="10" spans="1:12" x14ac:dyDescent="0.2">
      <c r="A10" s="8"/>
      <c r="B10" s="7" t="s">
        <v>19460</v>
      </c>
      <c r="C10" s="7" t="s">
        <v>19457</v>
      </c>
      <c r="D10" s="212" t="s">
        <v>18</v>
      </c>
      <c r="E10" s="218">
        <v>15</v>
      </c>
      <c r="F10" s="218">
        <v>17.5</v>
      </c>
      <c r="G10" s="241">
        <v>45184</v>
      </c>
      <c r="H10" s="241">
        <v>45189</v>
      </c>
      <c r="I10" s="241" t="s">
        <v>19458</v>
      </c>
      <c r="J10" s="213">
        <v>2.75</v>
      </c>
      <c r="K10" s="212" t="s">
        <v>19299</v>
      </c>
      <c r="L10" s="88" t="s">
        <v>19459</v>
      </c>
    </row>
    <row r="11" spans="1:12" x14ac:dyDescent="0.2">
      <c r="A11" s="8"/>
      <c r="B11" s="7"/>
      <c r="C11" s="7"/>
      <c r="D11" s="212"/>
      <c r="E11" s="218"/>
      <c r="F11" s="218"/>
      <c r="G11" s="241"/>
      <c r="H11" s="241"/>
      <c r="I11" s="241"/>
      <c r="J11" s="218"/>
      <c r="K11" s="212"/>
      <c r="L11" s="88"/>
    </row>
    <row r="12" spans="1:12" x14ac:dyDescent="0.2">
      <c r="A12" s="8"/>
      <c r="B12" s="7"/>
      <c r="C12" s="7"/>
      <c r="D12" s="212"/>
      <c r="E12" s="218"/>
      <c r="F12" s="218"/>
      <c r="G12" s="241"/>
      <c r="H12" s="241"/>
      <c r="I12" s="241"/>
      <c r="J12" s="218"/>
      <c r="K12" s="212"/>
      <c r="L12" s="88"/>
    </row>
    <row r="13" spans="1:12" x14ac:dyDescent="0.2">
      <c r="A13" s="8"/>
      <c r="B13" s="7"/>
      <c r="C13" s="7"/>
      <c r="D13" s="212"/>
      <c r="E13" s="218"/>
      <c r="F13" s="218"/>
      <c r="G13" s="241"/>
      <c r="H13" s="241"/>
      <c r="I13" s="241"/>
      <c r="J13" s="218"/>
      <c r="K13" s="212"/>
      <c r="L13" s="88"/>
    </row>
    <row r="14" spans="1:12" x14ac:dyDescent="0.2">
      <c r="A14" s="8"/>
      <c r="B14" s="7"/>
      <c r="C14" s="7"/>
      <c r="D14" s="212"/>
      <c r="E14" s="218"/>
      <c r="F14" s="218"/>
      <c r="G14" s="241"/>
      <c r="H14" s="241"/>
      <c r="I14" s="241"/>
      <c r="J14" s="218"/>
      <c r="K14" s="212"/>
      <c r="L14" s="88"/>
    </row>
    <row r="15" spans="1:12" x14ac:dyDescent="0.2">
      <c r="A15" s="8"/>
      <c r="B15" s="7"/>
      <c r="C15" s="7"/>
      <c r="D15" s="212"/>
      <c r="E15" s="218"/>
      <c r="F15" s="218"/>
      <c r="G15" s="241"/>
      <c r="H15" s="241"/>
      <c r="I15" s="241"/>
      <c r="J15" s="218"/>
      <c r="K15" s="212"/>
      <c r="L15" s="88"/>
    </row>
    <row r="16" spans="1:12" x14ac:dyDescent="0.2">
      <c r="A16" s="8"/>
      <c r="B16" s="7"/>
      <c r="C16" s="7"/>
      <c r="D16" s="212"/>
      <c r="E16" s="218"/>
      <c r="F16" s="218"/>
      <c r="G16" s="241"/>
      <c r="H16" s="241"/>
      <c r="I16" s="241"/>
      <c r="J16" s="218"/>
      <c r="K16" s="212"/>
      <c r="L16" s="88"/>
    </row>
    <row r="17" spans="1:12" x14ac:dyDescent="0.2">
      <c r="A17" s="8"/>
      <c r="B17" s="7"/>
      <c r="C17" s="7"/>
      <c r="D17" s="212"/>
      <c r="E17" s="218"/>
      <c r="F17" s="218"/>
      <c r="G17" s="241"/>
      <c r="H17" s="241"/>
      <c r="I17" s="241"/>
      <c r="J17" s="218"/>
      <c r="K17" s="212"/>
      <c r="L17" s="88"/>
    </row>
  </sheetData>
  <customSheetViews>
    <customSheetView guid="{853B6239-A439-411F-9927-AA08BF431DBB}" scale="60" topLeftCell="C1">
      <selection activeCell="F13" sqref="F13"/>
      <pageMargins left="0.7" right="0.7" top="0.75" bottom="0.75" header="0.3" footer="0.3"/>
    </customSheetView>
    <customSheetView guid="{03B04745-F29E-4E26-B62E-F0D2264078A4}" scale="55">
      <selection activeCell="J8" sqref="J8"/>
      <pageMargins left="0.7" right="0.7" top="0.75" bottom="0.75" header="0.3" footer="0.3"/>
    </customSheetView>
    <customSheetView guid="{DEC7CBE2-9713-4252-8444-1D6959C164AB}" scale="80">
      <selection activeCell="L8" sqref="L8"/>
      <pageMargins left="0.7" right="0.7" top="0.75" bottom="0.75" header="0.3" footer="0.3"/>
    </customSheetView>
    <customSheetView guid="{9F9DAF4D-D2EF-4660-943E-0C19C13C2663}" scale="60">
      <selection activeCell="E8" sqref="E8"/>
      <pageMargins left="0.7" right="0.7" top="0.75" bottom="0.75" header="0.3" footer="0.3"/>
    </customSheetView>
  </customSheetViews>
  <conditionalFormatting sqref="A3:XFD3">
    <cfRule type="containsText" dxfId="29" priority="1" operator="containsText" text="Y">
      <formula>NOT(ISERROR(SEARCH("Y",A3)))</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errorTitle="INVALID ENTRY" error="The value entered is not specified within the required list for this field." xr:uid="{00000000-0002-0000-0700-000000000000}">
          <x14:formula1>
            <xm:f>VALIDATION_DICTIONARY!$J$5:$J$14</xm:f>
          </x14:formula1>
          <xm:sqref>D9:D17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5">
    <tabColor theme="5" tint="0.39997558519241921"/>
  </sheetPr>
  <dimension ref="A1:R17"/>
  <sheetViews>
    <sheetView topLeftCell="B1" zoomScale="140" zoomScaleNormal="140" workbookViewId="0">
      <selection activeCell="R19" sqref="R19"/>
    </sheetView>
  </sheetViews>
  <sheetFormatPr baseColWidth="10" defaultColWidth="8.83203125" defaultRowHeight="15" outlineLevelRow="1" x14ac:dyDescent="0.2"/>
  <cols>
    <col min="1" max="3" width="30.83203125" customWidth="1"/>
    <col min="4" max="5" width="30.83203125" style="213" customWidth="1"/>
    <col min="6" max="7" width="30.83203125" customWidth="1"/>
    <col min="8" max="8" width="14.83203125" customWidth="1"/>
    <col min="9" max="14" width="30.83203125" customWidth="1"/>
    <col min="15" max="15" width="24.5" customWidth="1"/>
    <col min="16" max="18" width="17.6640625" customWidth="1"/>
  </cols>
  <sheetData>
    <row r="1" spans="1:18" ht="25.25" customHeight="1" x14ac:dyDescent="0.2">
      <c r="A1" s="120" t="s">
        <v>0</v>
      </c>
      <c r="B1" s="94" t="s">
        <v>276</v>
      </c>
      <c r="C1" s="94" t="s">
        <v>18174</v>
      </c>
      <c r="D1" s="94" t="s">
        <v>19234</v>
      </c>
      <c r="E1" s="94" t="s">
        <v>18942</v>
      </c>
      <c r="F1" s="94" t="s">
        <v>18943</v>
      </c>
      <c r="G1" s="138" t="s">
        <v>19129</v>
      </c>
      <c r="H1" s="138" t="s">
        <v>19235</v>
      </c>
      <c r="I1" s="94" t="str">
        <f>IF(ISNUMBER(SEARCH("NULL",TENEMENT!G9)),"Longitude",IF(ISNUMBER(SEARCH("GDA",TENEMENT!G9)),"Longitude",IF(ISNUMBER(SEARCH("AGD",TENEMENT!G9)),"Longitude",IF(ISNUMBER(SEARCH("AMG",TENEMENT!G9)),"EASTING","EASTING"))))</f>
        <v>EASTING</v>
      </c>
      <c r="J1" s="94" t="str">
        <f>IF(ISNUMBER(SEARCH("NULL",TENEMENT!G9)),"Latitude",IF(ISNUMBER(SEARCH("GDA",TENEMENT!G9)),"Latitude",IF(ISNUMBER(SEARCH("AGD",TENEMENT!G9)),"Latitude",IF(ISNUMBER(SEARCH("AMG",TENEMENT!G9)),"NORTHING","NORTHING"))))</f>
        <v>NORTHING</v>
      </c>
      <c r="K1" s="94" t="s">
        <v>18010</v>
      </c>
      <c r="L1" s="2" t="s">
        <v>750</v>
      </c>
      <c r="M1" s="94" t="s">
        <v>19463</v>
      </c>
      <c r="N1" s="94" t="s">
        <v>19464</v>
      </c>
      <c r="O1" s="94" t="s">
        <v>19295</v>
      </c>
      <c r="P1" s="94" t="s">
        <v>19245</v>
      </c>
      <c r="Q1" s="94" t="s">
        <v>19246</v>
      </c>
      <c r="R1" s="94" t="s">
        <v>2</v>
      </c>
    </row>
    <row r="2" spans="1:18" ht="25.25" customHeight="1" outlineLevel="1" x14ac:dyDescent="0.2">
      <c r="A2" s="120" t="s">
        <v>120</v>
      </c>
      <c r="B2" s="162" t="s">
        <v>145</v>
      </c>
      <c r="C2" s="162"/>
      <c r="D2" s="162" t="s">
        <v>19096</v>
      </c>
      <c r="E2" s="162"/>
      <c r="F2" s="162"/>
      <c r="G2" s="162"/>
      <c r="H2" s="157"/>
      <c r="I2" s="162" t="s">
        <v>145</v>
      </c>
      <c r="J2" s="162" t="s">
        <v>145</v>
      </c>
      <c r="K2" s="162" t="s">
        <v>145</v>
      </c>
      <c r="L2" s="156" t="s">
        <v>146</v>
      </c>
      <c r="M2" s="162" t="s">
        <v>1067</v>
      </c>
      <c r="N2" s="162" t="s">
        <v>145</v>
      </c>
      <c r="O2" s="162"/>
      <c r="P2" s="162"/>
      <c r="Q2" s="162" t="s">
        <v>19248</v>
      </c>
      <c r="R2" s="162" t="s">
        <v>19080</v>
      </c>
    </row>
    <row r="3" spans="1:18" ht="25.25" customHeight="1" outlineLevel="1" x14ac:dyDescent="0.2">
      <c r="A3" s="121" t="s">
        <v>3</v>
      </c>
      <c r="B3" s="157" t="s">
        <v>4</v>
      </c>
      <c r="C3" s="157" t="s">
        <v>4</v>
      </c>
      <c r="D3" s="157" t="s">
        <v>4</v>
      </c>
      <c r="E3" s="157" t="s">
        <v>15371</v>
      </c>
      <c r="F3" s="157" t="s">
        <v>15371</v>
      </c>
      <c r="G3" s="157" t="s">
        <v>15371</v>
      </c>
      <c r="H3" s="170" t="s">
        <v>15371</v>
      </c>
      <c r="I3" s="157" t="s">
        <v>4</v>
      </c>
      <c r="J3" s="157" t="s">
        <v>4</v>
      </c>
      <c r="K3" s="157"/>
      <c r="L3" s="157" t="s">
        <v>4</v>
      </c>
      <c r="M3" s="157" t="s">
        <v>4</v>
      </c>
      <c r="N3" s="157" t="s">
        <v>4</v>
      </c>
      <c r="O3" s="157"/>
      <c r="P3" s="157"/>
      <c r="Q3" s="157"/>
      <c r="R3" s="157"/>
    </row>
    <row r="4" spans="1:18" ht="25.25" customHeight="1" outlineLevel="1" x14ac:dyDescent="0.2">
      <c r="A4" s="120" t="s">
        <v>5</v>
      </c>
      <c r="B4" s="158" t="s">
        <v>6</v>
      </c>
      <c r="C4" s="158" t="s">
        <v>6</v>
      </c>
      <c r="D4" s="158" t="s">
        <v>6</v>
      </c>
      <c r="E4" s="158" t="s">
        <v>6</v>
      </c>
      <c r="F4" s="158" t="s">
        <v>8</v>
      </c>
      <c r="G4" s="158" t="s">
        <v>6</v>
      </c>
      <c r="H4" s="158" t="s">
        <v>8</v>
      </c>
      <c r="I4" s="158" t="s">
        <v>8</v>
      </c>
      <c r="J4" s="158" t="s">
        <v>8</v>
      </c>
      <c r="K4" s="158" t="s">
        <v>8</v>
      </c>
      <c r="L4" s="158" t="s">
        <v>6</v>
      </c>
      <c r="M4" s="158" t="s">
        <v>7</v>
      </c>
      <c r="N4" s="158" t="s">
        <v>7</v>
      </c>
      <c r="O4" s="158" t="s">
        <v>6</v>
      </c>
      <c r="P4" s="158" t="s">
        <v>8</v>
      </c>
      <c r="Q4" s="158" t="s">
        <v>8</v>
      </c>
      <c r="R4" s="158" t="s">
        <v>6</v>
      </c>
    </row>
    <row r="5" spans="1:18" ht="25.25" customHeight="1" outlineLevel="1" x14ac:dyDescent="0.2">
      <c r="A5" s="120" t="s">
        <v>9</v>
      </c>
      <c r="B5" s="158">
        <v>40</v>
      </c>
      <c r="C5" s="158">
        <v>40</v>
      </c>
      <c r="D5" s="158">
        <v>255</v>
      </c>
      <c r="E5" s="158">
        <v>10</v>
      </c>
      <c r="F5" s="158">
        <v>3</v>
      </c>
      <c r="G5" s="158">
        <v>10</v>
      </c>
      <c r="H5" s="158" t="s">
        <v>10</v>
      </c>
      <c r="I5" s="158" t="str">
        <f>IF($I$1="EASTING","10,5","14,9")</f>
        <v>10,5</v>
      </c>
      <c r="J5" s="158" t="str">
        <f>IF($J$1="NORTHING","10,5","14,9")</f>
        <v>10,5</v>
      </c>
      <c r="K5" s="158" t="s">
        <v>10</v>
      </c>
      <c r="L5" s="158">
        <v>40</v>
      </c>
      <c r="M5" s="158" t="s">
        <v>7</v>
      </c>
      <c r="N5" s="158" t="s">
        <v>7</v>
      </c>
      <c r="O5" s="158">
        <v>40</v>
      </c>
      <c r="P5" s="158" t="s">
        <v>153</v>
      </c>
      <c r="Q5" s="158" t="s">
        <v>153</v>
      </c>
      <c r="R5" s="158">
        <v>2000</v>
      </c>
    </row>
    <row r="6" spans="1:18" ht="25.25" customHeight="1" outlineLevel="1" x14ac:dyDescent="0.2">
      <c r="A6" s="120" t="s">
        <v>11</v>
      </c>
      <c r="B6" s="158" t="s">
        <v>12</v>
      </c>
      <c r="C6" s="158" t="s">
        <v>12</v>
      </c>
      <c r="D6" s="158" t="s">
        <v>12</v>
      </c>
      <c r="E6" s="158" t="s">
        <v>18946</v>
      </c>
      <c r="F6" s="158" t="s">
        <v>18944</v>
      </c>
      <c r="G6" s="158" t="s">
        <v>12</v>
      </c>
      <c r="H6" s="158" t="s">
        <v>12</v>
      </c>
      <c r="I6" s="158" t="str">
        <f>IF($I$1="EASTING","METRES","DECIMAL DEGREES")</f>
        <v>METRES</v>
      </c>
      <c r="J6" s="158" t="str">
        <f>IF($J$1="NORTHING","METRES","DECIMAL DEGREES")</f>
        <v>METRES</v>
      </c>
      <c r="K6" s="158" t="s">
        <v>13</v>
      </c>
      <c r="L6" s="158" t="s">
        <v>12</v>
      </c>
      <c r="M6" s="158" t="s">
        <v>402</v>
      </c>
      <c r="N6" s="158" t="s">
        <v>402</v>
      </c>
      <c r="O6" s="158" t="s">
        <v>12</v>
      </c>
      <c r="P6" s="158" t="s">
        <v>19247</v>
      </c>
      <c r="Q6" s="158" t="s">
        <v>19247</v>
      </c>
      <c r="R6" s="158" t="s">
        <v>12</v>
      </c>
    </row>
    <row r="7" spans="1:18" ht="25.25" customHeight="1" outlineLevel="1" x14ac:dyDescent="0.2">
      <c r="A7" s="120" t="s">
        <v>14</v>
      </c>
      <c r="B7" s="158" t="s">
        <v>12</v>
      </c>
      <c r="C7" s="158" t="s">
        <v>12</v>
      </c>
      <c r="D7" s="158" t="s">
        <v>12</v>
      </c>
      <c r="E7" s="158" t="s">
        <v>12</v>
      </c>
      <c r="F7" s="158" t="s">
        <v>12</v>
      </c>
      <c r="G7" s="158" t="s">
        <v>12</v>
      </c>
      <c r="H7" s="158">
        <v>2</v>
      </c>
      <c r="I7" s="158">
        <f>IF($I$1="EASTING",2,6)</f>
        <v>2</v>
      </c>
      <c r="J7" s="158" t="str">
        <f>IF($J$1="NORTHING","2",6)</f>
        <v>2</v>
      </c>
      <c r="K7" s="158">
        <v>1</v>
      </c>
      <c r="L7" s="158" t="s">
        <v>12</v>
      </c>
      <c r="M7" s="158" t="s">
        <v>12</v>
      </c>
      <c r="N7" s="158" t="s">
        <v>12</v>
      </c>
      <c r="O7" s="158" t="s">
        <v>12</v>
      </c>
      <c r="P7" s="158" t="s">
        <v>12</v>
      </c>
      <c r="Q7" s="158" t="s">
        <v>12</v>
      </c>
      <c r="R7" s="158" t="s">
        <v>12</v>
      </c>
    </row>
    <row r="8" spans="1:18" ht="200" customHeight="1" outlineLevel="1" x14ac:dyDescent="0.2">
      <c r="A8" s="44" t="s">
        <v>15</v>
      </c>
      <c r="B8" s="159" t="s">
        <v>290</v>
      </c>
      <c r="C8" s="159" t="s">
        <v>19441</v>
      </c>
      <c r="D8" s="210" t="s">
        <v>19272</v>
      </c>
      <c r="E8" s="210" t="s">
        <v>19052</v>
      </c>
      <c r="F8" s="159" t="s">
        <v>18947</v>
      </c>
      <c r="G8" s="159" t="s">
        <v>19142</v>
      </c>
      <c r="H8" s="159" t="s">
        <v>19118</v>
      </c>
      <c r="I8" s="159" t="str">
        <f>IF($I$1="EASTING","EASTING: X offet from the UTM zone point of origin in metres","LONGITUDE: Angular distance in decimal degrees, east or west of the prime meridian. A negative value represents a west longitude.")</f>
        <v>EASTING: X offet from the UTM zone point of origin in metres</v>
      </c>
      <c r="J8" s="159" t="str">
        <f>IF($J$1="NORTHING","NORTHING: Y offet from the UTM zone point of origin in metres","LATITUDE: Angular distance in decimal degrees, north or south of the equator. A negative value represents a south latitude.")</f>
        <v>NORTHING: Y offet from the UTM zone point of origin in metres</v>
      </c>
      <c r="K8" s="159" t="s">
        <v>19095</v>
      </c>
      <c r="L8" s="159" t="s">
        <v>19081</v>
      </c>
      <c r="M8" s="159" t="s">
        <v>19125</v>
      </c>
      <c r="N8" s="159" t="s">
        <v>19126</v>
      </c>
      <c r="O8" s="159" t="s">
        <v>19296</v>
      </c>
      <c r="P8" s="159" t="s">
        <v>19426</v>
      </c>
      <c r="Q8" s="159" t="s">
        <v>19298</v>
      </c>
      <c r="R8" s="159" t="s">
        <v>16</v>
      </c>
    </row>
    <row r="9" spans="1:18" s="183" customFormat="1" x14ac:dyDescent="0.2">
      <c r="A9" s="180"/>
      <c r="B9" s="173" t="s">
        <v>19261</v>
      </c>
      <c r="C9" s="173" t="s">
        <v>2021</v>
      </c>
      <c r="D9" s="211" t="s">
        <v>19186</v>
      </c>
      <c r="E9" s="211"/>
      <c r="F9" s="214"/>
      <c r="G9" s="214"/>
      <c r="H9" s="215"/>
      <c r="I9" s="215">
        <v>123456</v>
      </c>
      <c r="J9" s="215">
        <v>1234567</v>
      </c>
      <c r="K9" s="216">
        <v>200</v>
      </c>
      <c r="L9" s="173" t="s">
        <v>1092</v>
      </c>
      <c r="M9" s="173" t="s">
        <v>19264</v>
      </c>
      <c r="N9" s="173" t="s">
        <v>19265</v>
      </c>
      <c r="O9" s="240" t="s">
        <v>19297</v>
      </c>
      <c r="P9" s="215">
        <v>2.7</v>
      </c>
      <c r="Q9" s="211" t="s">
        <v>19299</v>
      </c>
      <c r="R9" s="190"/>
    </row>
    <row r="10" spans="1:18" s="183" customFormat="1" x14ac:dyDescent="0.2">
      <c r="A10" s="180"/>
      <c r="B10" s="173" t="s">
        <v>19262</v>
      </c>
      <c r="C10" s="173" t="s">
        <v>18175</v>
      </c>
      <c r="D10" s="211" t="s">
        <v>19188</v>
      </c>
      <c r="E10" s="211" t="s">
        <v>19018</v>
      </c>
      <c r="F10" s="214"/>
      <c r="G10" s="214"/>
      <c r="H10" s="215"/>
      <c r="I10" s="215">
        <v>123457</v>
      </c>
      <c r="J10" s="215">
        <v>1234568</v>
      </c>
      <c r="K10" s="216">
        <v>200</v>
      </c>
      <c r="L10" s="173" t="s">
        <v>1092</v>
      </c>
      <c r="M10" s="173" t="s">
        <v>19264</v>
      </c>
      <c r="N10" s="173" t="s">
        <v>19265</v>
      </c>
      <c r="O10" s="241"/>
      <c r="P10" s="213"/>
      <c r="Q10" s="212"/>
      <c r="R10" s="88"/>
    </row>
    <row r="11" spans="1:18" s="183" customFormat="1" x14ac:dyDescent="0.2">
      <c r="A11" s="180"/>
      <c r="B11" s="173" t="s">
        <v>19263</v>
      </c>
      <c r="C11" s="173" t="s">
        <v>323</v>
      </c>
      <c r="D11" s="211" t="s">
        <v>19187</v>
      </c>
      <c r="E11" s="211" t="s">
        <v>18945</v>
      </c>
      <c r="F11" s="214">
        <v>10</v>
      </c>
      <c r="G11" s="214" t="s">
        <v>18194</v>
      </c>
      <c r="H11" s="215">
        <v>7.5</v>
      </c>
      <c r="I11" s="215">
        <v>123458</v>
      </c>
      <c r="J11" s="215">
        <v>1234569</v>
      </c>
      <c r="K11" s="216">
        <v>200</v>
      </c>
      <c r="L11" s="173" t="s">
        <v>1092</v>
      </c>
      <c r="M11" s="173" t="s">
        <v>19264</v>
      </c>
      <c r="N11" s="173" t="s">
        <v>19265</v>
      </c>
      <c r="O11" s="241"/>
      <c r="P11" s="218"/>
      <c r="Q11" s="212"/>
      <c r="R11" s="88"/>
    </row>
    <row r="12" spans="1:18" x14ac:dyDescent="0.2">
      <c r="A12" s="8"/>
      <c r="B12" s="7"/>
      <c r="C12" s="7"/>
      <c r="D12" s="212"/>
      <c r="E12" s="212"/>
      <c r="F12" s="217"/>
      <c r="G12" s="217"/>
      <c r="H12" s="218"/>
      <c r="I12" s="218"/>
      <c r="J12" s="218"/>
      <c r="K12" s="219"/>
      <c r="L12" s="7"/>
      <c r="M12" s="7"/>
      <c r="N12" s="7"/>
      <c r="O12" s="241"/>
      <c r="P12" s="218"/>
      <c r="Q12" s="212"/>
      <c r="R12" s="88"/>
    </row>
    <row r="13" spans="1:18" x14ac:dyDescent="0.2">
      <c r="A13" s="8"/>
      <c r="B13" s="7"/>
      <c r="C13" s="7"/>
      <c r="D13" s="212"/>
      <c r="E13" s="212"/>
      <c r="F13" s="217"/>
      <c r="G13" s="217"/>
      <c r="H13" s="218"/>
      <c r="I13" s="218"/>
      <c r="J13" s="218"/>
      <c r="K13" s="219"/>
      <c r="L13" s="7"/>
      <c r="M13" s="7"/>
      <c r="N13" s="7"/>
      <c r="O13" s="241"/>
      <c r="P13" s="218"/>
      <c r="Q13" s="212"/>
      <c r="R13" s="88"/>
    </row>
    <row r="14" spans="1:18" x14ac:dyDescent="0.2">
      <c r="A14" s="8"/>
      <c r="B14" s="7"/>
      <c r="C14" s="7"/>
      <c r="D14" s="212"/>
      <c r="E14" s="212"/>
      <c r="F14" s="217"/>
      <c r="G14" s="217"/>
      <c r="H14" s="218"/>
      <c r="I14" s="218"/>
      <c r="J14" s="218"/>
      <c r="K14" s="219"/>
      <c r="L14" s="7"/>
      <c r="M14" s="7"/>
      <c r="N14" s="7"/>
      <c r="O14" s="241"/>
      <c r="P14" s="218"/>
      <c r="Q14" s="212"/>
      <c r="R14" s="88"/>
    </row>
    <row r="15" spans="1:18" x14ac:dyDescent="0.2">
      <c r="A15" s="8"/>
      <c r="B15" s="7"/>
      <c r="C15" s="7"/>
      <c r="D15" s="212"/>
      <c r="E15" s="212"/>
      <c r="F15" s="217"/>
      <c r="G15" s="217"/>
      <c r="H15" s="218"/>
      <c r="I15" s="218"/>
      <c r="J15" s="218"/>
      <c r="K15" s="219"/>
      <c r="L15" s="7"/>
      <c r="M15" s="7"/>
      <c r="N15" s="7"/>
      <c r="O15" s="241"/>
      <c r="P15" s="218"/>
      <c r="Q15" s="212"/>
      <c r="R15" s="88"/>
    </row>
    <row r="16" spans="1:18" x14ac:dyDescent="0.2">
      <c r="A16" s="8"/>
      <c r="B16" s="7"/>
      <c r="C16" s="7"/>
      <c r="D16" s="212"/>
      <c r="E16" s="212"/>
      <c r="F16" s="217"/>
      <c r="G16" s="217"/>
      <c r="H16" s="218"/>
      <c r="I16" s="218"/>
      <c r="J16" s="218"/>
      <c r="K16" s="219"/>
      <c r="L16" s="7"/>
      <c r="M16" s="7"/>
      <c r="N16" s="7"/>
      <c r="O16" s="241"/>
      <c r="P16" s="218"/>
      <c r="Q16" s="212"/>
      <c r="R16" s="88"/>
    </row>
    <row r="17" spans="1:18" x14ac:dyDescent="0.2">
      <c r="A17" s="8"/>
      <c r="B17" s="7"/>
      <c r="C17" s="7"/>
      <c r="D17" s="212"/>
      <c r="E17" s="212"/>
      <c r="F17" s="217"/>
      <c r="G17" s="217"/>
      <c r="H17" s="218"/>
      <c r="I17" s="218"/>
      <c r="J17" s="218"/>
      <c r="K17" s="219"/>
      <c r="L17" s="7"/>
      <c r="M17" s="7"/>
      <c r="N17" s="7"/>
      <c r="O17" s="241"/>
      <c r="P17" s="218"/>
      <c r="Q17" s="212"/>
      <c r="R17" s="88"/>
    </row>
  </sheetData>
  <customSheetViews>
    <customSheetView guid="{853B6239-A439-411F-9927-AA08BF431DBB}" scale="60">
      <selection activeCell="C9" sqref="C9"/>
      <pageMargins left="0.7" right="0.7" top="0.75" bottom="0.75" header="0.3" footer="0.3"/>
      <pageSetup paperSize="9" orientation="portrait" r:id="rId1"/>
    </customSheetView>
    <customSheetView guid="{03B04745-F29E-4E26-B62E-F0D2264078A4}" scale="80" topLeftCell="F1">
      <selection activeCell="F8" sqref="F8"/>
      <pageMargins left="0.7" right="0.7" top="0.75" bottom="0.75" header="0.3" footer="0.3"/>
      <pageSetup paperSize="9" orientation="portrait" r:id="rId2"/>
    </customSheetView>
    <customSheetView guid="{DEC7CBE2-9713-4252-8444-1D6959C164AB}" scale="80">
      <selection activeCell="L8" sqref="L8"/>
      <pageMargins left="0.7" right="0.7" top="0.75" bottom="0.75" header="0.3" footer="0.3"/>
    </customSheetView>
    <customSheetView guid="{9F9DAF4D-D2EF-4660-943E-0C19C13C2663}" scale="60">
      <selection activeCell="M8" sqref="M8"/>
      <pageMargins left="0.7" right="0.7" top="0.75" bottom="0.75" header="0.3" footer="0.3"/>
      <pageSetup paperSize="9" orientation="portrait" r:id="rId3"/>
    </customSheetView>
  </customSheetViews>
  <conditionalFormatting sqref="A3:XFD3">
    <cfRule type="containsText" dxfId="28" priority="1" operator="containsText" text="Y">
      <formula>NOT(ISERROR(SEARCH("Y",A3)))</formula>
    </cfRule>
  </conditionalFormatting>
  <dataValidations count="3">
    <dataValidation type="list" errorStyle="information" allowBlank="1" showInputMessage="1" showErrorMessage="1" errorTitle="VALUE NOT DEFINED" error="The value entered is not within the list for this field. Please check the value then click OK to continue." sqref="L9:L17" xr:uid="{00000000-0002-0000-0800-000000000000}">
      <formula1>LOC_SURVEY_TYPE</formula1>
    </dataValidation>
    <dataValidation errorStyle="information" allowBlank="1" showInputMessage="1" showErrorMessage="1" errorTitle="VALUE NOT DEFINED" error="The value entered is not specified within the list for this field. Please check the value then click OK to continue." sqref="I9:J17" xr:uid="{00000000-0002-0000-0800-000001000000}"/>
    <dataValidation errorStyle="information" allowBlank="1" showInputMessage="1" showErrorMessage="1" errorTitle="VALUE NOT DEFINED" error="The value entered is not within the list for this field. Please check the value then click OK to continue." sqref="M9:N17" xr:uid="{00000000-0002-0000-0800-000002000000}"/>
  </dataValidations>
  <pageMargins left="0.7" right="0.7" top="0.75" bottom="0.75" header="0.3" footer="0.3"/>
  <pageSetup paperSize="9" orientation="portrait" r:id="rId4"/>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800-000003000000}">
          <x14:formula1>
            <xm:f>VALIDATION_DICTIONARY!$I$5:$I$10</xm:f>
          </x14:formula1>
          <xm:sqref>C9:C17</xm:sqref>
        </x14:dataValidation>
        <x14:dataValidation type="list" allowBlank="1" showInputMessage="1" showErrorMessage="1" errorTitle="INVALID ENTRY" error="The value entered is not specified within the required list for this field." xr:uid="{00000000-0002-0000-0800-000004000000}">
          <x14:formula1>
            <xm:f>VALIDATION_DICTIONARY!$K$5:$K$38</xm:f>
          </x14:formula1>
          <xm:sqref>D9:D17</xm:sqref>
        </x14:dataValidation>
        <x14:dataValidation type="list" allowBlank="1" showInputMessage="1" showErrorMessage="1" errorTitle="INVALID ENTRY" error="The value entered is not specified within the required list for this field." xr:uid="{00000000-0002-0000-0800-000005000000}">
          <x14:formula1>
            <xm:f>VALIDATION_DICTIONARY!$L$5:$L$107</xm:f>
          </x14:formula1>
          <xm:sqref>E9:E17</xm:sqref>
        </x14:dataValidation>
        <x14:dataValidation type="list" allowBlank="1" showInputMessage="1" showErrorMessage="1" xr:uid="{00000000-0002-0000-0800-000006000000}">
          <x14:formula1>
            <xm:f>VALIDATION_DICTIONARY!$N$5:$N$19</xm:f>
          </x14:formula1>
          <xm:sqref>G9:G17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39997558519241921"/>
  </sheetPr>
  <dimension ref="A1:AA17"/>
  <sheetViews>
    <sheetView zoomScale="140" zoomScaleNormal="140" workbookViewId="0">
      <selection activeCell="A6" sqref="A6"/>
    </sheetView>
  </sheetViews>
  <sheetFormatPr baseColWidth="10" defaultColWidth="8.83203125" defaultRowHeight="15" outlineLevelRow="1" x14ac:dyDescent="0.2"/>
  <cols>
    <col min="1" max="4" width="30.83203125" customWidth="1"/>
    <col min="5" max="5" width="43.1640625" customWidth="1"/>
    <col min="6" max="7" width="30.83203125" customWidth="1"/>
    <col min="8" max="8" width="12.1640625" customWidth="1"/>
    <col min="9" max="9" width="12.83203125" bestFit="1" customWidth="1"/>
    <col min="10" max="10" width="14.5" bestFit="1" customWidth="1"/>
    <col min="11" max="11" width="14" bestFit="1" customWidth="1"/>
    <col min="12" max="12" width="12.1640625" bestFit="1" customWidth="1"/>
    <col min="13" max="15" width="12" bestFit="1" customWidth="1"/>
    <col min="16" max="16" width="11.83203125" bestFit="1" customWidth="1"/>
    <col min="17" max="17" width="12.5" bestFit="1" customWidth="1"/>
    <col min="18" max="18" width="14.5" bestFit="1" customWidth="1"/>
    <col min="19" max="20" width="9.1640625" customWidth="1"/>
    <col min="21" max="21" width="12.5" bestFit="1" customWidth="1"/>
    <col min="22" max="23" width="13.5" bestFit="1" customWidth="1"/>
    <col min="24" max="24" width="14.83203125" bestFit="1" customWidth="1"/>
    <col min="25" max="25" width="12.5" bestFit="1" customWidth="1"/>
    <col min="26" max="26" width="11.83203125" bestFit="1" customWidth="1"/>
    <col min="27" max="27" width="10.5" bestFit="1" customWidth="1"/>
  </cols>
  <sheetData>
    <row r="1" spans="1:27" ht="25.25" customHeight="1" x14ac:dyDescent="0.2">
      <c r="A1" s="120" t="s">
        <v>0</v>
      </c>
      <c r="B1" s="2" t="s">
        <v>18016</v>
      </c>
      <c r="C1" s="94" t="s">
        <v>18020</v>
      </c>
      <c r="D1" s="94" t="s">
        <v>18021</v>
      </c>
      <c r="E1" s="139" t="s">
        <v>19065</v>
      </c>
      <c r="F1" s="94" t="s">
        <v>18356</v>
      </c>
      <c r="G1" s="94" t="s">
        <v>276</v>
      </c>
      <c r="H1" s="16"/>
      <c r="I1" s="16"/>
      <c r="J1" s="16"/>
      <c r="K1" s="16"/>
      <c r="L1" s="16"/>
      <c r="M1" s="16"/>
      <c r="N1" s="16"/>
      <c r="O1" s="16"/>
      <c r="P1" s="16"/>
      <c r="Q1" s="16"/>
      <c r="R1" s="16"/>
      <c r="S1" s="16"/>
      <c r="T1" s="16"/>
      <c r="U1" s="16"/>
      <c r="V1" s="16"/>
      <c r="W1" s="16"/>
      <c r="X1" s="16"/>
      <c r="Y1" s="16"/>
      <c r="Z1" s="16"/>
      <c r="AA1" s="16"/>
    </row>
    <row r="2" spans="1:27" ht="25.25" customHeight="1" outlineLevel="1" x14ac:dyDescent="0.2">
      <c r="A2" s="120" t="s">
        <v>120</v>
      </c>
      <c r="B2" s="156" t="s">
        <v>5349</v>
      </c>
      <c r="C2" s="162" t="s">
        <v>5219</v>
      </c>
      <c r="D2" s="162"/>
      <c r="E2" s="156" t="s">
        <v>1038</v>
      </c>
      <c r="F2" s="162" t="s">
        <v>5223</v>
      </c>
      <c r="G2" s="162" t="s">
        <v>145</v>
      </c>
    </row>
    <row r="3" spans="1:27" ht="25.25" customHeight="1" outlineLevel="1" x14ac:dyDescent="0.2">
      <c r="A3" s="121" t="s">
        <v>3</v>
      </c>
      <c r="B3" s="157" t="s">
        <v>4</v>
      </c>
      <c r="C3" s="157" t="s">
        <v>4</v>
      </c>
      <c r="D3" s="192" t="s">
        <v>4</v>
      </c>
      <c r="E3" s="157" t="s">
        <v>4</v>
      </c>
      <c r="F3" s="157" t="s">
        <v>4</v>
      </c>
      <c r="G3" s="157" t="s">
        <v>4</v>
      </c>
    </row>
    <row r="4" spans="1:27" ht="25.25" customHeight="1" outlineLevel="1" x14ac:dyDescent="0.2">
      <c r="A4" s="120" t="s">
        <v>5</v>
      </c>
      <c r="B4" s="158" t="s">
        <v>6</v>
      </c>
      <c r="C4" s="158" t="s">
        <v>6</v>
      </c>
      <c r="D4" s="158" t="s">
        <v>6</v>
      </c>
      <c r="E4" s="158" t="s">
        <v>6</v>
      </c>
      <c r="F4" s="158" t="s">
        <v>6</v>
      </c>
      <c r="G4" s="158" t="s">
        <v>6</v>
      </c>
    </row>
    <row r="5" spans="1:27" ht="25.25" customHeight="1" outlineLevel="1" x14ac:dyDescent="0.2">
      <c r="A5" s="120" t="s">
        <v>9</v>
      </c>
      <c r="B5" s="158">
        <v>40</v>
      </c>
      <c r="C5" s="158">
        <v>40</v>
      </c>
      <c r="D5" s="158">
        <v>40</v>
      </c>
      <c r="E5" s="158">
        <v>255</v>
      </c>
      <c r="F5" s="158">
        <v>40</v>
      </c>
      <c r="G5" s="158">
        <v>40</v>
      </c>
    </row>
    <row r="6" spans="1:27" ht="25.25" customHeight="1" outlineLevel="1" x14ac:dyDescent="0.2">
      <c r="A6" s="120" t="s">
        <v>11</v>
      </c>
      <c r="B6" s="158" t="s">
        <v>12</v>
      </c>
      <c r="C6" s="158"/>
      <c r="D6" s="158"/>
      <c r="E6" s="158" t="s">
        <v>19064</v>
      </c>
      <c r="F6" s="158"/>
      <c r="G6" s="158" t="s">
        <v>12</v>
      </c>
    </row>
    <row r="7" spans="1:27" ht="25.25" customHeight="1" outlineLevel="1" x14ac:dyDescent="0.2">
      <c r="A7" s="120" t="s">
        <v>14</v>
      </c>
      <c r="B7" s="158" t="s">
        <v>12</v>
      </c>
      <c r="C7" s="158"/>
      <c r="D7" s="158"/>
      <c r="E7" s="158"/>
      <c r="F7" s="158"/>
      <c r="G7" s="158" t="s">
        <v>12</v>
      </c>
    </row>
    <row r="8" spans="1:27" ht="200" customHeight="1" outlineLevel="1" x14ac:dyDescent="0.2">
      <c r="A8" s="44" t="s">
        <v>15</v>
      </c>
      <c r="B8" s="159" t="s">
        <v>18017</v>
      </c>
      <c r="C8" s="159" t="s">
        <v>18936</v>
      </c>
      <c r="D8" s="159" t="s">
        <v>18019</v>
      </c>
      <c r="E8" s="159" t="s">
        <v>19066</v>
      </c>
      <c r="F8" s="159" t="s">
        <v>19068</v>
      </c>
      <c r="G8" s="159" t="s">
        <v>19067</v>
      </c>
    </row>
    <row r="9" spans="1:27" s="183" customFormat="1" x14ac:dyDescent="0.2">
      <c r="A9" s="180"/>
      <c r="B9" s="173" t="s">
        <v>18364</v>
      </c>
      <c r="C9" s="173" t="s">
        <v>18359</v>
      </c>
      <c r="D9" s="173" t="s">
        <v>19059</v>
      </c>
      <c r="E9" s="173" t="s">
        <v>19076</v>
      </c>
      <c r="F9" s="174" t="s">
        <v>319</v>
      </c>
      <c r="G9" s="173" t="s">
        <v>18937</v>
      </c>
    </row>
    <row r="10" spans="1:27" s="183" customFormat="1" x14ac:dyDescent="0.2">
      <c r="A10" s="180"/>
      <c r="B10" s="173" t="s">
        <v>18364</v>
      </c>
      <c r="C10" s="173" t="s">
        <v>18359</v>
      </c>
      <c r="D10" s="173" t="s">
        <v>19059</v>
      </c>
      <c r="E10" s="173" t="s">
        <v>19076</v>
      </c>
      <c r="F10" s="174" t="s">
        <v>19058</v>
      </c>
      <c r="G10" s="173" t="s">
        <v>18937</v>
      </c>
    </row>
    <row r="11" spans="1:27" s="183" customFormat="1" x14ac:dyDescent="0.2">
      <c r="A11" s="180"/>
      <c r="B11" s="173" t="s">
        <v>18364</v>
      </c>
      <c r="C11" s="173" t="s">
        <v>18359</v>
      </c>
      <c r="D11" s="173" t="s">
        <v>19059</v>
      </c>
      <c r="E11" s="173" t="s">
        <v>19075</v>
      </c>
      <c r="F11" s="174" t="s">
        <v>19074</v>
      </c>
      <c r="G11" s="173" t="s">
        <v>18937</v>
      </c>
    </row>
    <row r="12" spans="1:27" s="183" customFormat="1" x14ac:dyDescent="0.2">
      <c r="A12" s="180"/>
      <c r="B12" s="173" t="s">
        <v>18364</v>
      </c>
      <c r="C12" s="173" t="s">
        <v>18359</v>
      </c>
      <c r="D12" s="173" t="s">
        <v>19059</v>
      </c>
      <c r="E12" s="173"/>
      <c r="F12" s="174" t="s">
        <v>319</v>
      </c>
      <c r="G12" s="173" t="s">
        <v>18938</v>
      </c>
    </row>
    <row r="13" spans="1:27" x14ac:dyDescent="0.2">
      <c r="A13" s="8"/>
      <c r="B13" s="7"/>
      <c r="C13" s="7"/>
      <c r="D13" s="7"/>
      <c r="E13" s="7"/>
      <c r="G13" s="7"/>
    </row>
    <row r="14" spans="1:27" x14ac:dyDescent="0.2">
      <c r="A14" s="8"/>
      <c r="B14" s="7"/>
      <c r="C14" s="7"/>
      <c r="D14" s="7"/>
      <c r="E14" s="7"/>
      <c r="F14" s="7"/>
      <c r="G14" s="7"/>
    </row>
    <row r="15" spans="1:27" x14ac:dyDescent="0.2">
      <c r="A15" s="8"/>
      <c r="B15" s="7"/>
      <c r="C15" s="7"/>
      <c r="D15" s="7"/>
      <c r="E15" s="7"/>
      <c r="F15" s="7"/>
      <c r="G15" s="7"/>
    </row>
    <row r="16" spans="1:27" x14ac:dyDescent="0.2">
      <c r="A16" s="8"/>
      <c r="B16" s="7"/>
      <c r="C16" s="7"/>
      <c r="D16" s="7"/>
      <c r="E16" s="7"/>
      <c r="F16" s="7"/>
      <c r="G16" s="7"/>
    </row>
    <row r="17" spans="1:7" x14ac:dyDescent="0.2">
      <c r="A17" s="8"/>
      <c r="B17" s="7"/>
      <c r="C17" s="7"/>
      <c r="D17" s="7"/>
      <c r="E17" s="7"/>
      <c r="F17" s="7"/>
      <c r="G17" s="7"/>
    </row>
  </sheetData>
  <customSheetViews>
    <customSheetView guid="{853B6239-A439-411F-9927-AA08BF431DBB}" scale="60">
      <selection activeCell="D4" sqref="D4"/>
      <pageMargins left="0.7" right="0.7" top="0.75" bottom="0.75" header="0.3" footer="0.3"/>
      <pageSetup paperSize="9" orientation="portrait" r:id="rId1"/>
    </customSheetView>
    <customSheetView guid="{9F9DAF4D-D2EF-4660-943E-0C19C13C2663}" scale="60" topLeftCell="D1">
      <selection activeCell="E18" sqref="E18"/>
      <pageMargins left="0.7" right="0.7" top="0.75" bottom="0.75" header="0.3" footer="0.3"/>
      <pageSetup paperSize="9" orientation="portrait" r:id="rId2"/>
    </customSheetView>
  </customSheetViews>
  <conditionalFormatting sqref="A3:XFD3">
    <cfRule type="containsText" dxfId="27" priority="60" operator="containsText" text="Y">
      <formula>NOT(ISERROR(SEARCH("Y",A3)))</formula>
    </cfRule>
  </conditionalFormatting>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39997558519241921"/>
  </sheetPr>
  <dimension ref="A1:L48"/>
  <sheetViews>
    <sheetView zoomScale="130" zoomScaleNormal="130" workbookViewId="0">
      <selection activeCell="Y51" sqref="Y51"/>
    </sheetView>
  </sheetViews>
  <sheetFormatPr baseColWidth="10" defaultColWidth="8.83203125" defaultRowHeight="15" outlineLevelRow="1" x14ac:dyDescent="0.2"/>
  <cols>
    <col min="1" max="10" width="30.83203125" customWidth="1"/>
    <col min="11" max="11" width="34.5" bestFit="1" customWidth="1"/>
  </cols>
  <sheetData>
    <row r="1" spans="1:11" ht="25.25" customHeight="1" x14ac:dyDescent="0.2">
      <c r="A1" s="120" t="s">
        <v>0</v>
      </c>
      <c r="B1" s="94" t="s">
        <v>18021</v>
      </c>
      <c r="C1" s="94" t="s">
        <v>18020</v>
      </c>
      <c r="D1" s="94" t="s">
        <v>18016</v>
      </c>
      <c r="E1" s="94" t="s">
        <v>18356</v>
      </c>
      <c r="F1" s="94" t="s">
        <v>312</v>
      </c>
      <c r="G1" s="94" t="s">
        <v>18358</v>
      </c>
      <c r="H1" s="94" t="s">
        <v>18939</v>
      </c>
      <c r="I1" s="94" t="s">
        <v>18363</v>
      </c>
      <c r="J1" s="94" t="s">
        <v>18357</v>
      </c>
      <c r="K1" s="94" t="s">
        <v>19292</v>
      </c>
    </row>
    <row r="2" spans="1:11" ht="25.25" customHeight="1" outlineLevel="1" x14ac:dyDescent="0.2">
      <c r="A2" s="120" t="s">
        <v>120</v>
      </c>
      <c r="B2" s="162"/>
      <c r="C2" s="162" t="s">
        <v>5219</v>
      </c>
      <c r="D2" s="162" t="s">
        <v>5349</v>
      </c>
      <c r="E2" s="162" t="s">
        <v>5223</v>
      </c>
      <c r="F2" s="162" t="s">
        <v>145</v>
      </c>
      <c r="G2" s="162" t="s">
        <v>5220</v>
      </c>
      <c r="H2" s="162" t="s">
        <v>5222</v>
      </c>
      <c r="I2" s="162" t="s">
        <v>1033</v>
      </c>
      <c r="J2" s="162" t="s">
        <v>5221</v>
      </c>
      <c r="K2" s="79" t="s">
        <v>18941</v>
      </c>
    </row>
    <row r="3" spans="1:11" ht="25.25" customHeight="1" outlineLevel="1" x14ac:dyDescent="0.2">
      <c r="A3" s="121" t="s">
        <v>3</v>
      </c>
      <c r="B3" s="157" t="s">
        <v>4</v>
      </c>
      <c r="C3" s="157" t="s">
        <v>4</v>
      </c>
      <c r="D3" s="157" t="s">
        <v>4</v>
      </c>
      <c r="E3" s="157" t="s">
        <v>4</v>
      </c>
      <c r="F3" s="157" t="s">
        <v>4</v>
      </c>
      <c r="G3" s="157" t="s">
        <v>4</v>
      </c>
      <c r="H3" s="157" t="s">
        <v>4</v>
      </c>
      <c r="I3" s="157" t="s">
        <v>4</v>
      </c>
      <c r="J3" s="157"/>
      <c r="K3" s="172" t="s">
        <v>15371</v>
      </c>
    </row>
    <row r="4" spans="1:11" ht="25.25" customHeight="1" outlineLevel="1" x14ac:dyDescent="0.2">
      <c r="A4" s="120" t="s">
        <v>5</v>
      </c>
      <c r="B4" s="158" t="s">
        <v>6</v>
      </c>
      <c r="C4" s="158" t="s">
        <v>6</v>
      </c>
      <c r="D4" s="158" t="s">
        <v>6</v>
      </c>
      <c r="E4" s="158" t="s">
        <v>6</v>
      </c>
      <c r="F4" s="158" t="s">
        <v>6</v>
      </c>
      <c r="G4" s="158" t="s">
        <v>6</v>
      </c>
      <c r="H4" s="158" t="s">
        <v>8</v>
      </c>
      <c r="I4" s="158" t="s">
        <v>8</v>
      </c>
      <c r="J4" s="158" t="s">
        <v>8</v>
      </c>
      <c r="K4" s="6" t="s">
        <v>6</v>
      </c>
    </row>
    <row r="5" spans="1:11" ht="25.25" customHeight="1" outlineLevel="1" x14ac:dyDescent="0.2">
      <c r="A5" s="120" t="s">
        <v>9</v>
      </c>
      <c r="B5" s="158">
        <v>40</v>
      </c>
      <c r="C5" s="158">
        <v>40</v>
      </c>
      <c r="D5" s="158">
        <v>40</v>
      </c>
      <c r="E5" s="158">
        <v>40</v>
      </c>
      <c r="F5" s="158">
        <v>40</v>
      </c>
      <c r="G5" s="158">
        <v>40</v>
      </c>
      <c r="H5" s="158"/>
      <c r="I5" s="158"/>
      <c r="J5" s="158"/>
      <c r="K5" s="6">
        <v>1</v>
      </c>
    </row>
    <row r="6" spans="1:11" ht="25.25" customHeight="1" outlineLevel="1" x14ac:dyDescent="0.2">
      <c r="A6" s="120" t="s">
        <v>11</v>
      </c>
      <c r="B6" s="158"/>
      <c r="C6" s="158"/>
      <c r="D6" s="158" t="s">
        <v>12</v>
      </c>
      <c r="E6" s="158"/>
      <c r="F6" s="158"/>
      <c r="G6" s="158"/>
      <c r="H6" s="158"/>
      <c r="I6" s="158"/>
      <c r="J6" s="158"/>
      <c r="K6" s="6" t="s">
        <v>19070</v>
      </c>
    </row>
    <row r="7" spans="1:11" ht="25.25" customHeight="1" outlineLevel="1" x14ac:dyDescent="0.2">
      <c r="A7" s="120" t="s">
        <v>14</v>
      </c>
      <c r="B7" s="158"/>
      <c r="C7" s="158"/>
      <c r="D7" s="158" t="s">
        <v>12</v>
      </c>
      <c r="E7" s="158"/>
      <c r="F7" s="158"/>
      <c r="G7" s="158"/>
      <c r="H7" s="158"/>
      <c r="I7" s="158"/>
      <c r="J7" s="158"/>
      <c r="K7" s="6"/>
    </row>
    <row r="8" spans="1:11" ht="200" customHeight="1" outlineLevel="1" x14ac:dyDescent="0.2">
      <c r="A8" s="44" t="s">
        <v>15</v>
      </c>
      <c r="B8" s="159" t="s">
        <v>18019</v>
      </c>
      <c r="C8" s="159" t="s">
        <v>18018</v>
      </c>
      <c r="D8" s="159" t="s">
        <v>18017</v>
      </c>
      <c r="E8" s="159" t="s">
        <v>19069</v>
      </c>
      <c r="F8" s="159" t="s">
        <v>18940</v>
      </c>
      <c r="G8" s="159" t="s">
        <v>19143</v>
      </c>
      <c r="H8" s="159" t="s">
        <v>19145</v>
      </c>
      <c r="I8" s="159" t="s">
        <v>19144</v>
      </c>
      <c r="J8" s="159" t="s">
        <v>19146</v>
      </c>
      <c r="K8" s="45" t="s">
        <v>19293</v>
      </c>
    </row>
    <row r="9" spans="1:11" s="183" customFormat="1" x14ac:dyDescent="0.2">
      <c r="A9" s="194"/>
      <c r="B9" s="173" t="s">
        <v>19059</v>
      </c>
      <c r="C9" s="173" t="s">
        <v>18359</v>
      </c>
      <c r="D9" s="174" t="s">
        <v>19266</v>
      </c>
      <c r="E9" s="174" t="s">
        <v>319</v>
      </c>
      <c r="F9" s="174" t="s">
        <v>18362</v>
      </c>
      <c r="G9" s="173" t="s">
        <v>320</v>
      </c>
      <c r="H9" s="173" t="s">
        <v>19060</v>
      </c>
      <c r="I9" s="173" t="s">
        <v>19063</v>
      </c>
      <c r="J9" s="173"/>
      <c r="K9" s="184"/>
    </row>
    <row r="10" spans="1:11" s="183" customFormat="1" x14ac:dyDescent="0.2">
      <c r="A10" s="180"/>
      <c r="B10" s="173" t="s">
        <v>19059</v>
      </c>
      <c r="C10" s="173" t="s">
        <v>18359</v>
      </c>
      <c r="D10" s="174" t="s">
        <v>19266</v>
      </c>
      <c r="E10" s="174" t="s">
        <v>319</v>
      </c>
      <c r="F10" s="174" t="s">
        <v>18365</v>
      </c>
      <c r="G10" s="173" t="s">
        <v>320</v>
      </c>
      <c r="H10" s="173" t="s">
        <v>19060</v>
      </c>
      <c r="I10" s="173" t="s">
        <v>19063</v>
      </c>
      <c r="J10" s="173"/>
      <c r="K10" s="184"/>
    </row>
    <row r="11" spans="1:11" s="183" customFormat="1" x14ac:dyDescent="0.2">
      <c r="A11" s="180"/>
      <c r="B11" s="173" t="s">
        <v>19059</v>
      </c>
      <c r="C11" s="173" t="s">
        <v>18359</v>
      </c>
      <c r="D11" s="174" t="s">
        <v>19266</v>
      </c>
      <c r="E11" s="174" t="s">
        <v>319</v>
      </c>
      <c r="F11" s="174" t="s">
        <v>15252</v>
      </c>
      <c r="G11" s="173" t="s">
        <v>320</v>
      </c>
      <c r="H11" s="173" t="s">
        <v>19060</v>
      </c>
      <c r="I11" s="173" t="s">
        <v>19063</v>
      </c>
      <c r="J11" s="173"/>
      <c r="K11" s="184"/>
    </row>
    <row r="12" spans="1:11" s="183" customFormat="1" x14ac:dyDescent="0.2">
      <c r="A12" s="180"/>
      <c r="B12" s="173" t="s">
        <v>19059</v>
      </c>
      <c r="C12" s="173" t="s">
        <v>18359</v>
      </c>
      <c r="D12" s="174" t="s">
        <v>19266</v>
      </c>
      <c r="E12" s="174" t="s">
        <v>319</v>
      </c>
      <c r="F12" s="174" t="s">
        <v>318</v>
      </c>
      <c r="G12" s="173" t="s">
        <v>320</v>
      </c>
      <c r="H12" s="173" t="s">
        <v>19060</v>
      </c>
      <c r="I12" s="173" t="s">
        <v>19063</v>
      </c>
      <c r="J12" s="173"/>
      <c r="K12" s="184"/>
    </row>
    <row r="13" spans="1:11" s="183" customFormat="1" x14ac:dyDescent="0.2">
      <c r="A13" s="180"/>
      <c r="B13" s="173" t="s">
        <v>19059</v>
      </c>
      <c r="C13" s="173" t="s">
        <v>18359</v>
      </c>
      <c r="D13" s="174" t="s">
        <v>19266</v>
      </c>
      <c r="E13" s="174" t="s">
        <v>19058</v>
      </c>
      <c r="F13" s="174" t="s">
        <v>318</v>
      </c>
      <c r="G13" s="173" t="s">
        <v>320</v>
      </c>
      <c r="H13" s="173" t="s">
        <v>19061</v>
      </c>
      <c r="I13" s="173" t="s">
        <v>19062</v>
      </c>
      <c r="J13" s="173"/>
      <c r="K13" s="184"/>
    </row>
    <row r="14" spans="1:11" x14ac:dyDescent="0.2">
      <c r="A14" s="8"/>
      <c r="B14" s="7"/>
      <c r="C14" s="7"/>
      <c r="D14" s="7"/>
      <c r="E14" s="7"/>
      <c r="F14" s="7"/>
      <c r="G14" s="7"/>
      <c r="H14" s="7"/>
      <c r="I14" s="7"/>
      <c r="J14" s="7"/>
      <c r="K14" s="7"/>
    </row>
    <row r="15" spans="1:11" x14ac:dyDescent="0.2">
      <c r="A15" s="8"/>
      <c r="B15" s="7"/>
      <c r="C15" s="7"/>
      <c r="D15" s="7"/>
      <c r="E15" s="7"/>
      <c r="F15" s="7"/>
      <c r="G15" s="7"/>
      <c r="H15" s="7"/>
      <c r="I15" s="7"/>
      <c r="J15" s="7"/>
      <c r="K15" s="7"/>
    </row>
    <row r="16" spans="1:11" x14ac:dyDescent="0.2">
      <c r="A16" s="8"/>
      <c r="B16" s="7"/>
      <c r="C16" s="7"/>
      <c r="D16" s="7"/>
      <c r="E16" s="7"/>
      <c r="F16" s="7"/>
      <c r="G16" s="7"/>
      <c r="H16" s="7"/>
      <c r="I16" s="7"/>
      <c r="J16" s="7"/>
      <c r="K16" s="7"/>
    </row>
    <row r="17" spans="1:12" x14ac:dyDescent="0.2">
      <c r="A17" s="8"/>
      <c r="B17" s="7"/>
      <c r="C17" s="7"/>
      <c r="D17" s="7"/>
      <c r="E17" s="7"/>
      <c r="F17" s="7"/>
      <c r="G17" s="7"/>
      <c r="H17" s="7"/>
      <c r="I17" s="7"/>
      <c r="J17" s="7"/>
      <c r="K17" s="7"/>
    </row>
    <row r="21" spans="1:12" x14ac:dyDescent="0.2">
      <c r="H21" s="169"/>
      <c r="I21" s="169"/>
      <c r="J21" s="169"/>
      <c r="K21" s="169"/>
      <c r="L21" s="169"/>
    </row>
    <row r="22" spans="1:12" x14ac:dyDescent="0.2">
      <c r="H22" s="169"/>
      <c r="I22" s="169"/>
      <c r="J22" s="169"/>
      <c r="K22" s="169"/>
      <c r="L22" s="169"/>
    </row>
    <row r="23" spans="1:12" x14ac:dyDescent="0.2">
      <c r="H23" s="169"/>
      <c r="I23" s="169"/>
      <c r="J23" s="169"/>
      <c r="K23" s="169"/>
      <c r="L23" s="169"/>
    </row>
    <row r="24" spans="1:12" x14ac:dyDescent="0.2">
      <c r="H24" s="169"/>
      <c r="I24" s="169"/>
      <c r="J24" s="169"/>
      <c r="K24" s="169"/>
      <c r="L24" s="169"/>
    </row>
    <row r="25" spans="1:12" x14ac:dyDescent="0.2">
      <c r="H25" s="169"/>
      <c r="I25" s="169"/>
      <c r="J25" s="169"/>
      <c r="K25" s="169"/>
      <c r="L25" s="169"/>
    </row>
    <row r="26" spans="1:12" x14ac:dyDescent="0.2">
      <c r="H26" s="169"/>
      <c r="I26" s="169"/>
      <c r="J26" s="169"/>
      <c r="K26" s="169"/>
      <c r="L26" s="169"/>
    </row>
    <row r="27" spans="1:12" x14ac:dyDescent="0.2">
      <c r="H27" s="169"/>
      <c r="I27" s="169"/>
      <c r="J27" s="169"/>
      <c r="K27" s="169"/>
      <c r="L27" s="169"/>
    </row>
    <row r="28" spans="1:12" x14ac:dyDescent="0.2">
      <c r="H28" s="169"/>
      <c r="I28" s="169"/>
      <c r="J28" s="169"/>
      <c r="K28" s="169"/>
      <c r="L28" s="169"/>
    </row>
    <row r="29" spans="1:12" x14ac:dyDescent="0.2">
      <c r="H29" s="169"/>
      <c r="I29" s="169"/>
      <c r="J29" s="169"/>
      <c r="K29" s="169"/>
      <c r="L29" s="169"/>
    </row>
    <row r="30" spans="1:12" x14ac:dyDescent="0.2">
      <c r="H30" s="169"/>
      <c r="I30" s="169"/>
      <c r="J30" s="169"/>
      <c r="K30" s="169"/>
      <c r="L30" s="169"/>
    </row>
    <row r="31" spans="1:12" x14ac:dyDescent="0.2">
      <c r="H31" s="169"/>
      <c r="I31" s="169"/>
      <c r="J31" s="169"/>
      <c r="K31" s="169"/>
      <c r="L31" s="169"/>
    </row>
    <row r="32" spans="1:12" x14ac:dyDescent="0.2">
      <c r="H32" s="169"/>
      <c r="I32" s="169"/>
      <c r="J32" s="169"/>
      <c r="K32" s="169"/>
      <c r="L32" s="169"/>
    </row>
    <row r="33" spans="8:12" x14ac:dyDescent="0.2">
      <c r="H33" s="169"/>
      <c r="I33" s="169"/>
      <c r="J33" s="169"/>
      <c r="K33" s="169"/>
      <c r="L33" s="169"/>
    </row>
    <row r="34" spans="8:12" x14ac:dyDescent="0.2">
      <c r="H34" s="169"/>
      <c r="I34" s="169"/>
      <c r="J34" s="169"/>
      <c r="K34" s="169"/>
      <c r="L34" s="169"/>
    </row>
    <row r="35" spans="8:12" x14ac:dyDescent="0.2">
      <c r="H35" s="169"/>
      <c r="I35" s="169"/>
      <c r="J35" s="169"/>
      <c r="K35" s="169"/>
      <c r="L35" s="169"/>
    </row>
    <row r="36" spans="8:12" x14ac:dyDescent="0.2">
      <c r="H36" s="169"/>
      <c r="I36" s="169"/>
      <c r="J36" s="169"/>
      <c r="K36" s="169"/>
      <c r="L36" s="169"/>
    </row>
    <row r="37" spans="8:12" x14ac:dyDescent="0.2">
      <c r="H37" s="169"/>
      <c r="I37" s="169"/>
      <c r="J37" s="169"/>
      <c r="K37" s="169"/>
      <c r="L37" s="169"/>
    </row>
    <row r="38" spans="8:12" x14ac:dyDescent="0.2">
      <c r="H38" s="169"/>
      <c r="I38" s="169"/>
      <c r="J38" s="169"/>
      <c r="K38" s="169"/>
      <c r="L38" s="169"/>
    </row>
    <row r="39" spans="8:12" x14ac:dyDescent="0.2">
      <c r="H39" s="169"/>
      <c r="I39" s="169"/>
      <c r="J39" s="169"/>
      <c r="K39" s="169"/>
      <c r="L39" s="169"/>
    </row>
    <row r="40" spans="8:12" x14ac:dyDescent="0.2">
      <c r="H40" s="169"/>
      <c r="I40" s="169"/>
      <c r="J40" s="169"/>
      <c r="K40" s="169"/>
      <c r="L40" s="169"/>
    </row>
    <row r="41" spans="8:12" x14ac:dyDescent="0.2">
      <c r="H41" s="169"/>
      <c r="I41" s="169"/>
      <c r="J41" s="169"/>
      <c r="K41" s="169"/>
      <c r="L41" s="169"/>
    </row>
    <row r="42" spans="8:12" x14ac:dyDescent="0.2">
      <c r="H42" s="169"/>
      <c r="I42" s="169"/>
      <c r="J42" s="169"/>
      <c r="K42" s="169"/>
      <c r="L42" s="169"/>
    </row>
    <row r="43" spans="8:12" x14ac:dyDescent="0.2">
      <c r="H43" s="169"/>
      <c r="I43" s="169"/>
      <c r="J43" s="169"/>
      <c r="K43" s="169"/>
      <c r="L43" s="169"/>
    </row>
    <row r="44" spans="8:12" x14ac:dyDescent="0.2">
      <c r="H44" s="169"/>
      <c r="I44" s="169"/>
      <c r="J44" s="169"/>
      <c r="K44" s="169"/>
      <c r="L44" s="169"/>
    </row>
    <row r="45" spans="8:12" x14ac:dyDescent="0.2">
      <c r="H45" s="169"/>
      <c r="I45" s="169"/>
      <c r="J45" s="169"/>
      <c r="K45" s="169"/>
      <c r="L45" s="169"/>
    </row>
    <row r="46" spans="8:12" x14ac:dyDescent="0.2">
      <c r="H46" s="169"/>
      <c r="I46" s="169"/>
      <c r="J46" s="169"/>
      <c r="K46" s="169"/>
      <c r="L46" s="169"/>
    </row>
    <row r="47" spans="8:12" x14ac:dyDescent="0.2">
      <c r="H47" s="169"/>
      <c r="I47" s="169"/>
      <c r="J47" s="169"/>
      <c r="K47" s="169"/>
      <c r="L47" s="169"/>
    </row>
    <row r="48" spans="8:12" x14ac:dyDescent="0.2">
      <c r="H48" s="169"/>
      <c r="I48" s="169"/>
      <c r="J48" s="169"/>
      <c r="K48" s="169"/>
      <c r="L48" s="169"/>
    </row>
  </sheetData>
  <customSheetViews>
    <customSheetView guid="{853B6239-A439-411F-9927-AA08BF431DBB}" scale="60">
      <selection activeCell="G8" sqref="G8:J8"/>
      <pageMargins left="0.7" right="0.7" top="0.75" bottom="0.75" header="0.3" footer="0.3"/>
      <pageSetup paperSize="9" orientation="portrait" r:id="rId1"/>
    </customSheetView>
    <customSheetView guid="{9F9DAF4D-D2EF-4660-943E-0C19C13C2663}" scale="60" topLeftCell="C1">
      <selection activeCell="O35" sqref="O35"/>
      <pageMargins left="0.7" right="0.7" top="0.75" bottom="0.75" header="0.3" footer="0.3"/>
      <pageSetup paperSize="9" orientation="portrait" r:id="rId2"/>
    </customSheetView>
  </customSheetViews>
  <conditionalFormatting sqref="A3:XFD3">
    <cfRule type="containsText" dxfId="26" priority="10" operator="containsText" text="Y">
      <formula>NOT(ISERROR(SEARCH("Y",A3)))</formula>
    </cfRule>
  </conditionalFormatting>
  <pageMargins left="0.7" right="0.7" top="0.75" bottom="0.75" header="0.3" footer="0.3"/>
  <pageSetup paperSize="9" orientation="portrait"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tabColor theme="5" tint="0.39997558519241921"/>
  </sheetPr>
  <dimension ref="A1:N17"/>
  <sheetViews>
    <sheetView zoomScale="110" zoomScaleNormal="110" workbookViewId="0">
      <selection activeCell="A8" sqref="A8"/>
    </sheetView>
  </sheetViews>
  <sheetFormatPr baseColWidth="10" defaultColWidth="8.83203125" defaultRowHeight="15" outlineLevelRow="1" x14ac:dyDescent="0.2"/>
  <cols>
    <col min="1" max="3" width="30.83203125" customWidth="1"/>
    <col min="4" max="4" width="12.5" bestFit="1" customWidth="1"/>
    <col min="5" max="5" width="11.83203125" bestFit="1" customWidth="1"/>
    <col min="6" max="7" width="12.5" bestFit="1" customWidth="1"/>
    <col min="8" max="8" width="12" bestFit="1" customWidth="1"/>
    <col min="9" max="13" width="10.1640625" bestFit="1" customWidth="1"/>
    <col min="14" max="14" width="33" bestFit="1" customWidth="1"/>
  </cols>
  <sheetData>
    <row r="1" spans="1:14" ht="25.25" customHeight="1" x14ac:dyDescent="0.2">
      <c r="A1" s="120" t="s">
        <v>0</v>
      </c>
      <c r="B1" s="2" t="s">
        <v>18016</v>
      </c>
      <c r="C1" s="94" t="s">
        <v>276</v>
      </c>
      <c r="D1" s="175" t="s">
        <v>19053</v>
      </c>
      <c r="E1" s="175" t="s">
        <v>19054</v>
      </c>
      <c r="F1" s="175" t="s">
        <v>19055</v>
      </c>
      <c r="G1" s="175" t="s">
        <v>19056</v>
      </c>
      <c r="H1" s="175" t="s">
        <v>19057</v>
      </c>
      <c r="I1" s="167"/>
      <c r="J1" s="167"/>
      <c r="K1" s="167"/>
      <c r="L1" s="167"/>
      <c r="M1" s="167"/>
      <c r="N1" s="94" t="s">
        <v>19073</v>
      </c>
    </row>
    <row r="2" spans="1:14" ht="25.25" customHeight="1" outlineLevel="1" x14ac:dyDescent="0.2">
      <c r="A2" s="120" t="s">
        <v>120</v>
      </c>
      <c r="B2" s="156" t="s">
        <v>5349</v>
      </c>
      <c r="C2" s="162" t="s">
        <v>145</v>
      </c>
      <c r="D2" s="168"/>
      <c r="E2" s="168"/>
      <c r="F2" s="168"/>
      <c r="G2" s="168"/>
      <c r="H2" s="168"/>
      <c r="I2" s="168"/>
      <c r="J2" s="168"/>
      <c r="K2" s="168"/>
      <c r="L2" s="168"/>
      <c r="M2" s="168"/>
      <c r="N2" s="163"/>
    </row>
    <row r="3" spans="1:14" ht="25.25" customHeight="1" outlineLevel="1" x14ac:dyDescent="0.2">
      <c r="A3" s="121" t="s">
        <v>3</v>
      </c>
      <c r="B3" s="157" t="s">
        <v>4</v>
      </c>
      <c r="C3" s="157" t="s">
        <v>4</v>
      </c>
      <c r="D3" s="168"/>
      <c r="E3" s="168"/>
      <c r="F3" s="168"/>
      <c r="G3" s="168"/>
      <c r="H3" s="168"/>
      <c r="I3" s="168"/>
      <c r="J3" s="168"/>
      <c r="K3" s="168"/>
      <c r="L3" s="168"/>
      <c r="M3" s="168"/>
      <c r="N3" s="163"/>
    </row>
    <row r="4" spans="1:14" ht="25.25" customHeight="1" outlineLevel="1" x14ac:dyDescent="0.2">
      <c r="A4" s="120" t="s">
        <v>5</v>
      </c>
      <c r="B4" s="158" t="s">
        <v>6</v>
      </c>
      <c r="C4" s="158" t="s">
        <v>6</v>
      </c>
      <c r="D4" s="168"/>
      <c r="E4" s="168"/>
      <c r="F4" s="168"/>
      <c r="G4" s="168"/>
      <c r="H4" s="168"/>
      <c r="I4" s="168"/>
      <c r="J4" s="168"/>
      <c r="K4" s="168"/>
      <c r="L4" s="168"/>
      <c r="M4" s="168"/>
      <c r="N4" s="164"/>
    </row>
    <row r="5" spans="1:14" ht="25.25" customHeight="1" outlineLevel="1" x14ac:dyDescent="0.2">
      <c r="A5" s="120" t="s">
        <v>9</v>
      </c>
      <c r="B5" s="158">
        <v>40</v>
      </c>
      <c r="C5" s="158">
        <v>40</v>
      </c>
      <c r="D5" s="168"/>
      <c r="E5" s="168"/>
      <c r="F5" s="168"/>
      <c r="G5" s="168"/>
      <c r="H5" s="168"/>
      <c r="I5" s="168"/>
      <c r="J5" s="168"/>
      <c r="K5" s="168"/>
      <c r="L5" s="168"/>
      <c r="M5" s="168"/>
      <c r="N5" s="164"/>
    </row>
    <row r="6" spans="1:14" ht="25.25" customHeight="1" outlineLevel="1" x14ac:dyDescent="0.2">
      <c r="A6" s="120" t="s">
        <v>11</v>
      </c>
      <c r="B6" s="158" t="s">
        <v>12</v>
      </c>
      <c r="C6" s="158" t="s">
        <v>12</v>
      </c>
      <c r="D6" s="168"/>
      <c r="E6" s="168"/>
      <c r="F6" s="168"/>
      <c r="G6" s="168"/>
      <c r="H6" s="168"/>
      <c r="I6" s="168"/>
      <c r="J6" s="168"/>
      <c r="K6" s="168"/>
      <c r="L6" s="168"/>
      <c r="M6" s="168"/>
      <c r="N6" s="165" t="s">
        <v>19072</v>
      </c>
    </row>
    <row r="7" spans="1:14" ht="25.25" customHeight="1" outlineLevel="1" x14ac:dyDescent="0.2">
      <c r="A7" s="120" t="s">
        <v>14</v>
      </c>
      <c r="B7" s="158" t="s">
        <v>12</v>
      </c>
      <c r="C7" s="158" t="s">
        <v>12</v>
      </c>
      <c r="D7" s="168"/>
      <c r="E7" s="168"/>
      <c r="F7" s="168"/>
      <c r="G7" s="168"/>
      <c r="H7" s="168"/>
      <c r="I7" s="168"/>
      <c r="J7" s="168"/>
      <c r="K7" s="168"/>
      <c r="L7" s="168"/>
      <c r="M7" s="168"/>
      <c r="N7" s="165"/>
    </row>
    <row r="8" spans="1:14" ht="200" customHeight="1" outlineLevel="1" x14ac:dyDescent="0.2">
      <c r="A8" s="44" t="s">
        <v>15</v>
      </c>
      <c r="B8" s="159" t="s">
        <v>18017</v>
      </c>
      <c r="C8" s="159" t="s">
        <v>15145</v>
      </c>
      <c r="D8" s="168"/>
      <c r="E8" s="168"/>
      <c r="F8" s="168"/>
      <c r="G8" s="168"/>
      <c r="H8" s="168"/>
      <c r="I8" s="168"/>
      <c r="J8" s="168"/>
      <c r="K8" s="168"/>
      <c r="L8" s="168"/>
      <c r="M8" s="168"/>
      <c r="N8" s="166" t="s">
        <v>19071</v>
      </c>
    </row>
    <row r="9" spans="1:14" x14ac:dyDescent="0.2">
      <c r="A9" s="8"/>
      <c r="B9" s="173" t="s">
        <v>18364</v>
      </c>
      <c r="C9" s="173">
        <v>10735</v>
      </c>
      <c r="D9" s="174">
        <v>0.02</v>
      </c>
      <c r="E9" s="174">
        <v>3.94</v>
      </c>
      <c r="F9" s="174">
        <v>2.4</v>
      </c>
      <c r="G9" s="174" t="s">
        <v>18366</v>
      </c>
      <c r="H9" s="174">
        <v>10</v>
      </c>
      <c r="I9" s="155"/>
      <c r="J9" s="155"/>
      <c r="K9" s="155"/>
      <c r="L9" s="155"/>
      <c r="M9" s="155"/>
      <c r="N9" s="10"/>
    </row>
    <row r="10" spans="1:14" x14ac:dyDescent="0.2">
      <c r="A10" s="8"/>
      <c r="B10" s="7"/>
      <c r="C10" s="7"/>
      <c r="D10" s="155"/>
      <c r="E10" s="155"/>
      <c r="F10" s="155"/>
      <c r="G10" s="155"/>
      <c r="H10" s="155"/>
      <c r="I10" s="155"/>
      <c r="J10" s="155"/>
      <c r="K10" s="155"/>
      <c r="L10" s="155"/>
      <c r="M10" s="155"/>
      <c r="N10" s="10"/>
    </row>
    <row r="11" spans="1:14" x14ac:dyDescent="0.2">
      <c r="A11" s="8"/>
      <c r="B11" s="7"/>
      <c r="C11" s="7"/>
      <c r="D11" s="155"/>
      <c r="E11" s="155"/>
      <c r="F11" s="155"/>
      <c r="G11" s="155"/>
      <c r="H11" s="155"/>
      <c r="I11" s="155"/>
      <c r="J11" s="155"/>
      <c r="K11" s="155"/>
      <c r="L11" s="155"/>
      <c r="M11" s="155"/>
      <c r="N11" s="10"/>
    </row>
    <row r="12" spans="1:14" x14ac:dyDescent="0.2">
      <c r="A12" s="8"/>
      <c r="B12" s="7"/>
      <c r="C12" s="7"/>
      <c r="D12" s="155"/>
      <c r="E12" s="155"/>
      <c r="F12" s="155"/>
      <c r="G12" s="155"/>
      <c r="H12" s="155"/>
      <c r="I12" s="155"/>
      <c r="J12" s="155"/>
      <c r="K12" s="155"/>
      <c r="L12" s="155"/>
      <c r="M12" s="155"/>
      <c r="N12" s="10"/>
    </row>
    <row r="13" spans="1:14" x14ac:dyDescent="0.2">
      <c r="A13" s="8"/>
      <c r="B13" s="7"/>
      <c r="C13" s="7"/>
      <c r="D13" s="155"/>
      <c r="E13" s="155"/>
      <c r="F13" s="155"/>
      <c r="G13" s="155"/>
      <c r="H13" s="155"/>
      <c r="I13" s="155"/>
      <c r="J13" s="155"/>
      <c r="K13" s="155"/>
      <c r="L13" s="155"/>
      <c r="M13" s="155"/>
      <c r="N13" s="10"/>
    </row>
    <row r="14" spans="1:14" x14ac:dyDescent="0.2">
      <c r="A14" s="8"/>
      <c r="B14" s="7"/>
      <c r="C14" s="7"/>
      <c r="D14" s="155"/>
      <c r="E14" s="155"/>
      <c r="F14" s="155"/>
      <c r="G14" s="155"/>
      <c r="H14" s="155"/>
      <c r="I14" s="155"/>
      <c r="J14" s="155"/>
      <c r="K14" s="155"/>
      <c r="L14" s="155"/>
      <c r="M14" s="155"/>
      <c r="N14" s="10"/>
    </row>
    <row r="15" spans="1:14" x14ac:dyDescent="0.2">
      <c r="A15" s="8"/>
      <c r="B15" s="7"/>
      <c r="C15" s="7"/>
      <c r="D15" s="155"/>
      <c r="E15" s="155"/>
      <c r="F15" s="155"/>
      <c r="G15" s="155"/>
      <c r="H15" s="155"/>
      <c r="I15" s="155"/>
      <c r="J15" s="155"/>
      <c r="K15" s="155"/>
      <c r="L15" s="155"/>
      <c r="M15" s="155"/>
      <c r="N15" s="10"/>
    </row>
    <row r="16" spans="1:14" x14ac:dyDescent="0.2">
      <c r="A16" s="8"/>
      <c r="B16" s="7"/>
      <c r="C16" s="7"/>
      <c r="D16" s="155"/>
      <c r="E16" s="155"/>
      <c r="F16" s="155"/>
      <c r="G16" s="155"/>
      <c r="H16" s="155"/>
      <c r="I16" s="155"/>
      <c r="J16" s="155"/>
      <c r="K16" s="155"/>
      <c r="L16" s="155"/>
      <c r="M16" s="155"/>
      <c r="N16" s="10"/>
    </row>
    <row r="17" spans="1:14" x14ac:dyDescent="0.2">
      <c r="A17" s="8"/>
      <c r="B17" s="7"/>
      <c r="C17" s="7"/>
      <c r="D17" s="155"/>
      <c r="E17" s="155"/>
      <c r="F17" s="155"/>
      <c r="G17" s="155"/>
      <c r="H17" s="155"/>
      <c r="I17" s="155"/>
      <c r="J17" s="155"/>
      <c r="K17" s="155"/>
      <c r="L17" s="155"/>
      <c r="M17" s="155"/>
      <c r="N17" s="10"/>
    </row>
  </sheetData>
  <customSheetViews>
    <customSheetView guid="{853B6239-A439-411F-9927-AA08BF431DBB}" scale="55">
      <selection activeCell="A8" sqref="A8:XFD8"/>
      <pageMargins left="0.7" right="0.7" top="0.75" bottom="0.75" header="0.3" footer="0.3"/>
      <pageSetup paperSize="9" orientation="portrait" r:id="rId1"/>
    </customSheetView>
    <customSheetView guid="{03B04745-F29E-4E26-B62E-F0D2264078A4}" scale="55">
      <selection activeCell="F10" sqref="F10"/>
      <pageMargins left="0.7" right="0.7" top="0.75" bottom="0.75" header="0.3" footer="0.3"/>
      <pageSetup paperSize="9" orientation="portrait" r:id="rId2"/>
    </customSheetView>
    <customSheetView guid="{DEC7CBE2-9713-4252-8444-1D6959C164AB}" scale="80">
      <selection activeCell="L8" sqref="L8"/>
      <pageMargins left="0.7" right="0.7" top="0.75" bottom="0.75" header="0.3" footer="0.3"/>
      <pageSetup paperSize="9" orientation="portrait" r:id="rId3"/>
    </customSheetView>
    <customSheetView guid="{9F9DAF4D-D2EF-4660-943E-0C19C13C2663}" scale="55">
      <selection activeCell="D1" sqref="D1:N17"/>
      <pageMargins left="0.7" right="0.7" top="0.75" bottom="0.75" header="0.3" footer="0.3"/>
      <pageSetup paperSize="9" orientation="portrait" r:id="rId4"/>
    </customSheetView>
  </customSheetViews>
  <conditionalFormatting sqref="A3:XFD3">
    <cfRule type="containsText" dxfId="25" priority="7" operator="containsText" text="Y">
      <formula>NOT(ISERROR(SEARCH("Y",A3)))</formula>
    </cfRule>
  </conditionalFormatting>
  <pageMargins left="0.7" right="0.7" top="0.75" bottom="0.75" header="0.3" footer="0.3"/>
  <pageSetup paperSize="9" orientation="portrait"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tint="0.39997558519241921"/>
  </sheetPr>
  <dimension ref="A1:K17"/>
  <sheetViews>
    <sheetView zoomScale="70" zoomScaleNormal="70" workbookViewId="0">
      <selection activeCell="B9" sqref="B9"/>
    </sheetView>
  </sheetViews>
  <sheetFormatPr baseColWidth="10" defaultColWidth="8.83203125" defaultRowHeight="15" outlineLevelRow="1" x14ac:dyDescent="0.2"/>
  <cols>
    <col min="1" max="10" width="30.83203125" customWidth="1"/>
    <col min="11" max="11" width="34.5" bestFit="1" customWidth="1"/>
  </cols>
  <sheetData>
    <row r="1" spans="1:11" ht="25.25" customHeight="1" x14ac:dyDescent="0.2">
      <c r="A1" s="94" t="s">
        <v>0</v>
      </c>
      <c r="B1" s="94" t="s">
        <v>18021</v>
      </c>
      <c r="C1" s="94" t="s">
        <v>18020</v>
      </c>
      <c r="D1" s="94" t="s">
        <v>18016</v>
      </c>
      <c r="E1" s="94" t="s">
        <v>18356</v>
      </c>
      <c r="F1" s="94" t="s">
        <v>312</v>
      </c>
      <c r="G1" s="94" t="s">
        <v>18358</v>
      </c>
      <c r="H1" s="94" t="s">
        <v>18939</v>
      </c>
      <c r="I1" s="94" t="s">
        <v>18363</v>
      </c>
      <c r="J1" s="94" t="s">
        <v>18357</v>
      </c>
      <c r="K1" s="94" t="s">
        <v>19292</v>
      </c>
    </row>
    <row r="2" spans="1:11" ht="25.25" customHeight="1" outlineLevel="1" x14ac:dyDescent="0.2">
      <c r="A2" s="220" t="s">
        <v>120</v>
      </c>
      <c r="B2" s="162"/>
      <c r="C2" s="162" t="s">
        <v>5219</v>
      </c>
      <c r="D2" s="162" t="s">
        <v>5349</v>
      </c>
      <c r="E2" s="162" t="s">
        <v>5223</v>
      </c>
      <c r="F2" s="162" t="s">
        <v>145</v>
      </c>
      <c r="G2" s="162" t="s">
        <v>5220</v>
      </c>
      <c r="H2" s="162" t="s">
        <v>5222</v>
      </c>
      <c r="I2" s="162" t="s">
        <v>1033</v>
      </c>
      <c r="J2" s="162" t="s">
        <v>5221</v>
      </c>
      <c r="K2" s="162" t="s">
        <v>18941</v>
      </c>
    </row>
    <row r="3" spans="1:11" s="16" customFormat="1" ht="25.25" customHeight="1" outlineLevel="1" x14ac:dyDescent="0.2">
      <c r="A3" s="121" t="s">
        <v>3</v>
      </c>
      <c r="B3" s="157" t="s">
        <v>4</v>
      </c>
      <c r="C3" s="157" t="s">
        <v>4</v>
      </c>
      <c r="D3" s="157" t="s">
        <v>4</v>
      </c>
      <c r="E3" s="157" t="s">
        <v>4</v>
      </c>
      <c r="F3" s="157" t="s">
        <v>4</v>
      </c>
      <c r="G3" s="157" t="s">
        <v>4</v>
      </c>
      <c r="H3" s="157" t="s">
        <v>4</v>
      </c>
      <c r="I3" s="157" t="s">
        <v>4</v>
      </c>
      <c r="J3" s="157"/>
      <c r="K3" s="157" t="s">
        <v>15371</v>
      </c>
    </row>
    <row r="4" spans="1:11" ht="25.25" customHeight="1" outlineLevel="1" x14ac:dyDescent="0.2">
      <c r="A4" s="120" t="s">
        <v>5</v>
      </c>
      <c r="B4" s="158" t="s">
        <v>6</v>
      </c>
      <c r="C4" s="158" t="s">
        <v>6</v>
      </c>
      <c r="D4" s="158" t="s">
        <v>6</v>
      </c>
      <c r="E4" s="158" t="s">
        <v>6</v>
      </c>
      <c r="F4" s="158" t="s">
        <v>6</v>
      </c>
      <c r="G4" s="158" t="s">
        <v>6</v>
      </c>
      <c r="H4" s="158" t="s">
        <v>8</v>
      </c>
      <c r="I4" s="158" t="s">
        <v>8</v>
      </c>
      <c r="J4" s="158" t="s">
        <v>8</v>
      </c>
      <c r="K4" s="158" t="s">
        <v>6</v>
      </c>
    </row>
    <row r="5" spans="1:11" ht="25.25" customHeight="1" outlineLevel="1" x14ac:dyDescent="0.2">
      <c r="A5" s="120" t="s">
        <v>9</v>
      </c>
      <c r="B5" s="158">
        <v>40</v>
      </c>
      <c r="C5" s="158">
        <v>40</v>
      </c>
      <c r="D5" s="158">
        <v>40</v>
      </c>
      <c r="E5" s="158">
        <v>40</v>
      </c>
      <c r="F5" s="158">
        <v>40</v>
      </c>
      <c r="G5" s="158">
        <v>40</v>
      </c>
      <c r="H5" s="158"/>
      <c r="I5" s="158"/>
      <c r="J5" s="158"/>
      <c r="K5" s="158">
        <v>1</v>
      </c>
    </row>
    <row r="6" spans="1:11" ht="25.25" customHeight="1" outlineLevel="1" x14ac:dyDescent="0.2">
      <c r="A6" s="120" t="s">
        <v>11</v>
      </c>
      <c r="B6" s="158"/>
      <c r="C6" s="158"/>
      <c r="D6" s="158" t="s">
        <v>12</v>
      </c>
      <c r="E6" s="158"/>
      <c r="F6" s="158"/>
      <c r="G6" s="158"/>
      <c r="H6" s="158"/>
      <c r="I6" s="158"/>
      <c r="J6" s="158"/>
      <c r="K6" s="158" t="s">
        <v>19070</v>
      </c>
    </row>
    <row r="7" spans="1:11" ht="25.25" customHeight="1" outlineLevel="1" x14ac:dyDescent="0.2">
      <c r="A7" s="120" t="s">
        <v>14</v>
      </c>
      <c r="B7" s="158"/>
      <c r="C7" s="158"/>
      <c r="D7" s="158" t="s">
        <v>12</v>
      </c>
      <c r="E7" s="158"/>
      <c r="F7" s="158"/>
      <c r="G7" s="158"/>
      <c r="H7" s="158"/>
      <c r="I7" s="158"/>
      <c r="J7" s="158"/>
      <c r="K7" s="158"/>
    </row>
    <row r="8" spans="1:11" ht="200" customHeight="1" outlineLevel="1" x14ac:dyDescent="0.2">
      <c r="A8" s="44" t="s">
        <v>15</v>
      </c>
      <c r="B8" s="159" t="s">
        <v>18019</v>
      </c>
      <c r="C8" s="159" t="s">
        <v>18018</v>
      </c>
      <c r="D8" s="159" t="s">
        <v>18017</v>
      </c>
      <c r="E8" s="159" t="s">
        <v>19069</v>
      </c>
      <c r="F8" s="159" t="s">
        <v>18940</v>
      </c>
      <c r="G8" s="159" t="s">
        <v>19143</v>
      </c>
      <c r="H8" s="159" t="s">
        <v>19145</v>
      </c>
      <c r="I8" s="159" t="s">
        <v>19144</v>
      </c>
      <c r="J8" s="159" t="s">
        <v>19146</v>
      </c>
      <c r="K8" s="159" t="s">
        <v>19293</v>
      </c>
    </row>
    <row r="9" spans="1:11" s="179" customFormat="1" x14ac:dyDescent="0.2">
      <c r="A9" s="221"/>
      <c r="B9" s="184" t="s">
        <v>19059</v>
      </c>
      <c r="C9" s="184" t="s">
        <v>18359</v>
      </c>
      <c r="D9" s="193" t="s">
        <v>19266</v>
      </c>
      <c r="E9" s="193" t="s">
        <v>319</v>
      </c>
      <c r="F9" s="193" t="s">
        <v>18362</v>
      </c>
      <c r="G9" s="184" t="s">
        <v>320</v>
      </c>
      <c r="H9" s="184" t="s">
        <v>19060</v>
      </c>
      <c r="I9" s="184" t="s">
        <v>19063</v>
      </c>
      <c r="J9" s="184"/>
      <c r="K9" s="184"/>
    </row>
    <row r="10" spans="1:11" s="179" customFormat="1" x14ac:dyDescent="0.2">
      <c r="A10" s="221"/>
      <c r="B10" s="184" t="s">
        <v>19059</v>
      </c>
      <c r="C10" s="184" t="s">
        <v>18359</v>
      </c>
      <c r="D10" s="193" t="s">
        <v>19266</v>
      </c>
      <c r="E10" s="193" t="s">
        <v>319</v>
      </c>
      <c r="F10" s="193" t="s">
        <v>18365</v>
      </c>
      <c r="G10" s="184" t="s">
        <v>320</v>
      </c>
      <c r="H10" s="184" t="s">
        <v>19060</v>
      </c>
      <c r="I10" s="184" t="s">
        <v>19063</v>
      </c>
      <c r="J10" s="184"/>
      <c r="K10" s="184"/>
    </row>
    <row r="11" spans="1:11" s="179" customFormat="1" x14ac:dyDescent="0.2">
      <c r="A11" s="221"/>
      <c r="B11" s="184" t="s">
        <v>19059</v>
      </c>
      <c r="C11" s="184" t="s">
        <v>18359</v>
      </c>
      <c r="D11" s="193" t="s">
        <v>19266</v>
      </c>
      <c r="E11" s="193" t="s">
        <v>319</v>
      </c>
      <c r="F11" s="193" t="s">
        <v>15252</v>
      </c>
      <c r="G11" s="184" t="s">
        <v>320</v>
      </c>
      <c r="H11" s="184" t="s">
        <v>19060</v>
      </c>
      <c r="I11" s="184" t="s">
        <v>19063</v>
      </c>
      <c r="J11" s="184"/>
      <c r="K11" s="184"/>
    </row>
    <row r="12" spans="1:11" s="179" customFormat="1" x14ac:dyDescent="0.2">
      <c r="A12" s="221"/>
      <c r="B12" s="184" t="s">
        <v>19059</v>
      </c>
      <c r="C12" s="184" t="s">
        <v>18359</v>
      </c>
      <c r="D12" s="193" t="s">
        <v>19266</v>
      </c>
      <c r="E12" s="193" t="s">
        <v>319</v>
      </c>
      <c r="F12" s="193" t="s">
        <v>318</v>
      </c>
      <c r="G12" s="184" t="s">
        <v>320</v>
      </c>
      <c r="H12" s="184" t="s">
        <v>19060</v>
      </c>
      <c r="I12" s="184" t="s">
        <v>19063</v>
      </c>
      <c r="J12" s="184"/>
      <c r="K12" s="184"/>
    </row>
    <row r="13" spans="1:11" s="179" customFormat="1" x14ac:dyDescent="0.2">
      <c r="A13" s="221"/>
      <c r="B13" s="184" t="s">
        <v>19059</v>
      </c>
      <c r="C13" s="184" t="s">
        <v>18359</v>
      </c>
      <c r="D13" s="193" t="s">
        <v>19266</v>
      </c>
      <c r="E13" s="193" t="s">
        <v>19058</v>
      </c>
      <c r="F13" s="193" t="s">
        <v>318</v>
      </c>
      <c r="G13" s="184" t="s">
        <v>320</v>
      </c>
      <c r="H13" s="184" t="s">
        <v>19061</v>
      </c>
      <c r="I13" s="184" t="s">
        <v>19062</v>
      </c>
      <c r="J13" s="184"/>
      <c r="K13" s="184"/>
    </row>
    <row r="14" spans="1:11" s="179" customFormat="1" x14ac:dyDescent="0.2">
      <c r="A14" s="221"/>
      <c r="B14" s="184"/>
      <c r="C14" s="184"/>
      <c r="D14" s="193"/>
      <c r="E14" s="193"/>
      <c r="F14" s="193"/>
      <c r="G14" s="184"/>
      <c r="H14" s="184"/>
      <c r="I14" s="184"/>
      <c r="J14" s="184"/>
      <c r="K14" s="184"/>
    </row>
    <row r="15" spans="1:11" s="179" customFormat="1" x14ac:dyDescent="0.2">
      <c r="A15" s="221"/>
      <c r="B15" s="184"/>
      <c r="C15" s="184"/>
      <c r="D15" s="193"/>
      <c r="E15" s="193"/>
      <c r="F15" s="193"/>
      <c r="G15" s="184"/>
      <c r="H15" s="184"/>
      <c r="I15" s="184"/>
      <c r="J15" s="184"/>
      <c r="K15" s="184"/>
    </row>
    <row r="16" spans="1:11" s="179" customFormat="1" x14ac:dyDescent="0.2">
      <c r="A16" s="221"/>
      <c r="B16" s="184"/>
      <c r="C16" s="184"/>
      <c r="D16" s="193"/>
      <c r="E16" s="193"/>
      <c r="F16" s="193"/>
      <c r="G16" s="184"/>
      <c r="H16" s="184"/>
      <c r="I16" s="184"/>
      <c r="J16" s="184"/>
      <c r="K16" s="184"/>
    </row>
    <row r="17" spans="1:11" s="179" customFormat="1" x14ac:dyDescent="0.2">
      <c r="A17" s="221"/>
      <c r="B17" s="184"/>
      <c r="C17" s="184"/>
      <c r="D17" s="193"/>
      <c r="E17" s="193"/>
      <c r="F17" s="193"/>
      <c r="G17" s="184"/>
      <c r="H17" s="184"/>
      <c r="I17" s="184"/>
      <c r="J17" s="184"/>
      <c r="K17" s="184"/>
    </row>
  </sheetData>
  <customSheetViews>
    <customSheetView guid="{853B6239-A439-411F-9927-AA08BF431DBB}" scale="48" topLeftCell="B1">
      <selection activeCell="J28" sqref="J28"/>
      <pageMargins left="0.7" right="0.7" top="0.75" bottom="0.75" header="0.3" footer="0.3"/>
      <pageSetup paperSize="9" orientation="portrait" r:id="rId1"/>
    </customSheetView>
  </customSheetViews>
  <conditionalFormatting sqref="A3:XFD3">
    <cfRule type="containsText" dxfId="24" priority="1" operator="containsText" text="Y">
      <formula>NOT(ISERROR(SEARCH("Y",A3)))</formula>
    </cfRule>
  </conditionalFormatting>
  <pageMargins left="0.7" right="0.7" top="0.75" bottom="0.75" header="0.3" footer="0.3"/>
  <pageSetup paperSize="9"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0">
    <tabColor theme="5" tint="0.39997558519241921"/>
  </sheetPr>
  <dimension ref="A1:O17"/>
  <sheetViews>
    <sheetView topLeftCell="B1" zoomScale="70" zoomScaleNormal="70" workbookViewId="0">
      <selection activeCell="E8" sqref="E8"/>
    </sheetView>
  </sheetViews>
  <sheetFormatPr baseColWidth="10" defaultColWidth="8.83203125" defaultRowHeight="15" outlineLevelRow="1" x14ac:dyDescent="0.2"/>
  <cols>
    <col min="1" max="11" width="30.83203125" customWidth="1"/>
    <col min="12" max="14" width="20.83203125" customWidth="1"/>
    <col min="15" max="15" width="27" customWidth="1"/>
    <col min="16" max="24" width="20.83203125" customWidth="1"/>
  </cols>
  <sheetData>
    <row r="1" spans="1:15" ht="25.25" customHeight="1" x14ac:dyDescent="0.2">
      <c r="A1" s="2" t="s">
        <v>0</v>
      </c>
      <c r="B1" s="94" t="s">
        <v>19273</v>
      </c>
      <c r="C1" s="94" t="s">
        <v>19234</v>
      </c>
      <c r="D1" s="94" t="s">
        <v>1040</v>
      </c>
      <c r="E1" s="94" t="s">
        <v>1046</v>
      </c>
      <c r="F1" s="94" t="s">
        <v>19130</v>
      </c>
      <c r="G1" s="94" t="s">
        <v>1048</v>
      </c>
      <c r="H1" s="94" t="s">
        <v>19097</v>
      </c>
      <c r="I1" s="94" t="s">
        <v>276</v>
      </c>
      <c r="J1" s="222" t="s">
        <v>19053</v>
      </c>
      <c r="K1" s="222" t="s">
        <v>19054</v>
      </c>
      <c r="L1" s="222" t="s">
        <v>19055</v>
      </c>
      <c r="M1" s="222" t="s">
        <v>19056</v>
      </c>
      <c r="N1" s="222" t="s">
        <v>19057</v>
      </c>
      <c r="O1" s="94" t="s">
        <v>19073</v>
      </c>
    </row>
    <row r="2" spans="1:15" ht="25.25" customHeight="1" x14ac:dyDescent="0.2">
      <c r="A2" s="32" t="s">
        <v>120</v>
      </c>
      <c r="B2" s="162" t="s">
        <v>19098</v>
      </c>
      <c r="C2" s="162" t="s">
        <v>19096</v>
      </c>
      <c r="D2" s="162" t="s">
        <v>145</v>
      </c>
      <c r="E2" s="162" t="s">
        <v>145</v>
      </c>
      <c r="F2" s="162" t="s">
        <v>145</v>
      </c>
      <c r="G2" s="162" t="s">
        <v>145</v>
      </c>
      <c r="H2" s="162" t="s">
        <v>145</v>
      </c>
      <c r="I2" s="162" t="s">
        <v>145</v>
      </c>
      <c r="J2" s="168"/>
      <c r="K2" s="168"/>
      <c r="L2" s="168"/>
      <c r="M2" s="168"/>
      <c r="N2" s="168"/>
      <c r="O2" s="163"/>
    </row>
    <row r="3" spans="1:15" ht="25.25" customHeight="1" outlineLevel="1" x14ac:dyDescent="0.2">
      <c r="A3" s="43" t="s">
        <v>3</v>
      </c>
      <c r="B3" s="157" t="s">
        <v>15371</v>
      </c>
      <c r="C3" s="157" t="s">
        <v>15371</v>
      </c>
      <c r="D3" s="157" t="s">
        <v>4</v>
      </c>
      <c r="E3" s="157" t="s">
        <v>15371</v>
      </c>
      <c r="F3" s="157" t="s">
        <v>15371</v>
      </c>
      <c r="G3" s="157" t="s">
        <v>15371</v>
      </c>
      <c r="H3" s="157" t="s">
        <v>4</v>
      </c>
      <c r="I3" s="157" t="s">
        <v>4</v>
      </c>
      <c r="J3" s="168"/>
      <c r="K3" s="168"/>
      <c r="L3" s="168"/>
      <c r="M3" s="168"/>
      <c r="N3" s="168"/>
      <c r="O3" s="163"/>
    </row>
    <row r="4" spans="1:15" ht="25.25" customHeight="1" outlineLevel="1" x14ac:dyDescent="0.2">
      <c r="A4" s="5" t="s">
        <v>5</v>
      </c>
      <c r="B4" s="158" t="s">
        <v>6</v>
      </c>
      <c r="C4" s="158" t="s">
        <v>6</v>
      </c>
      <c r="D4" s="158" t="s">
        <v>6</v>
      </c>
      <c r="E4" s="158"/>
      <c r="F4" s="158" t="s">
        <v>6</v>
      </c>
      <c r="G4" s="158" t="s">
        <v>6</v>
      </c>
      <c r="H4" s="158" t="s">
        <v>6</v>
      </c>
      <c r="I4" s="158" t="s">
        <v>6</v>
      </c>
      <c r="J4" s="168"/>
      <c r="K4" s="168"/>
      <c r="L4" s="168"/>
      <c r="M4" s="168"/>
      <c r="N4" s="168"/>
      <c r="O4" s="164"/>
    </row>
    <row r="5" spans="1:15" ht="25.25" customHeight="1" outlineLevel="1" x14ac:dyDescent="0.2">
      <c r="A5" s="5" t="s">
        <v>9</v>
      </c>
      <c r="B5" s="158">
        <v>255</v>
      </c>
      <c r="C5" s="158">
        <v>255</v>
      </c>
      <c r="D5" s="158">
        <v>255</v>
      </c>
      <c r="E5" s="158"/>
      <c r="F5" s="158">
        <v>40</v>
      </c>
      <c r="G5" s="158">
        <v>40</v>
      </c>
      <c r="H5" s="158">
        <v>40</v>
      </c>
      <c r="I5" s="158">
        <v>40</v>
      </c>
      <c r="J5" s="168"/>
      <c r="K5" s="168"/>
      <c r="L5" s="168"/>
      <c r="M5" s="168"/>
      <c r="N5" s="168"/>
      <c r="O5" s="164"/>
    </row>
    <row r="6" spans="1:15" ht="25.25" customHeight="1" outlineLevel="1" x14ac:dyDescent="0.2">
      <c r="A6" s="5" t="s">
        <v>11</v>
      </c>
      <c r="B6" s="158" t="s">
        <v>12</v>
      </c>
      <c r="C6" s="158" t="s">
        <v>12</v>
      </c>
      <c r="D6" s="158" t="s">
        <v>12</v>
      </c>
      <c r="E6" s="158"/>
      <c r="F6" s="158" t="s">
        <v>12</v>
      </c>
      <c r="G6" s="158" t="s">
        <v>12</v>
      </c>
      <c r="H6" s="158" t="s">
        <v>12</v>
      </c>
      <c r="I6" s="158" t="s">
        <v>12</v>
      </c>
      <c r="J6" s="168"/>
      <c r="K6" s="168"/>
      <c r="L6" s="168"/>
      <c r="M6" s="168"/>
      <c r="N6" s="168"/>
      <c r="O6" s="165" t="s">
        <v>19072</v>
      </c>
    </row>
    <row r="7" spans="1:15" ht="25.25" customHeight="1" outlineLevel="1" x14ac:dyDescent="0.2">
      <c r="A7" s="5" t="s">
        <v>14</v>
      </c>
      <c r="B7" s="158" t="s">
        <v>12</v>
      </c>
      <c r="C7" s="158" t="s">
        <v>12</v>
      </c>
      <c r="D7" s="158" t="s">
        <v>12</v>
      </c>
      <c r="E7" s="158"/>
      <c r="F7" s="158" t="s">
        <v>12</v>
      </c>
      <c r="G7" s="158" t="s">
        <v>12</v>
      </c>
      <c r="H7" s="158" t="s">
        <v>12</v>
      </c>
      <c r="I7" s="158" t="s">
        <v>12</v>
      </c>
      <c r="J7" s="168"/>
      <c r="K7" s="168"/>
      <c r="L7" s="168"/>
      <c r="M7" s="168"/>
      <c r="N7" s="168"/>
      <c r="O7" s="165"/>
    </row>
    <row r="8" spans="1:15" ht="200" customHeight="1" outlineLevel="1" x14ac:dyDescent="0.2">
      <c r="A8" s="44" t="s">
        <v>15</v>
      </c>
      <c r="B8" s="159" t="s">
        <v>311</v>
      </c>
      <c r="C8" s="159" t="s">
        <v>18948</v>
      </c>
      <c r="D8" s="159" t="s">
        <v>1045</v>
      </c>
      <c r="E8" s="159" t="s">
        <v>1047</v>
      </c>
      <c r="F8" s="159" t="s">
        <v>19131</v>
      </c>
      <c r="G8" s="159" t="s">
        <v>18024</v>
      </c>
      <c r="H8" s="159" t="s">
        <v>19147</v>
      </c>
      <c r="I8" s="159" t="s">
        <v>15145</v>
      </c>
      <c r="J8" s="168"/>
      <c r="K8" s="168"/>
      <c r="L8" s="168"/>
      <c r="M8" s="168"/>
      <c r="N8" s="168"/>
      <c r="O8" s="166" t="s">
        <v>19071</v>
      </c>
    </row>
    <row r="9" spans="1:15" s="183" customFormat="1" x14ac:dyDescent="0.2">
      <c r="A9" s="180"/>
      <c r="B9" s="174" t="s">
        <v>19270</v>
      </c>
      <c r="C9" s="174"/>
      <c r="D9" s="211" t="s">
        <v>1042</v>
      </c>
      <c r="E9" s="211" t="s">
        <v>19267</v>
      </c>
      <c r="F9" s="211" t="s">
        <v>19268</v>
      </c>
      <c r="G9" s="173" t="s">
        <v>19261</v>
      </c>
      <c r="H9" s="181" t="s">
        <v>19266</v>
      </c>
      <c r="I9" s="173" t="s">
        <v>19269</v>
      </c>
      <c r="J9" s="174">
        <v>0.02</v>
      </c>
      <c r="K9" s="174">
        <v>3.94</v>
      </c>
      <c r="L9" s="174">
        <v>2.4</v>
      </c>
      <c r="M9" s="174" t="s">
        <v>18366</v>
      </c>
      <c r="N9" s="174">
        <v>10</v>
      </c>
      <c r="O9" s="191"/>
    </row>
    <row r="10" spans="1:15" s="183" customFormat="1" x14ac:dyDescent="0.2">
      <c r="A10" s="180"/>
      <c r="B10" s="174"/>
      <c r="C10" s="174" t="s">
        <v>19187</v>
      </c>
      <c r="D10" s="211" t="s">
        <v>19198</v>
      </c>
      <c r="E10" s="211"/>
      <c r="F10" s="211"/>
      <c r="G10" s="173" t="s">
        <v>19262</v>
      </c>
      <c r="H10" s="181" t="s">
        <v>19266</v>
      </c>
      <c r="I10" s="173" t="s">
        <v>19271</v>
      </c>
      <c r="J10" s="174"/>
      <c r="K10" s="174"/>
      <c r="L10" s="174"/>
      <c r="M10" s="174"/>
      <c r="N10" s="174"/>
      <c r="O10" s="191"/>
    </row>
    <row r="11" spans="1:15" x14ac:dyDescent="0.2">
      <c r="A11" s="8"/>
      <c r="B11" s="155"/>
      <c r="C11" s="155"/>
      <c r="D11" s="212"/>
      <c r="E11" s="212"/>
      <c r="F11" s="212"/>
      <c r="G11" s="7"/>
      <c r="H11" s="48"/>
      <c r="I11" s="7"/>
      <c r="J11" s="155"/>
      <c r="K11" s="155"/>
      <c r="L11" s="155"/>
      <c r="M11" s="155"/>
      <c r="N11" s="155"/>
      <c r="O11" s="10"/>
    </row>
    <row r="12" spans="1:15" x14ac:dyDescent="0.2">
      <c r="A12" s="8"/>
      <c r="B12" s="155"/>
      <c r="C12" s="155"/>
      <c r="D12" s="212"/>
      <c r="E12" s="212"/>
      <c r="F12" s="212"/>
      <c r="G12" s="7"/>
      <c r="H12" s="48"/>
      <c r="I12" s="7"/>
      <c r="J12" s="155"/>
      <c r="K12" s="155"/>
      <c r="L12" s="155"/>
      <c r="M12" s="155"/>
      <c r="N12" s="155"/>
      <c r="O12" s="10"/>
    </row>
    <row r="13" spans="1:15" x14ac:dyDescent="0.2">
      <c r="A13" s="8"/>
      <c r="B13" s="155"/>
      <c r="C13" s="155"/>
      <c r="D13" s="212"/>
      <c r="E13" s="212"/>
      <c r="F13" s="212"/>
      <c r="G13" s="7"/>
      <c r="H13" s="48"/>
      <c r="I13" s="7"/>
      <c r="J13" s="155"/>
      <c r="K13" s="155"/>
      <c r="L13" s="155"/>
      <c r="M13" s="155"/>
      <c r="N13" s="155"/>
      <c r="O13" s="10"/>
    </row>
    <row r="14" spans="1:15" x14ac:dyDescent="0.2">
      <c r="A14" s="8"/>
      <c r="B14" s="155"/>
      <c r="C14" s="155"/>
      <c r="D14" s="212"/>
      <c r="E14" s="212"/>
      <c r="F14" s="212"/>
      <c r="G14" s="7"/>
      <c r="H14" s="48"/>
      <c r="I14" s="7"/>
      <c r="J14" s="155"/>
      <c r="K14" s="155"/>
      <c r="L14" s="155"/>
      <c r="M14" s="155"/>
      <c r="N14" s="155"/>
      <c r="O14" s="10"/>
    </row>
    <row r="15" spans="1:15" x14ac:dyDescent="0.2">
      <c r="A15" s="8"/>
      <c r="B15" s="155"/>
      <c r="C15" s="155"/>
      <c r="D15" s="212"/>
      <c r="E15" s="212"/>
      <c r="F15" s="212"/>
      <c r="G15" s="7"/>
      <c r="H15" s="48"/>
      <c r="I15" s="7"/>
      <c r="J15" s="155"/>
      <c r="K15" s="155"/>
      <c r="L15" s="155"/>
      <c r="M15" s="155"/>
      <c r="N15" s="155"/>
      <c r="O15" s="10"/>
    </row>
    <row r="16" spans="1:15" x14ac:dyDescent="0.2">
      <c r="A16" s="8"/>
      <c r="B16" s="155"/>
      <c r="C16" s="155"/>
      <c r="D16" s="212"/>
      <c r="E16" s="212"/>
      <c r="F16" s="212"/>
      <c r="G16" s="7"/>
      <c r="H16" s="48"/>
      <c r="I16" s="7"/>
      <c r="J16" s="155"/>
      <c r="K16" s="155"/>
      <c r="L16" s="155"/>
      <c r="M16" s="155"/>
      <c r="N16" s="155"/>
      <c r="O16" s="10"/>
    </row>
    <row r="17" spans="1:15" x14ac:dyDescent="0.2">
      <c r="A17" s="8"/>
      <c r="B17" s="155"/>
      <c r="C17" s="155"/>
      <c r="D17" s="212"/>
      <c r="E17" s="212"/>
      <c r="F17" s="212"/>
      <c r="G17" s="7"/>
      <c r="H17" s="48"/>
      <c r="I17" s="7"/>
      <c r="J17" s="155"/>
      <c r="K17" s="155"/>
      <c r="L17" s="155"/>
      <c r="M17" s="155"/>
      <c r="N17" s="155"/>
      <c r="O17" s="10"/>
    </row>
  </sheetData>
  <customSheetViews>
    <customSheetView guid="{853B6239-A439-411F-9927-AA08BF431DBB}" scale="56">
      <selection activeCell="C8" sqref="C8"/>
      <pageMargins left="0.7" right="0.7" top="0.75" bottom="0.75" header="0.3" footer="0.3"/>
      <pageSetup paperSize="9" orientation="portrait" r:id="rId1"/>
    </customSheetView>
    <customSheetView guid="{03B04745-F29E-4E26-B62E-F0D2264078A4}" scale="70" topLeftCell="F1">
      <selection activeCell="F8" sqref="F8"/>
      <pageMargins left="0.7" right="0.7" top="0.75" bottom="0.75" header="0.3" footer="0.3"/>
      <pageSetup paperSize="9" orientation="portrait" r:id="rId2"/>
    </customSheetView>
    <customSheetView guid="{DEC7CBE2-9713-4252-8444-1D6959C164AB}" scale="80" topLeftCell="B1">
      <selection activeCell="B1" sqref="B1:K1"/>
      <pageMargins left="0.7" right="0.7" top="0.75" bottom="0.75" header="0.3" footer="0.3"/>
      <pageSetup paperSize="9" orientation="portrait" r:id="rId3"/>
    </customSheetView>
    <customSheetView guid="{9F9DAF4D-D2EF-4660-943E-0C19C13C2663}" scale="56" topLeftCell="F1">
      <selection activeCell="G2" sqref="G2"/>
      <pageMargins left="0.7" right="0.7" top="0.75" bottom="0.75" header="0.3" footer="0.3"/>
      <pageSetup paperSize="9" orientation="portrait" r:id="rId4"/>
    </customSheetView>
  </customSheetViews>
  <conditionalFormatting sqref="A3:XFD3">
    <cfRule type="containsText" dxfId="23" priority="12" operator="containsText" text="Y">
      <formula>NOT(ISERROR(SEARCH("Y",A3)))</formula>
    </cfRule>
  </conditionalFormatting>
  <dataValidations count="1">
    <dataValidation allowBlank="1" showInputMessage="1" showErrorMessage="1" errorTitle="INVALID ENTRY" error="The value entered is not specified within the required list for this field." sqref="E9:F17" xr:uid="{00000000-0002-0000-0E00-000000000000}"/>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E00-000001000000}">
          <x14:formula1>
            <xm:f>VALIDATION_DICTIONARY!$J$5:$J$13</xm:f>
          </x14:formula1>
          <xm:sqref>B9:B17</xm:sqref>
        </x14:dataValidation>
        <x14:dataValidation type="list" allowBlank="1" showInputMessage="1" showErrorMessage="1" xr:uid="{00000000-0002-0000-0E00-000002000000}">
          <x14:formula1>
            <xm:f>VALIDATION_DICTIONARY!$K$5:$K$38</xm:f>
          </x14:formula1>
          <xm:sqref>C9:C17</xm:sqref>
        </x14:dataValidation>
        <x14:dataValidation type="list" allowBlank="1" showInputMessage="1" showErrorMessage="1" errorTitle="INVALID ENTRY" error="The value entered is not specified within the required list for this field." xr:uid="{00000000-0002-0000-0E00-000003000000}">
          <x14:formula1>
            <xm:f>VALIDATION_DICTIONARY!$M$6:$M$18</xm:f>
          </x14:formula1>
          <xm:sqref>D9:D17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tabColor theme="5" tint="0.39997558519241921"/>
  </sheetPr>
  <dimension ref="A1:U17"/>
  <sheetViews>
    <sheetView zoomScaleNormal="100" workbookViewId="0">
      <selection activeCell="B8" sqref="B8"/>
    </sheetView>
  </sheetViews>
  <sheetFormatPr baseColWidth="10" defaultColWidth="8.83203125" defaultRowHeight="15" outlineLevelRow="1" x14ac:dyDescent="0.2"/>
  <cols>
    <col min="1" max="18" width="30.83203125" customWidth="1"/>
    <col min="19" max="20" width="24.1640625" customWidth="1"/>
    <col min="21" max="21" width="36.1640625" customWidth="1"/>
    <col min="22" max="25" width="19.5" customWidth="1"/>
  </cols>
  <sheetData>
    <row r="1" spans="1:21" ht="25.25" customHeight="1" x14ac:dyDescent="0.2">
      <c r="A1" s="1" t="s">
        <v>0</v>
      </c>
      <c r="B1" s="2" t="s">
        <v>19273</v>
      </c>
      <c r="C1" s="94" t="s">
        <v>19234</v>
      </c>
      <c r="D1" s="2" t="s">
        <v>142</v>
      </c>
      <c r="E1" s="2" t="s">
        <v>19086</v>
      </c>
      <c r="F1" s="94" t="str">
        <f>IF(ISNUMBER(SEARCH("NULL",TENEMENT!C9)),"Longitude",IF(ISNUMBER(SEARCH("GDA",TENEMENT!C9)),"Longitude",IF(ISNUMBER(SEARCH("AGD",TENEMENT!C9)),"Longitude",IF(ISNUMBER(SEARCH("AMG",TENEMENT!C9)),"EASTING","EASTING"))))</f>
        <v>EASTING</v>
      </c>
      <c r="G1" s="94" t="str">
        <f>IF(ISNUMBER(SEARCH("NULL",TENEMENT!C9)),"Latitude",IF(ISNUMBER(SEARCH("GDA",TENEMENT!C9)),"Latitude",IF(ISNUMBER(SEARCH("AGD",TENEMENT!C9)),"Latitude",IF(ISNUMBER(SEARCH("AMG",TENEMENT!C9)),"NORTHING","NORTHING"))))</f>
        <v>NORTHING</v>
      </c>
      <c r="H1" s="94" t="s">
        <v>280</v>
      </c>
      <c r="I1" s="94" t="s">
        <v>19114</v>
      </c>
      <c r="J1" s="94" t="s">
        <v>19132</v>
      </c>
      <c r="K1" s="94" t="s">
        <v>1076</v>
      </c>
      <c r="L1" s="94" t="s">
        <v>19133</v>
      </c>
      <c r="M1" s="94" t="s">
        <v>17998</v>
      </c>
      <c r="N1" s="94" t="s">
        <v>17999</v>
      </c>
      <c r="O1" s="94" t="s">
        <v>18000</v>
      </c>
      <c r="P1" s="94" t="s">
        <v>1059</v>
      </c>
      <c r="Q1" s="94" t="s">
        <v>19135</v>
      </c>
      <c r="R1" s="94" t="s">
        <v>276</v>
      </c>
      <c r="S1" s="222" t="s">
        <v>19111</v>
      </c>
      <c r="T1" s="222" t="s">
        <v>1051</v>
      </c>
      <c r="U1" s="94" t="s">
        <v>19112</v>
      </c>
    </row>
    <row r="2" spans="1:21" ht="25.25" customHeight="1" outlineLevel="1" x14ac:dyDescent="0.2">
      <c r="A2" s="32" t="s">
        <v>120</v>
      </c>
      <c r="B2" s="156" t="s">
        <v>145</v>
      </c>
      <c r="C2" s="162" t="s">
        <v>19096</v>
      </c>
      <c r="D2" s="156" t="s">
        <v>145</v>
      </c>
      <c r="E2" s="156" t="s">
        <v>145</v>
      </c>
      <c r="F2" s="162" t="s">
        <v>145</v>
      </c>
      <c r="G2" s="162" t="s">
        <v>145</v>
      </c>
      <c r="H2" s="162" t="s">
        <v>1067</v>
      </c>
      <c r="I2" s="162" t="s">
        <v>145</v>
      </c>
      <c r="J2" s="162" t="s">
        <v>145</v>
      </c>
      <c r="K2" s="162" t="s">
        <v>145</v>
      </c>
      <c r="L2" s="162" t="s">
        <v>145</v>
      </c>
      <c r="M2" s="162" t="s">
        <v>1080</v>
      </c>
      <c r="N2" s="162" t="s">
        <v>1080</v>
      </c>
      <c r="O2" s="162" t="s">
        <v>1080</v>
      </c>
      <c r="P2" s="162" t="s">
        <v>1079</v>
      </c>
      <c r="Q2" s="162" t="s">
        <v>5224</v>
      </c>
      <c r="R2" s="162" t="s">
        <v>145</v>
      </c>
      <c r="S2" s="168"/>
      <c r="T2" s="168"/>
      <c r="U2" s="163"/>
    </row>
    <row r="3" spans="1:21" ht="25.25" customHeight="1" outlineLevel="1" x14ac:dyDescent="0.2">
      <c r="A3" s="43" t="s">
        <v>3</v>
      </c>
      <c r="B3" s="157" t="s">
        <v>15371</v>
      </c>
      <c r="C3" s="157" t="s">
        <v>4</v>
      </c>
      <c r="D3" s="4" t="s">
        <v>15371</v>
      </c>
      <c r="E3" s="4" t="s">
        <v>15371</v>
      </c>
      <c r="F3" s="4" t="s">
        <v>15371</v>
      </c>
      <c r="G3" s="4" t="s">
        <v>15371</v>
      </c>
      <c r="H3" s="157" t="s">
        <v>4</v>
      </c>
      <c r="I3" s="157" t="s">
        <v>15371</v>
      </c>
      <c r="J3" s="157" t="s">
        <v>4</v>
      </c>
      <c r="K3" s="157"/>
      <c r="L3" s="157" t="s">
        <v>4</v>
      </c>
      <c r="M3" s="157" t="s">
        <v>15371</v>
      </c>
      <c r="N3" s="157" t="s">
        <v>15371</v>
      </c>
      <c r="O3" s="157" t="s">
        <v>15371</v>
      </c>
      <c r="P3" s="157" t="s">
        <v>4</v>
      </c>
      <c r="Q3" s="157" t="s">
        <v>4</v>
      </c>
      <c r="R3" s="157" t="s">
        <v>4</v>
      </c>
      <c r="S3" s="168"/>
      <c r="T3" s="168"/>
      <c r="U3" s="163"/>
    </row>
    <row r="4" spans="1:21" ht="25.25" customHeight="1" outlineLevel="1" x14ac:dyDescent="0.2">
      <c r="A4" s="5" t="s">
        <v>5</v>
      </c>
      <c r="B4" s="158" t="s">
        <v>6</v>
      </c>
      <c r="C4" s="158" t="s">
        <v>6</v>
      </c>
      <c r="D4" s="158" t="s">
        <v>6</v>
      </c>
      <c r="E4" s="158" t="s">
        <v>8</v>
      </c>
      <c r="F4" s="158" t="s">
        <v>8</v>
      </c>
      <c r="G4" s="158" t="s">
        <v>8</v>
      </c>
      <c r="H4" s="158" t="s">
        <v>7</v>
      </c>
      <c r="I4" s="158" t="s">
        <v>6</v>
      </c>
      <c r="J4" s="158" t="s">
        <v>6</v>
      </c>
      <c r="K4" s="158" t="s">
        <v>6</v>
      </c>
      <c r="L4" s="158" t="s">
        <v>6</v>
      </c>
      <c r="M4" s="158" t="s">
        <v>8</v>
      </c>
      <c r="N4" s="158" t="s">
        <v>8</v>
      </c>
      <c r="O4" s="158" t="s">
        <v>8</v>
      </c>
      <c r="P4" s="158" t="s">
        <v>8</v>
      </c>
      <c r="Q4" s="158" t="s">
        <v>6</v>
      </c>
      <c r="R4" s="158" t="s">
        <v>6</v>
      </c>
      <c r="S4" s="168"/>
      <c r="T4" s="168"/>
      <c r="U4" s="164"/>
    </row>
    <row r="5" spans="1:21" ht="25.25" customHeight="1" outlineLevel="1" x14ac:dyDescent="0.2">
      <c r="A5" s="5" t="s">
        <v>9</v>
      </c>
      <c r="B5" s="158">
        <v>40</v>
      </c>
      <c r="C5" s="158">
        <v>255</v>
      </c>
      <c r="D5" s="158">
        <v>255</v>
      </c>
      <c r="E5" s="158" t="s">
        <v>153</v>
      </c>
      <c r="F5" s="158" t="str">
        <f>IF($I$1="EASTING","10,5","14,9")</f>
        <v>14,9</v>
      </c>
      <c r="G5" s="158" t="e">
        <f>IF(#REF!="NORTHING","10,5","14,9")</f>
        <v>#REF!</v>
      </c>
      <c r="H5" s="158" t="s">
        <v>7</v>
      </c>
      <c r="I5" s="158">
        <v>40</v>
      </c>
      <c r="J5" s="158">
        <v>40</v>
      </c>
      <c r="K5" s="158">
        <v>40</v>
      </c>
      <c r="L5" s="158">
        <v>40</v>
      </c>
      <c r="M5" s="158" t="s">
        <v>10</v>
      </c>
      <c r="N5" s="158" t="s">
        <v>10</v>
      </c>
      <c r="O5" s="158" t="s">
        <v>10</v>
      </c>
      <c r="P5" s="158" t="s">
        <v>10</v>
      </c>
      <c r="Q5" s="158">
        <v>40</v>
      </c>
      <c r="R5" s="158">
        <v>40</v>
      </c>
      <c r="S5" s="168"/>
      <c r="T5" s="168"/>
      <c r="U5" s="164"/>
    </row>
    <row r="6" spans="1:21" ht="25.25" customHeight="1" outlineLevel="1" x14ac:dyDescent="0.2">
      <c r="A6" s="5" t="s">
        <v>11</v>
      </c>
      <c r="B6" s="158" t="s">
        <v>12</v>
      </c>
      <c r="C6" s="158" t="s">
        <v>12</v>
      </c>
      <c r="D6" s="158" t="s">
        <v>12</v>
      </c>
      <c r="E6" s="158" t="s">
        <v>13</v>
      </c>
      <c r="F6" s="158" t="str">
        <f>IF($F$1="EASTING","METRES","DECIMAL DEGREES")</f>
        <v>METRES</v>
      </c>
      <c r="G6" s="158" t="str">
        <f>IF($G$1="NORTHING","METRES","DECIMAL DEGREES")</f>
        <v>METRES</v>
      </c>
      <c r="H6" s="158" t="s">
        <v>402</v>
      </c>
      <c r="I6" s="158" t="s">
        <v>12</v>
      </c>
      <c r="J6" s="158" t="s">
        <v>12</v>
      </c>
      <c r="K6" s="158" t="s">
        <v>12</v>
      </c>
      <c r="L6" s="158" t="s">
        <v>12</v>
      </c>
      <c r="M6" s="158" t="s">
        <v>1066</v>
      </c>
      <c r="N6" s="158" t="s">
        <v>1066</v>
      </c>
      <c r="O6" s="158" t="s">
        <v>1066</v>
      </c>
      <c r="P6" s="158" t="s">
        <v>1066</v>
      </c>
      <c r="Q6" s="158" t="s">
        <v>12</v>
      </c>
      <c r="R6" s="158" t="s">
        <v>12</v>
      </c>
      <c r="S6" s="168"/>
      <c r="T6" s="168"/>
      <c r="U6" s="165" t="s">
        <v>19113</v>
      </c>
    </row>
    <row r="7" spans="1:21" ht="25.25" customHeight="1" outlineLevel="1" x14ac:dyDescent="0.2">
      <c r="A7" s="5" t="s">
        <v>14</v>
      </c>
      <c r="B7" s="158" t="s">
        <v>12</v>
      </c>
      <c r="C7" s="158" t="s">
        <v>12</v>
      </c>
      <c r="D7" s="158" t="s">
        <v>12</v>
      </c>
      <c r="E7" s="158">
        <v>2</v>
      </c>
      <c r="F7" s="158">
        <f>IF($I$1="EASTING",2,6)</f>
        <v>6</v>
      </c>
      <c r="G7" s="158" t="e">
        <f>IF(#REF!="NORTHING","2",6)</f>
        <v>#REF!</v>
      </c>
      <c r="H7" s="158" t="s">
        <v>12</v>
      </c>
      <c r="I7" s="158" t="s">
        <v>12</v>
      </c>
      <c r="J7" s="158" t="s">
        <v>12</v>
      </c>
      <c r="K7" s="158" t="s">
        <v>12</v>
      </c>
      <c r="L7" s="158" t="s">
        <v>12</v>
      </c>
      <c r="M7" s="158" t="s">
        <v>12</v>
      </c>
      <c r="N7" s="158" t="s">
        <v>12</v>
      </c>
      <c r="O7" s="158" t="s">
        <v>12</v>
      </c>
      <c r="P7" s="158" t="s">
        <v>12</v>
      </c>
      <c r="Q7" s="158" t="s">
        <v>12</v>
      </c>
      <c r="R7" s="158" t="s">
        <v>12</v>
      </c>
      <c r="S7" s="168"/>
      <c r="T7" s="168"/>
      <c r="U7" s="165"/>
    </row>
    <row r="8" spans="1:21" ht="200" customHeight="1" outlineLevel="1" x14ac:dyDescent="0.2">
      <c r="A8" s="44" t="s">
        <v>15</v>
      </c>
      <c r="B8" s="159" t="s">
        <v>19259</v>
      </c>
      <c r="C8" s="210" t="s">
        <v>19272</v>
      </c>
      <c r="D8" s="159" t="s">
        <v>150</v>
      </c>
      <c r="E8" s="159" t="s">
        <v>19088</v>
      </c>
      <c r="F8" s="159" t="str">
        <f>IF($F$1="EASTING","EASTING: X offet from the UTM zone point of origin in metres","LONGITUDE: Angular distance in decimal degrees, east or west of the prime meridian. A negative value represents a west longitude.")</f>
        <v>EASTING: X offet from the UTM zone point of origin in metres</v>
      </c>
      <c r="G8" s="159" t="str">
        <f>IF($G$1="NORTHING","NORTHING: Y offet from the UTM zone point of origin in metres","LATITUDE: Angular distance in decimal degrees, north or south of the equator. A negative value represents a south latitude.")</f>
        <v>NORTHING: Y offet from the UTM zone point of origin in metres</v>
      </c>
      <c r="H8" s="159" t="s">
        <v>19152</v>
      </c>
      <c r="I8" s="159" t="s">
        <v>19148</v>
      </c>
      <c r="J8" s="159" t="s">
        <v>1074</v>
      </c>
      <c r="K8" s="159" t="s">
        <v>15131</v>
      </c>
      <c r="L8" s="159" t="s">
        <v>19134</v>
      </c>
      <c r="M8" s="159" t="s">
        <v>19149</v>
      </c>
      <c r="N8" s="159" t="s">
        <v>19150</v>
      </c>
      <c r="O8" s="159" t="s">
        <v>19151</v>
      </c>
      <c r="P8" s="159" t="s">
        <v>19110</v>
      </c>
      <c r="Q8" s="159" t="s">
        <v>19115</v>
      </c>
      <c r="R8" s="159" t="s">
        <v>290</v>
      </c>
      <c r="S8" s="168"/>
      <c r="T8" s="168"/>
      <c r="U8" s="166" t="s">
        <v>19427</v>
      </c>
    </row>
    <row r="9" spans="1:21" s="183" customFormat="1" x14ac:dyDescent="0.2">
      <c r="A9" s="180"/>
      <c r="B9" s="211"/>
      <c r="C9" s="211" t="s">
        <v>19186</v>
      </c>
      <c r="D9" s="174"/>
      <c r="E9" s="215"/>
      <c r="F9" s="174">
        <v>123456</v>
      </c>
      <c r="G9" s="174">
        <v>1234567</v>
      </c>
      <c r="H9" s="224">
        <v>36526</v>
      </c>
      <c r="I9" s="173" t="s">
        <v>19261</v>
      </c>
      <c r="J9" s="173" t="s">
        <v>19274</v>
      </c>
      <c r="K9" s="211" t="s">
        <v>19275</v>
      </c>
      <c r="L9" s="211" t="s">
        <v>19276</v>
      </c>
      <c r="M9" s="216">
        <v>20</v>
      </c>
      <c r="N9" s="216">
        <v>20</v>
      </c>
      <c r="O9" s="216">
        <v>20</v>
      </c>
      <c r="P9" s="216">
        <v>60</v>
      </c>
      <c r="Q9" s="211" t="s">
        <v>19277</v>
      </c>
      <c r="R9" s="174" t="s">
        <v>19278</v>
      </c>
      <c r="S9" s="195">
        <v>3.94</v>
      </c>
      <c r="T9" s="242">
        <v>0.1</v>
      </c>
      <c r="U9" s="196"/>
    </row>
    <row r="10" spans="1:21" x14ac:dyDescent="0.2">
      <c r="A10" s="8"/>
      <c r="B10" s="211" t="s">
        <v>19163</v>
      </c>
      <c r="C10" s="211"/>
      <c r="D10" s="211" t="s">
        <v>19442</v>
      </c>
      <c r="E10" s="211">
        <v>12</v>
      </c>
      <c r="F10" s="155"/>
      <c r="G10" s="155"/>
      <c r="H10" s="155"/>
      <c r="I10" s="7"/>
      <c r="J10" s="7"/>
      <c r="K10" s="212"/>
      <c r="L10" s="212"/>
      <c r="M10" s="243"/>
      <c r="N10" s="243"/>
      <c r="O10" s="243"/>
      <c r="P10" s="243"/>
      <c r="Q10" s="244"/>
      <c r="R10" s="155"/>
      <c r="S10" s="155"/>
      <c r="T10" s="155"/>
      <c r="U10" s="10"/>
    </row>
    <row r="11" spans="1:21" x14ac:dyDescent="0.2">
      <c r="A11" s="8"/>
      <c r="B11" s="212"/>
      <c r="C11" s="211"/>
      <c r="D11" s="155"/>
      <c r="E11" s="218"/>
      <c r="F11" s="155"/>
      <c r="G11" s="155"/>
      <c r="H11" s="155"/>
      <c r="I11" s="7"/>
      <c r="J11" s="7"/>
      <c r="K11" s="212"/>
      <c r="L11" s="212"/>
      <c r="M11" s="243"/>
      <c r="N11" s="243"/>
      <c r="O11" s="243"/>
      <c r="P11" s="243"/>
      <c r="Q11" s="212"/>
      <c r="R11" s="155"/>
      <c r="S11" s="155"/>
      <c r="T11" s="155"/>
      <c r="U11" s="10"/>
    </row>
    <row r="12" spans="1:21" x14ac:dyDescent="0.2">
      <c r="A12" s="8"/>
      <c r="B12" s="212"/>
      <c r="C12" s="212"/>
      <c r="D12" s="155"/>
      <c r="E12" s="218"/>
      <c r="F12" s="155"/>
      <c r="G12" s="155"/>
      <c r="H12" s="155"/>
      <c r="I12" s="7"/>
      <c r="J12" s="7"/>
      <c r="K12" s="212"/>
      <c r="L12" s="212"/>
      <c r="M12" s="243"/>
      <c r="N12" s="243"/>
      <c r="O12" s="243"/>
      <c r="P12" s="243"/>
      <c r="Q12" s="212"/>
      <c r="R12" s="155"/>
      <c r="S12" s="155"/>
      <c r="T12" s="155"/>
      <c r="U12" s="10"/>
    </row>
    <row r="13" spans="1:21" x14ac:dyDescent="0.2">
      <c r="A13" s="8"/>
      <c r="B13" s="212"/>
      <c r="C13" s="212"/>
      <c r="D13" s="155"/>
      <c r="E13" s="218"/>
      <c r="F13" s="155"/>
      <c r="G13" s="155"/>
      <c r="H13" s="155"/>
      <c r="I13" s="7"/>
      <c r="J13" s="7"/>
      <c r="K13" s="212"/>
      <c r="L13" s="212"/>
      <c r="M13" s="243"/>
      <c r="N13" s="243"/>
      <c r="O13" s="243"/>
      <c r="P13" s="243"/>
      <c r="Q13" s="212"/>
      <c r="R13" s="155"/>
      <c r="S13" s="155"/>
      <c r="T13" s="155"/>
      <c r="U13" s="10"/>
    </row>
    <row r="14" spans="1:21" x14ac:dyDescent="0.2">
      <c r="A14" s="8"/>
      <c r="B14" s="212"/>
      <c r="C14" s="212"/>
      <c r="D14" s="155"/>
      <c r="E14" s="218"/>
      <c r="F14" s="155"/>
      <c r="G14" s="155"/>
      <c r="H14" s="155"/>
      <c r="I14" s="7"/>
      <c r="J14" s="7"/>
      <c r="K14" s="212"/>
      <c r="L14" s="212"/>
      <c r="M14" s="243"/>
      <c r="N14" s="243"/>
      <c r="O14" s="243"/>
      <c r="P14" s="243"/>
      <c r="Q14" s="212"/>
      <c r="R14" s="155"/>
      <c r="S14" s="155"/>
      <c r="T14" s="155"/>
      <c r="U14" s="10"/>
    </row>
    <row r="15" spans="1:21" x14ac:dyDescent="0.2">
      <c r="A15" s="8"/>
      <c r="B15" s="212"/>
      <c r="C15" s="212"/>
      <c r="D15" s="155"/>
      <c r="E15" s="218"/>
      <c r="F15" s="155"/>
      <c r="G15" s="155"/>
      <c r="H15" s="155"/>
      <c r="I15" s="7"/>
      <c r="J15" s="7"/>
      <c r="K15" s="212"/>
      <c r="L15" s="212"/>
      <c r="M15" s="243"/>
      <c r="N15" s="243"/>
      <c r="O15" s="243"/>
      <c r="P15" s="243"/>
      <c r="Q15" s="212"/>
      <c r="R15" s="155"/>
      <c r="S15" s="155"/>
      <c r="T15" s="155"/>
      <c r="U15" s="10"/>
    </row>
    <row r="16" spans="1:21" x14ac:dyDescent="0.2">
      <c r="A16" s="8"/>
      <c r="B16" s="212"/>
      <c r="C16" s="212"/>
      <c r="D16" s="155"/>
      <c r="E16" s="218"/>
      <c r="F16" s="155"/>
      <c r="G16" s="155"/>
      <c r="H16" s="155"/>
      <c r="I16" s="7"/>
      <c r="J16" s="7"/>
      <c r="K16" s="212"/>
      <c r="L16" s="212"/>
      <c r="M16" s="243"/>
      <c r="N16" s="243"/>
      <c r="O16" s="243"/>
      <c r="P16" s="243"/>
      <c r="Q16" s="212"/>
      <c r="R16" s="155"/>
      <c r="S16" s="155"/>
      <c r="T16" s="155"/>
      <c r="U16" s="10"/>
    </row>
    <row r="17" spans="1:21" x14ac:dyDescent="0.2">
      <c r="A17" s="8"/>
      <c r="B17" s="212"/>
      <c r="C17" s="212"/>
      <c r="D17" s="155"/>
      <c r="E17" s="218"/>
      <c r="F17" s="155"/>
      <c r="G17" s="155"/>
      <c r="H17" s="155"/>
      <c r="I17" s="7"/>
      <c r="J17" s="7"/>
      <c r="K17" s="212"/>
      <c r="L17" s="212"/>
      <c r="M17" s="243"/>
      <c r="N17" s="243"/>
      <c r="O17" s="243"/>
      <c r="P17" s="243"/>
      <c r="Q17" s="212"/>
      <c r="R17" s="155"/>
      <c r="S17" s="155"/>
      <c r="T17" s="155"/>
      <c r="U17" s="10"/>
    </row>
  </sheetData>
  <customSheetViews>
    <customSheetView guid="{853B6239-A439-411F-9927-AA08BF431DBB}" scale="50" topLeftCell="J1">
      <selection activeCell="U8" sqref="U8"/>
      <pageMargins left="0.7" right="0.7" top="0.75" bottom="0.75" header="0.3" footer="0.3"/>
      <pageSetup paperSize="9" orientation="portrait" r:id="rId1"/>
    </customSheetView>
    <customSheetView guid="{03B04745-F29E-4E26-B62E-F0D2264078A4}" scale="40" topLeftCell="C1">
      <selection activeCell="C9" sqref="C9"/>
      <pageMargins left="0.7" right="0.7" top="0.75" bottom="0.75" header="0.3" footer="0.3"/>
    </customSheetView>
    <customSheetView guid="{DEC7CBE2-9713-4252-8444-1D6959C164AB}" scale="80">
      <selection activeCell="M1" sqref="B1:M1"/>
      <pageMargins left="0.7" right="0.7" top="0.75" bottom="0.75" header="0.3" footer="0.3"/>
    </customSheetView>
    <customSheetView guid="{9F9DAF4D-D2EF-4660-943E-0C19C13C2663}" scale="70">
      <selection activeCell="J21" sqref="J21"/>
      <pageMargins left="0.7" right="0.7" top="0.75" bottom="0.75" header="0.3" footer="0.3"/>
      <pageSetup paperSize="9" orientation="portrait" r:id="rId2"/>
    </customSheetView>
  </customSheetViews>
  <conditionalFormatting sqref="A3:XFD3">
    <cfRule type="containsText" dxfId="22" priority="1" operator="containsText" text="Y">
      <formula>NOT(ISERROR(SEARCH("Y",A3)))</formula>
    </cfRule>
  </conditionalFormatting>
  <pageMargins left="0.7" right="0.7" top="0.75" bottom="0.75" header="0.3" footer="0.3"/>
  <pageSetup paperSize="9" orientation="portrait" r:id="rId3"/>
  <extLst>
    <ext xmlns:x14="http://schemas.microsoft.com/office/spreadsheetml/2009/9/main" uri="{CCE6A557-97BC-4b89-ADB6-D9C93CAAB3DF}">
      <x14:dataValidations xmlns:xm="http://schemas.microsoft.com/office/excel/2006/main" count="2">
        <x14:dataValidation type="list" allowBlank="1" showInputMessage="1" showErrorMessage="1" errorTitle="INVALID ENTRY" error="The value entered is not specified within the required list for this field." xr:uid="{00000000-0002-0000-0F00-000000000000}">
          <x14:formula1>
            <xm:f>VALIDATION_DICTIONARY!$J$5:$J$14</xm:f>
          </x14:formula1>
          <xm:sqref>B9:B17</xm:sqref>
        </x14:dataValidation>
        <x14:dataValidation type="list" allowBlank="1" showInputMessage="1" showErrorMessage="1" errorTitle="INVALID ENTRY" error="The value entered is not specified within the required list for this field." xr:uid="{00000000-0002-0000-0F00-000001000000}">
          <x14:formula1>
            <xm:f>VALIDATION_DICTIONARY!$K$5:$K$38</xm:f>
          </x14:formula1>
          <xm:sqref>C9:C17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9">
    <tabColor theme="7" tint="0.39997558519241921"/>
  </sheetPr>
  <dimension ref="A1:AE17"/>
  <sheetViews>
    <sheetView zoomScale="70" zoomScaleNormal="70" workbookViewId="0">
      <selection activeCell="B5" sqref="B5"/>
    </sheetView>
  </sheetViews>
  <sheetFormatPr baseColWidth="10" defaultColWidth="8.83203125" defaultRowHeight="15" outlineLevelRow="1" x14ac:dyDescent="0.2"/>
  <cols>
    <col min="1" max="31" width="30.83203125" customWidth="1"/>
  </cols>
  <sheetData>
    <row r="1" spans="1:31" ht="25.25" customHeight="1" x14ac:dyDescent="0.2">
      <c r="A1" s="1" t="s">
        <v>0</v>
      </c>
      <c r="B1" s="94" t="s">
        <v>142</v>
      </c>
      <c r="C1" s="94" t="s">
        <v>19099</v>
      </c>
      <c r="D1" s="94" t="s">
        <v>19100</v>
      </c>
      <c r="E1" s="94" t="s">
        <v>158</v>
      </c>
      <c r="F1" s="94" t="s">
        <v>1102</v>
      </c>
      <c r="G1" s="94" t="s">
        <v>1099</v>
      </c>
      <c r="H1" s="94" t="s">
        <v>18360</v>
      </c>
      <c r="I1" s="94" t="s">
        <v>15149</v>
      </c>
      <c r="J1" s="94" t="s">
        <v>1097</v>
      </c>
      <c r="K1" s="94" t="s">
        <v>15150</v>
      </c>
      <c r="L1" s="94" t="s">
        <v>1098</v>
      </c>
      <c r="M1" s="94" t="s">
        <v>5351</v>
      </c>
      <c r="N1" s="94" t="s">
        <v>5352</v>
      </c>
      <c r="O1" s="94" t="s">
        <v>5353</v>
      </c>
      <c r="P1" s="94" t="s">
        <v>5354</v>
      </c>
      <c r="Q1" s="94" t="s">
        <v>5355</v>
      </c>
      <c r="R1" s="94" t="s">
        <v>5356</v>
      </c>
      <c r="S1" s="94" t="s">
        <v>19136</v>
      </c>
      <c r="T1" s="94" t="s">
        <v>19137</v>
      </c>
      <c r="U1" s="94" t="s">
        <v>5357</v>
      </c>
      <c r="V1" s="94" t="s">
        <v>5358</v>
      </c>
      <c r="W1" s="94" t="s">
        <v>5359</v>
      </c>
      <c r="X1" s="94" t="s">
        <v>5360</v>
      </c>
      <c r="Y1" s="94" t="s">
        <v>15139</v>
      </c>
      <c r="Z1" s="94" t="s">
        <v>15140</v>
      </c>
      <c r="AA1" s="94" t="s">
        <v>5363</v>
      </c>
      <c r="AB1" s="94" t="s">
        <v>5350</v>
      </c>
      <c r="AC1" s="94" t="s">
        <v>1101</v>
      </c>
      <c r="AD1" s="94" t="s">
        <v>1100</v>
      </c>
      <c r="AE1" s="94" t="s">
        <v>2</v>
      </c>
    </row>
    <row r="2" spans="1:31" ht="25.25" customHeight="1" outlineLevel="1" x14ac:dyDescent="0.2">
      <c r="A2" s="32" t="s">
        <v>120</v>
      </c>
      <c r="B2" s="162" t="s">
        <v>145</v>
      </c>
      <c r="C2" s="162" t="s">
        <v>145</v>
      </c>
      <c r="D2" s="162" t="s">
        <v>145</v>
      </c>
      <c r="E2" s="162"/>
      <c r="F2" s="162" t="s">
        <v>145</v>
      </c>
      <c r="G2" s="162" t="s">
        <v>145</v>
      </c>
      <c r="H2" s="162" t="s">
        <v>145</v>
      </c>
      <c r="I2" s="162" t="s">
        <v>145</v>
      </c>
      <c r="J2" s="162" t="s">
        <v>145</v>
      </c>
      <c r="K2" s="162" t="s">
        <v>145</v>
      </c>
      <c r="L2" s="162" t="s">
        <v>145</v>
      </c>
      <c r="M2" s="162" t="s">
        <v>145</v>
      </c>
      <c r="N2" s="162" t="s">
        <v>145</v>
      </c>
      <c r="O2" s="162" t="s">
        <v>145</v>
      </c>
      <c r="P2" s="162" t="s">
        <v>145</v>
      </c>
      <c r="Q2" s="162" t="s">
        <v>145</v>
      </c>
      <c r="R2" s="162" t="s">
        <v>145</v>
      </c>
      <c r="S2" s="162" t="s">
        <v>145</v>
      </c>
      <c r="T2" s="162" t="s">
        <v>145</v>
      </c>
      <c r="U2" s="162" t="s">
        <v>145</v>
      </c>
      <c r="V2" s="162" t="s">
        <v>145</v>
      </c>
      <c r="W2" s="162" t="s">
        <v>145</v>
      </c>
      <c r="X2" s="162" t="s">
        <v>145</v>
      </c>
      <c r="Y2" s="162" t="s">
        <v>145</v>
      </c>
      <c r="Z2" s="162" t="s">
        <v>145</v>
      </c>
      <c r="AA2" s="162" t="s">
        <v>145</v>
      </c>
      <c r="AB2" s="162" t="s">
        <v>145</v>
      </c>
      <c r="AC2" s="162" t="s">
        <v>145</v>
      </c>
      <c r="AD2" s="162" t="s">
        <v>145</v>
      </c>
      <c r="AE2" s="162" t="s">
        <v>19080</v>
      </c>
    </row>
    <row r="3" spans="1:31" ht="25.25" customHeight="1" outlineLevel="1" x14ac:dyDescent="0.2">
      <c r="A3" s="43" t="s">
        <v>3</v>
      </c>
      <c r="B3" s="157" t="s">
        <v>4</v>
      </c>
      <c r="C3" s="157" t="s">
        <v>4</v>
      </c>
      <c r="D3" s="157" t="s">
        <v>4</v>
      </c>
      <c r="E3" s="157"/>
      <c r="F3" s="157"/>
      <c r="G3" s="157"/>
      <c r="H3" s="157"/>
      <c r="I3" s="157" t="s">
        <v>4</v>
      </c>
      <c r="J3" s="157"/>
      <c r="K3" s="157" t="s">
        <v>15371</v>
      </c>
      <c r="L3" s="157"/>
      <c r="M3" s="157"/>
      <c r="N3" s="157"/>
      <c r="O3" s="157"/>
      <c r="P3" s="157"/>
      <c r="Q3" s="157"/>
      <c r="R3" s="157"/>
      <c r="S3" s="157" t="s">
        <v>15371</v>
      </c>
      <c r="T3" s="157" t="s">
        <v>15371</v>
      </c>
      <c r="U3" s="157"/>
      <c r="V3" s="157"/>
      <c r="W3" s="157"/>
      <c r="X3" s="157"/>
      <c r="Y3" s="157"/>
      <c r="Z3" s="157"/>
      <c r="AA3" s="157"/>
      <c r="AB3" s="157"/>
      <c r="AC3" s="157"/>
      <c r="AD3" s="157"/>
      <c r="AE3" s="157"/>
    </row>
    <row r="4" spans="1:31" ht="25.25" customHeight="1" outlineLevel="1" x14ac:dyDescent="0.2">
      <c r="A4" s="5" t="s">
        <v>5</v>
      </c>
      <c r="B4" s="158" t="s">
        <v>6</v>
      </c>
      <c r="C4" s="158" t="s">
        <v>8</v>
      </c>
      <c r="D4" s="158" t="s">
        <v>8</v>
      </c>
      <c r="E4" s="158" t="s">
        <v>8</v>
      </c>
      <c r="F4" s="158" t="s">
        <v>6</v>
      </c>
      <c r="G4" s="158" t="s">
        <v>6</v>
      </c>
      <c r="H4" s="158" t="s">
        <v>6</v>
      </c>
      <c r="I4" s="158" t="s">
        <v>6</v>
      </c>
      <c r="J4" s="158" t="s">
        <v>8</v>
      </c>
      <c r="K4" s="158" t="s">
        <v>6</v>
      </c>
      <c r="L4" s="158" t="s">
        <v>8</v>
      </c>
      <c r="M4" s="158" t="s">
        <v>6</v>
      </c>
      <c r="N4" s="158" t="s">
        <v>8</v>
      </c>
      <c r="O4" s="158" t="s">
        <v>6</v>
      </c>
      <c r="P4" s="158" t="s">
        <v>8</v>
      </c>
      <c r="Q4" s="158" t="s">
        <v>6</v>
      </c>
      <c r="R4" s="158" t="s">
        <v>8</v>
      </c>
      <c r="S4" s="158" t="s">
        <v>6</v>
      </c>
      <c r="T4" s="158" t="s">
        <v>6</v>
      </c>
      <c r="U4" s="158" t="s">
        <v>6</v>
      </c>
      <c r="V4" s="158" t="s">
        <v>8</v>
      </c>
      <c r="W4" s="158" t="s">
        <v>6</v>
      </c>
      <c r="X4" s="158" t="s">
        <v>8</v>
      </c>
      <c r="Y4" s="158" t="s">
        <v>6</v>
      </c>
      <c r="Z4" s="158" t="s">
        <v>330</v>
      </c>
      <c r="AA4" s="158" t="s">
        <v>8</v>
      </c>
      <c r="AB4" s="158" t="s">
        <v>6</v>
      </c>
      <c r="AC4" s="158" t="s">
        <v>6</v>
      </c>
      <c r="AD4" s="158" t="s">
        <v>6</v>
      </c>
      <c r="AE4" s="158" t="s">
        <v>6</v>
      </c>
    </row>
    <row r="5" spans="1:31" ht="25.25" customHeight="1" outlineLevel="1" x14ac:dyDescent="0.2">
      <c r="A5" s="5" t="s">
        <v>9</v>
      </c>
      <c r="B5" s="158">
        <v>255</v>
      </c>
      <c r="C5" s="158" t="s">
        <v>153</v>
      </c>
      <c r="D5" s="158" t="s">
        <v>153</v>
      </c>
      <c r="E5" s="158" t="s">
        <v>10</v>
      </c>
      <c r="F5" s="158">
        <v>1</v>
      </c>
      <c r="G5" s="158">
        <v>8</v>
      </c>
      <c r="H5" s="158">
        <v>40</v>
      </c>
      <c r="I5" s="158">
        <v>40</v>
      </c>
      <c r="J5" s="158" t="s">
        <v>10</v>
      </c>
      <c r="K5" s="158">
        <v>40</v>
      </c>
      <c r="L5" s="158" t="s">
        <v>10</v>
      </c>
      <c r="M5" s="158">
        <v>40</v>
      </c>
      <c r="N5" s="158" t="s">
        <v>10</v>
      </c>
      <c r="O5" s="158">
        <v>40</v>
      </c>
      <c r="P5" s="158" t="s">
        <v>10</v>
      </c>
      <c r="Q5" s="158">
        <v>40</v>
      </c>
      <c r="R5" s="158" t="s">
        <v>10</v>
      </c>
      <c r="S5" s="158">
        <v>40</v>
      </c>
      <c r="T5" s="158">
        <v>40</v>
      </c>
      <c r="U5" s="158">
        <v>40</v>
      </c>
      <c r="V5" s="158" t="s">
        <v>10</v>
      </c>
      <c r="W5" s="158">
        <v>40</v>
      </c>
      <c r="X5" s="158" t="s">
        <v>10</v>
      </c>
      <c r="Y5" s="158">
        <v>40</v>
      </c>
      <c r="Z5" s="158">
        <v>255</v>
      </c>
      <c r="AA5" s="158" t="s">
        <v>10</v>
      </c>
      <c r="AB5" s="158">
        <v>40</v>
      </c>
      <c r="AC5" s="158">
        <v>40</v>
      </c>
      <c r="AD5" s="158">
        <v>40</v>
      </c>
      <c r="AE5" s="158">
        <v>2000</v>
      </c>
    </row>
    <row r="6" spans="1:31" ht="25.25" customHeight="1" outlineLevel="1" x14ac:dyDescent="0.2">
      <c r="A6" s="5" t="s">
        <v>11</v>
      </c>
      <c r="B6" s="158" t="s">
        <v>12</v>
      </c>
      <c r="C6" s="158" t="s">
        <v>13</v>
      </c>
      <c r="D6" s="158" t="s">
        <v>13</v>
      </c>
      <c r="E6" s="158" t="s">
        <v>13</v>
      </c>
      <c r="F6" s="158" t="s">
        <v>12</v>
      </c>
      <c r="G6" s="158" t="s">
        <v>12</v>
      </c>
      <c r="H6" s="158" t="s">
        <v>12</v>
      </c>
      <c r="I6" s="158" t="s">
        <v>12</v>
      </c>
      <c r="J6" s="158" t="s">
        <v>255</v>
      </c>
      <c r="K6" s="158" t="s">
        <v>12</v>
      </c>
      <c r="L6" s="158" t="s">
        <v>255</v>
      </c>
      <c r="M6" s="158" t="s">
        <v>12</v>
      </c>
      <c r="N6" s="158" t="s">
        <v>255</v>
      </c>
      <c r="O6" s="158" t="s">
        <v>12</v>
      </c>
      <c r="P6" s="158" t="s">
        <v>255</v>
      </c>
      <c r="Q6" s="158" t="s">
        <v>12</v>
      </c>
      <c r="R6" s="158" t="s">
        <v>255</v>
      </c>
      <c r="S6" s="158" t="s">
        <v>12</v>
      </c>
      <c r="T6" s="158" t="s">
        <v>12</v>
      </c>
      <c r="U6" s="158" t="s">
        <v>12</v>
      </c>
      <c r="V6" s="158" t="s">
        <v>255</v>
      </c>
      <c r="W6" s="158" t="s">
        <v>12</v>
      </c>
      <c r="X6" s="158" t="s">
        <v>255</v>
      </c>
      <c r="Y6" s="158" t="s">
        <v>12</v>
      </c>
      <c r="Z6" s="158" t="s">
        <v>12</v>
      </c>
      <c r="AA6" s="158" t="s">
        <v>255</v>
      </c>
      <c r="AB6" s="158" t="s">
        <v>12</v>
      </c>
      <c r="AC6" s="158" t="s">
        <v>12</v>
      </c>
      <c r="AD6" s="158" t="s">
        <v>12</v>
      </c>
      <c r="AE6" s="158" t="s">
        <v>12</v>
      </c>
    </row>
    <row r="7" spans="1:31" ht="25.25" customHeight="1" outlineLevel="1" x14ac:dyDescent="0.2">
      <c r="A7" s="5" t="s">
        <v>14</v>
      </c>
      <c r="B7" s="158" t="s">
        <v>12</v>
      </c>
      <c r="C7" s="158">
        <v>2</v>
      </c>
      <c r="D7" s="158">
        <v>2</v>
      </c>
      <c r="E7" s="158">
        <v>2</v>
      </c>
      <c r="F7" s="158" t="s">
        <v>12</v>
      </c>
      <c r="G7" s="158" t="s">
        <v>12</v>
      </c>
      <c r="H7" s="158" t="s">
        <v>12</v>
      </c>
      <c r="I7" s="158" t="s">
        <v>12</v>
      </c>
      <c r="J7" s="158">
        <v>0</v>
      </c>
      <c r="K7" s="158" t="s">
        <v>12</v>
      </c>
      <c r="L7" s="158">
        <v>0</v>
      </c>
      <c r="M7" s="158" t="s">
        <v>12</v>
      </c>
      <c r="N7" s="158">
        <v>0</v>
      </c>
      <c r="O7" s="158" t="s">
        <v>12</v>
      </c>
      <c r="P7" s="158">
        <v>0</v>
      </c>
      <c r="Q7" s="158" t="s">
        <v>12</v>
      </c>
      <c r="R7" s="158">
        <v>0</v>
      </c>
      <c r="S7" s="158" t="s">
        <v>12</v>
      </c>
      <c r="T7" s="158" t="s">
        <v>12</v>
      </c>
      <c r="U7" s="158" t="s">
        <v>12</v>
      </c>
      <c r="V7" s="158">
        <v>0</v>
      </c>
      <c r="W7" s="158" t="s">
        <v>12</v>
      </c>
      <c r="X7" s="158">
        <v>0</v>
      </c>
      <c r="Y7" s="158" t="s">
        <v>12</v>
      </c>
      <c r="Z7" s="158" t="s">
        <v>12</v>
      </c>
      <c r="AA7" s="158">
        <v>0</v>
      </c>
      <c r="AB7" s="158" t="s">
        <v>12</v>
      </c>
      <c r="AC7" s="158" t="s">
        <v>12</v>
      </c>
      <c r="AD7" s="158" t="s">
        <v>12</v>
      </c>
      <c r="AE7" s="158" t="s">
        <v>12</v>
      </c>
    </row>
    <row r="8" spans="1:31" ht="200" customHeight="1" outlineLevel="1" x14ac:dyDescent="0.2">
      <c r="A8" s="44" t="s">
        <v>15</v>
      </c>
      <c r="B8" s="159" t="s">
        <v>150</v>
      </c>
      <c r="C8" s="159" t="s">
        <v>19101</v>
      </c>
      <c r="D8" s="159" t="s">
        <v>19102</v>
      </c>
      <c r="E8" s="159" t="s">
        <v>159</v>
      </c>
      <c r="F8" s="159" t="s">
        <v>15134</v>
      </c>
      <c r="G8" s="159" t="s">
        <v>15124</v>
      </c>
      <c r="H8" s="159" t="s">
        <v>18361</v>
      </c>
      <c r="I8" s="159" t="s">
        <v>19103</v>
      </c>
      <c r="J8" s="159" t="s">
        <v>19104</v>
      </c>
      <c r="K8" s="159" t="s">
        <v>19106</v>
      </c>
      <c r="L8" s="159" t="s">
        <v>19105</v>
      </c>
      <c r="M8" s="159" t="s">
        <v>15126</v>
      </c>
      <c r="N8" s="159" t="s">
        <v>15129</v>
      </c>
      <c r="O8" s="159" t="s">
        <v>15127</v>
      </c>
      <c r="P8" s="159" t="s">
        <v>15129</v>
      </c>
      <c r="Q8" s="159" t="s">
        <v>15128</v>
      </c>
      <c r="R8" s="159" t="s">
        <v>15129</v>
      </c>
      <c r="S8" s="159" t="s">
        <v>19154</v>
      </c>
      <c r="T8" s="159" t="s">
        <v>19153</v>
      </c>
      <c r="U8" s="159" t="s">
        <v>5361</v>
      </c>
      <c r="V8" s="159" t="s">
        <v>15135</v>
      </c>
      <c r="W8" s="159" t="s">
        <v>5362</v>
      </c>
      <c r="X8" s="159" t="s">
        <v>15136</v>
      </c>
      <c r="Y8" s="159" t="s">
        <v>15141</v>
      </c>
      <c r="Z8" s="159" t="s">
        <v>15142</v>
      </c>
      <c r="AA8" s="159" t="s">
        <v>15125</v>
      </c>
      <c r="AB8" s="159" t="s">
        <v>15138</v>
      </c>
      <c r="AC8" s="159" t="s">
        <v>15137</v>
      </c>
      <c r="AD8" s="159" t="s">
        <v>15130</v>
      </c>
      <c r="AE8" s="159" t="s">
        <v>16</v>
      </c>
    </row>
    <row r="9" spans="1:31" s="183" customFormat="1" ht="16" x14ac:dyDescent="0.2">
      <c r="A9" s="180"/>
      <c r="B9" s="173" t="s">
        <v>19253</v>
      </c>
      <c r="C9" s="215">
        <v>0</v>
      </c>
      <c r="D9" s="215">
        <v>1</v>
      </c>
      <c r="E9" s="215">
        <v>1</v>
      </c>
      <c r="F9" s="187" t="s">
        <v>18207</v>
      </c>
      <c r="G9" s="187" t="s">
        <v>18196</v>
      </c>
      <c r="H9" s="245" t="s">
        <v>19279</v>
      </c>
      <c r="I9" s="211" t="s">
        <v>252</v>
      </c>
      <c r="J9" s="187">
        <v>80</v>
      </c>
      <c r="K9" s="211" t="s">
        <v>18367</v>
      </c>
      <c r="L9" s="187">
        <v>20</v>
      </c>
      <c r="M9" s="187" t="s">
        <v>15300</v>
      </c>
      <c r="N9" s="187">
        <v>20</v>
      </c>
      <c r="O9" s="187"/>
      <c r="P9" s="187"/>
      <c r="Q9" s="187"/>
      <c r="R9" s="187"/>
      <c r="S9" s="187" t="s">
        <v>19308</v>
      </c>
      <c r="T9" s="187" t="s">
        <v>244</v>
      </c>
      <c r="U9" s="187" t="s">
        <v>15283</v>
      </c>
      <c r="V9" s="187">
        <v>10</v>
      </c>
      <c r="W9" s="187"/>
      <c r="X9" s="187"/>
      <c r="Y9" s="187" t="s">
        <v>15300</v>
      </c>
      <c r="Z9" s="187" t="s">
        <v>19280</v>
      </c>
      <c r="AA9" s="187">
        <v>1</v>
      </c>
      <c r="AB9" s="187"/>
      <c r="AC9" s="187" t="s">
        <v>18315</v>
      </c>
      <c r="AD9" s="187" t="s">
        <v>2044</v>
      </c>
      <c r="AE9" s="188"/>
    </row>
    <row r="10" spans="1:31" x14ac:dyDescent="0.2">
      <c r="A10" s="8"/>
      <c r="B10" s="7"/>
      <c r="C10" s="218"/>
      <c r="D10" s="218"/>
      <c r="E10" s="218"/>
      <c r="F10" s="49"/>
      <c r="G10" s="49"/>
      <c r="H10" s="49"/>
      <c r="I10" s="212"/>
      <c r="J10" s="49"/>
      <c r="K10" s="212"/>
      <c r="L10" s="49"/>
      <c r="M10" s="49"/>
      <c r="N10" s="49"/>
      <c r="O10" s="49"/>
      <c r="P10" s="49"/>
      <c r="Q10" s="49"/>
      <c r="R10" s="49"/>
      <c r="S10" s="49"/>
      <c r="T10" s="49"/>
      <c r="U10" s="49"/>
      <c r="V10" s="49"/>
      <c r="W10" s="49"/>
      <c r="X10" s="49"/>
      <c r="Y10" s="49"/>
      <c r="Z10" s="49"/>
      <c r="AA10" s="49"/>
      <c r="AB10" s="49"/>
      <c r="AC10" s="49"/>
      <c r="AD10" s="49"/>
      <c r="AE10" s="86"/>
    </row>
    <row r="11" spans="1:31" x14ac:dyDescent="0.2">
      <c r="A11" s="8"/>
      <c r="B11" s="7"/>
      <c r="C11" s="218"/>
      <c r="D11" s="218"/>
      <c r="E11" s="218"/>
      <c r="F11" s="49"/>
      <c r="G11" s="49"/>
      <c r="H11" s="49"/>
      <c r="I11" s="212"/>
      <c r="J11" s="49"/>
      <c r="K11" s="212"/>
      <c r="L11" s="49"/>
      <c r="M11" s="49"/>
      <c r="N11" s="49"/>
      <c r="O11" s="49"/>
      <c r="P11" s="49"/>
      <c r="Q11" s="49"/>
      <c r="R11" s="49"/>
      <c r="S11" s="49"/>
      <c r="T11" s="49"/>
      <c r="U11" s="49"/>
      <c r="V11" s="49"/>
      <c r="W11" s="49"/>
      <c r="X11" s="49"/>
      <c r="Y11" s="49"/>
      <c r="Z11" s="49"/>
      <c r="AA11" s="49"/>
      <c r="AB11" s="49"/>
      <c r="AC11" s="49"/>
      <c r="AD11" s="49"/>
      <c r="AE11" s="86"/>
    </row>
    <row r="12" spans="1:31" x14ac:dyDescent="0.2">
      <c r="A12" s="8"/>
      <c r="B12" s="7"/>
      <c r="C12" s="218"/>
      <c r="D12" s="218"/>
      <c r="E12" s="218"/>
      <c r="F12" s="49"/>
      <c r="G12" s="49"/>
      <c r="H12" s="49"/>
      <c r="I12" s="212"/>
      <c r="J12" s="49"/>
      <c r="K12" s="212"/>
      <c r="L12" s="49"/>
      <c r="M12" s="49"/>
      <c r="N12" s="49"/>
      <c r="O12" s="49"/>
      <c r="P12" s="49"/>
      <c r="Q12" s="49"/>
      <c r="R12" s="49"/>
      <c r="S12" s="49"/>
      <c r="T12" s="49"/>
      <c r="U12" s="49"/>
      <c r="V12" s="49"/>
      <c r="W12" s="49"/>
      <c r="X12" s="49"/>
      <c r="Y12" s="49"/>
      <c r="Z12" s="49"/>
      <c r="AA12" s="49"/>
      <c r="AB12" s="49"/>
      <c r="AC12" s="49"/>
      <c r="AD12" s="49"/>
      <c r="AE12" s="86"/>
    </row>
    <row r="13" spans="1:31" x14ac:dyDescent="0.2">
      <c r="A13" s="8"/>
      <c r="B13" s="7"/>
      <c r="C13" s="218"/>
      <c r="D13" s="218"/>
      <c r="E13" s="218"/>
      <c r="F13" s="49"/>
      <c r="G13" s="49"/>
      <c r="H13" s="49"/>
      <c r="I13" s="212"/>
      <c r="J13" s="49"/>
      <c r="K13" s="212"/>
      <c r="L13" s="49"/>
      <c r="M13" s="49"/>
      <c r="N13" s="49"/>
      <c r="O13" s="49"/>
      <c r="P13" s="49"/>
      <c r="Q13" s="49"/>
      <c r="R13" s="49"/>
      <c r="S13" s="49"/>
      <c r="T13" s="49"/>
      <c r="U13" s="49"/>
      <c r="V13" s="49"/>
      <c r="W13" s="49"/>
      <c r="X13" s="49"/>
      <c r="Y13" s="49"/>
      <c r="Z13" s="49"/>
      <c r="AA13" s="49"/>
      <c r="AB13" s="49"/>
      <c r="AC13" s="49"/>
      <c r="AD13" s="49"/>
      <c r="AE13" s="86"/>
    </row>
    <row r="14" spans="1:31" x14ac:dyDescent="0.2">
      <c r="A14" s="8"/>
      <c r="B14" s="7"/>
      <c r="C14" s="218"/>
      <c r="D14" s="218"/>
      <c r="E14" s="218"/>
      <c r="F14" s="49"/>
      <c r="G14" s="49"/>
      <c r="H14" s="49"/>
      <c r="I14" s="212"/>
      <c r="J14" s="49"/>
      <c r="K14" s="212"/>
      <c r="L14" s="49"/>
      <c r="M14" s="49"/>
      <c r="N14" s="49"/>
      <c r="O14" s="49"/>
      <c r="P14" s="49"/>
      <c r="Q14" s="49"/>
      <c r="R14" s="49"/>
      <c r="S14" s="49"/>
      <c r="T14" s="49"/>
      <c r="U14" s="49"/>
      <c r="V14" s="49"/>
      <c r="W14" s="49"/>
      <c r="X14" s="49"/>
      <c r="Y14" s="49"/>
      <c r="Z14" s="49"/>
      <c r="AA14" s="49"/>
      <c r="AB14" s="49"/>
      <c r="AC14" s="49"/>
      <c r="AD14" s="49"/>
      <c r="AE14" s="86"/>
    </row>
    <row r="15" spans="1:31" x14ac:dyDescent="0.2">
      <c r="A15" s="8"/>
      <c r="B15" s="7"/>
      <c r="C15" s="218"/>
      <c r="D15" s="218"/>
      <c r="E15" s="218"/>
      <c r="F15" s="49"/>
      <c r="G15" s="49"/>
      <c r="H15" s="49"/>
      <c r="I15" s="212"/>
      <c r="J15" s="49"/>
      <c r="K15" s="212"/>
      <c r="L15" s="49"/>
      <c r="M15" s="49"/>
      <c r="N15" s="49"/>
      <c r="O15" s="49"/>
      <c r="P15" s="49"/>
      <c r="Q15" s="49"/>
      <c r="R15" s="49"/>
      <c r="S15" s="49"/>
      <c r="T15" s="49"/>
      <c r="U15" s="49"/>
      <c r="V15" s="49"/>
      <c r="W15" s="49"/>
      <c r="X15" s="49"/>
      <c r="Y15" s="49"/>
      <c r="Z15" s="49"/>
      <c r="AA15" s="49"/>
      <c r="AB15" s="49"/>
      <c r="AC15" s="49"/>
      <c r="AD15" s="49"/>
      <c r="AE15" s="86"/>
    </row>
    <row r="16" spans="1:31" x14ac:dyDescent="0.2">
      <c r="A16" s="8"/>
      <c r="B16" s="7"/>
      <c r="C16" s="218"/>
      <c r="D16" s="218"/>
      <c r="E16" s="218"/>
      <c r="F16" s="49"/>
      <c r="G16" s="49"/>
      <c r="H16" s="49"/>
      <c r="I16" s="212"/>
      <c r="J16" s="49"/>
      <c r="K16" s="212"/>
      <c r="L16" s="49"/>
      <c r="M16" s="49"/>
      <c r="N16" s="49"/>
      <c r="O16" s="49"/>
      <c r="P16" s="49"/>
      <c r="Q16" s="49"/>
      <c r="R16" s="49"/>
      <c r="S16" s="49"/>
      <c r="T16" s="49"/>
      <c r="U16" s="49"/>
      <c r="V16" s="49"/>
      <c r="W16" s="49"/>
      <c r="X16" s="49"/>
      <c r="Y16" s="49"/>
      <c r="Z16" s="49"/>
      <c r="AA16" s="49"/>
      <c r="AB16" s="49"/>
      <c r="AC16" s="49"/>
      <c r="AD16" s="49"/>
      <c r="AE16" s="86"/>
    </row>
    <row r="17" spans="1:31" x14ac:dyDescent="0.2">
      <c r="A17" s="8"/>
      <c r="B17" s="7"/>
      <c r="C17" s="218"/>
      <c r="D17" s="218"/>
      <c r="E17" s="218"/>
      <c r="F17" s="49"/>
      <c r="G17" s="49"/>
      <c r="H17" s="49"/>
      <c r="I17" s="212"/>
      <c r="J17" s="49"/>
      <c r="K17" s="212"/>
      <c r="L17" s="49"/>
      <c r="M17" s="49"/>
      <c r="N17" s="49"/>
      <c r="O17" s="49"/>
      <c r="P17" s="49"/>
      <c r="Q17" s="49"/>
      <c r="R17" s="49"/>
      <c r="S17" s="49"/>
      <c r="T17" s="49"/>
      <c r="U17" s="49"/>
      <c r="V17" s="49"/>
      <c r="W17" s="49"/>
      <c r="X17" s="49"/>
      <c r="Y17" s="49"/>
      <c r="Z17" s="49"/>
      <c r="AA17" s="49"/>
      <c r="AB17" s="49"/>
      <c r="AC17" s="49"/>
      <c r="AD17" s="49"/>
      <c r="AE17" s="86"/>
    </row>
  </sheetData>
  <customSheetViews>
    <customSheetView guid="{853B6239-A439-411F-9927-AA08BF431DBB}" scale="70" topLeftCell="O1">
      <selection activeCell="S2" sqref="S2:T8"/>
      <pageMargins left="0.7" right="0.7" top="0.75" bottom="0.75" header="0.3" footer="0.3"/>
      <pageSetup paperSize="9" orientation="portrait" r:id="rId1"/>
    </customSheetView>
    <customSheetView guid="{03B04745-F29E-4E26-B62E-F0D2264078A4}" scale="55">
      <selection activeCell="E8" sqref="E8"/>
      <pageMargins left="0.7" right="0.7" top="0.75" bottom="0.75" header="0.3" footer="0.3"/>
      <pageSetup paperSize="9" orientation="portrait" r:id="rId2"/>
    </customSheetView>
    <customSheetView guid="{DEC7CBE2-9713-4252-8444-1D6959C164AB}" scale="80" topLeftCell="S1">
      <selection activeCell="B1" sqref="B1:AB1"/>
      <pageMargins left="0.7" right="0.7" top="0.75" bottom="0.75" header="0.3" footer="0.3"/>
      <pageSetup paperSize="9" orientation="portrait" r:id="rId3"/>
    </customSheetView>
    <customSheetView guid="{9F9DAF4D-D2EF-4660-943E-0C19C13C2663}" scale="70">
      <selection activeCell="A8" sqref="A8"/>
      <pageMargins left="0.7" right="0.7" top="0.75" bottom="0.75" header="0.3" footer="0.3"/>
      <pageSetup paperSize="9" orientation="portrait" r:id="rId4"/>
    </customSheetView>
  </customSheetViews>
  <conditionalFormatting sqref="A3:XFD3">
    <cfRule type="containsText" dxfId="21" priority="3" operator="containsText" text="Y">
      <formula>NOT(ISERROR(SEARCH("Y",A3)))</formula>
    </cfRule>
  </conditionalFormatting>
  <dataValidations count="8">
    <dataValidation type="decimal" allowBlank="1" showInputMessage="1" showErrorMessage="1" sqref="L9:L17 J9:J17" xr:uid="{00000000-0002-0000-1000-000000000000}">
      <formula1>0</formula1>
      <formula2>100</formula2>
    </dataValidation>
    <dataValidation type="list" errorStyle="information" allowBlank="1" showInputMessage="1" errorTitle="VALUE NOT DEFINED" error="The value entered is not specified within the list for this field. Please check the value then click OK to continue." sqref="I9:I17 K9:K17" xr:uid="{00000000-0002-0000-1000-000001000000}">
      <formula1>ROCK_TYPE</formula1>
    </dataValidation>
    <dataValidation type="list" allowBlank="1" showInputMessage="1" showErrorMessage="1" sqref="O9:O17 Q9:Q17 U9:U17 W9:W17 M9:M17 Y9:Y17" xr:uid="{00000000-0002-0000-1000-000002000000}">
      <formula1>MIN_TYPE</formula1>
    </dataValidation>
    <dataValidation type="list" allowBlank="1" showInputMessage="1" showErrorMessage="1" sqref="F9:F17" xr:uid="{00000000-0002-0000-1000-000003000000}">
      <formula1>WEATHERING</formula1>
    </dataValidation>
    <dataValidation type="list" allowBlank="1" showInputMessage="1" showErrorMessage="1" sqref="H10:H17" xr:uid="{00000000-0002-0000-1000-000004000000}">
      <formula1>COLOUR</formula1>
    </dataValidation>
    <dataValidation type="list" allowBlank="1" showInputMessage="1" showErrorMessage="1" sqref="AB9:AB17" xr:uid="{00000000-0002-0000-1000-000005000000}">
      <formula1>STRUCTURE_LITH</formula1>
    </dataValidation>
    <dataValidation type="list" allowBlank="1" showInputMessage="1" showErrorMessage="1" sqref="AC9:AC17" xr:uid="{00000000-0002-0000-1000-000006000000}">
      <formula1>TEXTURE</formula1>
    </dataValidation>
    <dataValidation type="list" allowBlank="1" showInputMessage="1" showErrorMessage="1" sqref="AD9:AD17" xr:uid="{00000000-0002-0000-1000-000007000000}">
      <formula1>GRAIN_SIZE</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000-000008000000}">
          <x14:formula1>
            <xm:f>VALIDATION_DICTIONARY!$P$5:$P$53</xm:f>
          </x14:formula1>
          <xm:sqref>S9:S17</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2">
    <tabColor theme="7" tint="0.39997558519241921"/>
  </sheetPr>
  <dimension ref="A1:J17"/>
  <sheetViews>
    <sheetView zoomScale="70" zoomScaleNormal="70" workbookViewId="0">
      <selection activeCell="B9" sqref="B9"/>
    </sheetView>
  </sheetViews>
  <sheetFormatPr baseColWidth="10" defaultColWidth="8.83203125" defaultRowHeight="15" outlineLevelRow="1" x14ac:dyDescent="0.2"/>
  <cols>
    <col min="1" max="10" width="30.83203125" customWidth="1"/>
  </cols>
  <sheetData>
    <row r="1" spans="1:10" ht="25.25" customHeight="1" x14ac:dyDescent="0.2">
      <c r="A1" s="120" t="s">
        <v>0</v>
      </c>
      <c r="B1" s="94" t="s">
        <v>142</v>
      </c>
      <c r="C1" s="94" t="s">
        <v>5364</v>
      </c>
      <c r="D1" s="94" t="s">
        <v>5366</v>
      </c>
      <c r="E1" s="94" t="s">
        <v>5368</v>
      </c>
      <c r="F1" s="94" t="s">
        <v>5369</v>
      </c>
      <c r="G1" s="94" t="s">
        <v>5370</v>
      </c>
      <c r="H1" s="94" t="s">
        <v>5371</v>
      </c>
      <c r="I1" s="94" t="s">
        <v>5377</v>
      </c>
      <c r="J1" s="94" t="s">
        <v>2</v>
      </c>
    </row>
    <row r="2" spans="1:10" ht="25.25" customHeight="1" outlineLevel="1" x14ac:dyDescent="0.2">
      <c r="A2" s="120" t="s">
        <v>120</v>
      </c>
      <c r="B2" s="162" t="s">
        <v>145</v>
      </c>
      <c r="C2" s="162" t="s">
        <v>145</v>
      </c>
      <c r="D2" s="162" t="s">
        <v>145</v>
      </c>
      <c r="E2" s="162" t="s">
        <v>145</v>
      </c>
      <c r="F2" s="162" t="s">
        <v>145</v>
      </c>
      <c r="G2" s="162" t="s">
        <v>145</v>
      </c>
      <c r="H2" s="162" t="s">
        <v>145</v>
      </c>
      <c r="I2" s="162" t="s">
        <v>145</v>
      </c>
      <c r="J2" s="162" t="s">
        <v>19080</v>
      </c>
    </row>
    <row r="3" spans="1:10" ht="25.25" customHeight="1" outlineLevel="1" x14ac:dyDescent="0.2">
      <c r="A3" s="121" t="s">
        <v>3</v>
      </c>
      <c r="B3" s="157" t="s">
        <v>4</v>
      </c>
      <c r="C3" s="157" t="s">
        <v>4</v>
      </c>
      <c r="D3" s="157" t="s">
        <v>4</v>
      </c>
      <c r="E3" s="157" t="s">
        <v>15371</v>
      </c>
      <c r="F3" s="157" t="s">
        <v>15371</v>
      </c>
      <c r="G3" s="157" t="s">
        <v>15371</v>
      </c>
      <c r="H3" s="157" t="s">
        <v>15371</v>
      </c>
      <c r="I3" s="157" t="s">
        <v>4</v>
      </c>
      <c r="J3" s="157"/>
    </row>
    <row r="4" spans="1:10" ht="25.25" customHeight="1" outlineLevel="1" x14ac:dyDescent="0.2">
      <c r="A4" s="120" t="s">
        <v>5</v>
      </c>
      <c r="B4" s="158" t="s">
        <v>6</v>
      </c>
      <c r="C4" s="158" t="s">
        <v>8</v>
      </c>
      <c r="D4" s="158" t="s">
        <v>6</v>
      </c>
      <c r="E4" s="158" t="s">
        <v>8</v>
      </c>
      <c r="F4" s="158" t="s">
        <v>6</v>
      </c>
      <c r="G4" s="158" t="s">
        <v>8</v>
      </c>
      <c r="H4" s="158" t="s">
        <v>6</v>
      </c>
      <c r="I4" s="158" t="s">
        <v>6</v>
      </c>
      <c r="J4" s="158" t="s">
        <v>6</v>
      </c>
    </row>
    <row r="5" spans="1:10" ht="25.25" customHeight="1" outlineLevel="1" x14ac:dyDescent="0.2">
      <c r="A5" s="120" t="s">
        <v>9</v>
      </c>
      <c r="B5" s="158">
        <v>255</v>
      </c>
      <c r="C5" s="158" t="s">
        <v>153</v>
      </c>
      <c r="D5" s="158">
        <v>1</v>
      </c>
      <c r="E5" s="158" t="s">
        <v>10</v>
      </c>
      <c r="F5" s="158">
        <v>40</v>
      </c>
      <c r="G5" s="158" t="s">
        <v>10</v>
      </c>
      <c r="H5" s="158">
        <v>2</v>
      </c>
      <c r="I5" s="158">
        <v>2</v>
      </c>
      <c r="J5" s="158">
        <v>2000</v>
      </c>
    </row>
    <row r="6" spans="1:10" ht="25.25" customHeight="1" outlineLevel="1" x14ac:dyDescent="0.2">
      <c r="A6" s="120" t="s">
        <v>11</v>
      </c>
      <c r="B6" s="158" t="s">
        <v>12</v>
      </c>
      <c r="C6" s="158" t="s">
        <v>13</v>
      </c>
      <c r="D6" s="158" t="s">
        <v>12</v>
      </c>
      <c r="E6" s="158" t="s">
        <v>148</v>
      </c>
      <c r="F6" s="158" t="s">
        <v>148</v>
      </c>
      <c r="G6" s="158" t="s">
        <v>148</v>
      </c>
      <c r="H6" s="158" t="s">
        <v>148</v>
      </c>
      <c r="I6" s="158" t="s">
        <v>148</v>
      </c>
      <c r="J6" s="158" t="s">
        <v>12</v>
      </c>
    </row>
    <row r="7" spans="1:10" ht="25.25" customHeight="1" outlineLevel="1" x14ac:dyDescent="0.2">
      <c r="A7" s="120" t="s">
        <v>14</v>
      </c>
      <c r="B7" s="158" t="s">
        <v>12</v>
      </c>
      <c r="C7" s="158">
        <v>2</v>
      </c>
      <c r="D7" s="158" t="s">
        <v>12</v>
      </c>
      <c r="E7" s="158">
        <v>0</v>
      </c>
      <c r="F7" s="158">
        <v>0</v>
      </c>
      <c r="G7" s="158">
        <v>0</v>
      </c>
      <c r="H7" s="158">
        <v>0</v>
      </c>
      <c r="I7" s="158">
        <v>0</v>
      </c>
      <c r="J7" s="158" t="s">
        <v>12</v>
      </c>
    </row>
    <row r="8" spans="1:10" ht="200" customHeight="1" outlineLevel="1" x14ac:dyDescent="0.2">
      <c r="A8" s="44" t="s">
        <v>15</v>
      </c>
      <c r="B8" s="159" t="s">
        <v>150</v>
      </c>
      <c r="C8" s="159" t="s">
        <v>5365</v>
      </c>
      <c r="D8" s="159" t="s">
        <v>5373</v>
      </c>
      <c r="E8" s="159" t="s">
        <v>5372</v>
      </c>
      <c r="F8" s="159" t="s">
        <v>5374</v>
      </c>
      <c r="G8" s="159" t="s">
        <v>5375</v>
      </c>
      <c r="H8" s="159" t="s">
        <v>5376</v>
      </c>
      <c r="I8" s="159" t="s">
        <v>5378</v>
      </c>
      <c r="J8" s="159" t="s">
        <v>16</v>
      </c>
    </row>
    <row r="9" spans="1:10" s="183" customFormat="1" x14ac:dyDescent="0.2">
      <c r="A9" s="180"/>
      <c r="B9" s="173" t="s">
        <v>19253</v>
      </c>
      <c r="C9" s="215">
        <v>150</v>
      </c>
      <c r="D9" s="173" t="s">
        <v>18215</v>
      </c>
      <c r="E9" s="187">
        <v>-60</v>
      </c>
      <c r="F9" s="211" t="s">
        <v>19281</v>
      </c>
      <c r="G9" s="187"/>
      <c r="H9" s="187"/>
      <c r="I9" s="187"/>
      <c r="J9" s="188"/>
    </row>
    <row r="10" spans="1:10" x14ac:dyDescent="0.2">
      <c r="A10" s="8"/>
      <c r="B10" s="7"/>
      <c r="C10" s="218"/>
      <c r="D10" s="7"/>
      <c r="E10" s="49"/>
      <c r="F10" s="212"/>
      <c r="G10" s="49"/>
      <c r="H10" s="49"/>
      <c r="I10" s="49"/>
      <c r="J10" s="86"/>
    </row>
    <row r="11" spans="1:10" x14ac:dyDescent="0.2">
      <c r="A11" s="8"/>
      <c r="B11" s="7"/>
      <c r="C11" s="218"/>
      <c r="D11" s="7"/>
      <c r="E11" s="49"/>
      <c r="F11" s="212"/>
      <c r="G11" s="49"/>
      <c r="H11" s="49"/>
      <c r="I11" s="49"/>
      <c r="J11" s="86"/>
    </row>
    <row r="12" spans="1:10" x14ac:dyDescent="0.2">
      <c r="A12" s="8"/>
      <c r="B12" s="7"/>
      <c r="C12" s="218"/>
      <c r="D12" s="7"/>
      <c r="E12" s="49"/>
      <c r="F12" s="212"/>
      <c r="G12" s="49"/>
      <c r="H12" s="49"/>
      <c r="I12" s="49"/>
      <c r="J12" s="86"/>
    </row>
    <row r="13" spans="1:10" x14ac:dyDescent="0.2">
      <c r="A13" s="8"/>
      <c r="B13" s="7"/>
      <c r="C13" s="218"/>
      <c r="D13" s="7"/>
      <c r="E13" s="49"/>
      <c r="F13" s="212"/>
      <c r="G13" s="49"/>
      <c r="H13" s="49"/>
      <c r="I13" s="49"/>
      <c r="J13" s="86"/>
    </row>
    <row r="14" spans="1:10" x14ac:dyDescent="0.2">
      <c r="A14" s="8"/>
      <c r="B14" s="7"/>
      <c r="C14" s="218"/>
      <c r="D14" s="7"/>
      <c r="E14" s="49"/>
      <c r="F14" s="212"/>
      <c r="G14" s="49"/>
      <c r="H14" s="49"/>
      <c r="I14" s="49"/>
      <c r="J14" s="86"/>
    </row>
    <row r="15" spans="1:10" x14ac:dyDescent="0.2">
      <c r="A15" s="8"/>
      <c r="B15" s="7"/>
      <c r="C15" s="218"/>
      <c r="D15" s="7"/>
      <c r="E15" s="49"/>
      <c r="F15" s="212"/>
      <c r="G15" s="49"/>
      <c r="H15" s="49"/>
      <c r="I15" s="49"/>
      <c r="J15" s="86"/>
    </row>
    <row r="16" spans="1:10" x14ac:dyDescent="0.2">
      <c r="A16" s="8"/>
      <c r="B16" s="7"/>
      <c r="C16" s="218"/>
      <c r="D16" s="7"/>
      <c r="E16" s="49"/>
      <c r="F16" s="212"/>
      <c r="G16" s="49"/>
      <c r="H16" s="49"/>
      <c r="I16" s="49"/>
      <c r="J16" s="86"/>
    </row>
    <row r="17" spans="1:10" x14ac:dyDescent="0.2">
      <c r="A17" s="8"/>
      <c r="B17" s="7"/>
      <c r="C17" s="218"/>
      <c r="D17" s="7"/>
      <c r="E17" s="49"/>
      <c r="F17" s="212"/>
      <c r="G17" s="49"/>
      <c r="H17" s="49"/>
      <c r="I17" s="49"/>
      <c r="J17" s="86"/>
    </row>
  </sheetData>
  <customSheetViews>
    <customSheetView guid="{853B6239-A439-411F-9927-AA08BF431DBB}" scale="53">
      <selection activeCell="D9" sqref="D9"/>
      <pageMargins left="0.7" right="0.7" top="0.75" bottom="0.75" header="0.3" footer="0.3"/>
    </customSheetView>
    <customSheetView guid="{03B04745-F29E-4E26-B62E-F0D2264078A4}" scale="80">
      <selection sqref="A1:K9"/>
      <pageMargins left="0.7" right="0.7" top="0.75" bottom="0.75" header="0.3" footer="0.3"/>
    </customSheetView>
    <customSheetView guid="{DEC7CBE2-9713-4252-8444-1D6959C164AB}" scale="80">
      <selection activeCell="B1" sqref="B1"/>
      <pageMargins left="0.7" right="0.7" top="0.75" bottom="0.75" header="0.3" footer="0.3"/>
    </customSheetView>
    <customSheetView guid="{9F9DAF4D-D2EF-4660-943E-0C19C13C2663}" scale="80" topLeftCell="E1">
      <selection activeCell="J8" sqref="J8"/>
      <pageMargins left="0.7" right="0.7" top="0.75" bottom="0.75" header="0.3" footer="0.3"/>
    </customSheetView>
  </customSheetViews>
  <conditionalFormatting sqref="A3:XFD3">
    <cfRule type="containsText" dxfId="20" priority="14" operator="containsText" text="Y">
      <formula>NOT(ISERROR(SEARCH("Y",A3)))</formula>
    </cfRule>
  </conditionalFormatting>
  <dataValidations count="4">
    <dataValidation type="decimal" allowBlank="1" showInputMessage="1" showErrorMessage="1" sqref="H9:I17" xr:uid="{00000000-0002-0000-1100-000000000000}">
      <formula1>0</formula1>
      <formula2>360</formula2>
    </dataValidation>
    <dataValidation type="decimal" allowBlank="1" showInputMessage="1" showErrorMessage="1" sqref="G9:G17" xr:uid="{00000000-0002-0000-1100-000001000000}">
      <formula1>0</formula1>
      <formula2>90</formula2>
    </dataValidation>
    <dataValidation type="list" allowBlank="1" showInputMessage="1" showErrorMessage="1" sqref="D9:D17" xr:uid="{00000000-0002-0000-1100-000002000000}">
      <formula1>STRUCTURE_LITH</formula1>
    </dataValidation>
    <dataValidation type="decimal" allowBlank="1" showInputMessage="1" showErrorMessage="1" sqref="E9:E17" xr:uid="{00000000-0002-0000-1100-000003000000}">
      <formula1>-90</formula1>
      <formula2>0</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1:W52"/>
  <sheetViews>
    <sheetView showGridLines="0" zoomScaleNormal="100" workbookViewId="0">
      <selection activeCell="C9" sqref="C9"/>
    </sheetView>
  </sheetViews>
  <sheetFormatPr baseColWidth="10" defaultColWidth="8.83203125" defaultRowHeight="15" x14ac:dyDescent="0.2"/>
  <cols>
    <col min="2" max="2" width="4.1640625" customWidth="1"/>
    <col min="3" max="3" width="39" customWidth="1"/>
    <col min="4" max="4" width="30.33203125" customWidth="1"/>
    <col min="5" max="5" width="50.83203125" customWidth="1"/>
    <col min="6" max="6" width="32.83203125" customWidth="1"/>
    <col min="7" max="7" width="8.1640625" customWidth="1"/>
    <col min="8" max="8" width="12" customWidth="1"/>
  </cols>
  <sheetData>
    <row r="1" spans="2:23" ht="16" thickBot="1" x14ac:dyDescent="0.25"/>
    <row r="2" spans="2:23" ht="41.5" customHeight="1" x14ac:dyDescent="0.2">
      <c r="B2" s="11"/>
      <c r="C2" s="12"/>
      <c r="D2" s="12"/>
      <c r="E2" s="12"/>
      <c r="F2" s="12"/>
      <c r="G2" s="13"/>
    </row>
    <row r="3" spans="2:23" ht="47" x14ac:dyDescent="0.55000000000000004">
      <c r="B3" s="14"/>
      <c r="C3" s="171" t="s">
        <v>17981</v>
      </c>
      <c r="G3" s="15"/>
    </row>
    <row r="4" spans="2:23" ht="59.5" customHeight="1" x14ac:dyDescent="0.35">
      <c r="B4" s="14"/>
      <c r="C4" s="266" t="s">
        <v>19122</v>
      </c>
      <c r="D4" s="266"/>
      <c r="E4" s="266"/>
      <c r="G4" s="15"/>
    </row>
    <row r="5" spans="2:23" x14ac:dyDescent="0.2">
      <c r="B5" s="14"/>
      <c r="G5" s="15"/>
    </row>
    <row r="6" spans="2:23" ht="19" x14ac:dyDescent="0.25">
      <c r="B6" s="14"/>
      <c r="C6" s="77" t="s">
        <v>365</v>
      </c>
      <c r="G6" s="15"/>
    </row>
    <row r="7" spans="2:23" x14ac:dyDescent="0.2">
      <c r="B7" s="14"/>
      <c r="C7" s="16" t="s">
        <v>19443</v>
      </c>
      <c r="G7" s="15"/>
    </row>
    <row r="8" spans="2:23" x14ac:dyDescent="0.2">
      <c r="B8" s="14"/>
      <c r="C8" s="16" t="s">
        <v>19478</v>
      </c>
      <c r="G8" s="15"/>
    </row>
    <row r="9" spans="2:23" x14ac:dyDescent="0.2">
      <c r="B9" s="14"/>
      <c r="G9" s="15"/>
    </row>
    <row r="10" spans="2:23" ht="26" x14ac:dyDescent="0.3">
      <c r="B10" s="14"/>
      <c r="C10" s="17" t="s">
        <v>102</v>
      </c>
      <c r="G10" s="15"/>
    </row>
    <row r="11" spans="2:23" x14ac:dyDescent="0.2">
      <c r="B11" s="14"/>
      <c r="G11" s="15"/>
    </row>
    <row r="12" spans="2:23" ht="224.5" customHeight="1" x14ac:dyDescent="0.2">
      <c r="B12" s="14"/>
      <c r="C12" s="273" t="s">
        <v>19477</v>
      </c>
      <c r="D12" s="274"/>
      <c r="E12" s="274"/>
      <c r="F12" s="275"/>
      <c r="G12" s="15"/>
    </row>
    <row r="13" spans="2:23" ht="26" x14ac:dyDescent="0.3">
      <c r="B13" s="14"/>
      <c r="C13" s="17" t="s">
        <v>103</v>
      </c>
      <c r="G13" s="15"/>
    </row>
    <row r="14" spans="2:23" ht="409.5" customHeight="1" x14ac:dyDescent="0.2">
      <c r="B14" s="14"/>
      <c r="C14" s="276"/>
      <c r="D14" s="276"/>
      <c r="G14" s="15"/>
      <c r="J14" t="s">
        <v>119</v>
      </c>
      <c r="M14" s="18"/>
      <c r="N14" s="18"/>
      <c r="O14" s="18"/>
      <c r="P14" s="18"/>
      <c r="Q14" s="18"/>
      <c r="R14" s="18"/>
      <c r="S14" s="18"/>
      <c r="T14" s="18"/>
      <c r="U14" s="18"/>
      <c r="V14" s="19"/>
      <c r="W14" s="19"/>
    </row>
    <row r="15" spans="2:23" ht="139.25" customHeight="1" x14ac:dyDescent="0.2">
      <c r="B15" s="14"/>
      <c r="C15" s="276"/>
      <c r="D15" s="276"/>
      <c r="G15" s="15"/>
    </row>
    <row r="16" spans="2:23" ht="76.25" customHeight="1" x14ac:dyDescent="0.2">
      <c r="B16" s="14"/>
      <c r="G16" s="15"/>
    </row>
    <row r="17" spans="2:7" ht="26" x14ac:dyDescent="0.3">
      <c r="B17" s="14"/>
      <c r="C17" s="17" t="s">
        <v>104</v>
      </c>
      <c r="G17" s="15"/>
    </row>
    <row r="18" spans="2:7" ht="16" thickBot="1" x14ac:dyDescent="0.25">
      <c r="B18" s="14"/>
      <c r="G18" s="15"/>
    </row>
    <row r="19" spans="2:7" ht="16" x14ac:dyDescent="0.2">
      <c r="B19" s="14"/>
      <c r="C19" s="20" t="s">
        <v>105</v>
      </c>
      <c r="D19" s="21" t="s">
        <v>106</v>
      </c>
      <c r="E19" s="21" t="s">
        <v>107</v>
      </c>
      <c r="F19" s="197" t="s">
        <v>108</v>
      </c>
      <c r="G19" s="15"/>
    </row>
    <row r="20" spans="2:7" ht="64" x14ac:dyDescent="0.2">
      <c r="B20" s="14"/>
      <c r="C20" s="24" t="s">
        <v>366</v>
      </c>
      <c r="D20" s="22" t="s">
        <v>134</v>
      </c>
      <c r="E20" s="23" t="s">
        <v>15378</v>
      </c>
      <c r="F20" s="198" t="s">
        <v>3</v>
      </c>
      <c r="G20" s="15"/>
    </row>
    <row r="21" spans="2:7" ht="80" x14ac:dyDescent="0.2">
      <c r="B21" s="14"/>
      <c r="C21" s="24" t="s">
        <v>366</v>
      </c>
      <c r="D21" s="22" t="s">
        <v>15123</v>
      </c>
      <c r="E21" s="23" t="s">
        <v>15143</v>
      </c>
      <c r="F21" s="198" t="s">
        <v>1089</v>
      </c>
      <c r="G21" s="15"/>
    </row>
    <row r="22" spans="2:7" ht="16" x14ac:dyDescent="0.2">
      <c r="B22" s="14"/>
      <c r="C22" s="24" t="s">
        <v>359</v>
      </c>
      <c r="D22" s="22" t="s">
        <v>135</v>
      </c>
      <c r="E22" s="23" t="s">
        <v>360</v>
      </c>
      <c r="F22" s="198" t="s">
        <v>3</v>
      </c>
      <c r="G22" s="15"/>
    </row>
    <row r="23" spans="2:7" ht="16" x14ac:dyDescent="0.2">
      <c r="B23" s="14"/>
      <c r="C23" s="24" t="s">
        <v>379</v>
      </c>
      <c r="D23" s="22" t="s">
        <v>380</v>
      </c>
      <c r="E23" s="23" t="s">
        <v>375</v>
      </c>
      <c r="F23" s="198" t="s">
        <v>15365</v>
      </c>
      <c r="G23" s="15"/>
    </row>
    <row r="24" spans="2:7" ht="32" x14ac:dyDescent="0.2">
      <c r="B24" s="14"/>
      <c r="C24" s="277" t="s">
        <v>110</v>
      </c>
      <c r="D24" s="22" t="s">
        <v>5304</v>
      </c>
      <c r="E24" s="23" t="s">
        <v>377</v>
      </c>
      <c r="F24" s="198" t="s">
        <v>3</v>
      </c>
      <c r="G24" s="15"/>
    </row>
    <row r="25" spans="2:7" ht="32" x14ac:dyDescent="0.2">
      <c r="B25" s="14"/>
      <c r="C25" s="278"/>
      <c r="D25" s="22" t="s">
        <v>15119</v>
      </c>
      <c r="E25" s="23" t="s">
        <v>15120</v>
      </c>
      <c r="F25" s="198" t="s">
        <v>109</v>
      </c>
      <c r="G25" s="15"/>
    </row>
    <row r="26" spans="2:7" ht="32" x14ac:dyDescent="0.2">
      <c r="B26" s="14"/>
      <c r="C26" s="278"/>
      <c r="D26" s="22" t="s">
        <v>5303</v>
      </c>
      <c r="E26" s="23" t="s">
        <v>5305</v>
      </c>
      <c r="F26" s="198" t="s">
        <v>109</v>
      </c>
      <c r="G26" s="15"/>
    </row>
    <row r="27" spans="2:7" ht="16" x14ac:dyDescent="0.2">
      <c r="B27" s="14"/>
      <c r="C27" s="278"/>
      <c r="D27" s="22" t="s">
        <v>18189</v>
      </c>
      <c r="E27" s="23" t="s">
        <v>18190</v>
      </c>
      <c r="F27" s="198" t="s">
        <v>109</v>
      </c>
      <c r="G27" s="15"/>
    </row>
    <row r="28" spans="2:7" ht="80" x14ac:dyDescent="0.2">
      <c r="B28" s="14"/>
      <c r="C28" s="278"/>
      <c r="D28" s="22" t="s">
        <v>378</v>
      </c>
      <c r="E28" s="23" t="s">
        <v>376</v>
      </c>
      <c r="F28" s="198" t="s">
        <v>1089</v>
      </c>
      <c r="G28" s="15"/>
    </row>
    <row r="29" spans="2:7" ht="64" x14ac:dyDescent="0.2">
      <c r="B29" s="14"/>
      <c r="C29" s="279"/>
      <c r="D29" s="22" t="s">
        <v>15121</v>
      </c>
      <c r="E29" s="23" t="s">
        <v>15122</v>
      </c>
      <c r="F29" s="198" t="s">
        <v>1089</v>
      </c>
      <c r="G29" s="15"/>
    </row>
    <row r="30" spans="2:7" ht="32" x14ac:dyDescent="0.2">
      <c r="B30" s="14"/>
      <c r="C30" s="24" t="s">
        <v>362</v>
      </c>
      <c r="D30" s="22" t="s">
        <v>361</v>
      </c>
      <c r="E30" s="23" t="s">
        <v>111</v>
      </c>
      <c r="F30" s="198" t="s">
        <v>3</v>
      </c>
      <c r="G30" s="15"/>
    </row>
    <row r="31" spans="2:7" ht="32" x14ac:dyDescent="0.2">
      <c r="B31" s="14"/>
      <c r="C31" s="277" t="s">
        <v>112</v>
      </c>
      <c r="D31" s="22" t="s">
        <v>5299</v>
      </c>
      <c r="E31" s="23" t="s">
        <v>19433</v>
      </c>
      <c r="F31" s="198" t="s">
        <v>3</v>
      </c>
      <c r="G31" s="15"/>
    </row>
    <row r="32" spans="2:7" ht="32" x14ac:dyDescent="0.2">
      <c r="B32" s="14"/>
      <c r="C32" s="278"/>
      <c r="D32" s="22" t="s">
        <v>5298</v>
      </c>
      <c r="E32" s="23" t="s">
        <v>19432</v>
      </c>
      <c r="F32" s="198" t="s">
        <v>3</v>
      </c>
      <c r="G32" s="15"/>
    </row>
    <row r="33" spans="2:7" ht="16" x14ac:dyDescent="0.2">
      <c r="B33" s="14"/>
      <c r="C33" s="278"/>
      <c r="D33" s="22" t="s">
        <v>19121</v>
      </c>
      <c r="E33" s="23" t="s">
        <v>19431</v>
      </c>
      <c r="F33" s="198" t="s">
        <v>3</v>
      </c>
      <c r="G33" s="15"/>
    </row>
    <row r="34" spans="2:7" ht="16" x14ac:dyDescent="0.2">
      <c r="B34" s="14"/>
      <c r="C34" s="278"/>
      <c r="D34" s="22" t="s">
        <v>19428</v>
      </c>
      <c r="E34" s="23" t="s">
        <v>19430</v>
      </c>
      <c r="F34" s="198" t="s">
        <v>109</v>
      </c>
      <c r="G34" s="15"/>
    </row>
    <row r="35" spans="2:7" ht="16" x14ac:dyDescent="0.2">
      <c r="B35" s="14"/>
      <c r="C35" s="278"/>
      <c r="D35" s="22" t="s">
        <v>19119</v>
      </c>
      <c r="E35" s="23" t="s">
        <v>19429</v>
      </c>
      <c r="F35" s="198" t="s">
        <v>3</v>
      </c>
      <c r="G35" s="15"/>
    </row>
    <row r="36" spans="2:7" ht="32" x14ac:dyDescent="0.2">
      <c r="B36" s="14"/>
      <c r="C36" s="278"/>
      <c r="D36" s="22" t="s">
        <v>5300</v>
      </c>
      <c r="E36" s="23" t="s">
        <v>5301</v>
      </c>
      <c r="F36" s="198" t="s">
        <v>3</v>
      </c>
      <c r="G36" s="15"/>
    </row>
    <row r="37" spans="2:7" ht="32" x14ac:dyDescent="0.2">
      <c r="B37" s="14"/>
      <c r="C37" s="278"/>
      <c r="D37" s="22" t="s">
        <v>19434</v>
      </c>
      <c r="E37" s="23" t="s">
        <v>5302</v>
      </c>
      <c r="F37" s="198" t="s">
        <v>3</v>
      </c>
      <c r="G37" s="15"/>
    </row>
    <row r="38" spans="2:7" ht="16" x14ac:dyDescent="0.2">
      <c r="B38" s="14"/>
      <c r="C38" s="278"/>
      <c r="D38" s="22" t="s">
        <v>19120</v>
      </c>
      <c r="E38" s="23" t="s">
        <v>19429</v>
      </c>
      <c r="F38" s="23" t="s">
        <v>109</v>
      </c>
      <c r="G38" s="15"/>
    </row>
    <row r="39" spans="2:7" ht="33" thickBot="1" x14ac:dyDescent="0.25">
      <c r="B39" s="14"/>
      <c r="C39" s="280"/>
      <c r="D39" s="22" t="s">
        <v>1043</v>
      </c>
      <c r="E39" s="23" t="s">
        <v>1044</v>
      </c>
      <c r="F39" s="23" t="s">
        <v>109</v>
      </c>
      <c r="G39" s="15"/>
    </row>
    <row r="40" spans="2:7" x14ac:dyDescent="0.2">
      <c r="B40" s="14"/>
      <c r="G40" s="15"/>
    </row>
    <row r="41" spans="2:7" ht="26" x14ac:dyDescent="0.3">
      <c r="B41" s="14"/>
      <c r="C41" s="17" t="s">
        <v>113</v>
      </c>
      <c r="G41" s="15"/>
    </row>
    <row r="42" spans="2:7" ht="16" thickBot="1" x14ac:dyDescent="0.25">
      <c r="B42" s="14"/>
      <c r="G42" s="15"/>
    </row>
    <row r="43" spans="2:7" ht="49.25" customHeight="1" x14ac:dyDescent="0.2">
      <c r="B43" s="14"/>
      <c r="C43" s="25" t="s">
        <v>114</v>
      </c>
      <c r="D43" s="271" t="s">
        <v>15</v>
      </c>
      <c r="E43" s="271"/>
      <c r="F43" s="272"/>
      <c r="G43" s="15"/>
    </row>
    <row r="44" spans="2:7" ht="49.25" customHeight="1" x14ac:dyDescent="0.2">
      <c r="B44" s="14"/>
      <c r="C44" s="26" t="s">
        <v>0</v>
      </c>
      <c r="D44" s="267" t="s">
        <v>363</v>
      </c>
      <c r="E44" s="267"/>
      <c r="F44" s="268"/>
      <c r="G44" s="15"/>
    </row>
    <row r="45" spans="2:7" ht="49.25" customHeight="1" x14ac:dyDescent="0.2">
      <c r="B45" s="14"/>
      <c r="C45" s="26" t="s">
        <v>120</v>
      </c>
      <c r="D45" s="267" t="s">
        <v>364</v>
      </c>
      <c r="E45" s="267"/>
      <c r="F45" s="268"/>
      <c r="G45" s="15"/>
    </row>
    <row r="46" spans="2:7" ht="49.25" customHeight="1" x14ac:dyDescent="0.2">
      <c r="B46" s="14"/>
      <c r="C46" s="27" t="s">
        <v>3</v>
      </c>
      <c r="D46" s="267" t="s">
        <v>17994</v>
      </c>
      <c r="E46" s="267"/>
      <c r="F46" s="268"/>
      <c r="G46" s="15"/>
    </row>
    <row r="47" spans="2:7" ht="49.25" customHeight="1" x14ac:dyDescent="0.2">
      <c r="B47" s="14"/>
      <c r="C47" s="26" t="s">
        <v>5</v>
      </c>
      <c r="D47" s="267" t="s">
        <v>115</v>
      </c>
      <c r="E47" s="267"/>
      <c r="F47" s="268"/>
      <c r="G47" s="15"/>
    </row>
    <row r="48" spans="2:7" ht="49.25" customHeight="1" x14ac:dyDescent="0.2">
      <c r="B48" s="14"/>
      <c r="C48" s="26" t="s">
        <v>9</v>
      </c>
      <c r="D48" s="267" t="s">
        <v>116</v>
      </c>
      <c r="E48" s="267"/>
      <c r="F48" s="268"/>
      <c r="G48" s="15"/>
    </row>
    <row r="49" spans="2:7" ht="49.25" customHeight="1" x14ac:dyDescent="0.2">
      <c r="B49" s="14"/>
      <c r="C49" s="26" t="s">
        <v>11</v>
      </c>
      <c r="D49" s="267" t="s">
        <v>17995</v>
      </c>
      <c r="E49" s="267"/>
      <c r="F49" s="268"/>
      <c r="G49" s="15"/>
    </row>
    <row r="50" spans="2:7" ht="49.25" customHeight="1" x14ac:dyDescent="0.2">
      <c r="B50" s="14"/>
      <c r="C50" s="26" t="s">
        <v>14</v>
      </c>
      <c r="D50" s="267" t="s">
        <v>117</v>
      </c>
      <c r="E50" s="267"/>
      <c r="F50" s="268"/>
      <c r="G50" s="15"/>
    </row>
    <row r="51" spans="2:7" ht="53.5" customHeight="1" thickBot="1" x14ac:dyDescent="0.25">
      <c r="B51" s="14"/>
      <c r="C51" s="28" t="s">
        <v>15</v>
      </c>
      <c r="D51" s="269" t="s">
        <v>118</v>
      </c>
      <c r="E51" s="269"/>
      <c r="F51" s="270"/>
      <c r="G51" s="15"/>
    </row>
    <row r="52" spans="2:7" ht="16" thickBot="1" x14ac:dyDescent="0.25">
      <c r="B52" s="29"/>
      <c r="C52" s="30"/>
      <c r="D52" s="30"/>
      <c r="E52" s="30"/>
      <c r="F52" s="30"/>
      <c r="G52" s="31"/>
    </row>
  </sheetData>
  <sheetProtection sheet="1" selectLockedCells="1"/>
  <customSheetViews>
    <customSheetView guid="{853B6239-A439-411F-9927-AA08BF431DBB}" scale="70" showGridLines="0" topLeftCell="A20">
      <selection activeCell="E25" sqref="E25"/>
      <pageMargins left="0.7" right="0.7" top="0.75" bottom="0.75" header="0.3" footer="0.3"/>
      <pageSetup paperSize="9" orientation="portrait" r:id="rId1"/>
    </customSheetView>
    <customSheetView guid="{03B04745-F29E-4E26-B62E-F0D2264078A4}" scale="70" showGridLines="0" topLeftCell="A25">
      <selection activeCell="L19" sqref="L19"/>
      <pageMargins left="0.7" right="0.7" top="0.75" bottom="0.75" header="0.3" footer="0.3"/>
      <pageSetup paperSize="9" orientation="portrait" r:id="rId2"/>
    </customSheetView>
    <customSheetView guid="{DEC7CBE2-9713-4252-8444-1D6959C164AB}" scale="80" showGridLines="0" topLeftCell="A34">
      <selection activeCell="L8" sqref="L8"/>
      <pageMargins left="0.7" right="0.7" top="0.75" bottom="0.75" header="0.3" footer="0.3"/>
      <pageSetup paperSize="9" orientation="portrait" r:id="rId3"/>
    </customSheetView>
    <customSheetView guid="{9F9DAF4D-D2EF-4660-943E-0C19C13C2663}" scale="70" showGridLines="0" topLeftCell="A43">
      <selection activeCell="M20" sqref="M20"/>
      <pageMargins left="0.7" right="0.7" top="0.75" bottom="0.75" header="0.3" footer="0.3"/>
      <pageSetup paperSize="9" orientation="portrait" r:id="rId4"/>
    </customSheetView>
  </customSheetViews>
  <mergeCells count="14">
    <mergeCell ref="C4:E4"/>
    <mergeCell ref="D45:F45"/>
    <mergeCell ref="D50:F50"/>
    <mergeCell ref="D51:F51"/>
    <mergeCell ref="D43:F43"/>
    <mergeCell ref="D44:F44"/>
    <mergeCell ref="D46:F46"/>
    <mergeCell ref="D47:F47"/>
    <mergeCell ref="D48:F48"/>
    <mergeCell ref="D49:F49"/>
    <mergeCell ref="C12:F12"/>
    <mergeCell ref="C14:D15"/>
    <mergeCell ref="C24:C29"/>
    <mergeCell ref="C31:C39"/>
  </mergeCells>
  <pageMargins left="0.7" right="0.7" top="0.75" bottom="0.75" header="0.3" footer="0.3"/>
  <pageSetup paperSize="9" orientation="portrait" r:id="rId5"/>
  <drawing r:id="rId6"/>
  <legacyDrawing r:id="rId7"/>
  <oleObjects>
    <mc:AlternateContent xmlns:mc="http://schemas.openxmlformats.org/markup-compatibility/2006">
      <mc:Choice Requires="x14">
        <oleObject progId="Word.Document.12" shapeId="1025" r:id="rId8">
          <objectPr defaultSize="0" autoPict="0" r:id="rId9">
            <anchor moveWithCells="1">
              <from>
                <xdr:col>2</xdr:col>
                <xdr:colOff>101600</xdr:colOff>
                <xdr:row>13</xdr:row>
                <xdr:rowOff>139700</xdr:rowOff>
              </from>
              <to>
                <xdr:col>5</xdr:col>
                <xdr:colOff>1524000</xdr:colOff>
                <xdr:row>16</xdr:row>
                <xdr:rowOff>12700</xdr:rowOff>
              </to>
            </anchor>
          </objectPr>
        </oleObject>
      </mc:Choice>
      <mc:Fallback>
        <oleObject progId="Word.Document.12" shapeId="1025" r:id="rId8"/>
      </mc:Fallback>
    </mc:AlternateContent>
  </oleObjec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tabColor theme="7" tint="0.39997558519241921"/>
  </sheetPr>
  <dimension ref="A1:AG18"/>
  <sheetViews>
    <sheetView zoomScale="70" zoomScaleNormal="70" workbookViewId="0">
      <selection activeCell="B11" sqref="B11"/>
    </sheetView>
  </sheetViews>
  <sheetFormatPr baseColWidth="10" defaultColWidth="8.83203125" defaultRowHeight="15" outlineLevelRow="1" x14ac:dyDescent="0.2"/>
  <cols>
    <col min="1" max="33" width="30.83203125" customWidth="1"/>
  </cols>
  <sheetData>
    <row r="1" spans="1:33" ht="25.25" customHeight="1" x14ac:dyDescent="0.2">
      <c r="A1" s="1" t="s">
        <v>0</v>
      </c>
      <c r="B1" s="94" t="s">
        <v>276</v>
      </c>
      <c r="C1" s="94" t="s">
        <v>19155</v>
      </c>
      <c r="D1" s="94" t="str">
        <f>IF(ISNUMBER(SEARCH("D",TENEMENT!$G$9)),"LONGITUDE","EASTING")</f>
        <v>EASTING</v>
      </c>
      <c r="E1" s="94" t="str">
        <f>IF(ISNUMBER(SEARCH("D",TENEMENT!$G$9)),"LATITUDE","NORTHING")</f>
        <v>NORTHING</v>
      </c>
      <c r="F1" s="94" t="s">
        <v>18010</v>
      </c>
      <c r="G1" s="94" t="s">
        <v>750</v>
      </c>
      <c r="H1" s="94" t="s">
        <v>19108</v>
      </c>
      <c r="I1" s="94" t="s">
        <v>1102</v>
      </c>
      <c r="J1" s="94" t="s">
        <v>1099</v>
      </c>
      <c r="K1" s="94" t="s">
        <v>15149</v>
      </c>
      <c r="L1" s="94" t="s">
        <v>1097</v>
      </c>
      <c r="M1" s="94" t="s">
        <v>15150</v>
      </c>
      <c r="N1" s="94" t="s">
        <v>1098</v>
      </c>
      <c r="O1" s="94" t="s">
        <v>5351</v>
      </c>
      <c r="P1" s="94" t="s">
        <v>5352</v>
      </c>
      <c r="Q1" s="94" t="s">
        <v>5353</v>
      </c>
      <c r="R1" s="94" t="s">
        <v>5354</v>
      </c>
      <c r="S1" s="94" t="s">
        <v>5355</v>
      </c>
      <c r="T1" s="94" t="s">
        <v>5356</v>
      </c>
      <c r="U1" s="94" t="s">
        <v>19136</v>
      </c>
      <c r="V1" s="94" t="s">
        <v>19137</v>
      </c>
      <c r="W1" s="94" t="s">
        <v>5357</v>
      </c>
      <c r="X1" s="94" t="s">
        <v>5358</v>
      </c>
      <c r="Y1" s="94" t="s">
        <v>5359</v>
      </c>
      <c r="Z1" s="94" t="s">
        <v>5360</v>
      </c>
      <c r="AA1" s="94" t="s">
        <v>15139</v>
      </c>
      <c r="AB1" s="94" t="s">
        <v>15140</v>
      </c>
      <c r="AC1" s="94" t="s">
        <v>5363</v>
      </c>
      <c r="AD1" s="94" t="s">
        <v>5350</v>
      </c>
      <c r="AE1" s="94" t="s">
        <v>1101</v>
      </c>
      <c r="AF1" s="94" t="s">
        <v>1100</v>
      </c>
      <c r="AG1" s="94" t="s">
        <v>2</v>
      </c>
    </row>
    <row r="2" spans="1:33" ht="25.25" customHeight="1" outlineLevel="1" x14ac:dyDescent="0.2">
      <c r="A2" s="32" t="s">
        <v>120</v>
      </c>
      <c r="B2" s="162" t="s">
        <v>145</v>
      </c>
      <c r="C2" s="162"/>
      <c r="D2" s="162" t="s">
        <v>145</v>
      </c>
      <c r="E2" s="162" t="s">
        <v>145</v>
      </c>
      <c r="F2" s="162" t="s">
        <v>145</v>
      </c>
      <c r="G2" s="162" t="s">
        <v>146</v>
      </c>
      <c r="H2" s="162" t="s">
        <v>1067</v>
      </c>
      <c r="I2" s="162" t="s">
        <v>145</v>
      </c>
      <c r="J2" s="162" t="s">
        <v>145</v>
      </c>
      <c r="K2" s="162" t="s">
        <v>145</v>
      </c>
      <c r="L2" s="162" t="s">
        <v>145</v>
      </c>
      <c r="M2" s="162" t="s">
        <v>145</v>
      </c>
      <c r="N2" s="162" t="s">
        <v>145</v>
      </c>
      <c r="O2" s="162" t="s">
        <v>145</v>
      </c>
      <c r="P2" s="162" t="s">
        <v>145</v>
      </c>
      <c r="Q2" s="162" t="s">
        <v>145</v>
      </c>
      <c r="R2" s="162" t="s">
        <v>145</v>
      </c>
      <c r="S2" s="162" t="s">
        <v>145</v>
      </c>
      <c r="T2" s="162" t="s">
        <v>145</v>
      </c>
      <c r="U2" s="162" t="s">
        <v>145</v>
      </c>
      <c r="V2" s="162" t="s">
        <v>145</v>
      </c>
      <c r="W2" s="162" t="s">
        <v>145</v>
      </c>
      <c r="X2" s="162" t="s">
        <v>145</v>
      </c>
      <c r="Y2" s="162" t="s">
        <v>145</v>
      </c>
      <c r="Z2" s="162" t="s">
        <v>145</v>
      </c>
      <c r="AA2" s="162" t="s">
        <v>145</v>
      </c>
      <c r="AB2" s="162" t="s">
        <v>145</v>
      </c>
      <c r="AC2" s="162" t="s">
        <v>145</v>
      </c>
      <c r="AD2" s="162" t="s">
        <v>145</v>
      </c>
      <c r="AE2" s="162" t="s">
        <v>145</v>
      </c>
      <c r="AF2" s="162" t="s">
        <v>145</v>
      </c>
      <c r="AG2" s="162" t="s">
        <v>19080</v>
      </c>
    </row>
    <row r="3" spans="1:33" ht="25.25" customHeight="1" outlineLevel="1" x14ac:dyDescent="0.2">
      <c r="A3" s="43" t="s">
        <v>3</v>
      </c>
      <c r="B3" s="157" t="s">
        <v>15371</v>
      </c>
      <c r="C3" s="157" t="s">
        <v>15371</v>
      </c>
      <c r="D3" s="157" t="s">
        <v>4</v>
      </c>
      <c r="E3" s="157" t="s">
        <v>4</v>
      </c>
      <c r="F3" s="157"/>
      <c r="G3" s="157" t="s">
        <v>4</v>
      </c>
      <c r="H3" s="157" t="s">
        <v>4</v>
      </c>
      <c r="I3" s="157"/>
      <c r="J3" s="157"/>
      <c r="K3" s="157" t="s">
        <v>4</v>
      </c>
      <c r="L3" s="157"/>
      <c r="M3" s="157" t="s">
        <v>15371</v>
      </c>
      <c r="N3" s="157"/>
      <c r="O3" s="157"/>
      <c r="P3" s="157"/>
      <c r="Q3" s="157"/>
      <c r="R3" s="157"/>
      <c r="S3" s="157"/>
      <c r="T3" s="157"/>
      <c r="U3" s="157" t="s">
        <v>15371</v>
      </c>
      <c r="V3" s="157" t="s">
        <v>15371</v>
      </c>
      <c r="W3" s="157"/>
      <c r="X3" s="157"/>
      <c r="Y3" s="157"/>
      <c r="Z3" s="157"/>
      <c r="AA3" s="157"/>
      <c r="AB3" s="157"/>
      <c r="AC3" s="157"/>
      <c r="AD3" s="157"/>
      <c r="AE3" s="157"/>
      <c r="AF3" s="157"/>
      <c r="AG3" s="157"/>
    </row>
    <row r="4" spans="1:33" ht="25.25" customHeight="1" outlineLevel="1" x14ac:dyDescent="0.2">
      <c r="A4" s="5" t="s">
        <v>5</v>
      </c>
      <c r="B4" s="158" t="s">
        <v>6</v>
      </c>
      <c r="C4" s="158" t="s">
        <v>6</v>
      </c>
      <c r="D4" s="158" t="s">
        <v>8</v>
      </c>
      <c r="E4" s="158" t="s">
        <v>8</v>
      </c>
      <c r="F4" s="158" t="s">
        <v>8</v>
      </c>
      <c r="G4" s="158" t="s">
        <v>6</v>
      </c>
      <c r="H4" s="158" t="s">
        <v>7</v>
      </c>
      <c r="I4" s="158" t="s">
        <v>6</v>
      </c>
      <c r="J4" s="158" t="s">
        <v>6</v>
      </c>
      <c r="K4" s="158" t="s">
        <v>6</v>
      </c>
      <c r="L4" s="158" t="s">
        <v>8</v>
      </c>
      <c r="M4" s="158" t="s">
        <v>6</v>
      </c>
      <c r="N4" s="158" t="s">
        <v>8</v>
      </c>
      <c r="O4" s="158" t="s">
        <v>6</v>
      </c>
      <c r="P4" s="158" t="s">
        <v>8</v>
      </c>
      <c r="Q4" s="158" t="s">
        <v>6</v>
      </c>
      <c r="R4" s="158" t="s">
        <v>8</v>
      </c>
      <c r="S4" s="158" t="s">
        <v>6</v>
      </c>
      <c r="T4" s="158" t="s">
        <v>8</v>
      </c>
      <c r="U4" s="158" t="s">
        <v>6</v>
      </c>
      <c r="V4" s="158" t="s">
        <v>6</v>
      </c>
      <c r="W4" s="158" t="s">
        <v>6</v>
      </c>
      <c r="X4" s="158" t="s">
        <v>8</v>
      </c>
      <c r="Y4" s="158" t="s">
        <v>6</v>
      </c>
      <c r="Z4" s="158" t="s">
        <v>8</v>
      </c>
      <c r="AA4" s="158" t="s">
        <v>6</v>
      </c>
      <c r="AB4" s="158" t="s">
        <v>330</v>
      </c>
      <c r="AC4" s="158" t="s">
        <v>8</v>
      </c>
      <c r="AD4" s="158" t="s">
        <v>6</v>
      </c>
      <c r="AE4" s="158" t="s">
        <v>6</v>
      </c>
      <c r="AF4" s="158" t="s">
        <v>6</v>
      </c>
      <c r="AG4" s="158" t="s">
        <v>6</v>
      </c>
    </row>
    <row r="5" spans="1:33" ht="25.25" customHeight="1" outlineLevel="1" x14ac:dyDescent="0.2">
      <c r="A5" s="5" t="s">
        <v>9</v>
      </c>
      <c r="B5" s="158">
        <v>40</v>
      </c>
      <c r="C5" s="158">
        <v>40</v>
      </c>
      <c r="D5" s="158" t="str">
        <f>IF($I$1="EASTING","10,5","14,9")</f>
        <v>14,9</v>
      </c>
      <c r="E5" s="158" t="str">
        <f>IF($J$1="NORTHING","10,5","14,9")</f>
        <v>14,9</v>
      </c>
      <c r="F5" s="158" t="s">
        <v>10</v>
      </c>
      <c r="G5" s="158">
        <v>40</v>
      </c>
      <c r="H5" s="158" t="s">
        <v>7</v>
      </c>
      <c r="I5" s="158">
        <v>1</v>
      </c>
      <c r="J5" s="158">
        <v>8</v>
      </c>
      <c r="K5" s="158">
        <v>40</v>
      </c>
      <c r="L5" s="158" t="s">
        <v>10</v>
      </c>
      <c r="M5" s="158">
        <v>40</v>
      </c>
      <c r="N5" s="158" t="s">
        <v>10</v>
      </c>
      <c r="O5" s="158">
        <v>40</v>
      </c>
      <c r="P5" s="158" t="s">
        <v>10</v>
      </c>
      <c r="Q5" s="158">
        <v>40</v>
      </c>
      <c r="R5" s="158" t="s">
        <v>10</v>
      </c>
      <c r="S5" s="158">
        <v>40</v>
      </c>
      <c r="T5" s="158" t="s">
        <v>10</v>
      </c>
      <c r="U5" s="158">
        <v>40</v>
      </c>
      <c r="V5" s="158">
        <v>40</v>
      </c>
      <c r="W5" s="158">
        <v>40</v>
      </c>
      <c r="X5" s="158" t="s">
        <v>10</v>
      </c>
      <c r="Y5" s="158">
        <v>40</v>
      </c>
      <c r="Z5" s="158" t="s">
        <v>10</v>
      </c>
      <c r="AA5" s="158">
        <v>40</v>
      </c>
      <c r="AB5" s="158">
        <v>255</v>
      </c>
      <c r="AC5" s="158" t="s">
        <v>10</v>
      </c>
      <c r="AD5" s="158">
        <v>40</v>
      </c>
      <c r="AE5" s="158">
        <v>40</v>
      </c>
      <c r="AF5" s="158">
        <v>40</v>
      </c>
      <c r="AG5" s="158">
        <v>2000</v>
      </c>
    </row>
    <row r="6" spans="1:33" ht="25.25" customHeight="1" outlineLevel="1" x14ac:dyDescent="0.2">
      <c r="A6" s="5" t="s">
        <v>11</v>
      </c>
      <c r="B6" s="158" t="s">
        <v>12</v>
      </c>
      <c r="C6" s="158" t="s">
        <v>12</v>
      </c>
      <c r="D6" s="158" t="str">
        <f>IF($D$1="EASTING","METRES","DECIMAL DEGREES")</f>
        <v>METRES</v>
      </c>
      <c r="E6" s="158" t="str">
        <f>IF($E$1="NORTHING","METRES","DECIMAL DEGREES")</f>
        <v>METRES</v>
      </c>
      <c r="F6" s="158" t="s">
        <v>13</v>
      </c>
      <c r="G6" s="158" t="s">
        <v>12</v>
      </c>
      <c r="H6" s="158" t="s">
        <v>402</v>
      </c>
      <c r="I6" s="158" t="s">
        <v>12</v>
      </c>
      <c r="J6" s="158" t="s">
        <v>12</v>
      </c>
      <c r="K6" s="158" t="s">
        <v>12</v>
      </c>
      <c r="L6" s="158" t="s">
        <v>255</v>
      </c>
      <c r="M6" s="158" t="s">
        <v>12</v>
      </c>
      <c r="N6" s="158" t="s">
        <v>255</v>
      </c>
      <c r="O6" s="158" t="s">
        <v>12</v>
      </c>
      <c r="P6" s="158" t="s">
        <v>255</v>
      </c>
      <c r="Q6" s="158" t="s">
        <v>12</v>
      </c>
      <c r="R6" s="158" t="s">
        <v>255</v>
      </c>
      <c r="S6" s="158" t="s">
        <v>12</v>
      </c>
      <c r="T6" s="158" t="s">
        <v>255</v>
      </c>
      <c r="U6" s="158" t="s">
        <v>12</v>
      </c>
      <c r="V6" s="158" t="s">
        <v>12</v>
      </c>
      <c r="W6" s="158" t="s">
        <v>12</v>
      </c>
      <c r="X6" s="158" t="s">
        <v>255</v>
      </c>
      <c r="Y6" s="158" t="s">
        <v>12</v>
      </c>
      <c r="Z6" s="158" t="s">
        <v>255</v>
      </c>
      <c r="AA6" s="158" t="s">
        <v>12</v>
      </c>
      <c r="AB6" s="158" t="s">
        <v>12</v>
      </c>
      <c r="AC6" s="158" t="s">
        <v>255</v>
      </c>
      <c r="AD6" s="158" t="s">
        <v>12</v>
      </c>
      <c r="AE6" s="158" t="s">
        <v>12</v>
      </c>
      <c r="AF6" s="158" t="s">
        <v>12</v>
      </c>
      <c r="AG6" s="158" t="s">
        <v>12</v>
      </c>
    </row>
    <row r="7" spans="1:33" ht="25.25" customHeight="1" outlineLevel="1" x14ac:dyDescent="0.2">
      <c r="A7" s="5" t="s">
        <v>14</v>
      </c>
      <c r="B7" s="158" t="s">
        <v>12</v>
      </c>
      <c r="C7" s="158" t="s">
        <v>12</v>
      </c>
      <c r="D7" s="158">
        <f>IF($I$1="EASTING",2,6)</f>
        <v>6</v>
      </c>
      <c r="E7" s="158">
        <f>IF($J$1="NORTHING","2",6)</f>
        <v>6</v>
      </c>
      <c r="F7" s="158">
        <v>1</v>
      </c>
      <c r="G7" s="158" t="s">
        <v>12</v>
      </c>
      <c r="H7" s="158" t="s">
        <v>12</v>
      </c>
      <c r="I7" s="158" t="s">
        <v>12</v>
      </c>
      <c r="J7" s="158" t="s">
        <v>12</v>
      </c>
      <c r="K7" s="158" t="s">
        <v>12</v>
      </c>
      <c r="L7" s="158">
        <v>0</v>
      </c>
      <c r="M7" s="158" t="s">
        <v>12</v>
      </c>
      <c r="N7" s="158">
        <v>0</v>
      </c>
      <c r="O7" s="158" t="s">
        <v>12</v>
      </c>
      <c r="P7" s="158">
        <v>0</v>
      </c>
      <c r="Q7" s="158" t="s">
        <v>12</v>
      </c>
      <c r="R7" s="158">
        <v>0</v>
      </c>
      <c r="S7" s="158" t="s">
        <v>12</v>
      </c>
      <c r="T7" s="158">
        <v>0</v>
      </c>
      <c r="U7" s="158" t="s">
        <v>12</v>
      </c>
      <c r="V7" s="158" t="s">
        <v>12</v>
      </c>
      <c r="W7" s="158" t="s">
        <v>12</v>
      </c>
      <c r="X7" s="158">
        <v>0</v>
      </c>
      <c r="Y7" s="158" t="s">
        <v>12</v>
      </c>
      <c r="Z7" s="158">
        <v>0</v>
      </c>
      <c r="AA7" s="158" t="s">
        <v>12</v>
      </c>
      <c r="AB7" s="158" t="s">
        <v>12</v>
      </c>
      <c r="AC7" s="158">
        <v>0</v>
      </c>
      <c r="AD7" s="158" t="s">
        <v>12</v>
      </c>
      <c r="AE7" s="158" t="s">
        <v>12</v>
      </c>
      <c r="AF7" s="158" t="s">
        <v>12</v>
      </c>
      <c r="AG7" s="158" t="s">
        <v>12</v>
      </c>
    </row>
    <row r="8" spans="1:33" ht="200" customHeight="1" outlineLevel="1" x14ac:dyDescent="0.2">
      <c r="A8" s="44" t="s">
        <v>15</v>
      </c>
      <c r="B8" s="159" t="s">
        <v>19157</v>
      </c>
      <c r="C8" s="159" t="s">
        <v>19156</v>
      </c>
      <c r="D8" s="159" t="str">
        <f>IF($D$1="EASTING","EASTING: X offet from the UTM zone point of origin in metres","LONGITUDE: Angular distance in decimal degrees, east or west of the prime meridian. A negative value represents a west longitude.")</f>
        <v>EASTING: X offet from the UTM zone point of origin in metres</v>
      </c>
      <c r="E8" s="159" t="str">
        <f>IF($E$1="NORTHING","NORTHING: Y offet from the UTM zone point of origin in metres","LATITUDE: Angular distance in decimal degrees, north or south of the equator. A negative value represents a south latitude.")</f>
        <v>NORTHING: Y offet from the UTM zone point of origin in metres</v>
      </c>
      <c r="F8" s="159" t="s">
        <v>19095</v>
      </c>
      <c r="G8" s="159" t="s">
        <v>19081</v>
      </c>
      <c r="H8" s="159" t="s">
        <v>19109</v>
      </c>
      <c r="I8" s="159" t="s">
        <v>15134</v>
      </c>
      <c r="J8" s="159" t="s">
        <v>15124</v>
      </c>
      <c r="K8" s="159" t="s">
        <v>19103</v>
      </c>
      <c r="L8" s="159" t="s">
        <v>19104</v>
      </c>
      <c r="M8" s="159" t="s">
        <v>19107</v>
      </c>
      <c r="N8" s="159" t="s">
        <v>19105</v>
      </c>
      <c r="O8" s="159" t="s">
        <v>15126</v>
      </c>
      <c r="P8" s="159" t="s">
        <v>15129</v>
      </c>
      <c r="Q8" s="159" t="s">
        <v>15127</v>
      </c>
      <c r="R8" s="159" t="s">
        <v>15129</v>
      </c>
      <c r="S8" s="159" t="s">
        <v>15128</v>
      </c>
      <c r="T8" s="159" t="s">
        <v>15129</v>
      </c>
      <c r="U8" s="159" t="s">
        <v>19154</v>
      </c>
      <c r="V8" s="159" t="s">
        <v>19153</v>
      </c>
      <c r="W8" s="159" t="s">
        <v>5361</v>
      </c>
      <c r="X8" s="159" t="s">
        <v>15135</v>
      </c>
      <c r="Y8" s="159" t="s">
        <v>5362</v>
      </c>
      <c r="Z8" s="159" t="s">
        <v>15136</v>
      </c>
      <c r="AA8" s="159" t="s">
        <v>15141</v>
      </c>
      <c r="AB8" s="159" t="s">
        <v>15142</v>
      </c>
      <c r="AC8" s="159" t="s">
        <v>15125</v>
      </c>
      <c r="AD8" s="159" t="s">
        <v>15138</v>
      </c>
      <c r="AE8" s="159" t="s">
        <v>15137</v>
      </c>
      <c r="AF8" s="159" t="s">
        <v>15130</v>
      </c>
      <c r="AG8" s="159" t="s">
        <v>16</v>
      </c>
    </row>
    <row r="9" spans="1:33" s="183" customFormat="1" x14ac:dyDescent="0.2">
      <c r="A9" s="180"/>
      <c r="B9" s="174" t="s">
        <v>19261</v>
      </c>
      <c r="C9" s="174"/>
      <c r="D9" s="211" t="s">
        <v>19287</v>
      </c>
      <c r="E9" s="223">
        <v>1234567</v>
      </c>
      <c r="F9" s="223">
        <v>200</v>
      </c>
      <c r="G9" s="173" t="s">
        <v>1092</v>
      </c>
      <c r="H9" s="224">
        <v>36526</v>
      </c>
      <c r="I9" s="187" t="s">
        <v>18209</v>
      </c>
      <c r="J9" s="187" t="s">
        <v>19294</v>
      </c>
      <c r="K9" s="211" t="s">
        <v>18389</v>
      </c>
      <c r="L9" s="187">
        <v>100</v>
      </c>
      <c r="M9" s="211"/>
      <c r="N9" s="187"/>
      <c r="O9" s="187" t="s">
        <v>15300</v>
      </c>
      <c r="P9" s="187">
        <v>25</v>
      </c>
      <c r="Q9" s="187"/>
      <c r="R9" s="187"/>
      <c r="S9" s="187"/>
      <c r="T9" s="187"/>
      <c r="U9" s="187" t="s">
        <v>19308</v>
      </c>
      <c r="V9" s="187" t="s">
        <v>19345</v>
      </c>
      <c r="W9" s="187"/>
      <c r="X9" s="187"/>
      <c r="Y9" s="187"/>
      <c r="Z9" s="187"/>
      <c r="AA9" s="187"/>
      <c r="AB9" s="187"/>
      <c r="AC9" s="187"/>
      <c r="AD9" s="187"/>
      <c r="AE9" s="187"/>
      <c r="AF9" s="187"/>
      <c r="AG9" s="187"/>
    </row>
    <row r="10" spans="1:33" x14ac:dyDescent="0.2">
      <c r="A10" s="8"/>
      <c r="B10" s="155"/>
      <c r="C10" s="155"/>
      <c r="D10" s="155"/>
      <c r="E10" s="155"/>
      <c r="F10" s="155"/>
      <c r="G10" s="155"/>
      <c r="H10" s="225"/>
      <c r="I10" s="49"/>
      <c r="J10" s="49"/>
      <c r="K10" s="212"/>
      <c r="L10" s="49"/>
      <c r="M10" s="212"/>
      <c r="N10" s="49"/>
      <c r="O10" s="49"/>
      <c r="P10" s="49"/>
      <c r="Q10" s="49"/>
      <c r="R10" s="49"/>
      <c r="S10" s="49"/>
      <c r="T10" s="49"/>
      <c r="U10" s="49"/>
      <c r="V10" s="49"/>
      <c r="W10" s="49"/>
      <c r="X10" s="49"/>
      <c r="Y10" s="49"/>
      <c r="Z10" s="49"/>
      <c r="AA10" s="49"/>
      <c r="AB10" s="49"/>
      <c r="AC10" s="49"/>
      <c r="AD10" s="49"/>
      <c r="AE10" s="49"/>
      <c r="AF10" s="49"/>
      <c r="AG10" s="49"/>
    </row>
    <row r="11" spans="1:33" x14ac:dyDescent="0.2">
      <c r="A11" s="8"/>
      <c r="B11" s="155"/>
      <c r="C11" s="155"/>
      <c r="D11" s="155"/>
      <c r="E11" s="155"/>
      <c r="F11" s="155"/>
      <c r="G11" s="155"/>
      <c r="H11" s="225"/>
      <c r="I11" s="49"/>
      <c r="J11" s="49"/>
      <c r="K11" s="212"/>
      <c r="L11" s="49"/>
      <c r="M11" s="212"/>
      <c r="N11" s="49"/>
      <c r="O11" s="49"/>
      <c r="P11" s="49"/>
      <c r="Q11" s="49"/>
      <c r="R11" s="49"/>
      <c r="S11" s="49"/>
      <c r="T11" s="49"/>
      <c r="U11" s="49"/>
      <c r="V11" s="49"/>
      <c r="W11" s="49"/>
      <c r="X11" s="49"/>
      <c r="Y11" s="49"/>
      <c r="Z11" s="49"/>
      <c r="AA11" s="49"/>
      <c r="AB11" s="49"/>
      <c r="AC11" s="49"/>
      <c r="AD11" s="49"/>
      <c r="AE11" s="49"/>
      <c r="AF11" s="49"/>
      <c r="AG11" s="49"/>
    </row>
    <row r="12" spans="1:33" x14ac:dyDescent="0.2">
      <c r="A12" s="8"/>
      <c r="B12" s="155"/>
      <c r="C12" s="155"/>
      <c r="D12" s="155"/>
      <c r="E12" s="155"/>
      <c r="F12" s="155"/>
      <c r="G12" s="155"/>
      <c r="H12" s="225"/>
      <c r="I12" s="49"/>
      <c r="J12" s="49"/>
      <c r="K12" s="212"/>
      <c r="L12" s="49"/>
      <c r="M12" s="212"/>
      <c r="N12" s="49"/>
      <c r="O12" s="49"/>
      <c r="P12" s="49"/>
      <c r="Q12" s="49"/>
      <c r="R12" s="49"/>
      <c r="S12" s="49"/>
      <c r="T12" s="49"/>
      <c r="U12" s="49"/>
      <c r="V12" s="49"/>
      <c r="W12" s="49"/>
      <c r="X12" s="49"/>
      <c r="Y12" s="49"/>
      <c r="Z12" s="49"/>
      <c r="AA12" s="49"/>
      <c r="AB12" s="49"/>
      <c r="AC12" s="49"/>
      <c r="AD12" s="49"/>
      <c r="AE12" s="49"/>
      <c r="AF12" s="49"/>
      <c r="AG12" s="49"/>
    </row>
    <row r="13" spans="1:33" x14ac:dyDescent="0.2">
      <c r="A13" s="8"/>
      <c r="B13" s="155"/>
      <c r="C13" s="155"/>
      <c r="D13" s="155"/>
      <c r="E13" s="155"/>
      <c r="F13" s="155"/>
      <c r="G13" s="155"/>
      <c r="H13" s="225"/>
      <c r="I13" s="49"/>
      <c r="J13" s="49"/>
      <c r="K13" s="212"/>
      <c r="L13" s="49"/>
      <c r="M13" s="212"/>
      <c r="N13" s="49"/>
      <c r="O13" s="49"/>
      <c r="P13" s="49"/>
      <c r="Q13" s="49"/>
      <c r="R13" s="49"/>
      <c r="S13" s="49"/>
      <c r="T13" s="49"/>
      <c r="U13" s="49"/>
      <c r="V13" s="49"/>
      <c r="W13" s="49"/>
      <c r="X13" s="49"/>
      <c r="Y13" s="49"/>
      <c r="Z13" s="49"/>
      <c r="AA13" s="49"/>
      <c r="AB13" s="49"/>
      <c r="AC13" s="49"/>
      <c r="AD13" s="49"/>
      <c r="AE13" s="49"/>
      <c r="AF13" s="49"/>
      <c r="AG13" s="49"/>
    </row>
    <row r="14" spans="1:33" x14ac:dyDescent="0.2">
      <c r="A14" s="8"/>
      <c r="B14" s="155"/>
      <c r="C14" s="155"/>
      <c r="D14" s="155"/>
      <c r="E14" s="155"/>
      <c r="F14" s="155"/>
      <c r="G14" s="155"/>
      <c r="H14" s="225"/>
      <c r="I14" s="49"/>
      <c r="J14" s="49"/>
      <c r="K14" s="212"/>
      <c r="L14" s="49"/>
      <c r="M14" s="212"/>
      <c r="N14" s="49"/>
      <c r="O14" s="49"/>
      <c r="P14" s="49"/>
      <c r="Q14" s="49"/>
      <c r="R14" s="49"/>
      <c r="S14" s="49"/>
      <c r="T14" s="49"/>
      <c r="U14" s="49"/>
      <c r="V14" s="49"/>
      <c r="W14" s="49"/>
      <c r="X14" s="49"/>
      <c r="Y14" s="49"/>
      <c r="Z14" s="49"/>
      <c r="AA14" s="49"/>
      <c r="AB14" s="49"/>
      <c r="AC14" s="49"/>
      <c r="AD14" s="49"/>
      <c r="AE14" s="49"/>
      <c r="AF14" s="49"/>
      <c r="AG14" s="49"/>
    </row>
    <row r="15" spans="1:33" x14ac:dyDescent="0.2">
      <c r="A15" s="8"/>
      <c r="B15" s="155"/>
      <c r="C15" s="155"/>
      <c r="D15" s="155"/>
      <c r="E15" s="155"/>
      <c r="F15" s="155"/>
      <c r="G15" s="155"/>
      <c r="H15" s="225"/>
      <c r="I15" s="49"/>
      <c r="J15" s="49"/>
      <c r="K15" s="212"/>
      <c r="L15" s="49"/>
      <c r="M15" s="212"/>
      <c r="N15" s="49"/>
      <c r="O15" s="49"/>
      <c r="P15" s="49"/>
      <c r="Q15" s="49"/>
      <c r="R15" s="49"/>
      <c r="S15" s="49"/>
      <c r="T15" s="49"/>
      <c r="U15" s="49"/>
      <c r="V15" s="49"/>
      <c r="W15" s="49"/>
      <c r="X15" s="49"/>
      <c r="Y15" s="49"/>
      <c r="Z15" s="49"/>
      <c r="AA15" s="49"/>
      <c r="AB15" s="49"/>
      <c r="AC15" s="49"/>
      <c r="AD15" s="49"/>
      <c r="AE15" s="49"/>
      <c r="AF15" s="49"/>
      <c r="AG15" s="49"/>
    </row>
    <row r="16" spans="1:33" x14ac:dyDescent="0.2">
      <c r="A16" s="8"/>
      <c r="B16" s="155"/>
      <c r="C16" s="155"/>
      <c r="D16" s="155"/>
      <c r="E16" s="155"/>
      <c r="F16" s="155"/>
      <c r="G16" s="155"/>
      <c r="H16" s="225"/>
      <c r="I16" s="49"/>
      <c r="J16" s="49"/>
      <c r="K16" s="212"/>
      <c r="L16" s="49"/>
      <c r="M16" s="212"/>
      <c r="N16" s="49"/>
      <c r="O16" s="49"/>
      <c r="P16" s="49"/>
      <c r="Q16" s="49"/>
      <c r="R16" s="49"/>
      <c r="S16" s="49"/>
      <c r="T16" s="49"/>
      <c r="U16" s="49"/>
      <c r="V16" s="49"/>
      <c r="W16" s="49"/>
      <c r="X16" s="49"/>
      <c r="Y16" s="49"/>
      <c r="Z16" s="49"/>
      <c r="AA16" s="49"/>
      <c r="AB16" s="49"/>
      <c r="AC16" s="49"/>
      <c r="AD16" s="49"/>
      <c r="AE16" s="49"/>
      <c r="AF16" s="49"/>
      <c r="AG16" s="49"/>
    </row>
    <row r="17" spans="1:33" x14ac:dyDescent="0.2">
      <c r="A17" s="8"/>
      <c r="B17" s="155"/>
      <c r="C17" s="155"/>
      <c r="D17" s="155"/>
      <c r="E17" s="155"/>
      <c r="F17" s="155"/>
      <c r="G17" s="155"/>
      <c r="H17" s="225"/>
      <c r="I17" s="49"/>
      <c r="J17" s="49"/>
      <c r="K17" s="212"/>
      <c r="L17" s="49"/>
      <c r="M17" s="212"/>
      <c r="N17" s="49"/>
      <c r="O17" s="49"/>
      <c r="P17" s="49"/>
      <c r="Q17" s="49"/>
      <c r="R17" s="49"/>
      <c r="S17" s="49"/>
      <c r="T17" s="49"/>
      <c r="U17" s="49"/>
      <c r="V17" s="49"/>
      <c r="W17" s="49"/>
      <c r="X17" s="49"/>
      <c r="Y17" s="49"/>
      <c r="Z17" s="49"/>
      <c r="AA17" s="49"/>
      <c r="AB17" s="49"/>
      <c r="AC17" s="49"/>
      <c r="AD17" s="49"/>
      <c r="AE17" s="49"/>
      <c r="AF17" s="49"/>
      <c r="AG17" s="49"/>
    </row>
    <row r="18" spans="1:33" x14ac:dyDescent="0.2">
      <c r="H18" s="189"/>
    </row>
  </sheetData>
  <customSheetViews>
    <customSheetView guid="{853B6239-A439-411F-9927-AA08BF431DBB}" scale="50" topLeftCell="Q1">
      <selection activeCell="U14" sqref="U14"/>
      <pageMargins left="0.7" right="0.7" top="0.75" bottom="0.75" header="0.3" footer="0.3"/>
      <pageSetup paperSize="9" orientation="portrait" r:id="rId1"/>
    </customSheetView>
    <customSheetView guid="{03B04745-F29E-4E26-B62E-F0D2264078A4}" scale="55" topLeftCell="Q1">
      <selection activeCell="D8" sqref="D8"/>
      <pageMargins left="0.7" right="0.7" top="0.75" bottom="0.75" header="0.3" footer="0.3"/>
      <pageSetup paperSize="9" orientation="portrait" r:id="rId2"/>
    </customSheetView>
    <customSheetView guid="{DEC7CBE2-9713-4252-8444-1D6959C164AB}" scale="80">
      <selection activeCell="C2" sqref="C2"/>
      <pageMargins left="0.7" right="0.7" top="0.75" bottom="0.75" header="0.3" footer="0.3"/>
      <pageSetup paperSize="9" orientation="portrait" r:id="rId3"/>
    </customSheetView>
    <customSheetView guid="{9F9DAF4D-D2EF-4660-943E-0C19C13C2663}" scale="70" topLeftCell="X1">
      <selection activeCell="AF10" sqref="AF10"/>
      <pageMargins left="0.7" right="0.7" top="0.75" bottom="0.75" header="0.3" footer="0.3"/>
      <pageSetup paperSize="9" orientation="portrait" r:id="rId4"/>
    </customSheetView>
  </customSheetViews>
  <conditionalFormatting sqref="A3:XFD3">
    <cfRule type="containsText" dxfId="19" priority="37" operator="containsText" text="Y">
      <formula>NOT(ISERROR(SEARCH("Y",A3)))</formula>
    </cfRule>
  </conditionalFormatting>
  <dataValidations count="7">
    <dataValidation type="decimal" allowBlank="1" showInputMessage="1" showErrorMessage="1" sqref="N9:N17 L9:L17" xr:uid="{00000000-0002-0000-1200-000000000000}">
      <formula1>0</formula1>
      <formula2>100</formula2>
    </dataValidation>
    <dataValidation type="list" errorStyle="information" allowBlank="1" showInputMessage="1" errorTitle="VALUE NOT DEFINED" error="The value entered is not specified within the list for this field. Please check the value then click OK to continue." sqref="K9:K17 M9:M17" xr:uid="{00000000-0002-0000-1200-000001000000}">
      <formula1>ROCK_TYPE</formula1>
    </dataValidation>
    <dataValidation type="list" allowBlank="1" showInputMessage="1" showErrorMessage="1" sqref="S9:S17 W9:W17 Y9:Y17 O9:O17 AA9:AA17 Q9:Q17" xr:uid="{00000000-0002-0000-1200-000002000000}">
      <formula1>MIN_TYPE</formula1>
    </dataValidation>
    <dataValidation type="list" allowBlank="1" showInputMessage="1" showErrorMessage="1" sqref="I9:I17" xr:uid="{00000000-0002-0000-1200-000003000000}">
      <formula1>WEATHERING</formula1>
    </dataValidation>
    <dataValidation type="list" allowBlank="1" showInputMessage="1" showErrorMessage="1" sqref="AF9:AF17" xr:uid="{00000000-0002-0000-1200-000004000000}">
      <formula1>GRAIN_SIZE</formula1>
    </dataValidation>
    <dataValidation type="list" allowBlank="1" showInputMessage="1" showErrorMessage="1" sqref="AE9:AE17" xr:uid="{00000000-0002-0000-1200-000005000000}">
      <formula1>TEXTURE</formula1>
    </dataValidation>
    <dataValidation type="list" allowBlank="1" showInputMessage="1" showErrorMessage="1" sqref="AD9:AD17" xr:uid="{00000000-0002-0000-1200-000006000000}">
      <formula1>STRUCTURE_LITH</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200-000007000000}">
          <x14:formula1>
            <xm:f>VALIDATION_DICTIONARY!$D$5:$D$12</xm:f>
          </x14:formula1>
          <xm:sqref>G9:G17</xm:sqref>
        </x14:dataValidation>
        <x14:dataValidation type="list" allowBlank="1" showInputMessage="1" showErrorMessage="1" xr:uid="{00000000-0002-0000-1200-000008000000}">
          <x14:formula1>
            <xm:f>VALIDATION_DICTIONARY!$P$5:$P$47</xm:f>
          </x14:formula1>
          <xm:sqref>U9:U17</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7" tint="0.39997558519241921"/>
  </sheetPr>
  <dimension ref="A1:M17"/>
  <sheetViews>
    <sheetView zoomScale="70" zoomScaleNormal="70" workbookViewId="0">
      <selection activeCell="B9" sqref="B9"/>
    </sheetView>
  </sheetViews>
  <sheetFormatPr baseColWidth="10" defaultColWidth="8.83203125" defaultRowHeight="15" outlineLevelRow="1" x14ac:dyDescent="0.2"/>
  <cols>
    <col min="1" max="12" width="30.83203125" customWidth="1"/>
    <col min="13" max="13" width="24.83203125" customWidth="1"/>
  </cols>
  <sheetData>
    <row r="1" spans="1:13" ht="25.25" customHeight="1" x14ac:dyDescent="0.2">
      <c r="A1" s="1" t="s">
        <v>0</v>
      </c>
      <c r="B1" s="94" t="s">
        <v>276</v>
      </c>
      <c r="C1" s="94" t="s">
        <v>19138</v>
      </c>
      <c r="D1" s="94" t="str">
        <f>IF(ISNUMBER(SEARCH("D",TENEMENT!$G$9)),"LONGITUDE","EASTING")</f>
        <v>EASTING</v>
      </c>
      <c r="E1" s="94" t="str">
        <f>IF(ISNUMBER(SEARCH("D",TENEMENT!$G$9)),"LATITUDE","NORTHING")</f>
        <v>NORTHING</v>
      </c>
      <c r="F1" s="94" t="s">
        <v>18010</v>
      </c>
      <c r="G1" s="94" t="s">
        <v>750</v>
      </c>
      <c r="H1" s="94" t="s">
        <v>19108</v>
      </c>
      <c r="I1" s="94" t="s">
        <v>5366</v>
      </c>
      <c r="J1" s="94" t="s">
        <v>5367</v>
      </c>
      <c r="K1" s="94" t="s">
        <v>19139</v>
      </c>
      <c r="L1" s="94" t="s">
        <v>19140</v>
      </c>
      <c r="M1" s="94" t="s">
        <v>2</v>
      </c>
    </row>
    <row r="2" spans="1:13" ht="25.25" customHeight="1" outlineLevel="1" x14ac:dyDescent="0.2">
      <c r="A2" s="32" t="s">
        <v>120</v>
      </c>
      <c r="B2" s="162" t="s">
        <v>145</v>
      </c>
      <c r="C2" s="162" t="s">
        <v>145</v>
      </c>
      <c r="D2" s="162" t="s">
        <v>145</v>
      </c>
      <c r="E2" s="162" t="s">
        <v>145</v>
      </c>
      <c r="F2" s="162" t="s">
        <v>145</v>
      </c>
      <c r="G2" s="162" t="s">
        <v>146</v>
      </c>
      <c r="H2" s="162" t="s">
        <v>1067</v>
      </c>
      <c r="I2" s="162" t="s">
        <v>145</v>
      </c>
      <c r="J2" s="162" t="s">
        <v>145</v>
      </c>
      <c r="K2" s="162" t="s">
        <v>145</v>
      </c>
      <c r="L2" s="162" t="s">
        <v>145</v>
      </c>
      <c r="M2" s="162" t="s">
        <v>19080</v>
      </c>
    </row>
    <row r="3" spans="1:13" ht="25.25" customHeight="1" outlineLevel="1" x14ac:dyDescent="0.2">
      <c r="A3" s="43" t="s">
        <v>3</v>
      </c>
      <c r="B3" s="157" t="s">
        <v>15371</v>
      </c>
      <c r="C3" s="157" t="s">
        <v>15371</v>
      </c>
      <c r="D3" s="157" t="s">
        <v>4</v>
      </c>
      <c r="E3" s="157" t="s">
        <v>4</v>
      </c>
      <c r="F3" s="157"/>
      <c r="G3" s="157" t="s">
        <v>4</v>
      </c>
      <c r="H3" s="157" t="s">
        <v>4</v>
      </c>
      <c r="I3" s="157" t="s">
        <v>4</v>
      </c>
      <c r="J3" s="157"/>
      <c r="K3" s="157"/>
      <c r="L3" s="157"/>
      <c r="M3" s="157"/>
    </row>
    <row r="4" spans="1:13" ht="25.25" customHeight="1" outlineLevel="1" x14ac:dyDescent="0.2">
      <c r="A4" s="5" t="s">
        <v>5</v>
      </c>
      <c r="B4" s="158" t="s">
        <v>6</v>
      </c>
      <c r="C4" s="158" t="s">
        <v>6</v>
      </c>
      <c r="D4" s="158" t="s">
        <v>8</v>
      </c>
      <c r="E4" s="158" t="s">
        <v>8</v>
      </c>
      <c r="F4" s="158" t="s">
        <v>8</v>
      </c>
      <c r="G4" s="158" t="s">
        <v>6</v>
      </c>
      <c r="H4" s="158" t="s">
        <v>7</v>
      </c>
      <c r="I4" s="158" t="s">
        <v>6</v>
      </c>
      <c r="J4" s="158" t="s">
        <v>8</v>
      </c>
      <c r="K4" s="158" t="s">
        <v>8</v>
      </c>
      <c r="L4" s="158" t="s">
        <v>6</v>
      </c>
      <c r="M4" s="158" t="s">
        <v>6</v>
      </c>
    </row>
    <row r="5" spans="1:13" ht="25.25" customHeight="1" outlineLevel="1" x14ac:dyDescent="0.2">
      <c r="A5" s="5" t="s">
        <v>9</v>
      </c>
      <c r="B5" s="158">
        <v>40</v>
      </c>
      <c r="C5" s="158">
        <v>40</v>
      </c>
      <c r="D5" s="158" t="str">
        <f>IF($G$1="EASTING","10,5","14,9")</f>
        <v>14,9</v>
      </c>
      <c r="E5" s="158" t="str">
        <f>IF($H$1="NORTHING","10,5","14,9")</f>
        <v>14,9</v>
      </c>
      <c r="F5" s="158" t="s">
        <v>10</v>
      </c>
      <c r="G5" s="158">
        <v>40</v>
      </c>
      <c r="H5" s="158" t="s">
        <v>7</v>
      </c>
      <c r="I5" s="158">
        <v>1</v>
      </c>
      <c r="J5" s="158" t="s">
        <v>10</v>
      </c>
      <c r="K5" s="158" t="s">
        <v>10</v>
      </c>
      <c r="L5" s="158">
        <v>40</v>
      </c>
      <c r="M5" s="158">
        <v>2000</v>
      </c>
    </row>
    <row r="6" spans="1:13" ht="25.25" customHeight="1" outlineLevel="1" x14ac:dyDescent="0.2">
      <c r="A6" s="5" t="s">
        <v>11</v>
      </c>
      <c r="B6" s="158" t="s">
        <v>12</v>
      </c>
      <c r="C6" s="158" t="s">
        <v>12</v>
      </c>
      <c r="D6" s="158" t="str">
        <f>IF($D$1="EASTING","METRES","DECIMAL DEGREES")</f>
        <v>METRES</v>
      </c>
      <c r="E6" s="158" t="str">
        <f>IF($E$1="NORTHING","METRES","DECIMAL DEGREES")</f>
        <v>METRES</v>
      </c>
      <c r="F6" s="158" t="s">
        <v>13</v>
      </c>
      <c r="G6" s="158" t="s">
        <v>12</v>
      </c>
      <c r="H6" s="158" t="s">
        <v>402</v>
      </c>
      <c r="I6" s="158" t="s">
        <v>12</v>
      </c>
      <c r="J6" s="158" t="s">
        <v>148</v>
      </c>
      <c r="K6" s="158" t="s">
        <v>148</v>
      </c>
      <c r="L6" s="158" t="s">
        <v>148</v>
      </c>
      <c r="M6" s="158" t="s">
        <v>12</v>
      </c>
    </row>
    <row r="7" spans="1:13" ht="25.25" customHeight="1" outlineLevel="1" x14ac:dyDescent="0.2">
      <c r="A7" s="5" t="s">
        <v>14</v>
      </c>
      <c r="B7" s="158" t="s">
        <v>12</v>
      </c>
      <c r="C7" s="158" t="s">
        <v>12</v>
      </c>
      <c r="D7" s="158">
        <f>IF($G$1="EASTING",2,6)</f>
        <v>6</v>
      </c>
      <c r="E7" s="158">
        <f>IF($H$1="NORTHING","2",6)</f>
        <v>6</v>
      </c>
      <c r="F7" s="158">
        <v>1</v>
      </c>
      <c r="G7" s="158" t="s">
        <v>12</v>
      </c>
      <c r="H7" s="158" t="s">
        <v>12</v>
      </c>
      <c r="I7" s="158" t="s">
        <v>12</v>
      </c>
      <c r="J7" s="158">
        <v>0</v>
      </c>
      <c r="K7" s="158">
        <v>0</v>
      </c>
      <c r="L7" s="158">
        <v>0</v>
      </c>
      <c r="M7" s="158" t="s">
        <v>12</v>
      </c>
    </row>
    <row r="8" spans="1:13" ht="200" customHeight="1" outlineLevel="1" x14ac:dyDescent="0.2">
      <c r="A8" s="44" t="s">
        <v>15</v>
      </c>
      <c r="B8" s="159" t="s">
        <v>19157</v>
      </c>
      <c r="C8" s="159" t="s">
        <v>19156</v>
      </c>
      <c r="D8" s="159" t="str">
        <f>IF($D$1="EASTING","EASTING: X offet from the UTM zone point of origin in metres","LONGITUDE: Angular distance in decimal degrees, east or west of the prime meridian. A negative value represents a west longitude.")</f>
        <v>EASTING: X offet from the UTM zone point of origin in metres</v>
      </c>
      <c r="E8" s="159" t="str">
        <f>IF($E$1="NORTHING","NORTHING: Y offet from the UTM zone point of origin in metres","LATITUDE: Angular distance in decimal degrees, north or south of the equator. A negative value represents a south latitude.")</f>
        <v>NORTHING: Y offet from the UTM zone point of origin in metres</v>
      </c>
      <c r="F8" s="159" t="s">
        <v>19095</v>
      </c>
      <c r="G8" s="159" t="s">
        <v>19081</v>
      </c>
      <c r="H8" s="159" t="s">
        <v>19109</v>
      </c>
      <c r="I8" s="159" t="s">
        <v>5373</v>
      </c>
      <c r="J8" s="159" t="s">
        <v>19160</v>
      </c>
      <c r="K8" s="159" t="s">
        <v>19158</v>
      </c>
      <c r="L8" s="159" t="s">
        <v>19159</v>
      </c>
      <c r="M8" s="159" t="s">
        <v>16</v>
      </c>
    </row>
    <row r="9" spans="1:13" s="183" customFormat="1" x14ac:dyDescent="0.2">
      <c r="A9" s="180"/>
      <c r="B9" s="211"/>
      <c r="C9" s="211" t="s">
        <v>19300</v>
      </c>
      <c r="D9" s="211" t="s">
        <v>19287</v>
      </c>
      <c r="E9" s="223">
        <v>1234567</v>
      </c>
      <c r="F9" s="223">
        <v>200</v>
      </c>
      <c r="G9" s="173" t="s">
        <v>1092</v>
      </c>
      <c r="H9" s="216">
        <v>36526</v>
      </c>
      <c r="I9" s="173" t="s">
        <v>18256</v>
      </c>
      <c r="J9" s="173"/>
      <c r="K9" s="187">
        <v>-70</v>
      </c>
      <c r="L9" s="211" t="s">
        <v>19301</v>
      </c>
      <c r="M9" s="188"/>
    </row>
    <row r="10" spans="1:13" x14ac:dyDescent="0.2">
      <c r="A10" s="8"/>
      <c r="B10" s="212"/>
      <c r="C10" s="212"/>
      <c r="D10" s="212"/>
      <c r="E10" s="219"/>
      <c r="F10" s="219"/>
      <c r="G10" s="7"/>
      <c r="H10" s="243"/>
      <c r="I10" s="7"/>
      <c r="J10" s="7"/>
      <c r="K10" s="49"/>
      <c r="L10" s="212"/>
      <c r="M10" s="86"/>
    </row>
    <row r="11" spans="1:13" x14ac:dyDescent="0.2">
      <c r="A11" s="8"/>
      <c r="B11" s="212"/>
      <c r="C11" s="212"/>
      <c r="D11" s="212"/>
      <c r="E11" s="219"/>
      <c r="F11" s="219"/>
      <c r="G11" s="7"/>
      <c r="H11" s="243"/>
      <c r="I11" s="7"/>
      <c r="J11" s="7"/>
      <c r="K11" s="49"/>
      <c r="L11" s="212"/>
      <c r="M11" s="86"/>
    </row>
    <row r="12" spans="1:13" x14ac:dyDescent="0.2">
      <c r="A12" s="8"/>
      <c r="B12" s="212"/>
      <c r="C12" s="212"/>
      <c r="D12" s="212"/>
      <c r="E12" s="219"/>
      <c r="F12" s="219"/>
      <c r="G12" s="7"/>
      <c r="H12" s="243"/>
      <c r="I12" s="7"/>
      <c r="J12" s="7"/>
      <c r="K12" s="49"/>
      <c r="L12" s="212"/>
      <c r="M12" s="86"/>
    </row>
    <row r="13" spans="1:13" x14ac:dyDescent="0.2">
      <c r="A13" s="8"/>
      <c r="B13" s="212"/>
      <c r="C13" s="212"/>
      <c r="D13" s="212"/>
      <c r="E13" s="219"/>
      <c r="F13" s="219"/>
      <c r="G13" s="7"/>
      <c r="H13" s="243"/>
      <c r="I13" s="7"/>
      <c r="J13" s="7"/>
      <c r="K13" s="49"/>
      <c r="L13" s="212"/>
      <c r="M13" s="86"/>
    </row>
    <row r="14" spans="1:13" x14ac:dyDescent="0.2">
      <c r="A14" s="8"/>
      <c r="B14" s="212"/>
      <c r="C14" s="212"/>
      <c r="D14" s="212"/>
      <c r="E14" s="219"/>
      <c r="F14" s="219"/>
      <c r="G14" s="7"/>
      <c r="H14" s="243"/>
      <c r="I14" s="7"/>
      <c r="J14" s="7"/>
      <c r="K14" s="49"/>
      <c r="L14" s="212"/>
      <c r="M14" s="86"/>
    </row>
    <row r="15" spans="1:13" x14ac:dyDescent="0.2">
      <c r="A15" s="8"/>
      <c r="B15" s="212"/>
      <c r="C15" s="212"/>
      <c r="D15" s="212"/>
      <c r="E15" s="219"/>
      <c r="F15" s="219"/>
      <c r="G15" s="7"/>
      <c r="H15" s="243"/>
      <c r="I15" s="7"/>
      <c r="J15" s="7"/>
      <c r="K15" s="49"/>
      <c r="L15" s="212"/>
      <c r="M15" s="86"/>
    </row>
    <row r="16" spans="1:13" x14ac:dyDescent="0.2">
      <c r="A16" s="8"/>
      <c r="B16" s="212"/>
      <c r="C16" s="212"/>
      <c r="D16" s="212"/>
      <c r="E16" s="219"/>
      <c r="F16" s="219"/>
      <c r="G16" s="7"/>
      <c r="H16" s="243"/>
      <c r="I16" s="7"/>
      <c r="J16" s="7"/>
      <c r="K16" s="49"/>
      <c r="L16" s="212"/>
      <c r="M16" s="86"/>
    </row>
    <row r="17" spans="1:13" x14ac:dyDescent="0.2">
      <c r="A17" s="8"/>
      <c r="B17" s="212"/>
      <c r="C17" s="212"/>
      <c r="D17" s="212"/>
      <c r="E17" s="219"/>
      <c r="F17" s="219"/>
      <c r="G17" s="7"/>
      <c r="H17" s="243"/>
      <c r="I17" s="7"/>
      <c r="J17" s="7"/>
      <c r="K17" s="49"/>
      <c r="L17" s="212"/>
      <c r="M17" s="86"/>
    </row>
  </sheetData>
  <customSheetViews>
    <customSheetView guid="{853B6239-A439-411F-9927-AA08BF431DBB}" scale="70" topLeftCell="G1">
      <selection activeCell="J17" sqref="J17"/>
      <pageMargins left="0.7" right="0.7" top="0.75" bottom="0.75" header="0.3" footer="0.3"/>
    </customSheetView>
    <customSheetView guid="{03B04745-F29E-4E26-B62E-F0D2264078A4}" scale="70">
      <selection activeCell="I14" sqref="I14"/>
      <pageMargins left="0.7" right="0.7" top="0.75" bottom="0.75" header="0.3" footer="0.3"/>
    </customSheetView>
    <customSheetView guid="{9F9DAF4D-D2EF-4660-943E-0C19C13C2663}" scale="70">
      <selection activeCell="D18" sqref="D18"/>
      <pageMargins left="0.7" right="0.7" top="0.75" bottom="0.75" header="0.3" footer="0.3"/>
    </customSheetView>
  </customSheetViews>
  <conditionalFormatting sqref="A3:XFD3">
    <cfRule type="containsText" dxfId="18" priority="5" operator="containsText" text="Y">
      <formula>NOT(ISERROR(SEARCH("Y",A3)))</formula>
    </cfRule>
  </conditionalFormatting>
  <dataValidations count="1">
    <dataValidation type="list" allowBlank="1" showInputMessage="1" showErrorMessage="1" sqref="I9:I15" xr:uid="{00000000-0002-0000-1300-000000000000}">
      <formula1>STRUCTURE_LITH</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300-000001000000}">
          <x14:formula1>
            <xm:f>VALIDATION_DICTIONARY!$D$5:$D$12</xm:f>
          </x14:formula1>
          <xm:sqref>G9:G15</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52">
    <tabColor theme="7" tint="0.79998168889431442"/>
  </sheetPr>
  <dimension ref="A1:P2978"/>
  <sheetViews>
    <sheetView zoomScale="120" zoomScaleNormal="120" workbookViewId="0">
      <selection activeCell="A34" sqref="A34"/>
    </sheetView>
  </sheetViews>
  <sheetFormatPr baseColWidth="10" defaultColWidth="8.83203125" defaultRowHeight="14" x14ac:dyDescent="0.2"/>
  <cols>
    <col min="1" max="1" width="50.6640625" style="152" customWidth="1"/>
    <col min="2" max="2" width="34.6640625" style="152" customWidth="1"/>
    <col min="3" max="4" width="50.6640625" style="152" customWidth="1"/>
    <col min="5" max="5" width="30.6640625" style="152" customWidth="1"/>
    <col min="6" max="6" width="100.6640625" style="153" customWidth="1"/>
    <col min="7" max="7" width="8.83203125" style="98"/>
    <col min="8" max="8" width="28" style="98" bestFit="1" customWidth="1"/>
    <col min="9" max="9" width="20.6640625" style="98" customWidth="1"/>
    <col min="10" max="10" width="20.6640625" style="118" customWidth="1"/>
    <col min="11" max="13" width="65.6640625" style="98" customWidth="1"/>
    <col min="14" max="14" width="41.5" style="98" hidden="1" customWidth="1"/>
    <col min="15" max="15" width="119.33203125" style="98" hidden="1" customWidth="1"/>
    <col min="16" max="16" width="100.6640625" style="239" customWidth="1"/>
    <col min="17" max="16384" width="8.83203125" style="98"/>
  </cols>
  <sheetData>
    <row r="1" spans="1:16" ht="25.25" customHeight="1" x14ac:dyDescent="0.2">
      <c r="A1" s="140" t="s">
        <v>15147</v>
      </c>
      <c r="B1" s="140" t="s">
        <v>15154</v>
      </c>
      <c r="C1" s="140" t="s">
        <v>19346</v>
      </c>
      <c r="D1" s="140" t="s">
        <v>15156</v>
      </c>
      <c r="E1" s="140" t="s">
        <v>15148</v>
      </c>
      <c r="F1" s="140" t="s">
        <v>15172</v>
      </c>
      <c r="H1" s="226" t="s">
        <v>0</v>
      </c>
      <c r="I1" s="96" t="s">
        <v>2121</v>
      </c>
      <c r="J1" s="96" t="s">
        <v>5116</v>
      </c>
      <c r="K1" s="96" t="s">
        <v>160</v>
      </c>
      <c r="L1" s="96" t="s">
        <v>5117</v>
      </c>
      <c r="M1" s="97" t="s">
        <v>15177</v>
      </c>
      <c r="N1" s="97" t="s">
        <v>15178</v>
      </c>
      <c r="O1" s="97" t="s">
        <v>15179</v>
      </c>
      <c r="P1" s="227" t="s">
        <v>15</v>
      </c>
    </row>
    <row r="2" spans="1:16" ht="25.25" customHeight="1" x14ac:dyDescent="0.2">
      <c r="A2" s="141"/>
      <c r="B2" s="141"/>
      <c r="C2" s="141"/>
      <c r="D2" s="141"/>
      <c r="E2" s="141"/>
      <c r="F2" s="142"/>
      <c r="H2" s="226" t="s">
        <v>120</v>
      </c>
      <c r="I2" s="228"/>
      <c r="J2" s="228"/>
      <c r="K2" s="228"/>
      <c r="L2" s="228"/>
      <c r="M2" s="100"/>
      <c r="N2" s="100"/>
      <c r="O2" s="100"/>
      <c r="P2" s="229"/>
    </row>
    <row r="3" spans="1:16" ht="25.25" customHeight="1" x14ac:dyDescent="0.2">
      <c r="A3" s="143"/>
      <c r="B3" s="143"/>
      <c r="C3" s="143"/>
      <c r="D3" s="143"/>
      <c r="E3" s="143"/>
      <c r="F3" s="144"/>
      <c r="H3" s="226" t="s">
        <v>3</v>
      </c>
      <c r="I3" s="102"/>
      <c r="J3" s="102"/>
      <c r="K3" s="102"/>
      <c r="L3" s="102"/>
      <c r="M3" s="102"/>
      <c r="N3" s="102"/>
      <c r="O3" s="102"/>
      <c r="P3" s="230"/>
    </row>
    <row r="4" spans="1:16" ht="25.25" customHeight="1" x14ac:dyDescent="0.2">
      <c r="A4" s="145" t="s">
        <v>6</v>
      </c>
      <c r="B4" s="145" t="s">
        <v>6</v>
      </c>
      <c r="C4" s="145" t="s">
        <v>6</v>
      </c>
      <c r="D4" s="145"/>
      <c r="E4" s="145"/>
      <c r="F4" s="146"/>
      <c r="H4" s="226" t="s">
        <v>5</v>
      </c>
      <c r="I4" s="104" t="s">
        <v>6</v>
      </c>
      <c r="J4" s="104" t="s">
        <v>6</v>
      </c>
      <c r="K4" s="104" t="s">
        <v>6</v>
      </c>
      <c r="L4" s="104" t="s">
        <v>6</v>
      </c>
      <c r="M4" s="104" t="s">
        <v>6</v>
      </c>
      <c r="N4" s="104" t="s">
        <v>6</v>
      </c>
      <c r="O4" s="104" t="s">
        <v>6</v>
      </c>
      <c r="P4" s="231" t="s">
        <v>6</v>
      </c>
    </row>
    <row r="5" spans="1:16" ht="25.25" customHeight="1" x14ac:dyDescent="0.2">
      <c r="A5" s="145">
        <v>512</v>
      </c>
      <c r="B5" s="145">
        <v>8</v>
      </c>
      <c r="C5" s="145">
        <v>80</v>
      </c>
      <c r="D5" s="145"/>
      <c r="E5" s="145"/>
      <c r="F5" s="146"/>
      <c r="H5" s="226" t="s">
        <v>9</v>
      </c>
      <c r="I5" s="104">
        <v>8</v>
      </c>
      <c r="J5" s="104">
        <v>4</v>
      </c>
      <c r="K5" s="104">
        <v>512</v>
      </c>
      <c r="L5" s="104">
        <v>512</v>
      </c>
      <c r="M5" s="104">
        <v>255</v>
      </c>
      <c r="N5" s="104">
        <v>255</v>
      </c>
      <c r="O5" s="104">
        <v>1024</v>
      </c>
      <c r="P5" s="231">
        <v>2048</v>
      </c>
    </row>
    <row r="6" spans="1:16" ht="25.25" customHeight="1" x14ac:dyDescent="0.2">
      <c r="A6" s="145" t="s">
        <v>12</v>
      </c>
      <c r="B6" s="145" t="s">
        <v>12</v>
      </c>
      <c r="C6" s="145"/>
      <c r="D6" s="145"/>
      <c r="E6" s="145"/>
      <c r="F6" s="146"/>
      <c r="H6" s="226" t="s">
        <v>11</v>
      </c>
      <c r="I6" s="104" t="s">
        <v>12</v>
      </c>
      <c r="J6" s="104"/>
      <c r="K6" s="104" t="s">
        <v>12</v>
      </c>
      <c r="L6" s="104" t="s">
        <v>12</v>
      </c>
      <c r="M6" s="104" t="s">
        <v>12</v>
      </c>
      <c r="N6" s="104" t="s">
        <v>12</v>
      </c>
      <c r="O6" s="104" t="s">
        <v>12</v>
      </c>
      <c r="P6" s="231" t="s">
        <v>12</v>
      </c>
    </row>
    <row r="7" spans="1:16" ht="25.25" customHeight="1" x14ac:dyDescent="0.2">
      <c r="A7" s="145" t="s">
        <v>12</v>
      </c>
      <c r="B7" s="145" t="s">
        <v>12</v>
      </c>
      <c r="C7" s="145"/>
      <c r="D7" s="145"/>
      <c r="E7" s="145"/>
      <c r="F7" s="146"/>
      <c r="H7" s="226" t="s">
        <v>14</v>
      </c>
      <c r="I7" s="104" t="s">
        <v>12</v>
      </c>
      <c r="J7" s="104"/>
      <c r="K7" s="104" t="s">
        <v>12</v>
      </c>
      <c r="L7" s="104" t="s">
        <v>12</v>
      </c>
      <c r="M7" s="104" t="s">
        <v>12</v>
      </c>
      <c r="N7" s="104" t="s">
        <v>12</v>
      </c>
      <c r="O7" s="104" t="s">
        <v>12</v>
      </c>
      <c r="P7" s="231" t="s">
        <v>12</v>
      </c>
    </row>
    <row r="8" spans="1:16" ht="200" customHeight="1" x14ac:dyDescent="0.2">
      <c r="A8" s="147" t="s">
        <v>19347</v>
      </c>
      <c r="B8" s="147" t="s">
        <v>19348</v>
      </c>
      <c r="C8" s="147" t="s">
        <v>19349</v>
      </c>
      <c r="D8" s="147" t="s">
        <v>19350</v>
      </c>
      <c r="E8" s="147" t="s">
        <v>19351</v>
      </c>
      <c r="F8" s="148" t="s">
        <v>15173</v>
      </c>
      <c r="H8" s="105" t="s">
        <v>15</v>
      </c>
      <c r="I8" s="119" t="s">
        <v>5225</v>
      </c>
      <c r="J8" s="119" t="s">
        <v>4418</v>
      </c>
      <c r="K8" s="119" t="s">
        <v>4418</v>
      </c>
      <c r="L8" s="119" t="s">
        <v>5218</v>
      </c>
      <c r="M8" s="119" t="s">
        <v>2120</v>
      </c>
      <c r="N8" s="119" t="s">
        <v>15180</v>
      </c>
      <c r="O8" s="119" t="s">
        <v>751</v>
      </c>
      <c r="P8" s="119" t="s">
        <v>4436</v>
      </c>
    </row>
    <row r="9" spans="1:16" ht="15" x14ac:dyDescent="0.2">
      <c r="A9" s="232" t="s">
        <v>18394</v>
      </c>
      <c r="B9" s="232" t="s">
        <v>18395</v>
      </c>
      <c r="C9" s="232" t="s">
        <v>833</v>
      </c>
      <c r="D9" s="149" t="str">
        <f t="shared" ref="D9:D72" si="0">IFERROR(IFERROR(INDEX(K:K,MATCH(A9,K:K,0),1),IFERROR(INDEX(K:L,MATCH("*'"&amp;A9&amp;"'*",L:L,0),1),INDEX(K:K,MATCH("*'"&amp;A9&amp;"'*",K:K,0),1))),IFERROR(INDEX(K:K,MATCH(C9,K:K,0),1),IFERROR(INDEX(K:L,MATCH("*'"&amp;C9&amp;"'*",L:L,0),1),INDEX(K:K,MATCH("*'"&amp;C9&amp;"'*",K:K,0),1))))</f>
        <v>Evaporite</v>
      </c>
      <c r="E9" s="149" t="str">
        <f t="shared" ref="E9:E72" si="1">IFERROR(IFERROR(INDEX(J:K,MATCH(D9,K:K,0),1),IFERROR(INDEX(J:L,MATCH("*'"&amp;A9&amp;"'*",L:L,0),1),INDEX(J:K,MATCH("*'"&amp;A9&amp;"'*",K:K,0),1))),IFERROR(INDEX(J:K,MATCH(D9,K:K,0),1),IFERROR(INDEX(J:L,MATCH("*'"&amp;C9&amp;"'*",L:L,0),1),INDEX(J:K,MATCH("*'"&amp;C9&amp;"'*",K:K,0),1))))</f>
        <v>EVAP</v>
      </c>
      <c r="F9" s="151"/>
      <c r="H9" s="106"/>
      <c r="I9" s="107" t="str">
        <f t="shared" ref="I9:I72" si="2">IFERROR((INDEX(A:E,MATCH($J9,E:E,0),2)),"")</f>
        <v/>
      </c>
      <c r="J9" s="108" t="s">
        <v>4421</v>
      </c>
      <c r="K9" s="107" t="s">
        <v>4422</v>
      </c>
      <c r="L9" s="107" t="s">
        <v>1095</v>
      </c>
      <c r="M9" s="107" t="str">
        <f t="shared" ref="M9:M72" si="3">IF(N9="","",HYPERLINK(O9,N9))</f>
        <v/>
      </c>
      <c r="N9" s="107"/>
      <c r="O9" s="109"/>
      <c r="P9" s="233" t="s">
        <v>1095</v>
      </c>
    </row>
    <row r="10" spans="1:16" ht="15" x14ac:dyDescent="0.2">
      <c r="A10" s="232" t="s">
        <v>18398</v>
      </c>
      <c r="B10" s="232" t="s">
        <v>18399</v>
      </c>
      <c r="C10" s="232"/>
      <c r="D10" s="149" t="str">
        <f t="shared" si="0"/>
        <v>Blown sand</v>
      </c>
      <c r="E10" s="149" t="str">
        <f t="shared" si="1"/>
        <v>BLSD</v>
      </c>
      <c r="F10" s="151"/>
      <c r="H10" s="106"/>
      <c r="I10" s="107" t="str">
        <f t="shared" si="2"/>
        <v/>
      </c>
      <c r="J10" s="108" t="s">
        <v>4419</v>
      </c>
      <c r="K10" s="107" t="s">
        <v>4420</v>
      </c>
      <c r="L10" s="107" t="s">
        <v>1095</v>
      </c>
      <c r="M10" s="107" t="str">
        <f t="shared" si="3"/>
        <v/>
      </c>
      <c r="N10" s="107"/>
      <c r="O10" s="109"/>
      <c r="P10" s="233" t="s">
        <v>1095</v>
      </c>
    </row>
    <row r="11" spans="1:16" ht="15" x14ac:dyDescent="0.2">
      <c r="A11" s="232" t="s">
        <v>18392</v>
      </c>
      <c r="B11" s="232" t="s">
        <v>18393</v>
      </c>
      <c r="C11" s="232" t="s">
        <v>18683</v>
      </c>
      <c r="D11" s="149" t="str">
        <f t="shared" si="0"/>
        <v>Beach dune sand</v>
      </c>
      <c r="E11" s="149" t="str">
        <f t="shared" si="1"/>
        <v>BDSD</v>
      </c>
      <c r="F11" s="151"/>
      <c r="H11" s="106"/>
      <c r="I11" s="107" t="str">
        <f t="shared" si="2"/>
        <v/>
      </c>
      <c r="J11" s="108" t="s">
        <v>4423</v>
      </c>
      <c r="K11" s="107" t="s">
        <v>4424</v>
      </c>
      <c r="L11" s="107" t="s">
        <v>1095</v>
      </c>
      <c r="M11" s="107" t="str">
        <f t="shared" si="3"/>
        <v/>
      </c>
      <c r="N11" s="107"/>
      <c r="O11" s="109"/>
      <c r="P11" s="233" t="s">
        <v>1095</v>
      </c>
    </row>
    <row r="12" spans="1:16" ht="15" x14ac:dyDescent="0.2">
      <c r="A12" s="232" t="s">
        <v>18396</v>
      </c>
      <c r="B12" s="232" t="s">
        <v>18397</v>
      </c>
      <c r="C12" s="232" t="s">
        <v>18688</v>
      </c>
      <c r="D12" s="149" t="str">
        <f t="shared" si="0"/>
        <v>Aeolian deposit</v>
      </c>
      <c r="E12" s="149" t="str">
        <f t="shared" si="1"/>
        <v>AEOD</v>
      </c>
      <c r="F12" s="151"/>
      <c r="H12" s="106"/>
      <c r="I12" s="107" t="str">
        <f t="shared" si="2"/>
        <v/>
      </c>
      <c r="J12" s="108" t="s">
        <v>4425</v>
      </c>
      <c r="K12" s="107" t="s">
        <v>187</v>
      </c>
      <c r="L12" s="107" t="s">
        <v>1095</v>
      </c>
      <c r="M12" s="107" t="str">
        <f t="shared" si="3"/>
        <v/>
      </c>
      <c r="N12" s="107"/>
      <c r="O12" s="109"/>
      <c r="P12" s="233" t="s">
        <v>1095</v>
      </c>
    </row>
    <row r="13" spans="1:16" ht="15" x14ac:dyDescent="0.2">
      <c r="A13" s="232" t="s">
        <v>18630</v>
      </c>
      <c r="B13" s="232" t="s">
        <v>18631</v>
      </c>
      <c r="C13" s="232"/>
      <c r="D13" s="149" t="str">
        <f t="shared" si="0"/>
        <v>alkali-granite-gneiss</v>
      </c>
      <c r="E13" s="149" t="str">
        <f t="shared" si="1"/>
        <v>AGGN</v>
      </c>
      <c r="F13" s="151"/>
      <c r="H13" s="106"/>
      <c r="I13" s="107" t="str">
        <f t="shared" si="2"/>
        <v>HBF</v>
      </c>
      <c r="J13" s="108" t="s">
        <v>4426</v>
      </c>
      <c r="K13" s="107" t="s">
        <v>192</v>
      </c>
      <c r="L13" s="133" t="s">
        <v>18682</v>
      </c>
      <c r="M13" s="107" t="str">
        <f t="shared" si="3"/>
        <v/>
      </c>
      <c r="N13" s="107"/>
      <c r="O13" s="109"/>
      <c r="P13" s="233" t="s">
        <v>1095</v>
      </c>
    </row>
    <row r="14" spans="1:16" ht="15" x14ac:dyDescent="0.2">
      <c r="A14" s="232" t="s">
        <v>18400</v>
      </c>
      <c r="B14" s="232" t="s">
        <v>18401</v>
      </c>
      <c r="C14" s="232" t="s">
        <v>18689</v>
      </c>
      <c r="D14" s="149" t="str">
        <f t="shared" si="0"/>
        <v>Colluvium</v>
      </c>
      <c r="E14" s="149" t="str">
        <f t="shared" si="1"/>
        <v>COLL</v>
      </c>
      <c r="F14" s="151"/>
      <c r="H14" s="106"/>
      <c r="I14" s="107" t="str">
        <f t="shared" si="2"/>
        <v/>
      </c>
      <c r="J14" s="108" t="s">
        <v>4427</v>
      </c>
      <c r="K14" s="107" t="s">
        <v>4428</v>
      </c>
      <c r="L14" s="107" t="s">
        <v>15380</v>
      </c>
      <c r="M14" s="107" t="str">
        <f t="shared" si="3"/>
        <v/>
      </c>
      <c r="N14" s="107"/>
      <c r="O14" s="109"/>
      <c r="P14" s="233" t="s">
        <v>1095</v>
      </c>
    </row>
    <row r="15" spans="1:16" ht="15" x14ac:dyDescent="0.2">
      <c r="A15" s="232" t="s">
        <v>18412</v>
      </c>
      <c r="B15" s="232" t="s">
        <v>18413</v>
      </c>
      <c r="C15" s="232" t="s">
        <v>335</v>
      </c>
      <c r="D15" s="149" t="str">
        <f t="shared" si="0"/>
        <v>Conglomerate</v>
      </c>
      <c r="E15" s="149" t="str">
        <f t="shared" si="1"/>
        <v>CGLM</v>
      </c>
      <c r="F15" s="151"/>
      <c r="H15" s="106"/>
      <c r="I15" s="107" t="str">
        <f t="shared" si="2"/>
        <v>HWD</v>
      </c>
      <c r="J15" s="108" t="s">
        <v>4433</v>
      </c>
      <c r="K15" s="107" t="s">
        <v>4434</v>
      </c>
      <c r="L15" s="107" t="s">
        <v>18681</v>
      </c>
      <c r="M15" s="107" t="str">
        <f t="shared" si="3"/>
        <v/>
      </c>
      <c r="N15" s="107"/>
      <c r="O15" s="109"/>
      <c r="P15" s="233" t="s">
        <v>1095</v>
      </c>
    </row>
    <row r="16" spans="1:16" ht="15" x14ac:dyDescent="0.2">
      <c r="A16" s="232" t="s">
        <v>18410</v>
      </c>
      <c r="B16" s="232" t="s">
        <v>18411</v>
      </c>
      <c r="C16" s="232" t="s">
        <v>343</v>
      </c>
      <c r="D16" s="149" t="str">
        <f t="shared" si="0"/>
        <v>Gravel</v>
      </c>
      <c r="E16" s="149" t="str">
        <f t="shared" si="1"/>
        <v>GRVL</v>
      </c>
      <c r="F16" s="151"/>
      <c r="H16" s="106"/>
      <c r="I16" s="107" t="str">
        <f t="shared" si="2"/>
        <v>OIS</v>
      </c>
      <c r="J16" s="108" t="s">
        <v>4430</v>
      </c>
      <c r="K16" s="107" t="s">
        <v>15174</v>
      </c>
      <c r="L16" s="107" t="s">
        <v>15381</v>
      </c>
      <c r="M16" s="133" t="str">
        <f t="shared" si="3"/>
        <v/>
      </c>
      <c r="N16" s="107"/>
      <c r="O16" s="109"/>
      <c r="P16" s="233" t="s">
        <v>1095</v>
      </c>
    </row>
    <row r="17" spans="1:16" ht="15" x14ac:dyDescent="0.2">
      <c r="A17" s="232" t="s">
        <v>18408</v>
      </c>
      <c r="B17" s="232" t="s">
        <v>18409</v>
      </c>
      <c r="C17" s="232" t="s">
        <v>343</v>
      </c>
      <c r="D17" s="149" t="str">
        <f t="shared" si="0"/>
        <v>Gravel</v>
      </c>
      <c r="E17" s="149" t="str">
        <f t="shared" si="1"/>
        <v>GRVL</v>
      </c>
      <c r="F17" s="151"/>
      <c r="H17" s="106"/>
      <c r="I17" s="107" t="str">
        <f>IFERROR((INDEX(A:E,MATCH($J17,E:E,0),2)),"")</f>
        <v/>
      </c>
      <c r="J17" s="108" t="s">
        <v>4429</v>
      </c>
      <c r="K17" s="107" t="s">
        <v>207</v>
      </c>
      <c r="L17" s="107" t="s">
        <v>1095</v>
      </c>
      <c r="M17" s="107" t="str">
        <f t="shared" si="3"/>
        <v/>
      </c>
      <c r="N17" s="107"/>
      <c r="O17" s="109"/>
      <c r="P17" s="233" t="s">
        <v>1095</v>
      </c>
    </row>
    <row r="18" spans="1:16" ht="15" x14ac:dyDescent="0.2">
      <c r="A18" s="232" t="s">
        <v>18406</v>
      </c>
      <c r="B18" s="232" t="s">
        <v>18407</v>
      </c>
      <c r="C18" s="232" t="s">
        <v>353</v>
      </c>
      <c r="D18" s="149" t="str">
        <f t="shared" si="0"/>
        <v>Sand</v>
      </c>
      <c r="E18" s="149" t="str">
        <f t="shared" si="1"/>
        <v>SAND</v>
      </c>
      <c r="F18" s="151"/>
      <c r="H18" s="106"/>
      <c r="I18" s="107" t="str">
        <f t="shared" si="2"/>
        <v>HMI</v>
      </c>
      <c r="J18" s="108" t="s">
        <v>4431</v>
      </c>
      <c r="K18" s="107" t="s">
        <v>4432</v>
      </c>
      <c r="L18" s="107" t="s">
        <v>1095</v>
      </c>
      <c r="M18" s="107" t="str">
        <f t="shared" si="3"/>
        <v/>
      </c>
      <c r="N18" s="107"/>
      <c r="O18" s="109"/>
      <c r="P18" s="233" t="s">
        <v>1095</v>
      </c>
    </row>
    <row r="19" spans="1:16" ht="15" x14ac:dyDescent="0.2">
      <c r="A19" s="232" t="s">
        <v>18404</v>
      </c>
      <c r="B19" s="232" t="s">
        <v>18405</v>
      </c>
      <c r="C19" s="232" t="s">
        <v>351</v>
      </c>
      <c r="D19" s="149" t="str">
        <f t="shared" si="0"/>
        <v>Silt</v>
      </c>
      <c r="E19" s="149" t="str">
        <f t="shared" si="1"/>
        <v>SILT</v>
      </c>
      <c r="F19" s="151"/>
      <c r="H19" s="106"/>
      <c r="I19" s="107" t="str">
        <f t="shared" si="2"/>
        <v>VOI</v>
      </c>
      <c r="J19" s="108" t="s">
        <v>4435</v>
      </c>
      <c r="K19" s="107" t="s">
        <v>229</v>
      </c>
      <c r="L19" s="107" t="s">
        <v>1095</v>
      </c>
      <c r="M19" s="107" t="str">
        <f t="shared" si="3"/>
        <v/>
      </c>
      <c r="N19" s="107"/>
      <c r="O19" s="109"/>
      <c r="P19" s="233" t="s">
        <v>1095</v>
      </c>
    </row>
    <row r="20" spans="1:16" x14ac:dyDescent="0.2">
      <c r="A20" s="232" t="s">
        <v>18402</v>
      </c>
      <c r="B20" s="232" t="s">
        <v>18403</v>
      </c>
      <c r="C20" s="232" t="s">
        <v>18690</v>
      </c>
      <c r="D20" s="149" t="str">
        <f t="shared" si="0"/>
        <v>Lacustrine deposit</v>
      </c>
      <c r="E20" s="149" t="str">
        <f t="shared" si="1"/>
        <v>LACU</v>
      </c>
      <c r="F20" s="151"/>
      <c r="H20" s="106"/>
      <c r="I20" s="110" t="str">
        <f t="shared" si="2"/>
        <v/>
      </c>
      <c r="J20" s="104" t="s">
        <v>1586</v>
      </c>
      <c r="K20" s="110" t="s">
        <v>1103</v>
      </c>
      <c r="L20" s="110" t="s">
        <v>1095</v>
      </c>
      <c r="M20" s="134" t="str">
        <f t="shared" si="3"/>
        <v>ash_breccia_bomb_or_block_tephra</v>
      </c>
      <c r="N20" s="110" t="s">
        <v>771</v>
      </c>
      <c r="O20" s="111" t="str">
        <f t="shared" ref="O20:O83" si="4">IF(N20="","","http://resource.geosciml.org/classifier/cgi/lithology/"&amp;N20)</f>
        <v>http://resource.geosciml.org/classifier/cgi/lithology/ash_breccia_bomb_or_block_tephra</v>
      </c>
      <c r="P20" s="234" t="s">
        <v>4437</v>
      </c>
    </row>
    <row r="21" spans="1:16" x14ac:dyDescent="0.2">
      <c r="A21" s="232" t="s">
        <v>1116</v>
      </c>
      <c r="B21" s="232" t="s">
        <v>18649</v>
      </c>
      <c r="C21" s="232"/>
      <c r="D21" s="149" t="str">
        <f t="shared" si="0"/>
        <v>Amphibolite</v>
      </c>
      <c r="E21" s="149" t="str">
        <f t="shared" si="1"/>
        <v>AMPH</v>
      </c>
      <c r="F21" s="151"/>
      <c r="H21" s="106"/>
      <c r="I21" s="110" t="str">
        <f t="shared" si="2"/>
        <v/>
      </c>
      <c r="J21" s="104" t="s">
        <v>1587</v>
      </c>
      <c r="K21" s="110" t="s">
        <v>1104</v>
      </c>
      <c r="L21" s="110" t="s">
        <v>1095</v>
      </c>
      <c r="M21" s="134" t="str">
        <f t="shared" si="3"/>
        <v/>
      </c>
      <c r="N21" s="110" t="s">
        <v>1095</v>
      </c>
      <c r="O21" s="111" t="str">
        <f t="shared" si="4"/>
        <v/>
      </c>
      <c r="P21" s="234" t="s">
        <v>4438</v>
      </c>
    </row>
    <row r="22" spans="1:16" x14ac:dyDescent="0.2">
      <c r="A22" s="232" t="s">
        <v>18530</v>
      </c>
      <c r="B22" s="232" t="s">
        <v>18531</v>
      </c>
      <c r="C22" s="232" t="s">
        <v>18717</v>
      </c>
      <c r="D22" s="235" t="str">
        <f t="shared" si="0"/>
        <v>Brecciated andesite</v>
      </c>
      <c r="E22" s="235" t="str">
        <f t="shared" si="1"/>
        <v>BRAD</v>
      </c>
      <c r="F22" s="151"/>
      <c r="H22" s="106"/>
      <c r="I22" s="110" t="str">
        <f t="shared" si="2"/>
        <v/>
      </c>
      <c r="J22" s="104" t="s">
        <v>1588</v>
      </c>
      <c r="K22" s="110" t="s">
        <v>1105</v>
      </c>
      <c r="L22" s="110" t="s">
        <v>1095</v>
      </c>
      <c r="M22" s="134" t="str">
        <f t="shared" si="3"/>
        <v/>
      </c>
      <c r="N22" s="110" t="s">
        <v>1095</v>
      </c>
      <c r="O22" s="111" t="str">
        <f t="shared" si="4"/>
        <v/>
      </c>
      <c r="P22" s="234" t="s">
        <v>4439</v>
      </c>
    </row>
    <row r="23" spans="1:16" x14ac:dyDescent="0.2">
      <c r="A23" s="232" t="s">
        <v>18534</v>
      </c>
      <c r="B23" s="232" t="s">
        <v>18535</v>
      </c>
      <c r="C23" s="232"/>
      <c r="D23" s="149" t="str">
        <f t="shared" si="0"/>
        <v>Andesite-basalt</v>
      </c>
      <c r="E23" s="149" t="str">
        <f t="shared" si="1"/>
        <v>ANBS</v>
      </c>
      <c r="F23" s="151"/>
      <c r="H23" s="106"/>
      <c r="I23" s="110" t="str">
        <f t="shared" si="2"/>
        <v/>
      </c>
      <c r="J23" s="104" t="s">
        <v>1589</v>
      </c>
      <c r="K23" s="110" t="s">
        <v>1106</v>
      </c>
      <c r="L23" s="98" t="s">
        <v>15383</v>
      </c>
      <c r="M23" s="134" t="str">
        <f t="shared" si="3"/>
        <v>alkali_feldspar_granite</v>
      </c>
      <c r="N23" s="110" t="s">
        <v>754</v>
      </c>
      <c r="O23" s="111" t="str">
        <f t="shared" si="4"/>
        <v>http://resource.geosciml.org/classifier/cgi/lithology/alkali_feldspar_granite</v>
      </c>
      <c r="P23" s="234" t="s">
        <v>4440</v>
      </c>
    </row>
    <row r="24" spans="1:16" x14ac:dyDescent="0.2">
      <c r="A24" s="232" t="s">
        <v>18536</v>
      </c>
      <c r="B24" s="232" t="s">
        <v>18537</v>
      </c>
      <c r="C24" s="232"/>
      <c r="D24" s="149" t="str">
        <f t="shared" si="0"/>
        <v>Porphyritic Andesite</v>
      </c>
      <c r="E24" s="149" t="str">
        <f t="shared" si="1"/>
        <v>PORA</v>
      </c>
      <c r="F24" s="151"/>
      <c r="H24" s="106"/>
      <c r="I24" s="110" t="str">
        <f t="shared" si="2"/>
        <v/>
      </c>
      <c r="J24" s="104" t="s">
        <v>1590</v>
      </c>
      <c r="K24" s="110" t="s">
        <v>1107</v>
      </c>
      <c r="L24" s="110" t="s">
        <v>15384</v>
      </c>
      <c r="M24" s="134" t="str">
        <f t="shared" si="3"/>
        <v>alkali_feldspar_rhyolite</v>
      </c>
      <c r="N24" s="110" t="s">
        <v>755</v>
      </c>
      <c r="O24" s="111" t="str">
        <f t="shared" si="4"/>
        <v>http://resource.geosciml.org/classifier/cgi/lithology/alkali_feldspar_rhyolite</v>
      </c>
      <c r="P24" s="234" t="s">
        <v>4441</v>
      </c>
    </row>
    <row r="25" spans="1:16" x14ac:dyDescent="0.2">
      <c r="A25" s="232" t="s">
        <v>18528</v>
      </c>
      <c r="B25" s="232" t="s">
        <v>18529</v>
      </c>
      <c r="C25" s="232" t="s">
        <v>18765</v>
      </c>
      <c r="D25" s="149" t="str">
        <f t="shared" si="0"/>
        <v>Andesitic tuff</v>
      </c>
      <c r="E25" s="149" t="str">
        <f t="shared" si="1"/>
        <v>ANTF</v>
      </c>
      <c r="F25" s="151"/>
      <c r="H25" s="106"/>
      <c r="I25" s="110" t="str">
        <f t="shared" si="2"/>
        <v/>
      </c>
      <c r="J25" s="104" t="s">
        <v>1591</v>
      </c>
      <c r="K25" s="110" t="s">
        <v>15146</v>
      </c>
      <c r="L25" s="110" t="s">
        <v>15385</v>
      </c>
      <c r="M25" s="134" t="str">
        <f t="shared" si="3"/>
        <v>alkali_feldspar_syenitic_rock</v>
      </c>
      <c r="N25" s="110" t="s">
        <v>757</v>
      </c>
      <c r="O25" s="111" t="str">
        <f t="shared" si="4"/>
        <v>http://resource.geosciml.org/classifier/cgi/lithology/alkali_feldspar_syenitic_rock</v>
      </c>
      <c r="P25" s="234" t="s">
        <v>4442</v>
      </c>
    </row>
    <row r="26" spans="1:16" x14ac:dyDescent="0.2">
      <c r="A26" s="232" t="s">
        <v>18532</v>
      </c>
      <c r="B26" s="232" t="s">
        <v>18533</v>
      </c>
      <c r="C26" s="232" t="s">
        <v>1111</v>
      </c>
      <c r="D26" s="149" t="str">
        <f t="shared" si="0"/>
        <v>Agglomerate</v>
      </c>
      <c r="E26" s="149" t="str">
        <f t="shared" si="1"/>
        <v>AGLM</v>
      </c>
      <c r="F26" s="151"/>
      <c r="H26" s="106"/>
      <c r="I26" s="110" t="str">
        <f t="shared" si="2"/>
        <v/>
      </c>
      <c r="J26" s="104" t="s">
        <v>1592</v>
      </c>
      <c r="K26" s="110" t="s">
        <v>1108</v>
      </c>
      <c r="L26" s="110" t="s">
        <v>15386</v>
      </c>
      <c r="M26" s="134" t="str">
        <f t="shared" si="3"/>
        <v>alkali_feldspar_syenite</v>
      </c>
      <c r="N26" s="110" t="s">
        <v>756</v>
      </c>
      <c r="O26" s="111" t="str">
        <f t="shared" si="4"/>
        <v>http://resource.geosciml.org/classifier/cgi/lithology/alkali_feldspar_syenite</v>
      </c>
      <c r="P26" s="234" t="s">
        <v>4443</v>
      </c>
    </row>
    <row r="27" spans="1:16" x14ac:dyDescent="0.2">
      <c r="A27" s="232" t="s">
        <v>18507</v>
      </c>
      <c r="B27" s="232" t="s">
        <v>18508</v>
      </c>
      <c r="C27" s="232" t="s">
        <v>1122</v>
      </c>
      <c r="D27" s="149" t="str">
        <f t="shared" si="0"/>
        <v>Aplite</v>
      </c>
      <c r="E27" s="149" t="str">
        <f t="shared" si="1"/>
        <v>APLT</v>
      </c>
      <c r="F27" s="151"/>
      <c r="H27" s="106"/>
      <c r="I27" s="110" t="str">
        <f t="shared" si="2"/>
        <v/>
      </c>
      <c r="J27" s="104" t="s">
        <v>1593</v>
      </c>
      <c r="K27" s="110" t="s">
        <v>1109</v>
      </c>
      <c r="L27" s="110" t="s">
        <v>15387</v>
      </c>
      <c r="M27" s="134" t="str">
        <f t="shared" si="3"/>
        <v>alkali_feldspar_trachyte</v>
      </c>
      <c r="N27" s="110" t="s">
        <v>758</v>
      </c>
      <c r="O27" s="111" t="str">
        <f t="shared" si="4"/>
        <v>http://resource.geosciml.org/classifier/cgi/lithology/alkali_feldspar_trachyte</v>
      </c>
      <c r="P27" s="234" t="s">
        <v>4444</v>
      </c>
    </row>
    <row r="28" spans="1:16" x14ac:dyDescent="0.2">
      <c r="A28" s="232" t="s">
        <v>18378</v>
      </c>
      <c r="B28" s="232" t="s">
        <v>18379</v>
      </c>
      <c r="C28" s="232"/>
      <c r="D28" s="149" t="str">
        <f t="shared" si="0"/>
        <v>Fill</v>
      </c>
      <c r="E28" s="149" t="str">
        <f t="shared" si="1"/>
        <v>FILL</v>
      </c>
      <c r="F28" s="150"/>
      <c r="H28" s="106"/>
      <c r="I28" s="110" t="str">
        <f t="shared" si="2"/>
        <v/>
      </c>
      <c r="J28" s="104" t="s">
        <v>1594</v>
      </c>
      <c r="K28" s="110" t="s">
        <v>1110</v>
      </c>
      <c r="L28" s="110" t="s">
        <v>1095</v>
      </c>
      <c r="M28" s="134" t="str">
        <f t="shared" si="3"/>
        <v>alkali_feldspar_trachytic_rock</v>
      </c>
      <c r="N28" s="110" t="s">
        <v>759</v>
      </c>
      <c r="O28" s="111" t="str">
        <f t="shared" si="4"/>
        <v>http://resource.geosciml.org/classifier/cgi/lithology/alkali_feldspar_trachytic_rock</v>
      </c>
      <c r="P28" s="234" t="s">
        <v>4445</v>
      </c>
    </row>
    <row r="29" spans="1:16" x14ac:dyDescent="0.2">
      <c r="A29" s="232" t="s">
        <v>164</v>
      </c>
      <c r="B29" s="232" t="s">
        <v>18549</v>
      </c>
      <c r="C29" s="232"/>
      <c r="D29" s="149" t="str">
        <f t="shared" si="0"/>
        <v>Basalt</v>
      </c>
      <c r="E29" s="149" t="str">
        <f t="shared" si="1"/>
        <v>BSLT</v>
      </c>
      <c r="F29" s="151"/>
      <c r="H29" s="106"/>
      <c r="I29" s="110" t="str">
        <f t="shared" si="2"/>
        <v>IAG</v>
      </c>
      <c r="J29" s="104" t="s">
        <v>1595</v>
      </c>
      <c r="K29" s="110" t="s">
        <v>1111</v>
      </c>
      <c r="L29" s="110" t="s">
        <v>1095</v>
      </c>
      <c r="M29" s="134" t="str">
        <f t="shared" si="3"/>
        <v>tuff_breccia_agglomerate_or_pyroclastic_breccia</v>
      </c>
      <c r="N29" s="110" t="s">
        <v>1017</v>
      </c>
      <c r="O29" s="111" t="str">
        <f t="shared" si="4"/>
        <v>http://resource.geosciml.org/classifier/cgi/lithology/tuff_breccia_agglomerate_or_pyroclastic_breccia</v>
      </c>
      <c r="P29" s="234" t="s">
        <v>4446</v>
      </c>
    </row>
    <row r="30" spans="1:16" x14ac:dyDescent="0.2">
      <c r="A30" s="232" t="s">
        <v>18435</v>
      </c>
      <c r="B30" s="232" t="s">
        <v>18436</v>
      </c>
      <c r="C30" s="232"/>
      <c r="D30" s="149" t="str">
        <f t="shared" si="0"/>
        <v>Black shale</v>
      </c>
      <c r="E30" s="149" t="str">
        <f t="shared" si="1"/>
        <v>BKSH</v>
      </c>
      <c r="F30" s="151"/>
      <c r="H30" s="106"/>
      <c r="I30" s="110" t="str">
        <f t="shared" si="2"/>
        <v/>
      </c>
      <c r="J30" s="104" t="s">
        <v>1596</v>
      </c>
      <c r="K30" s="110" t="s">
        <v>1112</v>
      </c>
      <c r="L30" s="110" t="s">
        <v>15388</v>
      </c>
      <c r="M30" s="134" t="str">
        <f t="shared" si="3"/>
        <v/>
      </c>
      <c r="N30" s="110" t="s">
        <v>1095</v>
      </c>
      <c r="O30" s="111" t="str">
        <f t="shared" si="4"/>
        <v/>
      </c>
      <c r="P30" s="234" t="s">
        <v>4447</v>
      </c>
    </row>
    <row r="31" spans="1:16" x14ac:dyDescent="0.2">
      <c r="A31" s="232" t="s">
        <v>18550</v>
      </c>
      <c r="B31" s="232" t="s">
        <v>18551</v>
      </c>
      <c r="C31" s="232"/>
      <c r="D31" s="149" t="str">
        <f t="shared" si="0"/>
        <v>Calc-alkali basalt</v>
      </c>
      <c r="E31" s="149" t="str">
        <f t="shared" si="1"/>
        <v>CABS</v>
      </c>
      <c r="F31" s="151"/>
      <c r="H31" s="106"/>
      <c r="I31" s="110" t="str">
        <f t="shared" si="2"/>
        <v/>
      </c>
      <c r="J31" s="104" t="s">
        <v>1597</v>
      </c>
      <c r="K31" s="110" t="s">
        <v>1113</v>
      </c>
      <c r="L31" s="110" t="s">
        <v>15389</v>
      </c>
      <c r="M31" s="134" t="str">
        <f t="shared" si="3"/>
        <v/>
      </c>
      <c r="N31" s="110" t="s">
        <v>1095</v>
      </c>
      <c r="O31" s="111" t="str">
        <f t="shared" si="4"/>
        <v/>
      </c>
      <c r="P31" s="234" t="s">
        <v>4448</v>
      </c>
    </row>
    <row r="32" spans="1:16" x14ac:dyDescent="0.2">
      <c r="A32" s="232" t="s">
        <v>18453</v>
      </c>
      <c r="B32" s="232" t="s">
        <v>18454</v>
      </c>
      <c r="C32" s="232"/>
      <c r="D32" s="149" t="str">
        <f t="shared" si="0"/>
        <v>Sand-grade limestone</v>
      </c>
      <c r="E32" s="149" t="str">
        <f t="shared" si="1"/>
        <v>CAAR</v>
      </c>
      <c r="F32" s="151"/>
      <c r="H32" s="106"/>
      <c r="I32" s="110" t="str">
        <f t="shared" si="2"/>
        <v/>
      </c>
      <c r="J32" s="104" t="s">
        <v>1598</v>
      </c>
      <c r="K32" s="110" t="s">
        <v>1114</v>
      </c>
      <c r="L32" s="110" t="s">
        <v>1095</v>
      </c>
      <c r="M32" s="134" t="str">
        <f t="shared" si="3"/>
        <v/>
      </c>
      <c r="N32" s="110" t="s">
        <v>1095</v>
      </c>
      <c r="O32" s="111" t="str">
        <f t="shared" si="4"/>
        <v/>
      </c>
      <c r="P32" s="234" t="s">
        <v>4449</v>
      </c>
    </row>
    <row r="33" spans="1:16" x14ac:dyDescent="0.2">
      <c r="A33" s="232" t="s">
        <v>18601</v>
      </c>
      <c r="B33" s="232" t="s">
        <v>18602</v>
      </c>
      <c r="C33" s="232"/>
      <c r="D33" s="149" t="str">
        <f t="shared" si="0"/>
        <v>Calcareous Schist</v>
      </c>
      <c r="E33" s="149" t="str">
        <f t="shared" si="1"/>
        <v>CESC</v>
      </c>
      <c r="F33" s="151"/>
      <c r="H33" s="106"/>
      <c r="I33" s="110" t="str">
        <f t="shared" si="2"/>
        <v/>
      </c>
      <c r="J33" s="104" t="s">
        <v>1599</v>
      </c>
      <c r="K33" s="110" t="s">
        <v>162</v>
      </c>
      <c r="L33" s="110" t="s">
        <v>15390</v>
      </c>
      <c r="M33" s="134" t="str">
        <f t="shared" si="3"/>
        <v/>
      </c>
      <c r="N33" s="110" t="s">
        <v>1095</v>
      </c>
      <c r="O33" s="111" t="str">
        <f t="shared" si="4"/>
        <v/>
      </c>
      <c r="P33" s="234" t="s">
        <v>4450</v>
      </c>
    </row>
    <row r="34" spans="1:16" x14ac:dyDescent="0.2">
      <c r="A34" s="232" t="s">
        <v>168</v>
      </c>
      <c r="B34" s="232" t="s">
        <v>18414</v>
      </c>
      <c r="C34" s="232"/>
      <c r="D34" s="149" t="str">
        <f t="shared" si="0"/>
        <v>Calcrete</v>
      </c>
      <c r="E34" s="149" t="str">
        <f t="shared" si="1"/>
        <v>CACT</v>
      </c>
      <c r="F34" s="151"/>
      <c r="H34" s="106"/>
      <c r="I34" s="110" t="str">
        <f t="shared" si="2"/>
        <v/>
      </c>
      <c r="J34" s="104" t="s">
        <v>1600</v>
      </c>
      <c r="K34" s="110" t="s">
        <v>1115</v>
      </c>
      <c r="L34" s="110" t="s">
        <v>15391</v>
      </c>
      <c r="M34" s="134" t="str">
        <f t="shared" si="3"/>
        <v/>
      </c>
      <c r="N34" s="110" t="s">
        <v>1095</v>
      </c>
      <c r="O34" s="111" t="str">
        <f t="shared" si="4"/>
        <v/>
      </c>
      <c r="P34" s="234" t="s">
        <v>4451</v>
      </c>
    </row>
    <row r="35" spans="1:16" x14ac:dyDescent="0.2">
      <c r="A35" s="232" t="s">
        <v>18569</v>
      </c>
      <c r="B35" s="232" t="s">
        <v>18570</v>
      </c>
      <c r="C35" s="232" t="s">
        <v>1186</v>
      </c>
      <c r="D35" s="149" t="str">
        <f t="shared" si="0"/>
        <v>Carbonatite</v>
      </c>
      <c r="E35" s="149" t="str">
        <f t="shared" si="1"/>
        <v>CRTT</v>
      </c>
      <c r="F35" s="151"/>
      <c r="H35" s="106"/>
      <c r="I35" s="110" t="str">
        <f t="shared" si="2"/>
        <v>ZAM</v>
      </c>
      <c r="J35" s="104" t="s">
        <v>1601</v>
      </c>
      <c r="K35" s="110" t="s">
        <v>1116</v>
      </c>
      <c r="L35" s="110" t="s">
        <v>15392</v>
      </c>
      <c r="M35" s="134" t="str">
        <f t="shared" si="3"/>
        <v>amphibolite</v>
      </c>
      <c r="N35" s="110" t="s">
        <v>333</v>
      </c>
      <c r="O35" s="111" t="str">
        <f t="shared" si="4"/>
        <v>http://resource.geosciml.org/classifier/cgi/lithology/amphibolite</v>
      </c>
      <c r="P35" s="234" t="s">
        <v>4452</v>
      </c>
    </row>
    <row r="36" spans="1:16" x14ac:dyDescent="0.2">
      <c r="A36" s="232" t="s">
        <v>175</v>
      </c>
      <c r="B36" s="232" t="s">
        <v>18464</v>
      </c>
      <c r="C36" s="232"/>
      <c r="D36" s="149" t="str">
        <f t="shared" si="0"/>
        <v>Chert</v>
      </c>
      <c r="E36" s="149" t="str">
        <f t="shared" si="1"/>
        <v>CHRT</v>
      </c>
      <c r="F36" s="151"/>
      <c r="H36" s="106"/>
      <c r="I36" s="110" t="str">
        <f t="shared" si="2"/>
        <v/>
      </c>
      <c r="J36" s="104" t="s">
        <v>1602</v>
      </c>
      <c r="K36" s="110" t="s">
        <v>163</v>
      </c>
      <c r="L36" s="110" t="s">
        <v>1095</v>
      </c>
      <c r="M36" s="134" t="str">
        <f t="shared" si="3"/>
        <v>andesite</v>
      </c>
      <c r="N36" s="110" t="s">
        <v>761</v>
      </c>
      <c r="O36" s="111" t="str">
        <f t="shared" si="4"/>
        <v>http://resource.geosciml.org/classifier/cgi/lithology/andesite</v>
      </c>
      <c r="P36" s="234" t="s">
        <v>4453</v>
      </c>
    </row>
    <row r="37" spans="1:16" x14ac:dyDescent="0.2">
      <c r="A37" s="232" t="s">
        <v>178</v>
      </c>
      <c r="B37" s="232" t="s">
        <v>18480</v>
      </c>
      <c r="C37" s="232"/>
      <c r="D37" s="149" t="str">
        <f t="shared" si="0"/>
        <v>Coal</v>
      </c>
      <c r="E37" s="149" t="str">
        <f t="shared" si="1"/>
        <v>COAL</v>
      </c>
      <c r="F37" s="151"/>
      <c r="H37" s="106"/>
      <c r="I37" s="110" t="str">
        <f t="shared" si="2"/>
        <v/>
      </c>
      <c r="J37" s="104" t="s">
        <v>1603</v>
      </c>
      <c r="K37" s="110" t="s">
        <v>1117</v>
      </c>
      <c r="L37" s="110" t="s">
        <v>15393</v>
      </c>
      <c r="M37" s="134" t="str">
        <f t="shared" si="3"/>
        <v>anorthositic_rock</v>
      </c>
      <c r="N37" s="110" t="s">
        <v>764</v>
      </c>
      <c r="O37" s="111" t="str">
        <f t="shared" si="4"/>
        <v>http://resource.geosciml.org/classifier/cgi/lithology/anorthositic_rock</v>
      </c>
      <c r="P37" s="234" t="s">
        <v>4454</v>
      </c>
    </row>
    <row r="38" spans="1:16" x14ac:dyDescent="0.2">
      <c r="A38" s="232" t="s">
        <v>186</v>
      </c>
      <c r="B38" s="232" t="s">
        <v>18467</v>
      </c>
      <c r="C38" s="232"/>
      <c r="D38" s="149" t="str">
        <f t="shared" si="0"/>
        <v>Conglomerate</v>
      </c>
      <c r="E38" s="149" t="str">
        <f t="shared" si="1"/>
        <v>CGLM</v>
      </c>
      <c r="F38" s="151"/>
      <c r="H38" s="106"/>
      <c r="I38" s="110" t="str">
        <f t="shared" si="2"/>
        <v/>
      </c>
      <c r="J38" s="104" t="s">
        <v>1604</v>
      </c>
      <c r="K38" s="110" t="s">
        <v>1118</v>
      </c>
      <c r="L38" s="110" t="s">
        <v>15394</v>
      </c>
      <c r="M38" s="134" t="str">
        <f t="shared" si="3"/>
        <v>anorthosite</v>
      </c>
      <c r="N38" s="110" t="s">
        <v>763</v>
      </c>
      <c r="O38" s="111" t="str">
        <f t="shared" si="4"/>
        <v>http://resource.geosciml.org/classifier/cgi/lithology/anorthosite</v>
      </c>
      <c r="P38" s="234" t="s">
        <v>4455</v>
      </c>
    </row>
    <row r="39" spans="1:16" x14ac:dyDescent="0.2">
      <c r="A39" s="232" t="s">
        <v>18494</v>
      </c>
      <c r="B39" s="232" t="s">
        <v>18495</v>
      </c>
      <c r="C39" s="232" t="s">
        <v>1191</v>
      </c>
      <c r="D39" s="149" t="str">
        <f t="shared" si="0"/>
        <v>Dacite</v>
      </c>
      <c r="E39" s="149" t="str">
        <f t="shared" si="1"/>
        <v>DACT</v>
      </c>
      <c r="F39" s="151"/>
      <c r="H39" s="106"/>
      <c r="I39" s="110" t="str">
        <f t="shared" si="2"/>
        <v/>
      </c>
      <c r="J39" s="104" t="s">
        <v>1605</v>
      </c>
      <c r="K39" s="110" t="s">
        <v>1119</v>
      </c>
      <c r="L39" s="110" t="s">
        <v>15395</v>
      </c>
      <c r="M39" s="134" t="str">
        <f t="shared" si="3"/>
        <v>anthracite_coal</v>
      </c>
      <c r="N39" s="110" t="s">
        <v>765</v>
      </c>
      <c r="O39" s="111" t="str">
        <f t="shared" si="4"/>
        <v>http://resource.geosciml.org/classifier/cgi/lithology/anthracite_coal</v>
      </c>
      <c r="P39" s="234" t="s">
        <v>4456</v>
      </c>
    </row>
    <row r="40" spans="1:16" x14ac:dyDescent="0.2">
      <c r="A40" s="232" t="s">
        <v>18492</v>
      </c>
      <c r="B40" s="232" t="s">
        <v>18493</v>
      </c>
      <c r="C40" s="232" t="s">
        <v>18680</v>
      </c>
      <c r="D40" s="149" t="str">
        <f t="shared" si="0"/>
        <v>Dacitic tuff</v>
      </c>
      <c r="E40" s="149" t="str">
        <f t="shared" si="1"/>
        <v>DATF</v>
      </c>
      <c r="F40" s="151"/>
      <c r="H40" s="106"/>
      <c r="I40" s="110" t="str">
        <f t="shared" si="2"/>
        <v/>
      </c>
      <c r="J40" s="104" t="s">
        <v>1606</v>
      </c>
      <c r="K40" s="110" t="s">
        <v>1120</v>
      </c>
      <c r="L40" s="110" t="s">
        <v>1095</v>
      </c>
      <c r="M40" s="134" t="str">
        <f t="shared" si="3"/>
        <v>alkali-olivine_basalt</v>
      </c>
      <c r="N40" s="110" t="s">
        <v>753</v>
      </c>
      <c r="O40" s="111" t="str">
        <f t="shared" si="4"/>
        <v>http://resource.geosciml.org/classifier/cgi/lithology/alkali-olivine_basalt</v>
      </c>
      <c r="P40" s="234" t="s">
        <v>4457</v>
      </c>
    </row>
    <row r="41" spans="1:16" x14ac:dyDescent="0.2">
      <c r="A41" s="232" t="s">
        <v>18481</v>
      </c>
      <c r="B41" s="232" t="s">
        <v>18482</v>
      </c>
      <c r="C41" s="232" t="s">
        <v>188</v>
      </c>
      <c r="D41" s="149" t="str">
        <f t="shared" si="0"/>
        <v>Diamictite</v>
      </c>
      <c r="E41" s="149" t="str">
        <f t="shared" si="1"/>
        <v>DMCT</v>
      </c>
      <c r="F41" s="151"/>
      <c r="H41" s="106"/>
      <c r="I41" s="110" t="str">
        <f t="shared" si="2"/>
        <v/>
      </c>
      <c r="J41" s="104" t="s">
        <v>1607</v>
      </c>
      <c r="K41" s="110" t="s">
        <v>1121</v>
      </c>
      <c r="L41" s="110" t="s">
        <v>15396</v>
      </c>
      <c r="M41" s="134" t="str">
        <f t="shared" si="3"/>
        <v>aphanite</v>
      </c>
      <c r="N41" s="110" t="s">
        <v>767</v>
      </c>
      <c r="O41" s="111" t="str">
        <f t="shared" si="4"/>
        <v>http://resource.geosciml.org/classifier/cgi/lithology/aphanite</v>
      </c>
      <c r="P41" s="234" t="s">
        <v>4458</v>
      </c>
    </row>
    <row r="42" spans="1:16" x14ac:dyDescent="0.2">
      <c r="A42" s="232" t="s">
        <v>1193</v>
      </c>
      <c r="B42" s="232" t="s">
        <v>18556</v>
      </c>
      <c r="C42" s="232"/>
      <c r="D42" s="149" t="str">
        <f t="shared" si="0"/>
        <v>Diorite</v>
      </c>
      <c r="E42" s="149" t="str">
        <f t="shared" si="1"/>
        <v>DIOR</v>
      </c>
      <c r="F42" s="151"/>
      <c r="H42" s="106"/>
      <c r="I42" s="110" t="str">
        <f t="shared" si="2"/>
        <v>FAP</v>
      </c>
      <c r="J42" s="104" t="s">
        <v>1608</v>
      </c>
      <c r="K42" s="110" t="s">
        <v>1122</v>
      </c>
      <c r="L42" s="110" t="s">
        <v>15397</v>
      </c>
      <c r="M42" s="134" t="str">
        <f t="shared" si="3"/>
        <v>aplite</v>
      </c>
      <c r="N42" s="110" t="s">
        <v>768</v>
      </c>
      <c r="O42" s="111" t="str">
        <f t="shared" si="4"/>
        <v>http://resource.geosciml.org/classifier/cgi/lithology/aplite</v>
      </c>
      <c r="P42" s="234" t="s">
        <v>4459</v>
      </c>
    </row>
    <row r="43" spans="1:16" x14ac:dyDescent="0.2">
      <c r="A43" s="232" t="s">
        <v>189</v>
      </c>
      <c r="B43" s="232" t="s">
        <v>18555</v>
      </c>
      <c r="C43" s="232"/>
      <c r="D43" s="149" t="str">
        <f t="shared" si="0"/>
        <v>Dolerite</v>
      </c>
      <c r="E43" s="149" t="str">
        <f t="shared" si="1"/>
        <v>DOLR</v>
      </c>
      <c r="F43" s="151"/>
      <c r="H43" s="106"/>
      <c r="I43" s="110" t="str">
        <f t="shared" si="2"/>
        <v/>
      </c>
      <c r="J43" s="104" t="s">
        <v>1609</v>
      </c>
      <c r="K43" s="110" t="s">
        <v>1123</v>
      </c>
      <c r="L43" s="110" t="s">
        <v>1095</v>
      </c>
      <c r="M43" s="134" t="str">
        <f t="shared" si="3"/>
        <v/>
      </c>
      <c r="N43" s="110" t="s">
        <v>1095</v>
      </c>
      <c r="O43" s="111" t="str">
        <f t="shared" si="4"/>
        <v/>
      </c>
      <c r="P43" s="234" t="s">
        <v>4460</v>
      </c>
    </row>
    <row r="44" spans="1:16" x14ac:dyDescent="0.2">
      <c r="A44" s="232" t="s">
        <v>190</v>
      </c>
      <c r="B44" s="232" t="s">
        <v>18461</v>
      </c>
      <c r="C44" s="232"/>
      <c r="D44" s="149" t="str">
        <f t="shared" si="0"/>
        <v>Dolostone</v>
      </c>
      <c r="E44" s="149" t="str">
        <f t="shared" si="1"/>
        <v>DLST</v>
      </c>
      <c r="F44" s="151"/>
      <c r="H44" s="106"/>
      <c r="I44" s="110" t="str">
        <f t="shared" si="2"/>
        <v>SAS</v>
      </c>
      <c r="J44" s="104" t="s">
        <v>1610</v>
      </c>
      <c r="K44" s="110" t="s">
        <v>1124</v>
      </c>
      <c r="L44" s="110" t="s">
        <v>1095</v>
      </c>
      <c r="M44" s="134" t="str">
        <f t="shared" si="3"/>
        <v/>
      </c>
      <c r="N44" s="110" t="s">
        <v>1095</v>
      </c>
      <c r="O44" s="111" t="str">
        <f t="shared" si="4"/>
        <v/>
      </c>
      <c r="P44" s="234" t="s">
        <v>4461</v>
      </c>
    </row>
    <row r="45" spans="1:16" x14ac:dyDescent="0.2">
      <c r="A45" s="232" t="s">
        <v>1200</v>
      </c>
      <c r="B45" s="232" t="s">
        <v>18588</v>
      </c>
      <c r="C45" s="232"/>
      <c r="D45" s="149" t="str">
        <f t="shared" si="0"/>
        <v>Dunite</v>
      </c>
      <c r="E45" s="149" t="str">
        <f t="shared" si="1"/>
        <v>DUNT</v>
      </c>
      <c r="F45" s="151"/>
      <c r="H45" s="106"/>
      <c r="I45" s="110" t="str">
        <f t="shared" si="2"/>
        <v>SSA</v>
      </c>
      <c r="J45" s="104" t="s">
        <v>1611</v>
      </c>
      <c r="K45" s="110" t="s">
        <v>1125</v>
      </c>
      <c r="L45" s="110" t="s">
        <v>15398</v>
      </c>
      <c r="M45" s="134" t="str">
        <f t="shared" si="3"/>
        <v>arenite</v>
      </c>
      <c r="N45" s="110" t="s">
        <v>769</v>
      </c>
      <c r="O45" s="111" t="str">
        <f t="shared" si="4"/>
        <v>http://resource.geosciml.org/classifier/cgi/lithology/arenite</v>
      </c>
      <c r="P45" s="234" t="s">
        <v>4462</v>
      </c>
    </row>
    <row r="46" spans="1:16" x14ac:dyDescent="0.2">
      <c r="A46" s="232" t="s">
        <v>1201</v>
      </c>
      <c r="B46" s="232" t="s">
        <v>18421</v>
      </c>
      <c r="C46" s="232"/>
      <c r="D46" s="149" t="str">
        <f t="shared" si="0"/>
        <v>Duricrust</v>
      </c>
      <c r="E46" s="149" t="str">
        <f t="shared" si="1"/>
        <v>DURI</v>
      </c>
      <c r="F46" s="151"/>
      <c r="H46" s="106"/>
      <c r="I46" s="110" t="str">
        <f t="shared" si="2"/>
        <v/>
      </c>
      <c r="J46" s="104" t="s">
        <v>1612</v>
      </c>
      <c r="K46" s="110" t="s">
        <v>1126</v>
      </c>
      <c r="L46" s="110" t="s">
        <v>15399</v>
      </c>
      <c r="M46" s="134" t="str">
        <f t="shared" si="3"/>
        <v>anthropogenic_material</v>
      </c>
      <c r="N46" s="110" t="s">
        <v>766</v>
      </c>
      <c r="O46" s="111" t="str">
        <f t="shared" si="4"/>
        <v>http://resource.geosciml.org/classifier/cgi/lithology/anthropogenic_material</v>
      </c>
      <c r="P46" s="234" t="s">
        <v>4463</v>
      </c>
    </row>
    <row r="47" spans="1:16" x14ac:dyDescent="0.2">
      <c r="A47" s="232" t="s">
        <v>1202</v>
      </c>
      <c r="B47" s="232" t="s">
        <v>18655</v>
      </c>
      <c r="C47" s="232"/>
      <c r="D47" s="149" t="str">
        <f t="shared" si="0"/>
        <v>Eclogite</v>
      </c>
      <c r="E47" s="149" t="str">
        <f t="shared" si="1"/>
        <v>ECLG</v>
      </c>
      <c r="F47" s="151"/>
      <c r="H47" s="106"/>
      <c r="I47" s="110" t="str">
        <f t="shared" si="2"/>
        <v/>
      </c>
      <c r="J47" s="104" t="s">
        <v>1613</v>
      </c>
      <c r="K47" s="110" t="s">
        <v>1127</v>
      </c>
      <c r="L47" s="110" t="s">
        <v>15400</v>
      </c>
      <c r="M47" s="134" t="str">
        <f t="shared" si="3"/>
        <v/>
      </c>
      <c r="N47" s="110" t="s">
        <v>1095</v>
      </c>
      <c r="O47" s="111" t="str">
        <f t="shared" si="4"/>
        <v/>
      </c>
      <c r="P47" s="234" t="s">
        <v>4464</v>
      </c>
    </row>
    <row r="48" spans="1:16" x14ac:dyDescent="0.2">
      <c r="A48" s="232" t="s">
        <v>1208</v>
      </c>
      <c r="B48" s="232" t="s">
        <v>18465</v>
      </c>
      <c r="C48" s="232"/>
      <c r="D48" s="149" t="str">
        <f t="shared" si="0"/>
        <v>Evaporite</v>
      </c>
      <c r="E48" s="149" t="str">
        <f t="shared" si="1"/>
        <v>EVAP</v>
      </c>
      <c r="F48" s="151"/>
      <c r="H48" s="106"/>
      <c r="I48" s="110" t="str">
        <f t="shared" si="2"/>
        <v/>
      </c>
      <c r="J48" s="104" t="s">
        <v>1614</v>
      </c>
      <c r="K48" s="110" t="s">
        <v>1128</v>
      </c>
      <c r="L48" s="110" t="s">
        <v>1095</v>
      </c>
      <c r="M48" s="134" t="str">
        <f t="shared" si="3"/>
        <v>ash_tuff_lapillistone_and_lapilli_tuff</v>
      </c>
      <c r="N48" s="110" t="s">
        <v>772</v>
      </c>
      <c r="O48" s="111" t="str">
        <f t="shared" si="4"/>
        <v>http://resource.geosciml.org/classifier/cgi/lithology/ash_tuff_lapillistone_and_lapilli_tuff</v>
      </c>
      <c r="P48" s="234" t="s">
        <v>4465</v>
      </c>
    </row>
    <row r="49" spans="1:16" x14ac:dyDescent="0.2">
      <c r="A49" s="232" t="s">
        <v>18668</v>
      </c>
      <c r="B49" s="232" t="s">
        <v>18669</v>
      </c>
      <c r="C49" s="232"/>
      <c r="D49" s="149" t="str">
        <f t="shared" si="0"/>
        <v>Fault-breccia</v>
      </c>
      <c r="E49" s="149" t="str">
        <f t="shared" si="1"/>
        <v>FTBR</v>
      </c>
      <c r="F49" s="151"/>
      <c r="H49" s="106"/>
      <c r="I49" s="110" t="str">
        <f t="shared" si="2"/>
        <v/>
      </c>
      <c r="J49" s="104" t="s">
        <v>1615</v>
      </c>
      <c r="K49" s="110" t="s">
        <v>1129</v>
      </c>
      <c r="L49" s="110" t="s">
        <v>1095</v>
      </c>
      <c r="M49" s="134" t="str">
        <f t="shared" si="3"/>
        <v/>
      </c>
      <c r="N49" s="110" t="s">
        <v>1095</v>
      </c>
      <c r="O49" s="111" t="str">
        <f t="shared" si="4"/>
        <v/>
      </c>
      <c r="P49" s="234" t="s">
        <v>4466</v>
      </c>
    </row>
    <row r="50" spans="1:16" x14ac:dyDescent="0.2">
      <c r="A50" s="232" t="s">
        <v>18666</v>
      </c>
      <c r="B50" s="232" t="s">
        <v>18667</v>
      </c>
      <c r="C50" s="232"/>
      <c r="D50" s="149" t="str">
        <f t="shared" si="0"/>
        <v>Fault-gouge</v>
      </c>
      <c r="E50" s="149" t="str">
        <f t="shared" si="1"/>
        <v>GOUG</v>
      </c>
      <c r="F50" s="151"/>
      <c r="H50" s="106"/>
      <c r="I50" s="110" t="str">
        <f t="shared" si="2"/>
        <v>FFV</v>
      </c>
      <c r="J50" s="104" t="s">
        <v>1616</v>
      </c>
      <c r="K50" s="110" t="s">
        <v>1130</v>
      </c>
      <c r="L50" s="110" t="s">
        <v>18714</v>
      </c>
      <c r="M50" s="134" t="str">
        <f t="shared" si="3"/>
        <v>acidic_igneous_rock</v>
      </c>
      <c r="N50" s="110" t="s">
        <v>752</v>
      </c>
      <c r="O50" s="111" t="str">
        <f t="shared" si="4"/>
        <v>http://resource.geosciml.org/classifier/cgi/lithology/acidic_igneous_rock</v>
      </c>
      <c r="P50" s="234" t="s">
        <v>4467</v>
      </c>
    </row>
    <row r="51" spans="1:16" x14ac:dyDescent="0.2">
      <c r="A51" s="232" t="s">
        <v>18512</v>
      </c>
      <c r="B51" s="232" t="s">
        <v>18513</v>
      </c>
      <c r="C51" s="232" t="s">
        <v>18704</v>
      </c>
      <c r="D51" s="149" t="str">
        <f t="shared" si="0"/>
        <v>Feldspar porphyry</v>
      </c>
      <c r="E51" s="149" t="str">
        <f t="shared" si="1"/>
        <v>FSPO</v>
      </c>
      <c r="F51" s="151"/>
      <c r="H51" s="106"/>
      <c r="I51" s="110" t="str">
        <f t="shared" si="2"/>
        <v/>
      </c>
      <c r="J51" s="104" t="s">
        <v>1617</v>
      </c>
      <c r="K51" s="110" t="s">
        <v>1131</v>
      </c>
      <c r="L51" s="110" t="s">
        <v>1095</v>
      </c>
      <c r="M51" s="134" t="str">
        <f t="shared" si="3"/>
        <v/>
      </c>
      <c r="N51" s="110" t="s">
        <v>1095</v>
      </c>
      <c r="O51" s="111" t="str">
        <f t="shared" si="4"/>
        <v/>
      </c>
      <c r="P51" s="234" t="s">
        <v>4468</v>
      </c>
    </row>
    <row r="52" spans="1:16" x14ac:dyDescent="0.2">
      <c r="A52" s="232" t="s">
        <v>1247</v>
      </c>
      <c r="B52" s="232" t="s">
        <v>18511</v>
      </c>
      <c r="C52" s="232"/>
      <c r="D52" s="149" t="str">
        <f t="shared" si="0"/>
        <v>Feldspar porphyry</v>
      </c>
      <c r="E52" s="149" t="str">
        <f t="shared" si="1"/>
        <v>FSPO</v>
      </c>
      <c r="F52" s="151"/>
      <c r="H52" s="106"/>
      <c r="I52" s="110" t="str">
        <f t="shared" si="2"/>
        <v/>
      </c>
      <c r="J52" s="104" t="s">
        <v>1618</v>
      </c>
      <c r="K52" s="110" t="s">
        <v>1132</v>
      </c>
      <c r="L52" s="110" t="s">
        <v>15401</v>
      </c>
      <c r="M52" s="134" t="str">
        <f t="shared" si="3"/>
        <v/>
      </c>
      <c r="N52" s="110" t="s">
        <v>1095</v>
      </c>
      <c r="O52" s="111" t="str">
        <f t="shared" si="4"/>
        <v/>
      </c>
      <c r="P52" s="234" t="s">
        <v>4469</v>
      </c>
    </row>
    <row r="53" spans="1:16" x14ac:dyDescent="0.2">
      <c r="A53" s="232" t="s">
        <v>18487</v>
      </c>
      <c r="B53" s="232" t="s">
        <v>18488</v>
      </c>
      <c r="C53" s="232" t="s">
        <v>18715</v>
      </c>
      <c r="D53" s="149" t="str">
        <f t="shared" si="0"/>
        <v>Felsite</v>
      </c>
      <c r="E53" s="149" t="str">
        <f t="shared" si="1"/>
        <v>FLST</v>
      </c>
      <c r="F53" s="151"/>
      <c r="H53" s="106"/>
      <c r="I53" s="110" t="str">
        <f t="shared" si="2"/>
        <v/>
      </c>
      <c r="J53" s="104" t="s">
        <v>1619</v>
      </c>
      <c r="K53" s="110" t="s">
        <v>1133</v>
      </c>
      <c r="L53" s="110" t="s">
        <v>15402</v>
      </c>
      <c r="M53" s="134" t="str">
        <f t="shared" si="3"/>
        <v>bauxite</v>
      </c>
      <c r="N53" s="110" t="s">
        <v>778</v>
      </c>
      <c r="O53" s="111" t="str">
        <f t="shared" si="4"/>
        <v>http://resource.geosciml.org/classifier/cgi/lithology/bauxite</v>
      </c>
      <c r="P53" s="234" t="s">
        <v>4470</v>
      </c>
    </row>
    <row r="54" spans="1:16" x14ac:dyDescent="0.2">
      <c r="A54" s="232" t="s">
        <v>18603</v>
      </c>
      <c r="B54" s="232" t="s">
        <v>18604</v>
      </c>
      <c r="C54" s="232"/>
      <c r="D54" s="149" t="str">
        <f t="shared" si="0"/>
        <v>Felsic Schist</v>
      </c>
      <c r="E54" s="149" t="str">
        <f t="shared" si="1"/>
        <v>FLSC</v>
      </c>
      <c r="F54" s="151"/>
      <c r="H54" s="106"/>
      <c r="I54" s="110" t="str">
        <f t="shared" si="2"/>
        <v/>
      </c>
      <c r="J54" s="104" t="s">
        <v>1620</v>
      </c>
      <c r="K54" s="110" t="s">
        <v>1134</v>
      </c>
      <c r="L54" s="110" t="s">
        <v>1095</v>
      </c>
      <c r="M54" s="134" t="str">
        <f t="shared" si="3"/>
        <v/>
      </c>
      <c r="N54" s="110" t="s">
        <v>1095</v>
      </c>
      <c r="O54" s="111" t="str">
        <f t="shared" si="4"/>
        <v/>
      </c>
      <c r="P54" s="234" t="s">
        <v>4471</v>
      </c>
    </row>
    <row r="55" spans="1:16" x14ac:dyDescent="0.2">
      <c r="A55" s="232" t="s">
        <v>1239</v>
      </c>
      <c r="B55" s="232" t="s">
        <v>18491</v>
      </c>
      <c r="C55" s="232"/>
      <c r="D55" s="149" t="str">
        <f t="shared" si="0"/>
        <v>Felsic tuff</v>
      </c>
      <c r="E55" s="149" t="str">
        <f t="shared" si="1"/>
        <v>FLTF</v>
      </c>
      <c r="F55" s="151"/>
      <c r="H55" s="106"/>
      <c r="I55" s="110" t="str">
        <f t="shared" si="2"/>
        <v/>
      </c>
      <c r="J55" s="104" t="s">
        <v>1621</v>
      </c>
      <c r="K55" s="110" t="s">
        <v>1135</v>
      </c>
      <c r="L55" s="110" t="s">
        <v>15403</v>
      </c>
      <c r="M55" s="134" t="str">
        <f t="shared" si="3"/>
        <v/>
      </c>
      <c r="N55" s="110" t="s">
        <v>1095</v>
      </c>
      <c r="O55" s="111" t="str">
        <f t="shared" si="4"/>
        <v/>
      </c>
      <c r="P55" s="234" t="s">
        <v>4472</v>
      </c>
    </row>
    <row r="56" spans="1:16" x14ac:dyDescent="0.2">
      <c r="A56" s="232" t="s">
        <v>18489</v>
      </c>
      <c r="B56" s="232" t="s">
        <v>18490</v>
      </c>
      <c r="C56" s="232"/>
      <c r="D56" s="149" t="str">
        <f t="shared" si="0"/>
        <v>Acid volcanic rock</v>
      </c>
      <c r="E56" s="149" t="str">
        <f t="shared" si="1"/>
        <v>AVOL</v>
      </c>
      <c r="F56" s="151"/>
      <c r="H56" s="106"/>
      <c r="I56" s="110" t="str">
        <f t="shared" si="2"/>
        <v>SIB</v>
      </c>
      <c r="J56" s="104" t="s">
        <v>19352</v>
      </c>
      <c r="K56" s="110" t="s">
        <v>1136</v>
      </c>
      <c r="L56" s="110" t="s">
        <v>15404</v>
      </c>
      <c r="M56" s="134" t="str">
        <f t="shared" si="3"/>
        <v/>
      </c>
      <c r="N56" s="110" t="s">
        <v>1095</v>
      </c>
      <c r="O56" s="111" t="str">
        <f t="shared" si="4"/>
        <v/>
      </c>
      <c r="P56" s="234" t="s">
        <v>4473</v>
      </c>
    </row>
    <row r="57" spans="1:16" x14ac:dyDescent="0.2">
      <c r="A57" s="232" t="s">
        <v>191</v>
      </c>
      <c r="B57" s="232" t="s">
        <v>18417</v>
      </c>
      <c r="C57" s="232"/>
      <c r="D57" s="149" t="str">
        <f t="shared" si="0"/>
        <v>Ferricrete</v>
      </c>
      <c r="E57" s="149" t="str">
        <f t="shared" si="1"/>
        <v>FECT</v>
      </c>
      <c r="F57" s="151"/>
      <c r="H57" s="106"/>
      <c r="I57" s="110" t="str">
        <f t="shared" si="2"/>
        <v/>
      </c>
      <c r="J57" s="104" t="s">
        <v>1622</v>
      </c>
      <c r="K57" s="110" t="s">
        <v>1137</v>
      </c>
      <c r="L57" s="110" t="s">
        <v>1095</v>
      </c>
      <c r="M57" s="134" t="str">
        <f t="shared" si="3"/>
        <v>boundstone</v>
      </c>
      <c r="N57" s="110" t="s">
        <v>784</v>
      </c>
      <c r="O57" s="111" t="str">
        <f t="shared" si="4"/>
        <v>http://resource.geosciml.org/classifier/cgi/lithology/boundstone</v>
      </c>
      <c r="P57" s="234" t="s">
        <v>4474</v>
      </c>
    </row>
    <row r="58" spans="1:16" x14ac:dyDescent="0.2">
      <c r="A58" s="232" t="s">
        <v>18459</v>
      </c>
      <c r="B58" s="232" t="s">
        <v>18460</v>
      </c>
      <c r="C58" s="232"/>
      <c r="D58" s="149" t="str">
        <f t="shared" si="0"/>
        <v>Biocarbonate</v>
      </c>
      <c r="E58" s="149" t="str">
        <f t="shared" si="1"/>
        <v>BCAR</v>
      </c>
      <c r="F58" s="151"/>
      <c r="H58" s="106"/>
      <c r="I58" s="110" t="str">
        <f t="shared" si="2"/>
        <v/>
      </c>
      <c r="J58" s="104" t="s">
        <v>1623</v>
      </c>
      <c r="K58" s="110" t="s">
        <v>1138</v>
      </c>
      <c r="L58" s="110" t="s">
        <v>15405</v>
      </c>
      <c r="M58" s="134" t="str">
        <f t="shared" si="3"/>
        <v/>
      </c>
      <c r="N58" s="110" t="s">
        <v>1095</v>
      </c>
      <c r="O58" s="111" t="str">
        <f t="shared" si="4"/>
        <v/>
      </c>
      <c r="P58" s="234" t="s">
        <v>4475</v>
      </c>
    </row>
    <row r="59" spans="1:16" x14ac:dyDescent="0.2">
      <c r="A59" s="232" t="s">
        <v>193</v>
      </c>
      <c r="B59" s="232" t="s">
        <v>18557</v>
      </c>
      <c r="C59" s="232"/>
      <c r="D59" s="149" t="str">
        <f t="shared" si="0"/>
        <v>Gabbro</v>
      </c>
      <c r="E59" s="149" t="str">
        <f t="shared" si="1"/>
        <v>GBBR</v>
      </c>
      <c r="F59" s="151"/>
      <c r="H59" s="106"/>
      <c r="I59" s="110" t="str">
        <f t="shared" si="2"/>
        <v/>
      </c>
      <c r="J59" s="104" t="s">
        <v>1624</v>
      </c>
      <c r="K59" s="110" t="s">
        <v>1139</v>
      </c>
      <c r="L59" s="110" t="s">
        <v>1095</v>
      </c>
      <c r="M59" s="134" t="str">
        <f t="shared" si="3"/>
        <v>biogenic_silica_sedimentary_rock</v>
      </c>
      <c r="N59" s="110" t="s">
        <v>779</v>
      </c>
      <c r="O59" s="111" t="str">
        <f t="shared" si="4"/>
        <v>http://resource.geosciml.org/classifier/cgi/lithology/biogenic_silica_sedimentary_rock</v>
      </c>
      <c r="P59" s="234" t="s">
        <v>4476</v>
      </c>
    </row>
    <row r="60" spans="1:16" x14ac:dyDescent="0.2">
      <c r="A60" s="232" t="s">
        <v>18553</v>
      </c>
      <c r="B60" s="232" t="s">
        <v>18554</v>
      </c>
      <c r="C60" s="232" t="s">
        <v>196</v>
      </c>
      <c r="D60" s="149" t="str">
        <f t="shared" si="0"/>
        <v>Granodiorite</v>
      </c>
      <c r="E60" s="149" t="str">
        <f t="shared" si="1"/>
        <v>GRDI</v>
      </c>
      <c r="F60" s="151"/>
      <c r="H60" s="106"/>
      <c r="I60" s="110" t="str">
        <f t="shared" si="2"/>
        <v>SHB</v>
      </c>
      <c r="J60" s="104" t="s">
        <v>1625</v>
      </c>
      <c r="K60" s="110" t="s">
        <v>1140</v>
      </c>
      <c r="L60" s="110" t="s">
        <v>15406</v>
      </c>
      <c r="M60" s="134" t="str">
        <f t="shared" si="3"/>
        <v/>
      </c>
      <c r="N60" s="110" t="s">
        <v>1095</v>
      </c>
      <c r="O60" s="111" t="str">
        <f t="shared" si="4"/>
        <v/>
      </c>
      <c r="P60" s="234" t="s">
        <v>4477</v>
      </c>
    </row>
    <row r="61" spans="1:16" x14ac:dyDescent="0.2">
      <c r="A61" s="232" t="s">
        <v>18647</v>
      </c>
      <c r="B61" s="232" t="s">
        <v>18648</v>
      </c>
      <c r="C61" s="232"/>
      <c r="D61" s="149" t="str">
        <f t="shared" si="0"/>
        <v>Garnet Gneiss</v>
      </c>
      <c r="E61" s="149" t="str">
        <f t="shared" si="1"/>
        <v>GTGN</v>
      </c>
      <c r="F61" s="151"/>
      <c r="H61" s="106"/>
      <c r="I61" s="110" t="str">
        <f t="shared" si="2"/>
        <v/>
      </c>
      <c r="J61" s="104" t="s">
        <v>1626</v>
      </c>
      <c r="K61" s="110" t="s">
        <v>165</v>
      </c>
      <c r="L61" s="110" t="s">
        <v>15407</v>
      </c>
      <c r="M61" s="134" t="str">
        <f t="shared" si="3"/>
        <v>boulder_gravel_size_sediment</v>
      </c>
      <c r="N61" s="110" t="s">
        <v>782</v>
      </c>
      <c r="O61" s="111" t="str">
        <f t="shared" si="4"/>
        <v>http://resource.geosciml.org/classifier/cgi/lithology/boulder_gravel_size_sediment</v>
      </c>
      <c r="P61" s="234" t="s">
        <v>4478</v>
      </c>
    </row>
    <row r="62" spans="1:16" x14ac:dyDescent="0.2">
      <c r="A62" s="232" t="s">
        <v>18624</v>
      </c>
      <c r="B62" s="232" t="s">
        <v>18625</v>
      </c>
      <c r="C62" s="232" t="s">
        <v>194</v>
      </c>
      <c r="D62" s="149" t="str">
        <f t="shared" si="0"/>
        <v>Gneiss</v>
      </c>
      <c r="E62" s="149" t="str">
        <f t="shared" si="1"/>
        <v>GNSS</v>
      </c>
      <c r="F62" s="151"/>
      <c r="H62" s="106"/>
      <c r="I62" s="110" t="str">
        <f t="shared" si="2"/>
        <v>TAS</v>
      </c>
      <c r="J62" s="104" t="s">
        <v>1627</v>
      </c>
      <c r="K62" s="110" t="s">
        <v>1141</v>
      </c>
      <c r="L62" s="110" t="s">
        <v>15408</v>
      </c>
      <c r="M62" s="134" t="str">
        <f t="shared" si="3"/>
        <v/>
      </c>
      <c r="N62" s="110" t="s">
        <v>1095</v>
      </c>
      <c r="O62" s="111" t="str">
        <f t="shared" si="4"/>
        <v/>
      </c>
      <c r="P62" s="234" t="s">
        <v>4479</v>
      </c>
    </row>
    <row r="63" spans="1:16" x14ac:dyDescent="0.2">
      <c r="A63" s="232" t="s">
        <v>1258</v>
      </c>
      <c r="B63" s="232" t="s">
        <v>18418</v>
      </c>
      <c r="C63" s="232"/>
      <c r="D63" s="149" t="str">
        <f t="shared" si="0"/>
        <v>Gossan</v>
      </c>
      <c r="E63" s="149" t="str">
        <f t="shared" si="1"/>
        <v>GOSS</v>
      </c>
      <c r="F63" s="151"/>
      <c r="H63" s="106"/>
      <c r="I63" s="110" t="str">
        <f t="shared" si="2"/>
        <v/>
      </c>
      <c r="J63" s="104" t="s">
        <v>1628</v>
      </c>
      <c r="K63" s="110" t="s">
        <v>1142</v>
      </c>
      <c r="L63" s="110" t="s">
        <v>1095</v>
      </c>
      <c r="M63" s="134" t="str">
        <f t="shared" si="3"/>
        <v/>
      </c>
      <c r="N63" s="110" t="s">
        <v>1095</v>
      </c>
      <c r="O63" s="111" t="str">
        <f t="shared" si="4"/>
        <v/>
      </c>
      <c r="P63" s="234" t="s">
        <v>4480</v>
      </c>
    </row>
    <row r="64" spans="1:16" x14ac:dyDescent="0.2">
      <c r="A64" s="232" t="s">
        <v>875</v>
      </c>
      <c r="B64" s="232" t="s">
        <v>19353</v>
      </c>
      <c r="C64" s="232"/>
      <c r="D64" s="149" t="str">
        <f t="shared" si="0"/>
        <v>Grainstone</v>
      </c>
      <c r="E64" s="149" t="str">
        <f t="shared" si="1"/>
        <v>GSTN</v>
      </c>
      <c r="F64" s="150"/>
      <c r="H64" s="106"/>
      <c r="I64" s="110" t="str">
        <f t="shared" si="2"/>
        <v/>
      </c>
      <c r="J64" s="104" t="s">
        <v>1629</v>
      </c>
      <c r="K64" s="110" t="s">
        <v>1143</v>
      </c>
      <c r="L64" s="110" t="s">
        <v>1095</v>
      </c>
      <c r="M64" s="134" t="str">
        <f t="shared" si="3"/>
        <v/>
      </c>
      <c r="N64" s="110" t="s">
        <v>1095</v>
      </c>
      <c r="O64" s="111" t="str">
        <f t="shared" si="4"/>
        <v/>
      </c>
      <c r="P64" s="234" t="s">
        <v>4481</v>
      </c>
    </row>
    <row r="65" spans="1:16" x14ac:dyDescent="0.2">
      <c r="A65" s="232" t="s">
        <v>18503</v>
      </c>
      <c r="B65" s="232" t="s">
        <v>18504</v>
      </c>
      <c r="C65" s="232" t="s">
        <v>195</v>
      </c>
      <c r="D65" s="149" t="str">
        <f t="shared" si="0"/>
        <v>Granite</v>
      </c>
      <c r="E65" s="149" t="str">
        <f t="shared" si="1"/>
        <v>GRNT</v>
      </c>
      <c r="F65" s="151"/>
      <c r="H65" s="106"/>
      <c r="I65" s="110" t="str">
        <f t="shared" si="2"/>
        <v/>
      </c>
      <c r="J65" s="104" t="s">
        <v>1630</v>
      </c>
      <c r="K65" s="110" t="s">
        <v>1144</v>
      </c>
      <c r="L65" s="110" t="s">
        <v>1095</v>
      </c>
      <c r="M65" s="134" t="str">
        <f t="shared" si="3"/>
        <v>boninite</v>
      </c>
      <c r="N65" s="110" t="s">
        <v>781</v>
      </c>
      <c r="O65" s="111" t="str">
        <f t="shared" si="4"/>
        <v>http://resource.geosciml.org/classifier/cgi/lithology/boninite</v>
      </c>
      <c r="P65" s="234" t="s">
        <v>4482</v>
      </c>
    </row>
    <row r="66" spans="1:16" x14ac:dyDescent="0.2">
      <c r="A66" s="232" t="s">
        <v>18633</v>
      </c>
      <c r="B66" s="232" t="s">
        <v>18634</v>
      </c>
      <c r="C66" s="232"/>
      <c r="D66" s="149" t="str">
        <f t="shared" si="0"/>
        <v>Granitic gneiss</v>
      </c>
      <c r="E66" s="149" t="str">
        <f t="shared" si="1"/>
        <v>GRGN</v>
      </c>
      <c r="F66" s="151"/>
      <c r="H66" s="106"/>
      <c r="I66" s="110" t="str">
        <f t="shared" si="2"/>
        <v/>
      </c>
      <c r="J66" s="104" t="s">
        <v>1631</v>
      </c>
      <c r="K66" s="110" t="s">
        <v>166</v>
      </c>
      <c r="L66" s="110" t="s">
        <v>15409</v>
      </c>
      <c r="M66" s="134" t="str">
        <f t="shared" si="3"/>
        <v>breccia</v>
      </c>
      <c r="N66" s="110" t="s">
        <v>785</v>
      </c>
      <c r="O66" s="111" t="str">
        <f t="shared" si="4"/>
        <v>http://resource.geosciml.org/classifier/cgi/lithology/breccia</v>
      </c>
      <c r="P66" s="234" t="s">
        <v>4483</v>
      </c>
    </row>
    <row r="67" spans="1:16" x14ac:dyDescent="0.2">
      <c r="A67" s="232" t="s">
        <v>18591</v>
      </c>
      <c r="B67" s="232" t="s">
        <v>18592</v>
      </c>
      <c r="C67" s="232"/>
      <c r="D67" s="149" t="str">
        <f t="shared" si="0"/>
        <v>Graphitic Phyllite</v>
      </c>
      <c r="E67" s="149" t="str">
        <f t="shared" si="1"/>
        <v>GHPH</v>
      </c>
      <c r="F67" s="151"/>
      <c r="H67" s="106"/>
      <c r="I67" s="110" t="str">
        <f t="shared" si="2"/>
        <v/>
      </c>
      <c r="J67" s="104" t="s">
        <v>1632</v>
      </c>
      <c r="K67" s="110" t="s">
        <v>1145</v>
      </c>
      <c r="L67" s="110" t="s">
        <v>15410</v>
      </c>
      <c r="M67" s="134" t="str">
        <f t="shared" si="3"/>
        <v/>
      </c>
      <c r="N67" s="110" t="s">
        <v>1095</v>
      </c>
      <c r="O67" s="111" t="str">
        <f t="shared" si="4"/>
        <v/>
      </c>
      <c r="P67" s="234" t="s">
        <v>4484</v>
      </c>
    </row>
    <row r="68" spans="1:16" x14ac:dyDescent="0.2">
      <c r="A68" s="232" t="s">
        <v>18599</v>
      </c>
      <c r="B68" s="232" t="s">
        <v>18600</v>
      </c>
      <c r="C68" s="232"/>
      <c r="D68" s="149" t="str">
        <f t="shared" si="0"/>
        <v>Graphitic schist</v>
      </c>
      <c r="E68" s="149" t="str">
        <f t="shared" si="1"/>
        <v>GHSC</v>
      </c>
      <c r="F68" s="151"/>
      <c r="H68" s="106"/>
      <c r="I68" s="110" t="str">
        <f t="shared" si="2"/>
        <v>UKB</v>
      </c>
      <c r="J68" s="104" t="s">
        <v>1633</v>
      </c>
      <c r="K68" s="110" t="s">
        <v>1146</v>
      </c>
      <c r="L68" s="110" t="s">
        <v>15411</v>
      </c>
      <c r="M68" s="134" t="str">
        <f t="shared" si="3"/>
        <v/>
      </c>
      <c r="N68" s="110" t="s">
        <v>1095</v>
      </c>
      <c r="O68" s="111" t="str">
        <f t="shared" si="4"/>
        <v/>
      </c>
      <c r="P68" s="234" t="s">
        <v>4485</v>
      </c>
    </row>
    <row r="69" spans="1:16" x14ac:dyDescent="0.2">
      <c r="A69" s="232" t="s">
        <v>18439</v>
      </c>
      <c r="B69" s="232" t="s">
        <v>18440</v>
      </c>
      <c r="C69" s="232"/>
      <c r="D69" s="149" t="str">
        <f t="shared" si="0"/>
        <v>Graphitic Shale</v>
      </c>
      <c r="E69" s="149" t="str">
        <f t="shared" si="1"/>
        <v>GHSH</v>
      </c>
      <c r="F69" s="151"/>
      <c r="H69" s="106"/>
      <c r="I69" s="110" t="str">
        <f t="shared" si="2"/>
        <v>MBA</v>
      </c>
      <c r="J69" s="104" t="s">
        <v>1634</v>
      </c>
      <c r="K69" s="110" t="s">
        <v>164</v>
      </c>
      <c r="L69" s="110" t="s">
        <v>1095</v>
      </c>
      <c r="M69" s="134" t="str">
        <f t="shared" si="3"/>
        <v>basalt</v>
      </c>
      <c r="N69" s="110" t="s">
        <v>334</v>
      </c>
      <c r="O69" s="111" t="str">
        <f t="shared" si="4"/>
        <v>http://resource.geosciml.org/classifier/cgi/lithology/basalt</v>
      </c>
      <c r="P69" s="234" t="s">
        <v>4486</v>
      </c>
    </row>
    <row r="70" spans="1:16" x14ac:dyDescent="0.2">
      <c r="A70" s="232" t="s">
        <v>18618</v>
      </c>
      <c r="B70" s="232" t="s">
        <v>18619</v>
      </c>
      <c r="C70" s="232" t="s">
        <v>1274</v>
      </c>
      <c r="D70" s="149" t="str">
        <f t="shared" si="0"/>
        <v>Greywacke</v>
      </c>
      <c r="E70" s="149" t="str">
        <f t="shared" si="1"/>
        <v>GYWK</v>
      </c>
      <c r="F70" s="151"/>
      <c r="H70" s="106"/>
      <c r="I70" s="110" t="str">
        <f t="shared" si="2"/>
        <v/>
      </c>
      <c r="J70" s="104" t="s">
        <v>1635</v>
      </c>
      <c r="K70" s="110" t="s">
        <v>1147</v>
      </c>
      <c r="L70" s="110" t="s">
        <v>1095</v>
      </c>
      <c r="M70" s="134" t="str">
        <f t="shared" si="3"/>
        <v>basanitic_foidite</v>
      </c>
      <c r="N70" s="110" t="s">
        <v>775</v>
      </c>
      <c r="O70" s="111" t="str">
        <f t="shared" si="4"/>
        <v>http://resource.geosciml.org/classifier/cgi/lithology/basanitic_foidite</v>
      </c>
      <c r="P70" s="234" t="s">
        <v>4487</v>
      </c>
    </row>
    <row r="71" spans="1:16" x14ac:dyDescent="0.2">
      <c r="A71" s="232" t="s">
        <v>18451</v>
      </c>
      <c r="B71" s="232" t="s">
        <v>18452</v>
      </c>
      <c r="C71" s="232" t="s">
        <v>1274</v>
      </c>
      <c r="D71" s="149" t="str">
        <f t="shared" si="0"/>
        <v>Greywacke</v>
      </c>
      <c r="E71" s="149" t="str">
        <f t="shared" si="1"/>
        <v>GYWK</v>
      </c>
      <c r="F71" s="151"/>
      <c r="H71" s="106"/>
      <c r="I71" s="110" t="str">
        <f t="shared" si="2"/>
        <v/>
      </c>
      <c r="J71" s="104" t="s">
        <v>1636</v>
      </c>
      <c r="K71" s="110" t="s">
        <v>1148</v>
      </c>
      <c r="L71" s="110" t="s">
        <v>15412</v>
      </c>
      <c r="M71" s="134" t="str">
        <f t="shared" si="3"/>
        <v>basanite</v>
      </c>
      <c r="N71" s="110" t="s">
        <v>774</v>
      </c>
      <c r="O71" s="111" t="str">
        <f t="shared" si="4"/>
        <v>http://resource.geosciml.org/classifier/cgi/lithology/basanite</v>
      </c>
      <c r="P71" s="234" t="s">
        <v>4488</v>
      </c>
    </row>
    <row r="72" spans="1:16" x14ac:dyDescent="0.2">
      <c r="A72" s="232" t="s">
        <v>7497</v>
      </c>
      <c r="B72" s="232" t="s">
        <v>18415</v>
      </c>
      <c r="C72" s="232" t="s">
        <v>1272</v>
      </c>
      <c r="D72" s="149" t="str">
        <f t="shared" si="0"/>
        <v>Gypsum-stone</v>
      </c>
      <c r="E72" s="149" t="str">
        <f t="shared" si="1"/>
        <v>GYST</v>
      </c>
      <c r="F72" s="151"/>
      <c r="H72" s="106"/>
      <c r="I72" s="110" t="str">
        <f t="shared" si="2"/>
        <v/>
      </c>
      <c r="J72" s="104" t="s">
        <v>1637</v>
      </c>
      <c r="K72" s="110" t="s">
        <v>1149</v>
      </c>
      <c r="L72" s="110" t="s">
        <v>15413</v>
      </c>
      <c r="M72" s="134" t="str">
        <f t="shared" si="3"/>
        <v/>
      </c>
      <c r="N72" s="110" t="s">
        <v>1095</v>
      </c>
      <c r="O72" s="111" t="str">
        <f t="shared" si="4"/>
        <v/>
      </c>
      <c r="P72" s="234" t="s">
        <v>4489</v>
      </c>
    </row>
    <row r="73" spans="1:16" x14ac:dyDescent="0.2">
      <c r="A73" s="232" t="s">
        <v>18580</v>
      </c>
      <c r="B73" s="232" t="s">
        <v>18581</v>
      </c>
      <c r="C73" s="232" t="s">
        <v>18760</v>
      </c>
      <c r="D73" s="149" t="str">
        <f t="shared" ref="D73:D136" si="5">IFERROR(IFERROR(INDEX(K:K,MATCH(A73,K:K,0),1),IFERROR(INDEX(K:L,MATCH("*'"&amp;A73&amp;"'*",L:L,0),1),INDEX(K:K,MATCH("*'"&amp;A73&amp;"'*",K:K,0),1))),IFERROR(INDEX(K:K,MATCH(C73,K:K,0),1),IFERROR(INDEX(K:L,MATCH("*'"&amp;C73&amp;"'*",L:L,0),1),INDEX(K:K,MATCH("*'"&amp;C73&amp;"'*",K:K,0),1))))</f>
        <v>Hornblende-peridotite</v>
      </c>
      <c r="E73" s="149" t="str">
        <f t="shared" ref="E73:E136" si="6">IFERROR(IFERROR(INDEX(J:K,MATCH(D73,K:K,0),1),IFERROR(INDEX(J:L,MATCH("*'"&amp;A73&amp;"'*",L:L,0),1),INDEX(J:K,MATCH("*'"&amp;A73&amp;"'*",K:K,0),1))),IFERROR(INDEX(J:K,MATCH(D73,K:K,0),1),IFERROR(INDEX(J:L,MATCH("*'"&amp;C73&amp;"'*",L:L,0),1),INDEX(J:K,MATCH("*'"&amp;C73&amp;"'*",K:K,0),1))))</f>
        <v>HBPD</v>
      </c>
      <c r="F73" s="151"/>
      <c r="H73" s="106"/>
      <c r="I73" s="110" t="str">
        <f t="shared" ref="I73:I136" si="7">IFERROR((INDEX(A:E,MATCH($J73,E:E,0),2)),"")</f>
        <v>MMT</v>
      </c>
      <c r="J73" s="104" t="s">
        <v>1638</v>
      </c>
      <c r="K73" s="110" t="s">
        <v>1150</v>
      </c>
      <c r="L73" s="110" t="s">
        <v>15414</v>
      </c>
      <c r="M73" s="134" t="str">
        <f t="shared" ref="M73:M136" si="8">IF(N73="","",HYPERLINK(O73,N73))</f>
        <v/>
      </c>
      <c r="N73" s="110" t="s">
        <v>1095</v>
      </c>
      <c r="O73" s="111" t="str">
        <f t="shared" si="4"/>
        <v/>
      </c>
      <c r="P73" s="234" t="s">
        <v>4490</v>
      </c>
    </row>
    <row r="74" spans="1:16" x14ac:dyDescent="0.2">
      <c r="A74" s="232" t="s">
        <v>18575</v>
      </c>
      <c r="B74" s="232" t="s">
        <v>18576</v>
      </c>
      <c r="C74" s="232" t="s">
        <v>18757</v>
      </c>
      <c r="D74" s="149" t="str">
        <f t="shared" si="5"/>
        <v>Hornblende-pyroxenite</v>
      </c>
      <c r="E74" s="149" t="str">
        <f t="shared" si="6"/>
        <v>HBPY</v>
      </c>
      <c r="F74" s="151"/>
      <c r="H74" s="106"/>
      <c r="I74" s="110" t="str">
        <f t="shared" si="7"/>
        <v/>
      </c>
      <c r="J74" s="104" t="s">
        <v>1639</v>
      </c>
      <c r="K74" s="110" t="s">
        <v>1151</v>
      </c>
      <c r="L74" s="110" t="s">
        <v>15415</v>
      </c>
      <c r="M74" s="134" t="str">
        <f t="shared" si="8"/>
        <v>bituminous_coal</v>
      </c>
      <c r="N74" s="110" t="s">
        <v>780</v>
      </c>
      <c r="O74" s="111" t="str">
        <f t="shared" si="4"/>
        <v>http://resource.geosciml.org/classifier/cgi/lithology/bituminous_coal</v>
      </c>
      <c r="P74" s="234" t="s">
        <v>4491</v>
      </c>
    </row>
    <row r="75" spans="1:16" x14ac:dyDescent="0.2">
      <c r="A75" s="232" t="s">
        <v>18565</v>
      </c>
      <c r="B75" s="232" t="s">
        <v>18566</v>
      </c>
      <c r="C75" s="232"/>
      <c r="D75" s="149" t="str">
        <f t="shared" si="5"/>
        <v>Picritic-rock</v>
      </c>
      <c r="E75" s="149" t="str">
        <f t="shared" si="6"/>
        <v>PCTR</v>
      </c>
      <c r="F75" s="151"/>
      <c r="H75" s="106"/>
      <c r="I75" s="110" t="str">
        <f t="shared" si="7"/>
        <v/>
      </c>
      <c r="J75" s="104" t="s">
        <v>1640</v>
      </c>
      <c r="K75" s="110" t="s">
        <v>1152</v>
      </c>
      <c r="L75" s="110" t="s">
        <v>15416</v>
      </c>
      <c r="M75" s="134" t="str">
        <f t="shared" si="8"/>
        <v/>
      </c>
      <c r="N75" s="110" t="s">
        <v>1095</v>
      </c>
      <c r="O75" s="111" t="str">
        <f t="shared" si="4"/>
        <v/>
      </c>
      <c r="P75" s="234" t="s">
        <v>4492</v>
      </c>
    </row>
    <row r="76" spans="1:16" x14ac:dyDescent="0.2">
      <c r="A76" s="232" t="s">
        <v>18558</v>
      </c>
      <c r="B76" s="232" t="s">
        <v>18559</v>
      </c>
      <c r="C76" s="232"/>
      <c r="D76" s="149" t="str">
        <f t="shared" si="5"/>
        <v>Hornblende-gabbro</v>
      </c>
      <c r="E76" s="149" t="str">
        <f t="shared" si="6"/>
        <v>HBGB</v>
      </c>
      <c r="F76" s="151"/>
      <c r="H76" s="106"/>
      <c r="I76" s="110" t="str">
        <f t="shared" si="7"/>
        <v/>
      </c>
      <c r="J76" s="104" t="s">
        <v>1641</v>
      </c>
      <c r="K76" s="110" t="s">
        <v>1153</v>
      </c>
      <c r="L76" s="110" t="s">
        <v>15417</v>
      </c>
      <c r="M76" s="134" t="str">
        <f t="shared" si="8"/>
        <v/>
      </c>
      <c r="N76" s="110" t="s">
        <v>1095</v>
      </c>
      <c r="O76" s="111" t="str">
        <f t="shared" si="4"/>
        <v/>
      </c>
      <c r="P76" s="234" t="s">
        <v>4493</v>
      </c>
    </row>
    <row r="77" spans="1:16" x14ac:dyDescent="0.2">
      <c r="A77" s="232" t="s">
        <v>1281</v>
      </c>
      <c r="B77" s="232" t="s">
        <v>18653</v>
      </c>
      <c r="C77" s="232"/>
      <c r="D77" s="149" t="str">
        <f t="shared" si="5"/>
        <v>Hornfels</v>
      </c>
      <c r="E77" s="149" t="str">
        <f t="shared" si="6"/>
        <v>HFLS</v>
      </c>
      <c r="F77" s="151"/>
      <c r="H77" s="106"/>
      <c r="I77" s="110" t="str">
        <f t="shared" si="7"/>
        <v/>
      </c>
      <c r="J77" s="104" t="s">
        <v>1642</v>
      </c>
      <c r="K77" s="110" t="s">
        <v>1154</v>
      </c>
      <c r="L77" s="110" t="s">
        <v>15418</v>
      </c>
      <c r="M77" s="134" t="str">
        <f t="shared" si="8"/>
        <v/>
      </c>
      <c r="N77" s="110" t="s">
        <v>1095</v>
      </c>
      <c r="O77" s="111" t="str">
        <f t="shared" si="4"/>
        <v/>
      </c>
      <c r="P77" s="234" t="s">
        <v>4494</v>
      </c>
    </row>
    <row r="78" spans="1:16" x14ac:dyDescent="0.2">
      <c r="A78" s="232" t="s">
        <v>18664</v>
      </c>
      <c r="B78" s="232" t="s">
        <v>18665</v>
      </c>
      <c r="C78" s="232"/>
      <c r="D78" s="149" t="str">
        <f t="shared" si="5"/>
        <v>Hydrothermal breccia</v>
      </c>
      <c r="E78" s="149" t="str">
        <f t="shared" si="6"/>
        <v>HYDR</v>
      </c>
      <c r="F78" s="151"/>
      <c r="H78" s="106"/>
      <c r="I78" s="110" t="str">
        <f t="shared" si="7"/>
        <v/>
      </c>
      <c r="J78" s="104" t="s">
        <v>1643</v>
      </c>
      <c r="K78" s="110" t="s">
        <v>1155</v>
      </c>
      <c r="L78" s="110" t="s">
        <v>1095</v>
      </c>
      <c r="M78" s="134" t="str">
        <f t="shared" si="8"/>
        <v/>
      </c>
      <c r="N78" s="110" t="s">
        <v>1095</v>
      </c>
      <c r="O78" s="111" t="str">
        <f t="shared" si="4"/>
        <v/>
      </c>
      <c r="P78" s="234" t="s">
        <v>4495</v>
      </c>
    </row>
    <row r="79" spans="1:16" x14ac:dyDescent="0.2">
      <c r="A79" s="232" t="s">
        <v>18514</v>
      </c>
      <c r="B79" s="232" t="s">
        <v>18515</v>
      </c>
      <c r="C79" s="232" t="s">
        <v>18725</v>
      </c>
      <c r="D79" s="149" t="str">
        <f t="shared" si="5"/>
        <v>Intermediate volcanic rock</v>
      </c>
      <c r="E79" s="149" t="str">
        <f t="shared" si="6"/>
        <v>IVLR</v>
      </c>
      <c r="F79" s="151"/>
      <c r="H79" s="106"/>
      <c r="I79" s="110" t="str">
        <f t="shared" si="7"/>
        <v>SCA</v>
      </c>
      <c r="J79" s="104" t="s">
        <v>1644</v>
      </c>
      <c r="K79" s="110" t="s">
        <v>1156</v>
      </c>
      <c r="L79" s="110" t="s">
        <v>18692</v>
      </c>
      <c r="M79" s="134" t="str">
        <f t="shared" si="8"/>
        <v/>
      </c>
      <c r="N79" s="110" t="s">
        <v>1095</v>
      </c>
      <c r="O79" s="111" t="str">
        <f t="shared" si="4"/>
        <v/>
      </c>
      <c r="P79" s="234" t="s">
        <v>4496</v>
      </c>
    </row>
    <row r="80" spans="1:16" x14ac:dyDescent="0.2">
      <c r="A80" s="232" t="s">
        <v>18541</v>
      </c>
      <c r="B80" s="232" t="s">
        <v>18542</v>
      </c>
      <c r="C80" s="232" t="s">
        <v>18739</v>
      </c>
      <c r="D80" s="149" t="str">
        <f t="shared" si="5"/>
        <v>Porphyritic Dacite</v>
      </c>
      <c r="E80" s="149" t="str">
        <f t="shared" si="6"/>
        <v>PORD</v>
      </c>
      <c r="F80" s="151"/>
      <c r="H80" s="106"/>
      <c r="I80" s="110" t="str">
        <f t="shared" si="7"/>
        <v/>
      </c>
      <c r="J80" s="104" t="s">
        <v>1645</v>
      </c>
      <c r="K80" s="110" t="s">
        <v>1157</v>
      </c>
      <c r="L80" s="110" t="s">
        <v>1095</v>
      </c>
      <c r="M80" s="134" t="str">
        <f t="shared" si="8"/>
        <v/>
      </c>
      <c r="N80" s="110" t="s">
        <v>1095</v>
      </c>
      <c r="O80" s="111" t="str">
        <f t="shared" si="4"/>
        <v/>
      </c>
      <c r="P80" s="234" t="s">
        <v>4497</v>
      </c>
    </row>
    <row r="81" spans="1:16" x14ac:dyDescent="0.2">
      <c r="A81" s="232" t="s">
        <v>18526</v>
      </c>
      <c r="B81" s="232" t="s">
        <v>18527</v>
      </c>
      <c r="C81" s="232" t="s">
        <v>18518</v>
      </c>
      <c r="D81" s="149" t="str">
        <f t="shared" si="5"/>
        <v>Dacitic tuff</v>
      </c>
      <c r="E81" s="149" t="str">
        <f t="shared" si="6"/>
        <v>DATF</v>
      </c>
      <c r="F81" s="151"/>
      <c r="H81" s="106"/>
      <c r="I81" s="110" t="str">
        <f t="shared" si="7"/>
        <v/>
      </c>
      <c r="J81" s="104" t="s">
        <v>1646</v>
      </c>
      <c r="K81" s="110" t="s">
        <v>1158</v>
      </c>
      <c r="L81" s="110" t="s">
        <v>15419</v>
      </c>
      <c r="M81" s="134" t="str">
        <f t="shared" si="8"/>
        <v/>
      </c>
      <c r="N81" s="110" t="s">
        <v>1095</v>
      </c>
      <c r="O81" s="111" t="str">
        <f t="shared" si="4"/>
        <v/>
      </c>
      <c r="P81" s="234" t="s">
        <v>4498</v>
      </c>
    </row>
    <row r="82" spans="1:16" x14ac:dyDescent="0.2">
      <c r="A82" s="232" t="s">
        <v>18539</v>
      </c>
      <c r="B82" s="232" t="s">
        <v>18540</v>
      </c>
      <c r="C82" s="232"/>
      <c r="D82" s="149" t="str">
        <f t="shared" si="5"/>
        <v>Porphyritic Dacite</v>
      </c>
      <c r="E82" s="149" t="str">
        <f t="shared" si="6"/>
        <v>PORD</v>
      </c>
      <c r="F82" s="151"/>
      <c r="H82" s="106"/>
      <c r="I82" s="110" t="str">
        <f t="shared" si="7"/>
        <v>CCC</v>
      </c>
      <c r="J82" s="104" t="s">
        <v>1647</v>
      </c>
      <c r="K82" s="110" t="s">
        <v>168</v>
      </c>
      <c r="L82" s="110" t="s">
        <v>15420</v>
      </c>
      <c r="M82" s="134" t="str">
        <f t="shared" si="8"/>
        <v/>
      </c>
      <c r="N82" s="110" t="s">
        <v>1095</v>
      </c>
      <c r="O82" s="111" t="str">
        <f t="shared" si="4"/>
        <v/>
      </c>
      <c r="P82" s="234" t="s">
        <v>4499</v>
      </c>
    </row>
    <row r="83" spans="1:16" ht="30" x14ac:dyDescent="0.2">
      <c r="A83" s="232" t="s">
        <v>18605</v>
      </c>
      <c r="B83" s="232" t="s">
        <v>18606</v>
      </c>
      <c r="C83" s="232"/>
      <c r="D83" s="149" t="str">
        <f t="shared" si="5"/>
        <v>Intermediate Schist</v>
      </c>
      <c r="E83" s="149" t="str">
        <f t="shared" si="6"/>
        <v>INSC</v>
      </c>
      <c r="F83" s="151"/>
      <c r="H83" s="106"/>
      <c r="I83" s="110" t="str">
        <f t="shared" si="7"/>
        <v/>
      </c>
      <c r="J83" s="104" t="s">
        <v>1648</v>
      </c>
      <c r="K83" s="110" t="s">
        <v>1159</v>
      </c>
      <c r="L83" s="112" t="s">
        <v>15421</v>
      </c>
      <c r="M83" s="134" t="str">
        <f t="shared" si="8"/>
        <v/>
      </c>
      <c r="N83" s="110" t="s">
        <v>1095</v>
      </c>
      <c r="O83" s="111" t="str">
        <f t="shared" si="4"/>
        <v/>
      </c>
      <c r="P83" s="234" t="s">
        <v>4500</v>
      </c>
    </row>
    <row r="84" spans="1:16" x14ac:dyDescent="0.2">
      <c r="A84" s="232" t="s">
        <v>18518</v>
      </c>
      <c r="B84" s="232" t="s">
        <v>18519</v>
      </c>
      <c r="C84" s="232"/>
      <c r="D84" s="149" t="str">
        <f t="shared" si="5"/>
        <v>Dacitic tuff</v>
      </c>
      <c r="E84" s="149" t="str">
        <f t="shared" si="6"/>
        <v>DATF</v>
      </c>
      <c r="F84" s="151"/>
      <c r="H84" s="106"/>
      <c r="I84" s="110" t="str">
        <f t="shared" si="7"/>
        <v/>
      </c>
      <c r="J84" s="104" t="s">
        <v>1649</v>
      </c>
      <c r="K84" s="110" t="s">
        <v>1160</v>
      </c>
      <c r="L84" s="110" t="s">
        <v>15422</v>
      </c>
      <c r="M84" s="134" t="str">
        <f t="shared" si="8"/>
        <v/>
      </c>
      <c r="N84" s="110" t="s">
        <v>1095</v>
      </c>
      <c r="O84" s="111" t="str">
        <f t="shared" ref="O84:O116" si="9">IF(N84="","","http://resource.geosciml.org/classifier/cgi/lithology/"&amp;N84)</f>
        <v/>
      </c>
      <c r="P84" s="234" t="s">
        <v>4501</v>
      </c>
    </row>
    <row r="85" spans="1:16" x14ac:dyDescent="0.2">
      <c r="A85" s="232" t="s">
        <v>18516</v>
      </c>
      <c r="B85" s="232" t="s">
        <v>18517</v>
      </c>
      <c r="C85" s="232"/>
      <c r="D85" s="149" t="str">
        <f t="shared" si="5"/>
        <v>Intermediate volcanic rock</v>
      </c>
      <c r="E85" s="149" t="str">
        <f t="shared" si="6"/>
        <v>IVLR</v>
      </c>
      <c r="F85" s="151"/>
      <c r="H85" s="106"/>
      <c r="I85" s="110" t="str">
        <f t="shared" si="7"/>
        <v/>
      </c>
      <c r="J85" s="104" t="s">
        <v>1650</v>
      </c>
      <c r="K85" s="110" t="s">
        <v>1161</v>
      </c>
      <c r="L85" s="110" t="s">
        <v>15423</v>
      </c>
      <c r="M85" s="134" t="str">
        <f t="shared" si="8"/>
        <v/>
      </c>
      <c r="N85" s="110" t="s">
        <v>1095</v>
      </c>
      <c r="O85" s="111" t="str">
        <f t="shared" si="9"/>
        <v/>
      </c>
      <c r="P85" s="234" t="s">
        <v>4502</v>
      </c>
    </row>
    <row r="86" spans="1:16" x14ac:dyDescent="0.2">
      <c r="A86" s="232" t="s">
        <v>18473</v>
      </c>
      <c r="B86" s="232" t="s">
        <v>18474</v>
      </c>
      <c r="C86" s="232" t="s">
        <v>18703</v>
      </c>
      <c r="D86" s="149" t="str">
        <f t="shared" si="5"/>
        <v>Banded iron formation</v>
      </c>
      <c r="E86" s="149" t="str">
        <f t="shared" si="6"/>
        <v>BIFM</v>
      </c>
      <c r="F86" s="151"/>
      <c r="H86" s="106"/>
      <c r="I86" s="110" t="str">
        <f t="shared" si="7"/>
        <v/>
      </c>
      <c r="J86" s="104" t="s">
        <v>1651</v>
      </c>
      <c r="K86" s="110" t="s">
        <v>1162</v>
      </c>
      <c r="L86" s="110" t="s">
        <v>15424</v>
      </c>
      <c r="M86" s="134" t="str">
        <f t="shared" si="8"/>
        <v>carbonate_sedimentary_rock</v>
      </c>
      <c r="N86" s="110" t="s">
        <v>798</v>
      </c>
      <c r="O86" s="111" t="str">
        <f t="shared" si="9"/>
        <v>http://resource.geosciml.org/classifier/cgi/lithology/carbonate_sedimentary_rock</v>
      </c>
      <c r="P86" s="234" t="s">
        <v>4503</v>
      </c>
    </row>
    <row r="87" spans="1:16" x14ac:dyDescent="0.2">
      <c r="A87" s="232" t="s">
        <v>18475</v>
      </c>
      <c r="B87" s="232" t="s">
        <v>18476</v>
      </c>
      <c r="C87" s="232" t="s">
        <v>18705</v>
      </c>
      <c r="D87" s="149" t="str">
        <f t="shared" si="5"/>
        <v>Banded iron formation</v>
      </c>
      <c r="E87" s="149" t="str">
        <f t="shared" si="6"/>
        <v>BIFM</v>
      </c>
      <c r="F87" s="151"/>
      <c r="H87" s="106"/>
      <c r="I87" s="110" t="str">
        <f t="shared" si="7"/>
        <v/>
      </c>
      <c r="J87" s="104" t="s">
        <v>1652</v>
      </c>
      <c r="K87" s="110" t="s">
        <v>1163</v>
      </c>
      <c r="L87" s="110" t="s">
        <v>1095</v>
      </c>
      <c r="M87" s="134" t="str">
        <f t="shared" si="8"/>
        <v>carbonate_sediment</v>
      </c>
      <c r="N87" s="110" t="s">
        <v>796</v>
      </c>
      <c r="O87" s="111" t="str">
        <f t="shared" si="9"/>
        <v>http://resource.geosciml.org/classifier/cgi/lithology/carbonate_sediment</v>
      </c>
      <c r="P87" s="234" t="s">
        <v>4504</v>
      </c>
    </row>
    <row r="88" spans="1:16" x14ac:dyDescent="0.2">
      <c r="A88" s="232" t="s">
        <v>18477</v>
      </c>
      <c r="B88" s="232" t="s">
        <v>18478</v>
      </c>
      <c r="C88" s="232" t="s">
        <v>18703</v>
      </c>
      <c r="D88" s="149" t="str">
        <f t="shared" si="5"/>
        <v>Banded iron formation</v>
      </c>
      <c r="E88" s="149" t="str">
        <f t="shared" si="6"/>
        <v>BIFM</v>
      </c>
      <c r="F88" s="151"/>
      <c r="H88" s="106"/>
      <c r="I88" s="110" t="str">
        <f t="shared" si="7"/>
        <v/>
      </c>
      <c r="J88" s="104" t="s">
        <v>1653</v>
      </c>
      <c r="K88" s="110" t="s">
        <v>1164</v>
      </c>
      <c r="L88" s="110" t="s">
        <v>15425</v>
      </c>
      <c r="M88" s="134" t="str">
        <f t="shared" si="8"/>
        <v/>
      </c>
      <c r="N88" s="110" t="s">
        <v>1095</v>
      </c>
      <c r="O88" s="111" t="str">
        <f t="shared" si="9"/>
        <v/>
      </c>
      <c r="P88" s="234" t="s">
        <v>4505</v>
      </c>
    </row>
    <row r="89" spans="1:16" x14ac:dyDescent="0.2">
      <c r="A89" s="232" t="s">
        <v>1306</v>
      </c>
      <c r="B89" s="232" t="s">
        <v>18586</v>
      </c>
      <c r="C89" s="232"/>
      <c r="D89" s="149" t="str">
        <f t="shared" si="5"/>
        <v>Kimberlite</v>
      </c>
      <c r="E89" s="149" t="str">
        <f t="shared" si="6"/>
        <v>KMBR</v>
      </c>
      <c r="F89" s="151"/>
      <c r="H89" s="106"/>
      <c r="I89" s="110" t="str">
        <f t="shared" si="7"/>
        <v/>
      </c>
      <c r="J89" s="104" t="s">
        <v>1654</v>
      </c>
      <c r="K89" s="110" t="s">
        <v>1165</v>
      </c>
      <c r="L89" s="110" t="s">
        <v>15426</v>
      </c>
      <c r="M89" s="134" t="str">
        <f t="shared" si="8"/>
        <v/>
      </c>
      <c r="N89" s="110" t="s">
        <v>1095</v>
      </c>
      <c r="O89" s="111" t="str">
        <f t="shared" si="9"/>
        <v/>
      </c>
      <c r="P89" s="234" t="s">
        <v>4506</v>
      </c>
    </row>
    <row r="90" spans="1:16" x14ac:dyDescent="0.2">
      <c r="A90" s="232" t="s">
        <v>18567</v>
      </c>
      <c r="B90" s="232" t="s">
        <v>18568</v>
      </c>
      <c r="C90" s="232"/>
      <c r="D90" s="149" t="str">
        <f t="shared" si="5"/>
        <v>Basaltic komatiite</v>
      </c>
      <c r="E90" s="149" t="str">
        <f t="shared" si="6"/>
        <v>BSKM</v>
      </c>
      <c r="F90" s="151"/>
      <c r="H90" s="106"/>
      <c r="I90" s="110" t="str">
        <f t="shared" si="7"/>
        <v/>
      </c>
      <c r="J90" s="104" t="s">
        <v>1655</v>
      </c>
      <c r="K90" s="110" t="s">
        <v>184</v>
      </c>
      <c r="L90" s="110" t="s">
        <v>15427</v>
      </c>
      <c r="M90" s="134" t="str">
        <f t="shared" si="8"/>
        <v>cobble_gravel_size_sediment</v>
      </c>
      <c r="N90" s="110" t="s">
        <v>813</v>
      </c>
      <c r="O90" s="111" t="str">
        <f t="shared" si="9"/>
        <v>http://resource.geosciml.org/classifier/cgi/lithology/cobble_gravel_size_sediment</v>
      </c>
      <c r="P90" s="234" t="s">
        <v>4507</v>
      </c>
    </row>
    <row r="91" spans="1:16" x14ac:dyDescent="0.2">
      <c r="A91" s="232" t="s">
        <v>18419</v>
      </c>
      <c r="B91" s="232" t="s">
        <v>18420</v>
      </c>
      <c r="C91" s="232"/>
      <c r="D91" s="149" t="str">
        <f t="shared" si="5"/>
        <v>Gravel</v>
      </c>
      <c r="E91" s="149" t="str">
        <f t="shared" si="6"/>
        <v>GRVL</v>
      </c>
      <c r="F91" s="151"/>
      <c r="H91" s="106"/>
      <c r="I91" s="110" t="str">
        <f t="shared" si="7"/>
        <v/>
      </c>
      <c r="J91" s="104" t="s">
        <v>1656</v>
      </c>
      <c r="K91" s="110" t="s">
        <v>169</v>
      </c>
      <c r="L91" s="110" t="s">
        <v>1095</v>
      </c>
      <c r="M91" s="134" t="str">
        <f t="shared" si="8"/>
        <v/>
      </c>
      <c r="N91" s="110" t="s">
        <v>1095</v>
      </c>
      <c r="O91" s="111" t="str">
        <f t="shared" si="9"/>
        <v/>
      </c>
      <c r="P91" s="234" t="s">
        <v>4508</v>
      </c>
    </row>
    <row r="92" spans="1:16" ht="15" x14ac:dyDescent="0.2">
      <c r="A92" s="232" t="s">
        <v>18376</v>
      </c>
      <c r="B92" s="236" t="s">
        <v>18377</v>
      </c>
      <c r="C92" s="236"/>
      <c r="D92" s="149" t="str">
        <f t="shared" si="5"/>
        <v>Fill</v>
      </c>
      <c r="E92" s="149" t="str">
        <f t="shared" si="6"/>
        <v>FILL</v>
      </c>
      <c r="F92" s="150"/>
      <c r="H92" s="106"/>
      <c r="I92" s="110" t="str">
        <f t="shared" si="7"/>
        <v/>
      </c>
      <c r="J92" s="104" t="s">
        <v>1657</v>
      </c>
      <c r="K92" s="110" t="s">
        <v>170</v>
      </c>
      <c r="L92" s="110" t="s">
        <v>1095</v>
      </c>
      <c r="M92" s="134" t="str">
        <f t="shared" si="8"/>
        <v/>
      </c>
      <c r="N92" s="110" t="s">
        <v>1095</v>
      </c>
      <c r="O92" s="111" t="str">
        <f t="shared" si="9"/>
        <v/>
      </c>
      <c r="P92" s="234" t="s">
        <v>4509</v>
      </c>
    </row>
    <row r="93" spans="1:16" x14ac:dyDescent="0.2">
      <c r="A93" s="232" t="s">
        <v>18424</v>
      </c>
      <c r="B93" s="232" t="s">
        <v>18425</v>
      </c>
      <c r="C93" s="232" t="s">
        <v>18686</v>
      </c>
      <c r="D93" s="149" t="str">
        <f t="shared" si="5"/>
        <v>Muddy sand</v>
      </c>
      <c r="E93" s="149" t="str">
        <f t="shared" si="6"/>
        <v>MDSD</v>
      </c>
      <c r="F93" s="151"/>
      <c r="H93" s="106"/>
      <c r="I93" s="110" t="str">
        <f t="shared" si="7"/>
        <v/>
      </c>
      <c r="J93" s="104" t="s">
        <v>1658</v>
      </c>
      <c r="K93" s="110" t="s">
        <v>172</v>
      </c>
      <c r="L93" s="110" t="s">
        <v>1095</v>
      </c>
      <c r="M93" s="134" t="str">
        <f t="shared" si="8"/>
        <v/>
      </c>
      <c r="N93" s="110" t="s">
        <v>1095</v>
      </c>
      <c r="O93" s="111" t="str">
        <f t="shared" si="9"/>
        <v/>
      </c>
      <c r="P93" s="234" t="s">
        <v>4510</v>
      </c>
    </row>
    <row r="94" spans="1:16" x14ac:dyDescent="0.2">
      <c r="A94" s="232" t="s">
        <v>18422</v>
      </c>
      <c r="B94" s="232" t="s">
        <v>18423</v>
      </c>
      <c r="C94" s="232" t="s">
        <v>18685</v>
      </c>
      <c r="D94" s="149" t="str">
        <f t="shared" si="5"/>
        <v>Sandy mud</v>
      </c>
      <c r="E94" s="149" t="str">
        <f t="shared" si="6"/>
        <v>SDMD</v>
      </c>
      <c r="F94" s="151"/>
      <c r="H94" s="106"/>
      <c r="I94" s="110" t="str">
        <f t="shared" si="7"/>
        <v/>
      </c>
      <c r="J94" s="104" t="s">
        <v>1659</v>
      </c>
      <c r="K94" s="110" t="s">
        <v>171</v>
      </c>
      <c r="L94" s="110" t="s">
        <v>1095</v>
      </c>
      <c r="M94" s="134" t="str">
        <f t="shared" si="8"/>
        <v/>
      </c>
      <c r="N94" s="110" t="s">
        <v>1095</v>
      </c>
      <c r="O94" s="111" t="str">
        <f t="shared" si="9"/>
        <v/>
      </c>
      <c r="P94" s="234" t="s">
        <v>4511</v>
      </c>
    </row>
    <row r="95" spans="1:16" x14ac:dyDescent="0.2">
      <c r="A95" s="232" t="s">
        <v>18524</v>
      </c>
      <c r="B95" s="232" t="s">
        <v>18525</v>
      </c>
      <c r="C95" s="232" t="s">
        <v>1312</v>
      </c>
      <c r="D95" s="149" t="str">
        <f t="shared" si="5"/>
        <v>Latite</v>
      </c>
      <c r="E95" s="149" t="str">
        <f t="shared" si="6"/>
        <v>LATT</v>
      </c>
      <c r="F95" s="151"/>
      <c r="H95" s="106"/>
      <c r="I95" s="110" t="str">
        <f t="shared" si="7"/>
        <v/>
      </c>
      <c r="J95" s="104" t="s">
        <v>1660</v>
      </c>
      <c r="K95" s="110" t="s">
        <v>173</v>
      </c>
      <c r="L95" s="110" t="s">
        <v>1095</v>
      </c>
      <c r="M95" s="134" t="str">
        <f t="shared" si="8"/>
        <v/>
      </c>
      <c r="N95" s="110" t="s">
        <v>1095</v>
      </c>
      <c r="O95" s="111" t="str">
        <f t="shared" si="9"/>
        <v/>
      </c>
      <c r="P95" s="234" t="s">
        <v>4512</v>
      </c>
    </row>
    <row r="96" spans="1:16" x14ac:dyDescent="0.2">
      <c r="A96" s="232" t="s">
        <v>201</v>
      </c>
      <c r="B96" s="232" t="s">
        <v>18479</v>
      </c>
      <c r="C96" s="232"/>
      <c r="D96" s="149" t="str">
        <f t="shared" si="5"/>
        <v>Lignite</v>
      </c>
      <c r="E96" s="149" t="str">
        <f t="shared" si="6"/>
        <v>LGNT</v>
      </c>
      <c r="F96" s="151"/>
      <c r="H96" s="106"/>
      <c r="I96" s="110" t="str">
        <f t="shared" si="7"/>
        <v/>
      </c>
      <c r="J96" s="104" t="s">
        <v>1661</v>
      </c>
      <c r="K96" s="110" t="s">
        <v>1166</v>
      </c>
      <c r="L96" s="110" t="s">
        <v>15428</v>
      </c>
      <c r="M96" s="134" t="str">
        <f t="shared" si="8"/>
        <v/>
      </c>
      <c r="N96" s="110" t="s">
        <v>1095</v>
      </c>
      <c r="O96" s="111" t="str">
        <f t="shared" si="9"/>
        <v/>
      </c>
      <c r="P96" s="234" t="s">
        <v>4513</v>
      </c>
    </row>
    <row r="97" spans="1:16" x14ac:dyDescent="0.2">
      <c r="A97" s="232" t="s">
        <v>202</v>
      </c>
      <c r="B97" s="232" t="s">
        <v>18456</v>
      </c>
      <c r="C97" s="232"/>
      <c r="D97" s="149" t="str">
        <f t="shared" si="5"/>
        <v>Limestone</v>
      </c>
      <c r="E97" s="149" t="str">
        <f t="shared" si="6"/>
        <v>LMST</v>
      </c>
      <c r="F97" s="151"/>
      <c r="H97" s="106"/>
      <c r="I97" s="110" t="str">
        <f t="shared" si="7"/>
        <v>TRC</v>
      </c>
      <c r="J97" s="104" t="s">
        <v>1662</v>
      </c>
      <c r="K97" s="110" t="s">
        <v>186</v>
      </c>
      <c r="L97" s="110" t="s">
        <v>15429</v>
      </c>
      <c r="M97" s="134" t="str">
        <f t="shared" si="8"/>
        <v>conglomerate</v>
      </c>
      <c r="N97" s="110" t="s">
        <v>335</v>
      </c>
      <c r="O97" s="111" t="str">
        <f t="shared" si="9"/>
        <v>http://resource.geosciml.org/classifier/cgi/lithology/conglomerate</v>
      </c>
      <c r="P97" s="234" t="s">
        <v>4514</v>
      </c>
    </row>
    <row r="98" spans="1:16" x14ac:dyDescent="0.2">
      <c r="A98" s="232" t="s">
        <v>18430</v>
      </c>
      <c r="B98" s="232" t="s">
        <v>18431</v>
      </c>
      <c r="C98" s="232" t="s">
        <v>18691</v>
      </c>
      <c r="D98" s="149" t="str">
        <f t="shared" si="5"/>
        <v>Saprolite</v>
      </c>
      <c r="E98" s="149" t="str">
        <f t="shared" si="6"/>
        <v>SPRL</v>
      </c>
      <c r="F98" s="151"/>
      <c r="H98" s="106"/>
      <c r="I98" s="110" t="str">
        <f t="shared" si="7"/>
        <v/>
      </c>
      <c r="J98" s="104" t="s">
        <v>1663</v>
      </c>
      <c r="K98" s="110" t="s">
        <v>1167</v>
      </c>
      <c r="L98" s="110" t="s">
        <v>15430</v>
      </c>
      <c r="M98" s="134" t="str">
        <f t="shared" si="8"/>
        <v/>
      </c>
      <c r="N98" s="110" t="s">
        <v>1095</v>
      </c>
      <c r="O98" s="111" t="str">
        <f t="shared" si="9"/>
        <v/>
      </c>
      <c r="P98" s="234" t="s">
        <v>4515</v>
      </c>
    </row>
    <row r="99" spans="1:16" x14ac:dyDescent="0.2">
      <c r="A99" s="232" t="s">
        <v>18543</v>
      </c>
      <c r="B99" s="232" t="s">
        <v>18544</v>
      </c>
      <c r="C99" s="232" t="s">
        <v>18731</v>
      </c>
      <c r="D99" s="149" t="str">
        <f t="shared" si="5"/>
        <v>Mafic volcanic rock</v>
      </c>
      <c r="E99" s="149" t="str">
        <f t="shared" si="6"/>
        <v>MAFI</v>
      </c>
      <c r="F99" s="151"/>
      <c r="H99" s="106"/>
      <c r="I99" s="110" t="str">
        <f t="shared" si="7"/>
        <v/>
      </c>
      <c r="J99" s="104" t="s">
        <v>1664</v>
      </c>
      <c r="K99" s="110" t="s">
        <v>1168</v>
      </c>
      <c r="L99" s="110" t="s">
        <v>15431</v>
      </c>
      <c r="M99" s="134" t="str">
        <f t="shared" si="8"/>
        <v/>
      </c>
      <c r="N99" s="110" t="s">
        <v>1095</v>
      </c>
      <c r="O99" s="111" t="str">
        <f t="shared" si="9"/>
        <v/>
      </c>
      <c r="P99" s="234" t="s">
        <v>4516</v>
      </c>
    </row>
    <row r="100" spans="1:16" x14ac:dyDescent="0.2">
      <c r="A100" s="232" t="s">
        <v>18641</v>
      </c>
      <c r="B100" s="232" t="s">
        <v>18642</v>
      </c>
      <c r="C100" s="232"/>
      <c r="D100" s="149" t="str">
        <f t="shared" si="5"/>
        <v>Mafic Gneiss</v>
      </c>
      <c r="E100" s="149" t="str">
        <f t="shared" si="6"/>
        <v>MFGN</v>
      </c>
      <c r="F100" s="151"/>
      <c r="H100" s="106"/>
      <c r="I100" s="110" t="str">
        <f t="shared" si="7"/>
        <v/>
      </c>
      <c r="J100" s="104" t="s">
        <v>1665</v>
      </c>
      <c r="K100" s="110" t="s">
        <v>1169</v>
      </c>
      <c r="L100" s="110" t="s">
        <v>15432</v>
      </c>
      <c r="M100" s="134" t="str">
        <f t="shared" si="8"/>
        <v/>
      </c>
      <c r="N100" s="110" t="s">
        <v>1095</v>
      </c>
      <c r="O100" s="111" t="str">
        <f t="shared" si="9"/>
        <v/>
      </c>
      <c r="P100" s="234" t="s">
        <v>4517</v>
      </c>
    </row>
    <row r="101" spans="1:16" x14ac:dyDescent="0.2">
      <c r="A101" s="232" t="s">
        <v>18607</v>
      </c>
      <c r="B101" s="232" t="s">
        <v>18608</v>
      </c>
      <c r="C101" s="232"/>
      <c r="D101" s="149" t="str">
        <f t="shared" si="5"/>
        <v>Mafic Schist</v>
      </c>
      <c r="E101" s="149" t="str">
        <f t="shared" si="6"/>
        <v>MFSC</v>
      </c>
      <c r="F101" s="151"/>
      <c r="H101" s="106"/>
      <c r="I101" s="110" t="str">
        <f t="shared" si="7"/>
        <v/>
      </c>
      <c r="J101" s="104" t="s">
        <v>1666</v>
      </c>
      <c r="K101" s="110" t="s">
        <v>1170</v>
      </c>
      <c r="L101" s="110" t="s">
        <v>15433</v>
      </c>
      <c r="M101" s="134" t="str">
        <f t="shared" si="8"/>
        <v/>
      </c>
      <c r="N101" s="110" t="s">
        <v>1095</v>
      </c>
      <c r="O101" s="111" t="str">
        <f t="shared" si="9"/>
        <v/>
      </c>
      <c r="P101" s="234" t="s">
        <v>4518</v>
      </c>
    </row>
    <row r="102" spans="1:16" x14ac:dyDescent="0.2">
      <c r="A102" s="232" t="s">
        <v>18547</v>
      </c>
      <c r="B102" s="232" t="s">
        <v>18548</v>
      </c>
      <c r="C102" s="232"/>
      <c r="D102" s="149" t="str">
        <f t="shared" si="5"/>
        <v>Basaltic tuff</v>
      </c>
      <c r="E102" s="149" t="str">
        <f t="shared" si="6"/>
        <v>BSTF</v>
      </c>
      <c r="F102" s="151"/>
      <c r="H102" s="106"/>
      <c r="I102" s="110" t="str">
        <f t="shared" si="7"/>
        <v/>
      </c>
      <c r="J102" s="104" t="s">
        <v>1667</v>
      </c>
      <c r="K102" s="110" t="s">
        <v>174</v>
      </c>
      <c r="L102" s="110" t="s">
        <v>15434</v>
      </c>
      <c r="M102" s="134" t="str">
        <f t="shared" si="8"/>
        <v>chalk</v>
      </c>
      <c r="N102" s="110" t="s">
        <v>803</v>
      </c>
      <c r="O102" s="111" t="str">
        <f t="shared" si="9"/>
        <v>http://resource.geosciml.org/classifier/cgi/lithology/chalk</v>
      </c>
      <c r="P102" s="234" t="s">
        <v>4519</v>
      </c>
    </row>
    <row r="103" spans="1:16" x14ac:dyDescent="0.2">
      <c r="A103" s="232" t="s">
        <v>18545</v>
      </c>
      <c r="B103" s="232" t="s">
        <v>18546</v>
      </c>
      <c r="C103" s="232" t="s">
        <v>18730</v>
      </c>
      <c r="D103" s="149" t="str">
        <f t="shared" si="5"/>
        <v>Mafic volcanic rock</v>
      </c>
      <c r="E103" s="149" t="str">
        <f t="shared" si="6"/>
        <v>MAFI</v>
      </c>
      <c r="F103" s="151"/>
      <c r="H103" s="106"/>
      <c r="I103" s="110" t="str">
        <f t="shared" si="7"/>
        <v/>
      </c>
      <c r="J103" s="104" t="s">
        <v>1668</v>
      </c>
      <c r="K103" s="110" t="s">
        <v>1171</v>
      </c>
      <c r="L103" s="110" t="s">
        <v>15435</v>
      </c>
      <c r="M103" s="134" t="str">
        <f t="shared" si="8"/>
        <v/>
      </c>
      <c r="N103" s="110" t="s">
        <v>1095</v>
      </c>
      <c r="O103" s="111" t="str">
        <f t="shared" si="9"/>
        <v/>
      </c>
      <c r="P103" s="234" t="s">
        <v>4520</v>
      </c>
    </row>
    <row r="104" spans="1:16" x14ac:dyDescent="0.2">
      <c r="A104" s="232" t="s">
        <v>6909</v>
      </c>
      <c r="B104" s="232" t="s">
        <v>18462</v>
      </c>
      <c r="C104" s="232"/>
      <c r="D104" s="149" t="str">
        <f t="shared" si="5"/>
        <v>Magnesite-stone</v>
      </c>
      <c r="E104" s="149" t="str">
        <f t="shared" si="6"/>
        <v>MGST</v>
      </c>
      <c r="F104" s="151"/>
      <c r="H104" s="106"/>
      <c r="I104" s="110" t="str">
        <f t="shared" si="7"/>
        <v/>
      </c>
      <c r="J104" s="104" t="s">
        <v>1669</v>
      </c>
      <c r="K104" s="110" t="s">
        <v>1172</v>
      </c>
      <c r="L104" s="110" t="s">
        <v>15436</v>
      </c>
      <c r="M104" s="134" t="str">
        <f t="shared" si="8"/>
        <v/>
      </c>
      <c r="N104" s="110" t="s">
        <v>1095</v>
      </c>
      <c r="O104" s="111" t="str">
        <f t="shared" si="9"/>
        <v/>
      </c>
      <c r="P104" s="234" t="s">
        <v>4521</v>
      </c>
    </row>
    <row r="105" spans="1:16" x14ac:dyDescent="0.2">
      <c r="A105" s="232" t="s">
        <v>1369</v>
      </c>
      <c r="B105" s="232" t="s">
        <v>18622</v>
      </c>
      <c r="C105" s="232"/>
      <c r="D105" s="149" t="str">
        <f t="shared" si="5"/>
        <v>Marble</v>
      </c>
      <c r="E105" s="149" t="str">
        <f t="shared" si="6"/>
        <v>MRBL</v>
      </c>
      <c r="F105" s="151"/>
      <c r="H105" s="106"/>
      <c r="I105" s="110" t="str">
        <f t="shared" si="7"/>
        <v>SCT</v>
      </c>
      <c r="J105" s="104" t="s">
        <v>1670</v>
      </c>
      <c r="K105" s="110" t="s">
        <v>175</v>
      </c>
      <c r="L105" s="110" t="s">
        <v>15437</v>
      </c>
      <c r="M105" s="134" t="str">
        <f t="shared" si="8"/>
        <v/>
      </c>
      <c r="N105" s="110" t="s">
        <v>1095</v>
      </c>
      <c r="O105" s="111" t="str">
        <f t="shared" si="9"/>
        <v/>
      </c>
      <c r="P105" s="234" t="s">
        <v>4522</v>
      </c>
    </row>
    <row r="106" spans="1:16" x14ac:dyDescent="0.2">
      <c r="A106" s="232" t="s">
        <v>18670</v>
      </c>
      <c r="B106" s="232" t="s">
        <v>18671</v>
      </c>
      <c r="C106" s="232"/>
      <c r="D106" s="149" t="str">
        <f t="shared" si="5"/>
        <v>Sulfide ore</v>
      </c>
      <c r="E106" s="149" t="str">
        <f t="shared" si="6"/>
        <v>MSUL</v>
      </c>
      <c r="F106" s="151"/>
      <c r="H106" s="106"/>
      <c r="I106" s="110" t="str">
        <f t="shared" si="7"/>
        <v/>
      </c>
      <c r="J106" s="104" t="s">
        <v>1671</v>
      </c>
      <c r="K106" s="110" t="s">
        <v>1173</v>
      </c>
      <c r="L106" s="110" t="s">
        <v>15438</v>
      </c>
      <c r="M106" s="134" t="str">
        <f t="shared" si="8"/>
        <v/>
      </c>
      <c r="N106" s="110" t="s">
        <v>1095</v>
      </c>
      <c r="O106" s="111" t="str">
        <f t="shared" si="9"/>
        <v/>
      </c>
      <c r="P106" s="234" t="s">
        <v>4523</v>
      </c>
    </row>
    <row r="107" spans="1:16" x14ac:dyDescent="0.2">
      <c r="A107" s="232" t="s">
        <v>3609</v>
      </c>
      <c r="B107" s="232" t="s">
        <v>18623</v>
      </c>
      <c r="C107" s="232"/>
      <c r="D107" s="149" t="str">
        <f t="shared" si="5"/>
        <v>Metachert</v>
      </c>
      <c r="E107" s="149" t="str">
        <f t="shared" si="6"/>
        <v>MCHT</v>
      </c>
      <c r="F107" s="151"/>
      <c r="H107" s="106"/>
      <c r="I107" s="110" t="str">
        <f t="shared" si="7"/>
        <v/>
      </c>
      <c r="J107" s="104" t="s">
        <v>1672</v>
      </c>
      <c r="K107" s="110" t="s">
        <v>1174</v>
      </c>
      <c r="L107" s="110" t="s">
        <v>15439</v>
      </c>
      <c r="M107" s="134" t="str">
        <f t="shared" si="8"/>
        <v/>
      </c>
      <c r="N107" s="110" t="s">
        <v>1095</v>
      </c>
      <c r="O107" s="111" t="str">
        <f t="shared" si="9"/>
        <v/>
      </c>
      <c r="P107" s="234" t="s">
        <v>4524</v>
      </c>
    </row>
    <row r="108" spans="1:16" x14ac:dyDescent="0.2">
      <c r="A108" s="232" t="s">
        <v>18589</v>
      </c>
      <c r="B108" s="232" t="s">
        <v>18590</v>
      </c>
      <c r="C108" s="232" t="s">
        <v>15382</v>
      </c>
      <c r="D108" s="149" t="str">
        <f t="shared" si="5"/>
        <v>Metamorphic rock</v>
      </c>
      <c r="E108" s="149" t="str">
        <f t="shared" si="6"/>
        <v>META</v>
      </c>
      <c r="F108" s="151"/>
      <c r="H108" s="106"/>
      <c r="I108" s="110" t="str">
        <f t="shared" si="7"/>
        <v>TCL</v>
      </c>
      <c r="J108" s="104" t="s">
        <v>624</v>
      </c>
      <c r="K108" s="110" t="s">
        <v>176</v>
      </c>
      <c r="L108" s="110" t="s">
        <v>15440</v>
      </c>
      <c r="M108" s="134" t="str">
        <f t="shared" si="8"/>
        <v>clay</v>
      </c>
      <c r="N108" s="110" t="s">
        <v>337</v>
      </c>
      <c r="O108" s="111" t="str">
        <f t="shared" si="9"/>
        <v>http://resource.geosciml.org/classifier/cgi/lithology/clay</v>
      </c>
      <c r="P108" s="234" t="s">
        <v>4525</v>
      </c>
    </row>
    <row r="109" spans="1:16" x14ac:dyDescent="0.2">
      <c r="A109" s="232" t="s">
        <v>18643</v>
      </c>
      <c r="B109" s="232" t="s">
        <v>18644</v>
      </c>
      <c r="C109" s="232"/>
      <c r="D109" s="149" t="str">
        <f t="shared" si="5"/>
        <v>Migmatitic gneiss</v>
      </c>
      <c r="E109" s="149" t="str">
        <f t="shared" si="6"/>
        <v>MGMG</v>
      </c>
      <c r="F109" s="151"/>
      <c r="H109" s="106"/>
      <c r="I109" s="110" t="str">
        <f t="shared" si="7"/>
        <v/>
      </c>
      <c r="J109" s="104" t="s">
        <v>1673</v>
      </c>
      <c r="K109" s="110" t="s">
        <v>1175</v>
      </c>
      <c r="L109" s="110" t="s">
        <v>15441</v>
      </c>
      <c r="M109" s="134" t="str">
        <f t="shared" si="8"/>
        <v/>
      </c>
      <c r="N109" s="110" t="s">
        <v>1095</v>
      </c>
      <c r="O109" s="111" t="str">
        <f t="shared" si="9"/>
        <v/>
      </c>
      <c r="P109" s="234" t="s">
        <v>4526</v>
      </c>
    </row>
    <row r="110" spans="1:16" x14ac:dyDescent="0.2">
      <c r="A110" s="232" t="s">
        <v>18380</v>
      </c>
      <c r="B110" s="232" t="s">
        <v>18381</v>
      </c>
      <c r="C110" s="232" t="s">
        <v>19354</v>
      </c>
      <c r="D110" s="149" t="str">
        <f t="shared" si="5"/>
        <v>Stope</v>
      </c>
      <c r="E110" s="149" t="str">
        <f t="shared" si="6"/>
        <v>STPE</v>
      </c>
      <c r="F110" s="151"/>
      <c r="H110" s="106"/>
      <c r="I110" s="110" t="str">
        <f t="shared" si="7"/>
        <v/>
      </c>
      <c r="J110" s="104" t="s">
        <v>1674</v>
      </c>
      <c r="K110" s="110" t="s">
        <v>1176</v>
      </c>
      <c r="L110" s="110" t="s">
        <v>15442</v>
      </c>
      <c r="M110" s="134" t="str">
        <f t="shared" si="8"/>
        <v>clastic_sediment</v>
      </c>
      <c r="N110" s="110" t="s">
        <v>808</v>
      </c>
      <c r="O110" s="111" t="str">
        <f t="shared" si="9"/>
        <v>http://resource.geosciml.org/classifier/cgi/lithology/clastic_sediment</v>
      </c>
      <c r="P110" s="234" t="s">
        <v>4527</v>
      </c>
    </row>
    <row r="111" spans="1:16" x14ac:dyDescent="0.2">
      <c r="A111" s="232" t="s">
        <v>18483</v>
      </c>
      <c r="B111" s="232" t="s">
        <v>18484</v>
      </c>
      <c r="C111" s="232"/>
      <c r="D111" s="149" t="str">
        <f t="shared" si="5"/>
        <v>Monomict Breccia</v>
      </c>
      <c r="E111" s="149" t="str">
        <f t="shared" si="6"/>
        <v>MONB</v>
      </c>
      <c r="F111" s="151"/>
      <c r="H111" s="106"/>
      <c r="I111" s="110" t="str">
        <f t="shared" si="7"/>
        <v/>
      </c>
      <c r="J111" s="104" t="s">
        <v>1675</v>
      </c>
      <c r="K111" s="110" t="s">
        <v>1177</v>
      </c>
      <c r="L111" s="110" t="s">
        <v>1095</v>
      </c>
      <c r="M111" s="134" t="str">
        <f t="shared" si="8"/>
        <v/>
      </c>
      <c r="N111" s="110" t="s">
        <v>1095</v>
      </c>
      <c r="O111" s="111" t="str">
        <f t="shared" si="9"/>
        <v/>
      </c>
      <c r="P111" s="234" t="s">
        <v>4528</v>
      </c>
    </row>
    <row r="112" spans="1:16" x14ac:dyDescent="0.2">
      <c r="A112" s="232" t="s">
        <v>18468</v>
      </c>
      <c r="B112" s="232" t="s">
        <v>18469</v>
      </c>
      <c r="C112" s="232"/>
      <c r="D112" s="149" t="str">
        <f t="shared" si="5"/>
        <v>Monomict Conglomerate</v>
      </c>
      <c r="E112" s="149" t="str">
        <f t="shared" si="6"/>
        <v>MONO</v>
      </c>
      <c r="F112" s="151"/>
      <c r="H112" s="106"/>
      <c r="I112" s="110" t="str">
        <f t="shared" si="7"/>
        <v/>
      </c>
      <c r="J112" s="104" t="s">
        <v>1676</v>
      </c>
      <c r="K112" s="110" t="s">
        <v>177</v>
      </c>
      <c r="L112" s="110" t="s">
        <v>1095</v>
      </c>
      <c r="M112" s="134" t="str">
        <f t="shared" si="8"/>
        <v>claystone</v>
      </c>
      <c r="N112" s="110" t="s">
        <v>336</v>
      </c>
      <c r="O112" s="111" t="str">
        <f t="shared" si="9"/>
        <v>http://resource.geosciml.org/classifier/cgi/lithology/claystone</v>
      </c>
      <c r="P112" s="234" t="s">
        <v>4529</v>
      </c>
    </row>
    <row r="113" spans="1:16" x14ac:dyDescent="0.2">
      <c r="A113" s="232" t="s">
        <v>1367</v>
      </c>
      <c r="B113" s="232" t="s">
        <v>18538</v>
      </c>
      <c r="C113" s="232"/>
      <c r="D113" s="149" t="str">
        <f t="shared" si="5"/>
        <v>Monzogranite</v>
      </c>
      <c r="E113" s="149" t="str">
        <f t="shared" si="6"/>
        <v>MOGR</v>
      </c>
      <c r="F113" s="151"/>
      <c r="H113" s="106"/>
      <c r="I113" s="110" t="str">
        <f t="shared" si="7"/>
        <v/>
      </c>
      <c r="J113" s="104" t="s">
        <v>1677</v>
      </c>
      <c r="K113" s="110" t="s">
        <v>1178</v>
      </c>
      <c r="L113" s="110" t="s">
        <v>1095</v>
      </c>
      <c r="M113" s="134" t="str">
        <f t="shared" si="8"/>
        <v/>
      </c>
      <c r="N113" s="110" t="s">
        <v>1095</v>
      </c>
      <c r="O113" s="111" t="str">
        <f t="shared" si="9"/>
        <v/>
      </c>
      <c r="P113" s="234" t="s">
        <v>4530</v>
      </c>
    </row>
    <row r="114" spans="1:16" x14ac:dyDescent="0.2">
      <c r="A114" s="232" t="s">
        <v>18388</v>
      </c>
      <c r="B114" s="232" t="s">
        <v>18389</v>
      </c>
      <c r="C114" s="232" t="s">
        <v>18687</v>
      </c>
      <c r="D114" s="149" t="str">
        <f t="shared" si="5"/>
        <v>Superficial deposit</v>
      </c>
      <c r="E114" s="149" t="str">
        <f t="shared" si="6"/>
        <v>SURF</v>
      </c>
      <c r="F114" s="151"/>
      <c r="H114" s="106"/>
      <c r="I114" s="110" t="str">
        <f t="shared" si="7"/>
        <v/>
      </c>
      <c r="J114" s="104" t="s">
        <v>1678</v>
      </c>
      <c r="K114" s="110" t="s">
        <v>1179</v>
      </c>
      <c r="L114" s="110" t="s">
        <v>15443</v>
      </c>
      <c r="M114" s="134" t="str">
        <f t="shared" si="8"/>
        <v/>
      </c>
      <c r="N114" s="110" t="s">
        <v>1095</v>
      </c>
      <c r="O114" s="111" t="str">
        <f t="shared" si="9"/>
        <v/>
      </c>
      <c r="P114" s="234" t="s">
        <v>4531</v>
      </c>
    </row>
    <row r="115" spans="1:16" x14ac:dyDescent="0.2">
      <c r="A115" s="232" t="s">
        <v>205</v>
      </c>
      <c r="B115" s="232" t="s">
        <v>18441</v>
      </c>
      <c r="C115" s="232"/>
      <c r="D115" s="149" t="str">
        <f t="shared" si="5"/>
        <v>Mudstone</v>
      </c>
      <c r="E115" s="149" t="str">
        <f t="shared" si="6"/>
        <v>MDST</v>
      </c>
      <c r="F115" s="151"/>
      <c r="H115" s="106"/>
      <c r="I115" s="110" t="str">
        <f t="shared" si="7"/>
        <v>SCL</v>
      </c>
      <c r="J115" s="104" t="s">
        <v>732</v>
      </c>
      <c r="K115" s="110" t="s">
        <v>178</v>
      </c>
      <c r="L115" s="110" t="s">
        <v>1095</v>
      </c>
      <c r="M115" s="134" t="str">
        <f t="shared" si="8"/>
        <v>coal</v>
      </c>
      <c r="N115" s="110" t="s">
        <v>338</v>
      </c>
      <c r="O115" s="111" t="str">
        <f t="shared" si="9"/>
        <v>http://resource.geosciml.org/classifier/cgi/lithology/coal</v>
      </c>
      <c r="P115" s="234" t="s">
        <v>4532</v>
      </c>
    </row>
    <row r="116" spans="1:16" x14ac:dyDescent="0.2">
      <c r="A116" s="232" t="s">
        <v>18672</v>
      </c>
      <c r="B116" s="232" t="s">
        <v>18673</v>
      </c>
      <c r="C116" s="232"/>
      <c r="D116" s="149" t="str">
        <f t="shared" si="5"/>
        <v>Mylonite</v>
      </c>
      <c r="E116" s="149" t="str">
        <f t="shared" si="6"/>
        <v>MYLN</v>
      </c>
      <c r="F116" s="151"/>
      <c r="H116" s="106"/>
      <c r="I116" s="110" t="str">
        <f t="shared" si="7"/>
        <v/>
      </c>
      <c r="J116" s="104" t="s">
        <v>1679</v>
      </c>
      <c r="K116" s="110" t="s">
        <v>179</v>
      </c>
      <c r="L116" s="110" t="s">
        <v>1095</v>
      </c>
      <c r="M116" s="134" t="str">
        <f t="shared" si="8"/>
        <v/>
      </c>
      <c r="N116" s="110" t="s">
        <v>1095</v>
      </c>
      <c r="O116" s="111" t="str">
        <f t="shared" si="9"/>
        <v/>
      </c>
      <c r="P116" s="234" t="s">
        <v>4533</v>
      </c>
    </row>
    <row r="117" spans="1:16" x14ac:dyDescent="0.2">
      <c r="A117" s="232" t="s">
        <v>18743</v>
      </c>
      <c r="B117" s="232" t="s">
        <v>18562</v>
      </c>
      <c r="C117" s="232"/>
      <c r="D117" s="149" t="str">
        <f t="shared" si="5"/>
        <v>Olivine-gabbro</v>
      </c>
      <c r="E117" s="149" t="str">
        <f t="shared" si="6"/>
        <v>OLGB</v>
      </c>
      <c r="F117" s="151"/>
      <c r="H117" s="106"/>
      <c r="I117" s="110" t="str">
        <f t="shared" si="7"/>
        <v>TCO</v>
      </c>
      <c r="J117" s="104" t="s">
        <v>1680</v>
      </c>
      <c r="K117" s="110" t="s">
        <v>185</v>
      </c>
      <c r="L117" s="110" t="s">
        <v>15444</v>
      </c>
      <c r="M117" s="134" t="str">
        <f t="shared" si="8"/>
        <v/>
      </c>
      <c r="N117" s="110"/>
      <c r="O117" s="111"/>
      <c r="P117" s="234" t="s">
        <v>5120</v>
      </c>
    </row>
    <row r="118" spans="1:16" x14ac:dyDescent="0.2">
      <c r="A118" s="232" t="s">
        <v>18755</v>
      </c>
      <c r="B118" s="232" t="s">
        <v>18587</v>
      </c>
      <c r="C118" s="232" t="s">
        <v>1454</v>
      </c>
      <c r="D118" s="149" t="str">
        <f t="shared" si="5"/>
        <v>Peridotite</v>
      </c>
      <c r="E118" s="149" t="str">
        <f t="shared" si="6"/>
        <v>PRDT</v>
      </c>
      <c r="F118" s="151"/>
      <c r="H118" s="106"/>
      <c r="I118" s="110" t="str">
        <f t="shared" si="7"/>
        <v>TMO</v>
      </c>
      <c r="J118" s="104" t="s">
        <v>5119</v>
      </c>
      <c r="K118" s="110" t="s">
        <v>1180</v>
      </c>
      <c r="L118" s="110" t="s">
        <v>15445</v>
      </c>
      <c r="M118" s="134" t="str">
        <f t="shared" si="8"/>
        <v>material_formed_in_surficial_environment</v>
      </c>
      <c r="N118" s="110" t="s">
        <v>908</v>
      </c>
      <c r="O118" s="111" t="str">
        <f t="shared" ref="O118:O175" si="10">IF(N118="","","http://resource.geosciml.org/classifier/cgi/lithology/"&amp;N118)</f>
        <v>http://resource.geosciml.org/classifier/cgi/lithology/material_formed_in_surficial_environment</v>
      </c>
      <c r="P118" s="234" t="s">
        <v>4534</v>
      </c>
    </row>
    <row r="119" spans="1:16" x14ac:dyDescent="0.2">
      <c r="A119" s="232" t="s">
        <v>18578</v>
      </c>
      <c r="B119" s="232" t="s">
        <v>18579</v>
      </c>
      <c r="C119" s="232"/>
      <c r="D119" s="149" t="str">
        <f t="shared" si="5"/>
        <v>Olivine-pyroxenite</v>
      </c>
      <c r="E119" s="149" t="str">
        <f t="shared" si="6"/>
        <v>OPYR</v>
      </c>
      <c r="F119" s="151"/>
      <c r="H119" s="106"/>
      <c r="I119" s="110" t="str">
        <f t="shared" si="7"/>
        <v/>
      </c>
      <c r="J119" s="104" t="s">
        <v>1681</v>
      </c>
      <c r="K119" s="110" t="s">
        <v>180</v>
      </c>
      <c r="L119" s="110" t="s">
        <v>1095</v>
      </c>
      <c r="M119" s="134" t="str">
        <f t="shared" si="8"/>
        <v/>
      </c>
      <c r="N119" s="110" t="s">
        <v>1095</v>
      </c>
      <c r="O119" s="111" t="str">
        <f t="shared" si="10"/>
        <v/>
      </c>
      <c r="P119" s="234" t="s">
        <v>4535</v>
      </c>
    </row>
    <row r="120" spans="1:16" x14ac:dyDescent="0.2">
      <c r="A120" s="232" t="s">
        <v>18736</v>
      </c>
      <c r="B120" s="232" t="s">
        <v>18652</v>
      </c>
      <c r="C120" s="232"/>
      <c r="D120" s="149" t="str">
        <f t="shared" si="5"/>
        <v>Ortho-amphibolite</v>
      </c>
      <c r="E120" s="149" t="str">
        <f t="shared" si="6"/>
        <v>OAMP</v>
      </c>
      <c r="F120" s="151"/>
      <c r="H120" s="106"/>
      <c r="I120" s="110" t="str">
        <f t="shared" si="7"/>
        <v/>
      </c>
      <c r="J120" s="104" t="s">
        <v>1682</v>
      </c>
      <c r="K120" s="110" t="s">
        <v>1181</v>
      </c>
      <c r="L120" s="110" t="s">
        <v>15446</v>
      </c>
      <c r="M120" s="134" t="str">
        <f t="shared" si="8"/>
        <v/>
      </c>
      <c r="N120" s="110" t="s">
        <v>1095</v>
      </c>
      <c r="O120" s="111" t="str">
        <f t="shared" si="10"/>
        <v/>
      </c>
      <c r="P120" s="234" t="s">
        <v>4536</v>
      </c>
    </row>
    <row r="121" spans="1:16" x14ac:dyDescent="0.2">
      <c r="A121" s="232" t="s">
        <v>18372</v>
      </c>
      <c r="B121" s="232" t="s">
        <v>18373</v>
      </c>
      <c r="C121" s="232" t="s">
        <v>225</v>
      </c>
      <c r="D121" s="149" t="str">
        <f t="shared" si="5"/>
        <v>Tillite</v>
      </c>
      <c r="E121" s="149" t="str">
        <f t="shared" si="6"/>
        <v>TILI</v>
      </c>
      <c r="F121" s="150"/>
      <c r="H121" s="106"/>
      <c r="I121" s="110" t="str">
        <f t="shared" si="7"/>
        <v/>
      </c>
      <c r="J121" s="104" t="s">
        <v>1683</v>
      </c>
      <c r="K121" s="110" t="s">
        <v>182</v>
      </c>
      <c r="L121" s="110" t="s">
        <v>1095</v>
      </c>
      <c r="M121" s="134" t="str">
        <f t="shared" si="8"/>
        <v/>
      </c>
      <c r="N121" s="110" t="s">
        <v>1095</v>
      </c>
      <c r="O121" s="111" t="str">
        <f t="shared" si="10"/>
        <v/>
      </c>
      <c r="P121" s="234" t="s">
        <v>4537</v>
      </c>
    </row>
    <row r="122" spans="1:16" x14ac:dyDescent="0.2">
      <c r="A122" s="232" t="s">
        <v>18426</v>
      </c>
      <c r="B122" s="232" t="s">
        <v>18427</v>
      </c>
      <c r="C122" s="232" t="s">
        <v>18747</v>
      </c>
      <c r="D122" s="149" t="str">
        <f t="shared" si="5"/>
        <v>Laterite</v>
      </c>
      <c r="E122" s="149" t="str">
        <f t="shared" si="6"/>
        <v>LATR</v>
      </c>
      <c r="F122" s="151"/>
      <c r="H122" s="106"/>
      <c r="I122" s="110" t="str">
        <f t="shared" si="7"/>
        <v/>
      </c>
      <c r="J122" s="104" t="s">
        <v>1684</v>
      </c>
      <c r="K122" s="110" t="s">
        <v>181</v>
      </c>
      <c r="L122" s="110" t="s">
        <v>1095</v>
      </c>
      <c r="M122" s="134" t="str">
        <f t="shared" si="8"/>
        <v/>
      </c>
      <c r="N122" s="110" t="s">
        <v>1095</v>
      </c>
      <c r="O122" s="111" t="str">
        <f t="shared" si="10"/>
        <v/>
      </c>
      <c r="P122" s="234" t="s">
        <v>4538</v>
      </c>
    </row>
    <row r="123" spans="1:16" x14ac:dyDescent="0.2">
      <c r="A123" s="232" t="s">
        <v>18650</v>
      </c>
      <c r="B123" s="232" t="s">
        <v>18651</v>
      </c>
      <c r="C123" s="232"/>
      <c r="D123" s="149" t="str">
        <f t="shared" si="5"/>
        <v>Para-amphibolite</v>
      </c>
      <c r="E123" s="149" t="str">
        <f t="shared" si="6"/>
        <v>PAMP</v>
      </c>
      <c r="F123" s="151"/>
      <c r="H123" s="106"/>
      <c r="I123" s="110" t="str">
        <f t="shared" si="7"/>
        <v/>
      </c>
      <c r="J123" s="104" t="s">
        <v>1685</v>
      </c>
      <c r="K123" s="110" t="s">
        <v>183</v>
      </c>
      <c r="L123" s="110" t="s">
        <v>1095</v>
      </c>
      <c r="M123" s="134" t="str">
        <f t="shared" si="8"/>
        <v/>
      </c>
      <c r="N123" s="110" t="s">
        <v>1095</v>
      </c>
      <c r="O123" s="111" t="str">
        <f t="shared" si="10"/>
        <v/>
      </c>
      <c r="P123" s="234" t="s">
        <v>4539</v>
      </c>
    </row>
    <row r="124" spans="1:16" x14ac:dyDescent="0.2">
      <c r="A124" s="232" t="s">
        <v>18626</v>
      </c>
      <c r="B124" s="232" t="s">
        <v>18627</v>
      </c>
      <c r="C124" s="232" t="s">
        <v>1455</v>
      </c>
      <c r="D124" s="149" t="str">
        <f t="shared" si="5"/>
        <v>Paragneiss</v>
      </c>
      <c r="E124" s="149" t="str">
        <f t="shared" si="6"/>
        <v>PRGN</v>
      </c>
      <c r="F124" s="151"/>
      <c r="H124" s="106"/>
      <c r="I124" s="110" t="str">
        <f t="shared" si="7"/>
        <v/>
      </c>
      <c r="J124" s="104" t="s">
        <v>1686</v>
      </c>
      <c r="K124" s="110" t="s">
        <v>1182</v>
      </c>
      <c r="L124" s="135" t="s">
        <v>15447</v>
      </c>
      <c r="M124" s="134" t="str">
        <f t="shared" si="8"/>
        <v/>
      </c>
      <c r="N124" s="110" t="s">
        <v>1095</v>
      </c>
      <c r="O124" s="111" t="str">
        <f t="shared" si="10"/>
        <v/>
      </c>
      <c r="P124" s="234" t="s">
        <v>4540</v>
      </c>
    </row>
    <row r="125" spans="1:16" x14ac:dyDescent="0.2">
      <c r="A125" s="232" t="s">
        <v>18509</v>
      </c>
      <c r="B125" s="232" t="s">
        <v>18510</v>
      </c>
      <c r="C125" s="232" t="s">
        <v>1431</v>
      </c>
      <c r="D125" s="149" t="str">
        <f t="shared" si="5"/>
        <v>Pegmatite</v>
      </c>
      <c r="E125" s="149" t="str">
        <f t="shared" si="6"/>
        <v>PEGM</v>
      </c>
      <c r="F125" s="151"/>
      <c r="H125" s="106"/>
      <c r="I125" s="110" t="str">
        <f t="shared" si="7"/>
        <v/>
      </c>
      <c r="J125" s="104" t="s">
        <v>1687</v>
      </c>
      <c r="K125" s="110" t="s">
        <v>1183</v>
      </c>
      <c r="L125" s="135" t="s">
        <v>15448</v>
      </c>
      <c r="M125" s="134" t="str">
        <f t="shared" si="8"/>
        <v/>
      </c>
      <c r="N125" s="110" t="s">
        <v>1095</v>
      </c>
      <c r="O125" s="111" t="str">
        <f t="shared" si="10"/>
        <v/>
      </c>
      <c r="P125" s="234" t="s">
        <v>4541</v>
      </c>
    </row>
    <row r="126" spans="1:16" x14ac:dyDescent="0.2">
      <c r="A126" s="232" t="s">
        <v>18594</v>
      </c>
      <c r="B126" s="232" t="s">
        <v>18595</v>
      </c>
      <c r="C126" s="232"/>
      <c r="D126" s="149" t="str">
        <f t="shared" si="5"/>
        <v>Paraphyllite</v>
      </c>
      <c r="E126" s="149" t="str">
        <f t="shared" si="6"/>
        <v>PRPH</v>
      </c>
      <c r="F126" s="151"/>
      <c r="H126" s="106"/>
      <c r="I126" s="110" t="str">
        <f t="shared" si="7"/>
        <v/>
      </c>
      <c r="J126" s="104" t="s">
        <v>1688</v>
      </c>
      <c r="K126" s="110" t="s">
        <v>1184</v>
      </c>
      <c r="L126" s="110" t="s">
        <v>1095</v>
      </c>
      <c r="M126" s="134" t="str">
        <f t="shared" si="8"/>
        <v/>
      </c>
      <c r="N126" s="110" t="s">
        <v>1095</v>
      </c>
      <c r="O126" s="111" t="str">
        <f t="shared" si="10"/>
        <v/>
      </c>
      <c r="P126" s="234" t="s">
        <v>4542</v>
      </c>
    </row>
    <row r="127" spans="1:16" x14ac:dyDescent="0.2">
      <c r="A127" s="232" t="s">
        <v>18597</v>
      </c>
      <c r="B127" s="232" t="s">
        <v>18598</v>
      </c>
      <c r="C127" s="232"/>
      <c r="D127" s="149" t="str">
        <f t="shared" si="5"/>
        <v>Paraschist</v>
      </c>
      <c r="E127" s="149" t="str">
        <f t="shared" si="6"/>
        <v>PRSH</v>
      </c>
      <c r="F127" s="151"/>
      <c r="H127" s="106"/>
      <c r="I127" s="110" t="str">
        <f t="shared" si="7"/>
        <v/>
      </c>
      <c r="J127" s="104" t="s">
        <v>1689</v>
      </c>
      <c r="K127" s="110" t="s">
        <v>1185</v>
      </c>
      <c r="L127" s="110" t="s">
        <v>1095</v>
      </c>
      <c r="M127" s="134" t="str">
        <f t="shared" si="8"/>
        <v/>
      </c>
      <c r="N127" s="110" t="s">
        <v>1095</v>
      </c>
      <c r="O127" s="111" t="str">
        <f t="shared" si="10"/>
        <v/>
      </c>
      <c r="P127" s="234" t="s">
        <v>4543</v>
      </c>
    </row>
    <row r="128" spans="1:16" x14ac:dyDescent="0.2">
      <c r="A128" s="232" t="s">
        <v>18616</v>
      </c>
      <c r="B128" s="232" t="s">
        <v>18617</v>
      </c>
      <c r="C128" s="232"/>
      <c r="D128" s="149" t="str">
        <f t="shared" si="5"/>
        <v>Paraslate</v>
      </c>
      <c r="E128" s="149" t="str">
        <f t="shared" si="6"/>
        <v>PRSL</v>
      </c>
      <c r="F128" s="151"/>
      <c r="H128" s="106"/>
      <c r="I128" s="110" t="str">
        <f t="shared" si="7"/>
        <v>UCB</v>
      </c>
      <c r="J128" s="104" t="s">
        <v>1690</v>
      </c>
      <c r="K128" s="110" t="s">
        <v>1186</v>
      </c>
      <c r="L128" s="110" t="s">
        <v>1095</v>
      </c>
      <c r="M128" s="134" t="str">
        <f t="shared" si="8"/>
        <v>carbonatite</v>
      </c>
      <c r="N128" s="110" t="s">
        <v>801</v>
      </c>
      <c r="O128" s="111" t="str">
        <f t="shared" si="10"/>
        <v>http://resource.geosciml.org/classifier/cgi/lithology/carbonatite</v>
      </c>
      <c r="P128" s="234" t="s">
        <v>4544</v>
      </c>
    </row>
    <row r="129" spans="1:16" x14ac:dyDescent="0.2">
      <c r="A129" s="232" t="s">
        <v>1454</v>
      </c>
      <c r="B129" s="232" t="s">
        <v>18585</v>
      </c>
      <c r="C129" s="232"/>
      <c r="D129" s="149" t="str">
        <f t="shared" si="5"/>
        <v>Peridotite</v>
      </c>
      <c r="E129" s="149" t="str">
        <f t="shared" si="6"/>
        <v>PRDT</v>
      </c>
      <c r="F129" s="151"/>
      <c r="H129" s="106"/>
      <c r="I129" s="110" t="str">
        <f t="shared" si="7"/>
        <v/>
      </c>
      <c r="J129" s="104" t="s">
        <v>1691</v>
      </c>
      <c r="K129" s="110" t="s">
        <v>1187</v>
      </c>
      <c r="L129" s="110" t="s">
        <v>15449</v>
      </c>
      <c r="M129" s="134" t="str">
        <f t="shared" si="8"/>
        <v>clastic_sedimentary_rock</v>
      </c>
      <c r="N129" s="110" t="s">
        <v>809</v>
      </c>
      <c r="O129" s="111" t="str">
        <f t="shared" si="10"/>
        <v>http://resource.geosciml.org/classifier/cgi/lithology/clastic_sedimentary_rock</v>
      </c>
      <c r="P129" s="234" t="s">
        <v>4545</v>
      </c>
    </row>
    <row r="130" spans="1:16" x14ac:dyDescent="0.2">
      <c r="A130" s="232" t="s">
        <v>18370</v>
      </c>
      <c r="B130" s="232" t="s">
        <v>18371</v>
      </c>
      <c r="C130" s="232" t="s">
        <v>18687</v>
      </c>
      <c r="D130" s="149" t="str">
        <f t="shared" si="5"/>
        <v>Superficial deposit</v>
      </c>
      <c r="E130" s="149" t="str">
        <f t="shared" si="6"/>
        <v>SURF</v>
      </c>
      <c r="F130" s="150"/>
      <c r="H130" s="106"/>
      <c r="I130" s="110" t="str">
        <f t="shared" si="7"/>
        <v/>
      </c>
      <c r="J130" s="104" t="s">
        <v>1692</v>
      </c>
      <c r="K130" s="110" t="s">
        <v>1188</v>
      </c>
      <c r="L130" s="110" t="s">
        <v>15450</v>
      </c>
      <c r="M130" s="134" t="str">
        <f t="shared" si="8"/>
        <v>cataclasite_series</v>
      </c>
      <c r="N130" s="110" t="s">
        <v>802</v>
      </c>
      <c r="O130" s="111" t="str">
        <f t="shared" si="10"/>
        <v>http://resource.geosciml.org/classifier/cgi/lithology/cataclasite_series</v>
      </c>
      <c r="P130" s="234" t="s">
        <v>4546</v>
      </c>
    </row>
    <row r="131" spans="1:16" x14ac:dyDescent="0.2">
      <c r="A131" s="232" t="s">
        <v>1440</v>
      </c>
      <c r="B131" s="232" t="s">
        <v>18466</v>
      </c>
      <c r="C131" s="232"/>
      <c r="D131" s="149" t="str">
        <f t="shared" si="5"/>
        <v>Phosphorite</v>
      </c>
      <c r="E131" s="149" t="str">
        <f t="shared" si="6"/>
        <v>PHOS</v>
      </c>
      <c r="F131" s="151"/>
      <c r="H131" s="106"/>
      <c r="I131" s="110" t="str">
        <f t="shared" si="7"/>
        <v/>
      </c>
      <c r="J131" s="104" t="s">
        <v>1693</v>
      </c>
      <c r="K131" s="110" t="s">
        <v>1189</v>
      </c>
      <c r="L131" s="110" t="s">
        <v>1095</v>
      </c>
      <c r="M131" s="134" t="str">
        <f t="shared" si="8"/>
        <v/>
      </c>
      <c r="N131" s="110" t="s">
        <v>1095</v>
      </c>
      <c r="O131" s="111" t="str">
        <f t="shared" si="10"/>
        <v/>
      </c>
      <c r="P131" s="234" t="s">
        <v>4547</v>
      </c>
    </row>
    <row r="132" spans="1:16" x14ac:dyDescent="0.2">
      <c r="A132" s="232" t="s">
        <v>209</v>
      </c>
      <c r="B132" s="232" t="s">
        <v>18593</v>
      </c>
      <c r="C132" s="232"/>
      <c r="D132" s="149" t="str">
        <f t="shared" si="5"/>
        <v>Phyllite</v>
      </c>
      <c r="E132" s="149" t="str">
        <f t="shared" si="6"/>
        <v>PHYL</v>
      </c>
      <c r="F132" s="151"/>
      <c r="H132" s="106"/>
      <c r="I132" s="110" t="str">
        <f t="shared" si="7"/>
        <v/>
      </c>
      <c r="J132" s="104" t="s">
        <v>1694</v>
      </c>
      <c r="K132" s="110" t="s">
        <v>1190</v>
      </c>
      <c r="L132" s="110" t="s">
        <v>18726</v>
      </c>
      <c r="M132" s="134" t="str">
        <f t="shared" si="8"/>
        <v/>
      </c>
      <c r="N132" s="110" t="s">
        <v>1095</v>
      </c>
      <c r="O132" s="111" t="str">
        <f t="shared" si="10"/>
        <v/>
      </c>
      <c r="P132" s="234" t="s">
        <v>4548</v>
      </c>
    </row>
    <row r="133" spans="1:16" x14ac:dyDescent="0.2">
      <c r="A133" s="232" t="s">
        <v>18571</v>
      </c>
      <c r="B133" s="232" t="s">
        <v>18572</v>
      </c>
      <c r="C133" s="232"/>
      <c r="D133" s="149" t="str">
        <f t="shared" si="5"/>
        <v>Plagioclase pyroxenite</v>
      </c>
      <c r="E133" s="149" t="str">
        <f t="shared" si="6"/>
        <v>PPYX</v>
      </c>
      <c r="F133" s="151"/>
      <c r="H133" s="106"/>
      <c r="I133" s="110" t="str">
        <f t="shared" si="7"/>
        <v>FDV</v>
      </c>
      <c r="J133" s="104" t="s">
        <v>1695</v>
      </c>
      <c r="K133" s="110" t="s">
        <v>1191</v>
      </c>
      <c r="L133" s="110" t="s">
        <v>15451</v>
      </c>
      <c r="M133" s="134" t="str">
        <f t="shared" si="8"/>
        <v>dacite</v>
      </c>
      <c r="N133" s="110" t="s">
        <v>817</v>
      </c>
      <c r="O133" s="111" t="str">
        <f t="shared" si="10"/>
        <v>http://resource.geosciml.org/classifier/cgi/lithology/dacite</v>
      </c>
      <c r="P133" s="234" t="s">
        <v>4549</v>
      </c>
    </row>
    <row r="134" spans="1:16" x14ac:dyDescent="0.2">
      <c r="A134" s="232" t="s">
        <v>18573</v>
      </c>
      <c r="B134" s="232" t="s">
        <v>18574</v>
      </c>
      <c r="C134" s="232" t="s">
        <v>18571</v>
      </c>
      <c r="D134" s="149" t="str">
        <f t="shared" si="5"/>
        <v>Plagioclase pyroxenite</v>
      </c>
      <c r="E134" s="149" t="str">
        <f t="shared" si="6"/>
        <v>PPYX</v>
      </c>
      <c r="F134" s="151"/>
      <c r="H134" s="106"/>
      <c r="I134" s="110" t="str">
        <f t="shared" si="7"/>
        <v/>
      </c>
      <c r="J134" s="104" t="s">
        <v>1696</v>
      </c>
      <c r="K134" s="110" t="s">
        <v>1192</v>
      </c>
      <c r="L134" s="110" t="s">
        <v>15452</v>
      </c>
      <c r="M134" s="134" t="str">
        <f t="shared" si="8"/>
        <v/>
      </c>
      <c r="N134" s="110" t="s">
        <v>1095</v>
      </c>
      <c r="O134" s="111" t="str">
        <f t="shared" si="10"/>
        <v/>
      </c>
      <c r="P134" s="234" t="s">
        <v>4550</v>
      </c>
    </row>
    <row r="135" spans="1:16" x14ac:dyDescent="0.2">
      <c r="A135" s="232" t="s">
        <v>18485</v>
      </c>
      <c r="B135" s="232" t="s">
        <v>18486</v>
      </c>
      <c r="C135" s="232"/>
      <c r="D135" s="149" t="str">
        <f t="shared" si="5"/>
        <v>Polymict Breccia</v>
      </c>
      <c r="E135" s="149" t="str">
        <f t="shared" si="6"/>
        <v>POLB</v>
      </c>
      <c r="F135" s="151"/>
      <c r="H135" s="106"/>
      <c r="I135" s="110" t="str">
        <f t="shared" si="7"/>
        <v>MDI</v>
      </c>
      <c r="J135" s="104" t="s">
        <v>1697</v>
      </c>
      <c r="K135" s="110" t="s">
        <v>1193</v>
      </c>
      <c r="L135" s="110" t="s">
        <v>1095</v>
      </c>
      <c r="M135" s="134" t="str">
        <f t="shared" si="8"/>
        <v>diorite</v>
      </c>
      <c r="N135" s="110" t="s">
        <v>822</v>
      </c>
      <c r="O135" s="111" t="str">
        <f t="shared" si="10"/>
        <v>http://resource.geosciml.org/classifier/cgi/lithology/diorite</v>
      </c>
      <c r="P135" s="234" t="s">
        <v>4551</v>
      </c>
    </row>
    <row r="136" spans="1:16" x14ac:dyDescent="0.2">
      <c r="A136" s="232" t="s">
        <v>4095</v>
      </c>
      <c r="B136" s="232" t="s">
        <v>18470</v>
      </c>
      <c r="C136" s="232"/>
      <c r="D136" s="149" t="str">
        <f t="shared" si="5"/>
        <v>Polymict Conglomerate</v>
      </c>
      <c r="E136" s="149" t="str">
        <f t="shared" si="6"/>
        <v>POLY</v>
      </c>
      <c r="F136" s="151"/>
      <c r="H136" s="106"/>
      <c r="I136" s="110" t="str">
        <f t="shared" si="7"/>
        <v/>
      </c>
      <c r="J136" s="104" t="s">
        <v>1698</v>
      </c>
      <c r="K136" s="110" t="s">
        <v>1194</v>
      </c>
      <c r="L136" s="110" t="s">
        <v>1095</v>
      </c>
      <c r="M136" s="134" t="str">
        <f t="shared" si="8"/>
        <v>dioritic_rock</v>
      </c>
      <c r="N136" s="110" t="s">
        <v>823</v>
      </c>
      <c r="O136" s="111" t="str">
        <f t="shared" si="10"/>
        <v>http://resource.geosciml.org/classifier/cgi/lithology/dioritic_rock</v>
      </c>
      <c r="P136" s="234" t="s">
        <v>4552</v>
      </c>
    </row>
    <row r="137" spans="1:16" x14ac:dyDescent="0.2">
      <c r="A137" s="232" t="s">
        <v>18662</v>
      </c>
      <c r="B137" s="232" t="s">
        <v>18663</v>
      </c>
      <c r="C137" s="232" t="s">
        <v>18733</v>
      </c>
      <c r="D137" s="149" t="str">
        <f t="shared" ref="D137:D188" si="11">IFERROR(IFERROR(INDEX(K:K,MATCH(A137,K:K,0),1),IFERROR(INDEX(K:L,MATCH("*'"&amp;A137&amp;"'*",L:L,0),1),INDEX(K:K,MATCH("*'"&amp;A137&amp;"'*",K:K,0),1))),IFERROR(INDEX(K:K,MATCH(C137,K:K,0),1),IFERROR(INDEX(K:L,MATCH("*'"&amp;C137&amp;"'*",L:L,0),1),INDEX(K:K,MATCH("*'"&amp;C137&amp;"'*",K:K,0),1))))</f>
        <v>Lost Rock</v>
      </c>
      <c r="E137" s="149" t="str">
        <f t="shared" ref="E137:E188" si="12">IFERROR(IFERROR(INDEX(J:K,MATCH(D137,K:K,0),1),IFERROR(INDEX(J:L,MATCH("*'"&amp;A137&amp;"'*",L:L,0),1),INDEX(J:K,MATCH("*'"&amp;A137&amp;"'*",K:K,0),1))),IFERROR(INDEX(J:K,MATCH(D137,K:K,0),1),IFERROR(INDEX(J:L,MATCH("*'"&amp;C137&amp;"'*",L:L,0),1),INDEX(J:K,MATCH("*'"&amp;C137&amp;"'*",K:K,0),1))))</f>
        <v>NORS</v>
      </c>
      <c r="F137" s="151"/>
      <c r="H137" s="106"/>
      <c r="I137" s="110" t="str">
        <f t="shared" ref="I137:I200" si="13">IFERROR((INDEX(A:E,MATCH($J137,E:E,0),2)),"")</f>
        <v/>
      </c>
      <c r="J137" s="104" t="s">
        <v>1699</v>
      </c>
      <c r="K137" s="110" t="s">
        <v>1195</v>
      </c>
      <c r="L137" s="110" t="s">
        <v>15453</v>
      </c>
      <c r="M137" s="134" t="str">
        <f t="shared" ref="M137:M200" si="14">IF(N137="","",HYPERLINK(O137,N137))</f>
        <v>dioritoid</v>
      </c>
      <c r="N137" s="110" t="s">
        <v>824</v>
      </c>
      <c r="O137" s="111" t="str">
        <f t="shared" si="10"/>
        <v>http://resource.geosciml.org/classifier/cgi/lithology/dioritoid</v>
      </c>
      <c r="P137" s="234" t="s">
        <v>4553</v>
      </c>
    </row>
    <row r="138" spans="1:16" x14ac:dyDescent="0.2">
      <c r="A138" s="232" t="s">
        <v>18560</v>
      </c>
      <c r="B138" s="232" t="s">
        <v>18561</v>
      </c>
      <c r="C138" s="232"/>
      <c r="D138" s="149" t="str">
        <f t="shared" si="11"/>
        <v>Pyroxene-hornblende-gabbronorite</v>
      </c>
      <c r="E138" s="149" t="str">
        <f t="shared" si="12"/>
        <v>PHGN</v>
      </c>
      <c r="F138" s="151"/>
      <c r="H138" s="106"/>
      <c r="I138" s="110" t="str">
        <f t="shared" si="13"/>
        <v/>
      </c>
      <c r="J138" s="104" t="s">
        <v>1700</v>
      </c>
      <c r="K138" s="110" t="s">
        <v>1196</v>
      </c>
      <c r="L138" s="110" t="s">
        <v>15454</v>
      </c>
      <c r="M138" s="134" t="str">
        <f t="shared" si="14"/>
        <v/>
      </c>
      <c r="N138" s="110" t="s">
        <v>1095</v>
      </c>
      <c r="O138" s="111" t="str">
        <f t="shared" si="10"/>
        <v/>
      </c>
      <c r="P138" s="234" t="s">
        <v>4554</v>
      </c>
    </row>
    <row r="139" spans="1:16" x14ac:dyDescent="0.2">
      <c r="A139" s="232" t="s">
        <v>18582</v>
      </c>
      <c r="B139" s="232" t="s">
        <v>18576</v>
      </c>
      <c r="C139" s="232"/>
      <c r="D139" s="149" t="str">
        <f t="shared" si="11"/>
        <v>Pyroxene-hornblende-peridotite</v>
      </c>
      <c r="E139" s="149" t="str">
        <f t="shared" si="12"/>
        <v>PHPD</v>
      </c>
      <c r="F139" s="151"/>
      <c r="H139" s="106"/>
      <c r="I139" s="110" t="str">
        <f t="shared" si="13"/>
        <v/>
      </c>
      <c r="J139" s="104" t="s">
        <v>1701</v>
      </c>
      <c r="K139" s="110" t="s">
        <v>1197</v>
      </c>
      <c r="L139" s="110" t="s">
        <v>1095</v>
      </c>
      <c r="M139" s="134" t="str">
        <f t="shared" si="14"/>
        <v>dolomitic_or_magnesian_sedimentary_material</v>
      </c>
      <c r="N139" s="110" t="s">
        <v>827</v>
      </c>
      <c r="O139" s="111" t="str">
        <f t="shared" si="10"/>
        <v>http://resource.geosciml.org/classifier/cgi/lithology/dolomitic_or_magnesian_sedimentary_material</v>
      </c>
      <c r="P139" s="234" t="s">
        <v>4555</v>
      </c>
    </row>
    <row r="140" spans="1:16" x14ac:dyDescent="0.2">
      <c r="A140" s="232" t="s">
        <v>18583</v>
      </c>
      <c r="B140" s="232" t="s">
        <v>18584</v>
      </c>
      <c r="C140" s="232"/>
      <c r="D140" s="149" t="str">
        <f t="shared" si="11"/>
        <v>Pyroxene-peridotite</v>
      </c>
      <c r="E140" s="149" t="str">
        <f t="shared" si="12"/>
        <v>PYPR</v>
      </c>
      <c r="F140" s="151"/>
      <c r="H140" s="106"/>
      <c r="I140" s="110" t="str">
        <f t="shared" si="13"/>
        <v>SDO</v>
      </c>
      <c r="J140" s="104" t="s">
        <v>1702</v>
      </c>
      <c r="K140" s="110" t="s">
        <v>1198</v>
      </c>
      <c r="L140" s="110" t="s">
        <v>15455</v>
      </c>
      <c r="M140" s="134" t="str">
        <f t="shared" si="14"/>
        <v>dolostone</v>
      </c>
      <c r="N140" s="110" t="s">
        <v>829</v>
      </c>
      <c r="O140" s="111" t="str">
        <f t="shared" si="10"/>
        <v>http://resource.geosciml.org/classifier/cgi/lithology/dolostone</v>
      </c>
      <c r="P140" s="234" t="s">
        <v>4556</v>
      </c>
    </row>
    <row r="141" spans="1:16" x14ac:dyDescent="0.2">
      <c r="A141" s="232" t="s">
        <v>1464</v>
      </c>
      <c r="B141" s="232" t="s">
        <v>18577</v>
      </c>
      <c r="C141" s="232"/>
      <c r="D141" s="149" t="str">
        <f t="shared" si="11"/>
        <v>Pyroxenite</v>
      </c>
      <c r="E141" s="149" t="str">
        <f t="shared" si="12"/>
        <v>PXNT</v>
      </c>
      <c r="F141" s="151"/>
      <c r="H141" s="106"/>
      <c r="I141" s="110" t="str">
        <f t="shared" si="13"/>
        <v/>
      </c>
      <c r="J141" s="104" t="s">
        <v>1703</v>
      </c>
      <c r="K141" s="110" t="s">
        <v>1199</v>
      </c>
      <c r="L141" s="110" t="s">
        <v>1095</v>
      </c>
      <c r="M141" s="134" t="str">
        <f t="shared" si="14"/>
        <v>diamicton</v>
      </c>
      <c r="N141" s="110" t="s">
        <v>821</v>
      </c>
      <c r="O141" s="111" t="str">
        <f t="shared" si="10"/>
        <v>http://resource.geosciml.org/classifier/cgi/lithology/diamicton</v>
      </c>
      <c r="P141" s="234" t="s">
        <v>4557</v>
      </c>
    </row>
    <row r="142" spans="1:16" x14ac:dyDescent="0.2">
      <c r="A142" s="232" t="s">
        <v>18645</v>
      </c>
      <c r="B142" s="232" t="s">
        <v>18646</v>
      </c>
      <c r="C142" s="232"/>
      <c r="D142" s="149" t="str">
        <f t="shared" si="11"/>
        <v>Quartz-feldspar-biotite gneiss</v>
      </c>
      <c r="E142" s="149" t="str">
        <f t="shared" si="12"/>
        <v>QZBG</v>
      </c>
      <c r="F142" s="151"/>
      <c r="H142" s="106"/>
      <c r="I142" s="110" t="str">
        <f t="shared" si="13"/>
        <v>STI</v>
      </c>
      <c r="J142" s="104" t="s">
        <v>1704</v>
      </c>
      <c r="K142" s="110" t="s">
        <v>188</v>
      </c>
      <c r="L142" s="110" t="s">
        <v>1095</v>
      </c>
      <c r="M142" s="134" t="str">
        <f t="shared" si="14"/>
        <v>diamictite</v>
      </c>
      <c r="N142" s="110" t="s">
        <v>819</v>
      </c>
      <c r="O142" s="111" t="str">
        <f t="shared" si="10"/>
        <v>http://resource.geosciml.org/classifier/cgi/lithology/diamictite</v>
      </c>
      <c r="P142" s="234" t="s">
        <v>4558</v>
      </c>
    </row>
    <row r="143" spans="1:16" x14ac:dyDescent="0.2">
      <c r="A143" s="232" t="s">
        <v>18635</v>
      </c>
      <c r="B143" s="232" t="s">
        <v>18636</v>
      </c>
      <c r="C143" s="232" t="s">
        <v>18811</v>
      </c>
      <c r="D143" s="149" t="str">
        <f t="shared" si="11"/>
        <v>Quartz-feldspar paragneiss</v>
      </c>
      <c r="E143" s="149" t="str">
        <f t="shared" si="12"/>
        <v>QFPG</v>
      </c>
      <c r="F143" s="151"/>
      <c r="H143" s="106"/>
      <c r="I143" s="110" t="str">
        <f t="shared" si="13"/>
        <v>MDO</v>
      </c>
      <c r="J143" s="104" t="s">
        <v>1705</v>
      </c>
      <c r="K143" s="110" t="s">
        <v>189</v>
      </c>
      <c r="L143" s="110" t="s">
        <v>15456</v>
      </c>
      <c r="M143" s="134" t="str">
        <f t="shared" si="14"/>
        <v>doleritic_rock</v>
      </c>
      <c r="N143" s="110" t="s">
        <v>825</v>
      </c>
      <c r="O143" s="111" t="str">
        <f t="shared" si="10"/>
        <v>http://resource.geosciml.org/classifier/cgi/lithology/doleritic_rock</v>
      </c>
      <c r="P143" s="234" t="s">
        <v>4559</v>
      </c>
    </row>
    <row r="144" spans="1:16" x14ac:dyDescent="0.2">
      <c r="A144" s="232" t="s">
        <v>18628</v>
      </c>
      <c r="B144" s="232" t="s">
        <v>18629</v>
      </c>
      <c r="C144" s="232"/>
      <c r="D144" s="149" t="str">
        <f t="shared" si="11"/>
        <v>Quartz rich granite gneiss</v>
      </c>
      <c r="E144" s="149" t="str">
        <f t="shared" si="12"/>
        <v>QRGG</v>
      </c>
      <c r="F144" s="151"/>
      <c r="H144" s="106"/>
      <c r="I144" s="110" t="str">
        <f t="shared" si="13"/>
        <v>UDU</v>
      </c>
      <c r="J144" s="104" t="s">
        <v>1706</v>
      </c>
      <c r="K144" s="110" t="s">
        <v>1200</v>
      </c>
      <c r="L144" s="110" t="s">
        <v>1095</v>
      </c>
      <c r="M144" s="134" t="str">
        <f t="shared" si="14"/>
        <v/>
      </c>
      <c r="N144" s="110" t="s">
        <v>1095</v>
      </c>
      <c r="O144" s="111" t="str">
        <f t="shared" si="10"/>
        <v/>
      </c>
      <c r="P144" s="234" t="s">
        <v>4560</v>
      </c>
    </row>
    <row r="145" spans="1:16" x14ac:dyDescent="0.2">
      <c r="A145" s="232" t="s">
        <v>18656</v>
      </c>
      <c r="B145" s="232" t="s">
        <v>18657</v>
      </c>
      <c r="C145" s="232" t="s">
        <v>18676</v>
      </c>
      <c r="D145" s="149" t="str">
        <f t="shared" si="11"/>
        <v>Vein</v>
      </c>
      <c r="E145" s="149" t="str">
        <f t="shared" si="12"/>
        <v>VEIN</v>
      </c>
      <c r="F145" s="151"/>
      <c r="H145" s="106"/>
      <c r="I145" s="110" t="str">
        <f t="shared" si="13"/>
        <v>LDC</v>
      </c>
      <c r="J145" s="104" t="s">
        <v>1707</v>
      </c>
      <c r="K145" s="110" t="s">
        <v>1201</v>
      </c>
      <c r="L145" s="110" t="s">
        <v>15457</v>
      </c>
      <c r="M145" s="134" t="str">
        <f t="shared" si="14"/>
        <v>duricrust</v>
      </c>
      <c r="N145" s="110" t="s">
        <v>830</v>
      </c>
      <c r="O145" s="111" t="str">
        <f t="shared" si="10"/>
        <v>http://resource.geosciml.org/classifier/cgi/lithology/duricrust</v>
      </c>
      <c r="P145" s="234" t="s">
        <v>4561</v>
      </c>
    </row>
    <row r="146" spans="1:16" x14ac:dyDescent="0.2">
      <c r="A146" s="232" t="s">
        <v>212</v>
      </c>
      <c r="B146" s="232" t="s">
        <v>18621</v>
      </c>
      <c r="C146" s="232"/>
      <c r="D146" s="149" t="str">
        <f t="shared" si="11"/>
        <v>Quartzite</v>
      </c>
      <c r="E146" s="149" t="str">
        <f t="shared" si="12"/>
        <v>QTZT</v>
      </c>
      <c r="F146" s="151"/>
      <c r="H146" s="106"/>
      <c r="I146" s="110" t="str">
        <f t="shared" si="13"/>
        <v>ZEC</v>
      </c>
      <c r="J146" s="104" t="s">
        <v>1708</v>
      </c>
      <c r="K146" s="110" t="s">
        <v>1202</v>
      </c>
      <c r="L146" s="110" t="s">
        <v>1095</v>
      </c>
      <c r="M146" s="134" t="str">
        <f t="shared" si="14"/>
        <v>eclogite</v>
      </c>
      <c r="N146" s="110" t="s">
        <v>832</v>
      </c>
      <c r="O146" s="111" t="str">
        <f t="shared" si="10"/>
        <v>http://resource.geosciml.org/classifier/cgi/lithology/eclogite</v>
      </c>
      <c r="P146" s="234" t="s">
        <v>4562</v>
      </c>
    </row>
    <row r="147" spans="1:16" x14ac:dyDescent="0.2">
      <c r="A147" s="232" t="s">
        <v>18449</v>
      </c>
      <c r="B147" s="232" t="s">
        <v>18450</v>
      </c>
      <c r="C147" s="232" t="s">
        <v>1124</v>
      </c>
      <c r="D147" s="149" t="str">
        <f t="shared" si="11"/>
        <v>Arkose</v>
      </c>
      <c r="E147" s="149" t="str">
        <f t="shared" si="12"/>
        <v>ARKS</v>
      </c>
      <c r="F147" s="151"/>
      <c r="H147" s="106"/>
      <c r="I147" s="110" t="str">
        <f t="shared" si="13"/>
        <v/>
      </c>
      <c r="J147" s="104" t="s">
        <v>1709</v>
      </c>
      <c r="K147" s="110" t="s">
        <v>1203</v>
      </c>
      <c r="L147" s="110" t="s">
        <v>1095</v>
      </c>
      <c r="M147" s="134" t="str">
        <f t="shared" si="14"/>
        <v/>
      </c>
      <c r="N147" s="110" t="s">
        <v>1095</v>
      </c>
      <c r="O147" s="111" t="str">
        <f t="shared" si="10"/>
        <v/>
      </c>
      <c r="P147" s="234" t="s">
        <v>4563</v>
      </c>
    </row>
    <row r="148" spans="1:16" x14ac:dyDescent="0.2">
      <c r="A148" s="232" t="s">
        <v>18447</v>
      </c>
      <c r="B148" s="232" t="s">
        <v>18448</v>
      </c>
      <c r="C148" s="232" t="s">
        <v>18679</v>
      </c>
      <c r="D148" s="149" t="str">
        <f t="shared" si="11"/>
        <v>Quartz-wacke</v>
      </c>
      <c r="E148" s="149" t="str">
        <f t="shared" si="12"/>
        <v>QZWK</v>
      </c>
      <c r="F148" s="151"/>
      <c r="H148" s="106"/>
      <c r="I148" s="110" t="str">
        <f t="shared" si="13"/>
        <v/>
      </c>
      <c r="J148" s="104" t="s">
        <v>1710</v>
      </c>
      <c r="K148" s="110" t="s">
        <v>1204</v>
      </c>
      <c r="L148" s="110" t="s">
        <v>15458</v>
      </c>
      <c r="M148" s="134" t="str">
        <f t="shared" si="14"/>
        <v/>
      </c>
      <c r="N148" s="110" t="s">
        <v>1095</v>
      </c>
      <c r="O148" s="111" t="str">
        <f t="shared" si="10"/>
        <v/>
      </c>
      <c r="P148" s="234" t="s">
        <v>4564</v>
      </c>
    </row>
    <row r="149" spans="1:16" x14ac:dyDescent="0.2">
      <c r="A149" s="232" t="s">
        <v>18522</v>
      </c>
      <c r="B149" s="232" t="s">
        <v>18523</v>
      </c>
      <c r="C149" s="232" t="s">
        <v>1497</v>
      </c>
      <c r="D149" s="149" t="str">
        <f t="shared" si="11"/>
        <v>Rhyodacite</v>
      </c>
      <c r="E149" s="149" t="str">
        <f t="shared" si="12"/>
        <v>RHDA</v>
      </c>
      <c r="F149" s="151"/>
      <c r="H149" s="106"/>
      <c r="I149" s="110" t="str">
        <f t="shared" si="13"/>
        <v/>
      </c>
      <c r="J149" s="104" t="s">
        <v>1711</v>
      </c>
      <c r="K149" s="110" t="s">
        <v>1205</v>
      </c>
      <c r="L149" s="110" t="s">
        <v>15459</v>
      </c>
      <c r="M149" s="134" t="str">
        <f t="shared" si="14"/>
        <v>residual_material</v>
      </c>
      <c r="N149" s="110" t="s">
        <v>977</v>
      </c>
      <c r="O149" s="111" t="str">
        <f t="shared" si="10"/>
        <v>http://resource.geosciml.org/classifier/cgi/lithology/residual_material</v>
      </c>
      <c r="P149" s="234" t="s">
        <v>4565</v>
      </c>
    </row>
    <row r="150" spans="1:16" x14ac:dyDescent="0.2">
      <c r="A150" s="232" t="s">
        <v>18520</v>
      </c>
      <c r="B150" s="232" t="s">
        <v>18521</v>
      </c>
      <c r="C150" s="232"/>
      <c r="D150" s="149" t="str">
        <f t="shared" si="11"/>
        <v>Rhyodactic tuff</v>
      </c>
      <c r="E150" s="149" t="str">
        <f t="shared" si="12"/>
        <v>RDTF</v>
      </c>
      <c r="F150" s="151"/>
      <c r="H150" s="106"/>
      <c r="I150" s="110" t="str">
        <f t="shared" si="13"/>
        <v/>
      </c>
      <c r="J150" s="104" t="s">
        <v>1712</v>
      </c>
      <c r="K150" s="110" t="s">
        <v>1206</v>
      </c>
      <c r="L150" s="110" t="s">
        <v>15460</v>
      </c>
      <c r="M150" s="134" t="str">
        <f t="shared" si="14"/>
        <v>fragmental_igneous_material</v>
      </c>
      <c r="N150" s="110" t="s">
        <v>864</v>
      </c>
      <c r="O150" s="111" t="str">
        <f t="shared" si="10"/>
        <v>http://resource.geosciml.org/classifier/cgi/lithology/fragmental_igneous_material</v>
      </c>
      <c r="P150" s="234" t="s">
        <v>4566</v>
      </c>
    </row>
    <row r="151" spans="1:16" x14ac:dyDescent="0.2">
      <c r="A151" s="232" t="s">
        <v>18496</v>
      </c>
      <c r="B151" s="232" t="s">
        <v>18497</v>
      </c>
      <c r="C151" s="232" t="s">
        <v>18716</v>
      </c>
      <c r="D151" s="149" t="str">
        <f t="shared" si="11"/>
        <v>Rhyolitic Ash</v>
      </c>
      <c r="E151" s="149" t="str">
        <f t="shared" si="12"/>
        <v>RASH</v>
      </c>
      <c r="F151" s="151"/>
      <c r="H151" s="106"/>
      <c r="I151" s="110" t="str">
        <f t="shared" si="13"/>
        <v/>
      </c>
      <c r="J151" s="104" t="s">
        <v>1713</v>
      </c>
      <c r="K151" s="110" t="s">
        <v>1207</v>
      </c>
      <c r="L151" s="110" t="s">
        <v>1095</v>
      </c>
      <c r="M151" s="134" t="str">
        <f t="shared" si="14"/>
        <v/>
      </c>
      <c r="N151" s="110" t="s">
        <v>1095</v>
      </c>
      <c r="O151" s="111" t="str">
        <f t="shared" si="10"/>
        <v/>
      </c>
      <c r="P151" s="234" t="s">
        <v>4567</v>
      </c>
    </row>
    <row r="152" spans="1:16" x14ac:dyDescent="0.2">
      <c r="A152" s="232" t="s">
        <v>18500</v>
      </c>
      <c r="B152" s="232" t="s">
        <v>18501</v>
      </c>
      <c r="C152" s="232" t="s">
        <v>213</v>
      </c>
      <c r="D152" s="149" t="str">
        <f t="shared" si="11"/>
        <v>Rhyolite</v>
      </c>
      <c r="E152" s="149" t="str">
        <f t="shared" si="12"/>
        <v>RHLT</v>
      </c>
      <c r="F152" s="151"/>
      <c r="H152" s="106"/>
      <c r="I152" s="110" t="str">
        <f t="shared" si="13"/>
        <v>TED</v>
      </c>
      <c r="J152" s="104" t="s">
        <v>1714</v>
      </c>
      <c r="K152" s="110" t="s">
        <v>1208</v>
      </c>
      <c r="L152" s="110" t="s">
        <v>15461</v>
      </c>
      <c r="M152" s="134" t="str">
        <f t="shared" si="14"/>
        <v>evaporite</v>
      </c>
      <c r="N152" s="110" t="s">
        <v>833</v>
      </c>
      <c r="O152" s="111" t="str">
        <f t="shared" si="10"/>
        <v>http://resource.geosciml.org/classifier/cgi/lithology/evaporite</v>
      </c>
      <c r="P152" s="234" t="s">
        <v>4568</v>
      </c>
    </row>
    <row r="153" spans="1:16" x14ac:dyDescent="0.2">
      <c r="A153" s="232" t="s">
        <v>18498</v>
      </c>
      <c r="B153" s="232" t="s">
        <v>18499</v>
      </c>
      <c r="C153" s="232"/>
      <c r="D153" s="149" t="str">
        <f t="shared" si="11"/>
        <v>Rhyolitic tuff</v>
      </c>
      <c r="E153" s="149" t="str">
        <f t="shared" si="12"/>
        <v>RYTF</v>
      </c>
      <c r="F153" s="151"/>
      <c r="H153" s="106"/>
      <c r="I153" s="110" t="str">
        <f t="shared" si="13"/>
        <v/>
      </c>
      <c r="J153" s="104" t="s">
        <v>1715</v>
      </c>
      <c r="K153" s="110" t="s">
        <v>1209</v>
      </c>
      <c r="L153" s="110" t="s">
        <v>15462</v>
      </c>
      <c r="M153" s="134" t="str">
        <f t="shared" si="14"/>
        <v/>
      </c>
      <c r="N153" s="110" t="s">
        <v>1095</v>
      </c>
      <c r="O153" s="111" t="str">
        <f t="shared" si="10"/>
        <v/>
      </c>
      <c r="P153" s="234" t="s">
        <v>4569</v>
      </c>
    </row>
    <row r="154" spans="1:16" x14ac:dyDescent="0.2">
      <c r="A154" s="232" t="s">
        <v>18471</v>
      </c>
      <c r="B154" s="232" t="s">
        <v>18472</v>
      </c>
      <c r="C154" s="232"/>
      <c r="D154" s="149" t="str">
        <f t="shared" si="11"/>
        <v>Conglomerate</v>
      </c>
      <c r="E154" s="149" t="str">
        <f t="shared" si="12"/>
        <v>CGLM</v>
      </c>
      <c r="F154" s="151"/>
      <c r="H154" s="106"/>
      <c r="I154" s="110" t="str">
        <f t="shared" si="13"/>
        <v/>
      </c>
      <c r="J154" s="104" t="s">
        <v>1716</v>
      </c>
      <c r="K154" s="110" t="s">
        <v>1210</v>
      </c>
      <c r="L154" s="110" t="s">
        <v>15463</v>
      </c>
      <c r="M154" s="134" t="str">
        <f t="shared" si="14"/>
        <v>foid_bearing_alkali_feldspar_syenite</v>
      </c>
      <c r="N154" s="110" t="s">
        <v>840</v>
      </c>
      <c r="O154" s="111" t="str">
        <f t="shared" si="10"/>
        <v>http://resource.geosciml.org/classifier/cgi/lithology/foid_bearing_alkali_feldspar_syenite</v>
      </c>
      <c r="P154" s="234" t="s">
        <v>4570</v>
      </c>
    </row>
    <row r="155" spans="1:16" x14ac:dyDescent="0.2">
      <c r="A155" s="232" t="s">
        <v>215</v>
      </c>
      <c r="B155" s="232" t="s">
        <v>18367</v>
      </c>
      <c r="C155" s="232"/>
      <c r="D155" s="149" t="str">
        <f t="shared" si="11"/>
        <v>Sandstone</v>
      </c>
      <c r="E155" s="149" t="str">
        <f t="shared" si="12"/>
        <v>SDST</v>
      </c>
      <c r="F155" s="150"/>
      <c r="H155" s="106"/>
      <c r="I155" s="110" t="str">
        <f t="shared" si="13"/>
        <v/>
      </c>
      <c r="J155" s="104" t="s">
        <v>1717</v>
      </c>
      <c r="K155" s="110" t="s">
        <v>1211</v>
      </c>
      <c r="L155" s="110" t="s">
        <v>15464</v>
      </c>
      <c r="M155" s="134" t="str">
        <f t="shared" si="14"/>
        <v>foid_bearing_alkali_feldspar_trachyte</v>
      </c>
      <c r="N155" s="110" t="s">
        <v>841</v>
      </c>
      <c r="O155" s="111" t="str">
        <f t="shared" si="10"/>
        <v>http://resource.geosciml.org/classifier/cgi/lithology/foid_bearing_alkali_feldspar_trachyte</v>
      </c>
      <c r="P155" s="234" t="s">
        <v>4571</v>
      </c>
    </row>
    <row r="156" spans="1:16" x14ac:dyDescent="0.2">
      <c r="A156" s="232" t="s">
        <v>18445</v>
      </c>
      <c r="B156" s="232" t="s">
        <v>18446</v>
      </c>
      <c r="C156" s="232" t="s">
        <v>769</v>
      </c>
      <c r="D156" s="149" t="str">
        <f t="shared" si="11"/>
        <v>Arenite</v>
      </c>
      <c r="E156" s="149" t="str">
        <f t="shared" si="12"/>
        <v>ARNT</v>
      </c>
      <c r="F156" s="151"/>
      <c r="H156" s="106"/>
      <c r="I156" s="110" t="str">
        <f t="shared" si="13"/>
        <v/>
      </c>
      <c r="J156" s="104" t="s">
        <v>1718</v>
      </c>
      <c r="K156" s="110" t="s">
        <v>1212</v>
      </c>
      <c r="L156" s="110" t="s">
        <v>15465</v>
      </c>
      <c r="M156" s="134" t="str">
        <f t="shared" si="14"/>
        <v>foid_bearing_anorthosite</v>
      </c>
      <c r="N156" s="110" t="s">
        <v>842</v>
      </c>
      <c r="O156" s="111" t="str">
        <f t="shared" si="10"/>
        <v>http://resource.geosciml.org/classifier/cgi/lithology/foid_bearing_anorthosite</v>
      </c>
      <c r="P156" s="234" t="s">
        <v>4572</v>
      </c>
    </row>
    <row r="157" spans="1:16" x14ac:dyDescent="0.2">
      <c r="A157" s="232" t="s">
        <v>18443</v>
      </c>
      <c r="B157" s="232" t="s">
        <v>18444</v>
      </c>
      <c r="C157" s="232" t="s">
        <v>1023</v>
      </c>
      <c r="D157" s="149" t="str">
        <f t="shared" si="11"/>
        <v>Wacke</v>
      </c>
      <c r="E157" s="149" t="str">
        <f t="shared" si="12"/>
        <v>WACK</v>
      </c>
      <c r="F157" s="151"/>
      <c r="H157" s="106"/>
      <c r="I157" s="110" t="str">
        <f t="shared" si="13"/>
        <v/>
      </c>
      <c r="J157" s="104" t="s">
        <v>1719</v>
      </c>
      <c r="K157" s="110" t="s">
        <v>1213</v>
      </c>
      <c r="L157" s="110" t="s">
        <v>15466</v>
      </c>
      <c r="M157" s="134" t="str">
        <f t="shared" si="14"/>
        <v>foid_bearing_diorite</v>
      </c>
      <c r="N157" s="110" t="s">
        <v>843</v>
      </c>
      <c r="O157" s="111" t="str">
        <f t="shared" si="10"/>
        <v>http://resource.geosciml.org/classifier/cgi/lithology/foid_bearing_diorite</v>
      </c>
      <c r="P157" s="234" t="s">
        <v>4573</v>
      </c>
    </row>
    <row r="158" spans="1:16" x14ac:dyDescent="0.2">
      <c r="A158" s="232" t="s">
        <v>18457</v>
      </c>
      <c r="B158" s="232" t="s">
        <v>18458</v>
      </c>
      <c r="C158" s="232" t="s">
        <v>18748</v>
      </c>
      <c r="D158" s="149" t="str">
        <f t="shared" si="11"/>
        <v>Impure limestone</v>
      </c>
      <c r="E158" s="149" t="str">
        <f t="shared" si="12"/>
        <v>IMLR</v>
      </c>
      <c r="F158" s="151"/>
      <c r="H158" s="106"/>
      <c r="I158" s="110" t="str">
        <f t="shared" si="13"/>
        <v/>
      </c>
      <c r="J158" s="104" t="s">
        <v>1720</v>
      </c>
      <c r="K158" s="110" t="s">
        <v>1214</v>
      </c>
      <c r="L158" s="110" t="s">
        <v>15467</v>
      </c>
      <c r="M158" s="134" t="str">
        <f t="shared" si="14"/>
        <v>foid_bearing_gabbro</v>
      </c>
      <c r="N158" s="110" t="s">
        <v>844</v>
      </c>
      <c r="O158" s="111" t="str">
        <f t="shared" si="10"/>
        <v>http://resource.geosciml.org/classifier/cgi/lithology/foid_bearing_gabbro</v>
      </c>
      <c r="P158" s="234" t="s">
        <v>4574</v>
      </c>
    </row>
    <row r="159" spans="1:16" x14ac:dyDescent="0.2">
      <c r="A159" s="232" t="s">
        <v>18432</v>
      </c>
      <c r="B159" s="232" t="s">
        <v>18433</v>
      </c>
      <c r="C159" s="232" t="s">
        <v>18674</v>
      </c>
      <c r="D159" s="149" t="str">
        <f t="shared" si="11"/>
        <v>Saprolite</v>
      </c>
      <c r="E159" s="149" t="str">
        <f t="shared" si="12"/>
        <v>SPRL</v>
      </c>
      <c r="F159" s="151"/>
      <c r="H159" s="106"/>
      <c r="I159" s="110" t="str">
        <f t="shared" si="13"/>
        <v/>
      </c>
      <c r="J159" s="104" t="s">
        <v>1721</v>
      </c>
      <c r="K159" s="110" t="s">
        <v>1215</v>
      </c>
      <c r="L159" s="110" t="s">
        <v>15468</v>
      </c>
      <c r="M159" s="134" t="str">
        <f t="shared" si="14"/>
        <v>foid_bearing_latite</v>
      </c>
      <c r="N159" s="110" t="s">
        <v>845</v>
      </c>
      <c r="O159" s="111" t="str">
        <f t="shared" si="10"/>
        <v>http://resource.geosciml.org/classifier/cgi/lithology/foid_bearing_latite</v>
      </c>
      <c r="P159" s="234" t="s">
        <v>4575</v>
      </c>
    </row>
    <row r="160" spans="1:16" x14ac:dyDescent="0.2">
      <c r="A160" s="232" t="s">
        <v>216</v>
      </c>
      <c r="B160" s="232" t="s">
        <v>18596</v>
      </c>
      <c r="C160" s="232"/>
      <c r="D160" s="149" t="str">
        <f t="shared" si="11"/>
        <v>Schist</v>
      </c>
      <c r="E160" s="149" t="str">
        <f t="shared" si="12"/>
        <v>SCHT</v>
      </c>
      <c r="F160" s="151"/>
      <c r="H160" s="106"/>
      <c r="I160" s="110" t="str">
        <f t="shared" si="13"/>
        <v/>
      </c>
      <c r="J160" s="104" t="s">
        <v>1722</v>
      </c>
      <c r="K160" s="110" t="s">
        <v>1216</v>
      </c>
      <c r="L160" s="110" t="s">
        <v>15469</v>
      </c>
      <c r="M160" s="134" t="str">
        <f t="shared" si="14"/>
        <v>foid_bearing_monzodiorite</v>
      </c>
      <c r="N160" s="110" t="s">
        <v>846</v>
      </c>
      <c r="O160" s="111" t="str">
        <f t="shared" si="10"/>
        <v>http://resource.geosciml.org/classifier/cgi/lithology/foid_bearing_monzodiorite</v>
      </c>
      <c r="P160" s="234" t="s">
        <v>4576</v>
      </c>
    </row>
    <row r="161" spans="1:16" x14ac:dyDescent="0.2">
      <c r="A161" s="232" t="s">
        <v>1514</v>
      </c>
      <c r="B161" s="232" t="s">
        <v>18620</v>
      </c>
      <c r="C161" s="232"/>
      <c r="D161" s="149" t="str">
        <f t="shared" si="11"/>
        <v>Serpentinite</v>
      </c>
      <c r="E161" s="149" t="str">
        <f t="shared" si="12"/>
        <v>SERP</v>
      </c>
      <c r="F161" s="151"/>
      <c r="H161" s="106"/>
      <c r="I161" s="110" t="str">
        <f t="shared" si="13"/>
        <v/>
      </c>
      <c r="J161" s="104" t="s">
        <v>1723</v>
      </c>
      <c r="K161" s="110" t="s">
        <v>1217</v>
      </c>
      <c r="L161" s="110" t="s">
        <v>15470</v>
      </c>
      <c r="M161" s="134" t="str">
        <f t="shared" si="14"/>
        <v>foid_bearing_monzogabbro</v>
      </c>
      <c r="N161" s="110" t="s">
        <v>847</v>
      </c>
      <c r="O161" s="111" t="str">
        <f t="shared" si="10"/>
        <v>http://resource.geosciml.org/classifier/cgi/lithology/foid_bearing_monzogabbro</v>
      </c>
      <c r="P161" s="234" t="s">
        <v>4577</v>
      </c>
    </row>
    <row r="162" spans="1:16" x14ac:dyDescent="0.2">
      <c r="A162" s="232" t="s">
        <v>217</v>
      </c>
      <c r="B162" s="232" t="s">
        <v>18434</v>
      </c>
      <c r="C162" s="232"/>
      <c r="D162" s="149" t="str">
        <f t="shared" si="11"/>
        <v>Shale</v>
      </c>
      <c r="E162" s="149" t="str">
        <f t="shared" si="12"/>
        <v>SHLE</v>
      </c>
      <c r="F162" s="151"/>
      <c r="H162" s="106"/>
      <c r="I162" s="110" t="str">
        <f t="shared" si="13"/>
        <v/>
      </c>
      <c r="J162" s="104" t="s">
        <v>1724</v>
      </c>
      <c r="K162" s="110" t="s">
        <v>1218</v>
      </c>
      <c r="L162" s="110" t="s">
        <v>15471</v>
      </c>
      <c r="M162" s="134" t="str">
        <f t="shared" si="14"/>
        <v>foid_bearing_monzonite</v>
      </c>
      <c r="N162" s="110" t="s">
        <v>848</v>
      </c>
      <c r="O162" s="111" t="str">
        <f t="shared" si="10"/>
        <v>http://resource.geosciml.org/classifier/cgi/lithology/foid_bearing_monzonite</v>
      </c>
      <c r="P162" s="234" t="s">
        <v>4578</v>
      </c>
    </row>
    <row r="163" spans="1:16" x14ac:dyDescent="0.2">
      <c r="A163" s="232" t="s">
        <v>219</v>
      </c>
      <c r="B163" s="232" t="s">
        <v>18416</v>
      </c>
      <c r="C163" s="232"/>
      <c r="D163" s="149" t="str">
        <f t="shared" si="11"/>
        <v>Silcrete</v>
      </c>
      <c r="E163" s="149" t="str">
        <f t="shared" si="12"/>
        <v>SICT</v>
      </c>
      <c r="F163" s="151"/>
      <c r="H163" s="106"/>
      <c r="I163" s="110" t="str">
        <f t="shared" si="13"/>
        <v/>
      </c>
      <c r="J163" s="104" t="s">
        <v>1725</v>
      </c>
      <c r="K163" s="110" t="s">
        <v>1219</v>
      </c>
      <c r="L163" s="110" t="s">
        <v>15472</v>
      </c>
      <c r="M163" s="134" t="str">
        <f t="shared" si="14"/>
        <v>foid_bearing_syenite</v>
      </c>
      <c r="N163" s="110" t="s">
        <v>849</v>
      </c>
      <c r="O163" s="111" t="str">
        <f t="shared" si="10"/>
        <v>http://resource.geosciml.org/classifier/cgi/lithology/foid_bearing_syenite</v>
      </c>
      <c r="P163" s="234" t="s">
        <v>4579</v>
      </c>
    </row>
    <row r="164" spans="1:16" x14ac:dyDescent="0.2">
      <c r="A164" s="232" t="s">
        <v>221</v>
      </c>
      <c r="B164" s="232" t="s">
        <v>18442</v>
      </c>
      <c r="C164" s="232"/>
      <c r="D164" s="149" t="str">
        <f t="shared" si="11"/>
        <v>Siltstone</v>
      </c>
      <c r="E164" s="149" t="str">
        <f t="shared" si="12"/>
        <v>SLST</v>
      </c>
      <c r="F164" s="151"/>
      <c r="H164" s="106"/>
      <c r="I164" s="110" t="str">
        <f t="shared" si="13"/>
        <v/>
      </c>
      <c r="J164" s="104" t="s">
        <v>1726</v>
      </c>
      <c r="K164" s="110" t="s">
        <v>1220</v>
      </c>
      <c r="L164" s="110" t="s">
        <v>15473</v>
      </c>
      <c r="M164" s="134" t="str">
        <f t="shared" si="14"/>
        <v>foid_bearing_trachyte</v>
      </c>
      <c r="N164" s="110" t="s">
        <v>850</v>
      </c>
      <c r="O164" s="111" t="str">
        <f t="shared" si="10"/>
        <v>http://resource.geosciml.org/classifier/cgi/lithology/foid_bearing_trachyte</v>
      </c>
      <c r="P164" s="234" t="s">
        <v>4580</v>
      </c>
    </row>
    <row r="165" spans="1:16" x14ac:dyDescent="0.2">
      <c r="A165" s="232" t="s">
        <v>1520</v>
      </c>
      <c r="B165" s="232" t="s">
        <v>18654</v>
      </c>
      <c r="C165" s="232"/>
      <c r="D165" s="149" t="str">
        <f t="shared" si="11"/>
        <v>Skarn</v>
      </c>
      <c r="E165" s="149" t="str">
        <f t="shared" si="12"/>
        <v>SKRN</v>
      </c>
      <c r="F165" s="151"/>
      <c r="H165" s="106"/>
      <c r="I165" s="110" t="str">
        <f t="shared" si="13"/>
        <v/>
      </c>
      <c r="J165" s="104" t="s">
        <v>1727</v>
      </c>
      <c r="K165" s="110" t="s">
        <v>1221</v>
      </c>
      <c r="L165" s="110" t="s">
        <v>1095</v>
      </c>
      <c r="M165" s="134" t="str">
        <f t="shared" si="14"/>
        <v/>
      </c>
      <c r="N165" s="110" t="s">
        <v>1095</v>
      </c>
      <c r="O165" s="111" t="str">
        <f t="shared" si="10"/>
        <v/>
      </c>
      <c r="P165" s="234" t="s">
        <v>4581</v>
      </c>
    </row>
    <row r="166" spans="1:16" x14ac:dyDescent="0.2">
      <c r="A166" s="232" t="s">
        <v>222</v>
      </c>
      <c r="B166" s="232" t="s">
        <v>18615</v>
      </c>
      <c r="C166" s="232"/>
      <c r="D166" s="149" t="str">
        <f t="shared" si="11"/>
        <v>Slate</v>
      </c>
      <c r="E166" s="149" t="str">
        <f t="shared" si="12"/>
        <v>SLAT</v>
      </c>
      <c r="F166" s="151"/>
      <c r="H166" s="106"/>
      <c r="I166" s="110" t="str">
        <f t="shared" si="13"/>
        <v/>
      </c>
      <c r="J166" s="104" t="s">
        <v>1728</v>
      </c>
      <c r="K166" s="110" t="s">
        <v>1222</v>
      </c>
      <c r="L166" s="110" t="s">
        <v>15474</v>
      </c>
      <c r="M166" s="134" t="str">
        <f t="shared" si="14"/>
        <v>foid_dioritoid</v>
      </c>
      <c r="N166" s="110" t="s">
        <v>852</v>
      </c>
      <c r="O166" s="111" t="str">
        <f t="shared" si="10"/>
        <v>http://resource.geosciml.org/classifier/cgi/lithology/foid_dioritoid</v>
      </c>
      <c r="P166" s="234" t="s">
        <v>4582</v>
      </c>
    </row>
    <row r="167" spans="1:16" x14ac:dyDescent="0.2">
      <c r="A167" s="232" t="s">
        <v>4303</v>
      </c>
      <c r="B167" s="232" t="s">
        <v>18455</v>
      </c>
      <c r="C167" s="232"/>
      <c r="D167" s="149" t="str">
        <f t="shared" si="11"/>
        <v>Spiculite</v>
      </c>
      <c r="E167" s="149" t="str">
        <f t="shared" si="12"/>
        <v>SPIC</v>
      </c>
      <c r="F167" s="151"/>
      <c r="H167" s="106"/>
      <c r="I167" s="110" t="str">
        <f t="shared" si="13"/>
        <v/>
      </c>
      <c r="J167" s="104" t="s">
        <v>1729</v>
      </c>
      <c r="K167" s="110" t="s">
        <v>1223</v>
      </c>
      <c r="L167" s="110" t="s">
        <v>15475</v>
      </c>
      <c r="M167" s="134" t="str">
        <f t="shared" si="14"/>
        <v>foid_diorite</v>
      </c>
      <c r="N167" s="110" t="s">
        <v>851</v>
      </c>
      <c r="O167" s="111" t="str">
        <f t="shared" si="10"/>
        <v>http://resource.geosciml.org/classifier/cgi/lithology/foid_diorite</v>
      </c>
      <c r="P167" s="234" t="s">
        <v>4583</v>
      </c>
    </row>
    <row r="168" spans="1:16" x14ac:dyDescent="0.2">
      <c r="A168" s="232" t="s">
        <v>18437</v>
      </c>
      <c r="B168" s="232" t="s">
        <v>18438</v>
      </c>
      <c r="C168" s="232"/>
      <c r="D168" s="149" t="str">
        <f t="shared" si="11"/>
        <v>Sulphidic Shale</v>
      </c>
      <c r="E168" s="149" t="str">
        <f t="shared" si="12"/>
        <v>SSHL</v>
      </c>
      <c r="F168" s="151"/>
      <c r="H168" s="106"/>
      <c r="I168" s="110" t="str">
        <f t="shared" si="13"/>
        <v/>
      </c>
      <c r="J168" s="104" t="s">
        <v>1730</v>
      </c>
      <c r="K168" s="110" t="s">
        <v>1224</v>
      </c>
      <c r="L168" s="110" t="s">
        <v>15476</v>
      </c>
      <c r="M168" s="134" t="str">
        <f t="shared" si="14"/>
        <v>foid_gabbro</v>
      </c>
      <c r="N168" s="110" t="s">
        <v>853</v>
      </c>
      <c r="O168" s="111" t="str">
        <f t="shared" si="10"/>
        <v>http://resource.geosciml.org/classifier/cgi/lithology/foid_gabbro</v>
      </c>
      <c r="P168" s="234" t="s">
        <v>4584</v>
      </c>
    </row>
    <row r="169" spans="1:16" x14ac:dyDescent="0.2">
      <c r="A169" s="232" t="s">
        <v>18505</v>
      </c>
      <c r="B169" s="232" t="s">
        <v>18506</v>
      </c>
      <c r="C169" s="232" t="s">
        <v>1538</v>
      </c>
      <c r="D169" s="149" t="str">
        <f t="shared" si="11"/>
        <v>Syenite</v>
      </c>
      <c r="E169" s="149" t="str">
        <f t="shared" si="12"/>
        <v>SYEN</v>
      </c>
      <c r="F169" s="151"/>
      <c r="H169" s="106"/>
      <c r="I169" s="110" t="str">
        <f t="shared" si="13"/>
        <v/>
      </c>
      <c r="J169" s="104" t="s">
        <v>1731</v>
      </c>
      <c r="K169" s="110" t="s">
        <v>1225</v>
      </c>
      <c r="L169" s="110" t="s">
        <v>15477</v>
      </c>
      <c r="M169" s="134" t="str">
        <f t="shared" si="14"/>
        <v>foid_gabbroid</v>
      </c>
      <c r="N169" s="110" t="s">
        <v>854</v>
      </c>
      <c r="O169" s="111" t="str">
        <f t="shared" si="10"/>
        <v>http://resource.geosciml.org/classifier/cgi/lithology/foid_gabbroid</v>
      </c>
      <c r="P169" s="234" t="s">
        <v>4585</v>
      </c>
    </row>
    <row r="170" spans="1:16" x14ac:dyDescent="0.2">
      <c r="A170" s="232" t="s">
        <v>4321</v>
      </c>
      <c r="B170" s="232" t="s">
        <v>18632</v>
      </c>
      <c r="C170" s="232"/>
      <c r="D170" s="149" t="str">
        <f t="shared" si="11"/>
        <v>Syenite gneiss</v>
      </c>
      <c r="E170" s="149" t="str">
        <f t="shared" si="12"/>
        <v>SYGN</v>
      </c>
      <c r="F170" s="151"/>
      <c r="H170" s="106"/>
      <c r="I170" s="110" t="str">
        <f t="shared" si="13"/>
        <v/>
      </c>
      <c r="J170" s="104" t="s">
        <v>1732</v>
      </c>
      <c r="K170" s="110" t="s">
        <v>1226</v>
      </c>
      <c r="L170" s="110" t="s">
        <v>15478</v>
      </c>
      <c r="M170" s="134" t="str">
        <f t="shared" si="14"/>
        <v>foid_monzodiorite</v>
      </c>
      <c r="N170" s="110" t="s">
        <v>855</v>
      </c>
      <c r="O170" s="111" t="str">
        <f t="shared" si="10"/>
        <v>http://resource.geosciml.org/classifier/cgi/lithology/foid_monzodiorite</v>
      </c>
      <c r="P170" s="234" t="s">
        <v>4586</v>
      </c>
    </row>
    <row r="171" spans="1:16" x14ac:dyDescent="0.2">
      <c r="A171" s="232" t="s">
        <v>18613</v>
      </c>
      <c r="B171" s="232" t="s">
        <v>18614</v>
      </c>
      <c r="C171" s="232"/>
      <c r="D171" s="149" t="str">
        <f t="shared" si="11"/>
        <v>Talc Carbonate Schist</v>
      </c>
      <c r="E171" s="149" t="str">
        <f t="shared" si="12"/>
        <v>TCNS</v>
      </c>
      <c r="F171" s="151"/>
      <c r="H171" s="106"/>
      <c r="I171" s="110" t="str">
        <f t="shared" si="13"/>
        <v/>
      </c>
      <c r="J171" s="104" t="s">
        <v>1733</v>
      </c>
      <c r="K171" s="110" t="s">
        <v>1227</v>
      </c>
      <c r="L171" s="110" t="s">
        <v>15479</v>
      </c>
      <c r="M171" s="134" t="str">
        <f t="shared" si="14"/>
        <v>foid_monzogabbro</v>
      </c>
      <c r="N171" s="110" t="s">
        <v>856</v>
      </c>
      <c r="O171" s="111" t="str">
        <f t="shared" si="10"/>
        <v>http://resource.geosciml.org/classifier/cgi/lithology/foid_monzogabbro</v>
      </c>
      <c r="P171" s="234" t="s">
        <v>4587</v>
      </c>
    </row>
    <row r="172" spans="1:16" x14ac:dyDescent="0.2">
      <c r="A172" s="232" t="s">
        <v>18611</v>
      </c>
      <c r="B172" s="232" t="s">
        <v>18612</v>
      </c>
      <c r="C172" s="232"/>
      <c r="D172" s="149" t="str">
        <f t="shared" si="11"/>
        <v>Talc Chlorite Schist</v>
      </c>
      <c r="E172" s="149" t="str">
        <f t="shared" si="12"/>
        <v>TCHS</v>
      </c>
      <c r="F172" s="151"/>
      <c r="H172" s="106"/>
      <c r="I172" s="110" t="str">
        <f t="shared" si="13"/>
        <v/>
      </c>
      <c r="J172" s="104" t="s">
        <v>1734</v>
      </c>
      <c r="K172" s="110" t="s">
        <v>1228</v>
      </c>
      <c r="L172" s="110" t="s">
        <v>15480</v>
      </c>
      <c r="M172" s="134" t="str">
        <f t="shared" si="14"/>
        <v>foid_monzosyenite</v>
      </c>
      <c r="N172" s="110" t="s">
        <v>857</v>
      </c>
      <c r="O172" s="111" t="str">
        <f t="shared" si="10"/>
        <v>http://resource.geosciml.org/classifier/cgi/lithology/foid_monzosyenite</v>
      </c>
      <c r="P172" s="234" t="s">
        <v>4588</v>
      </c>
    </row>
    <row r="173" spans="1:16" x14ac:dyDescent="0.2">
      <c r="A173" s="232" t="s">
        <v>1553</v>
      </c>
      <c r="B173" s="232" t="s">
        <v>18552</v>
      </c>
      <c r="C173" s="232"/>
      <c r="D173" s="149" t="str">
        <f t="shared" si="11"/>
        <v>Tholeiitic basalt</v>
      </c>
      <c r="E173" s="149" t="str">
        <f t="shared" si="12"/>
        <v>TLBS</v>
      </c>
      <c r="F173" s="151"/>
      <c r="H173" s="106"/>
      <c r="I173" s="110" t="str">
        <f t="shared" si="13"/>
        <v/>
      </c>
      <c r="J173" s="104" t="s">
        <v>1735</v>
      </c>
      <c r="K173" s="110" t="s">
        <v>1229</v>
      </c>
      <c r="L173" s="110" t="s">
        <v>15481</v>
      </c>
      <c r="M173" s="134" t="str">
        <f t="shared" si="14"/>
        <v>foidolite</v>
      </c>
      <c r="N173" s="110" t="s">
        <v>862</v>
      </c>
      <c r="O173" s="111" t="str">
        <f t="shared" si="10"/>
        <v>http://resource.geosciml.org/classifier/cgi/lithology/foidolite</v>
      </c>
      <c r="P173" s="234" t="s">
        <v>4589</v>
      </c>
    </row>
    <row r="174" spans="1:16" x14ac:dyDescent="0.2">
      <c r="A174" s="232" t="s">
        <v>18639</v>
      </c>
      <c r="B174" s="232" t="s">
        <v>18640</v>
      </c>
      <c r="C174" s="232"/>
      <c r="D174" s="149" t="str">
        <f t="shared" si="11"/>
        <v>Tonalite Gneiss</v>
      </c>
      <c r="E174" s="149" t="str">
        <f t="shared" si="12"/>
        <v>TNGN</v>
      </c>
      <c r="F174" s="151"/>
      <c r="H174" s="106"/>
      <c r="I174" s="110" t="str">
        <f t="shared" si="13"/>
        <v/>
      </c>
      <c r="J174" s="104" t="s">
        <v>1736</v>
      </c>
      <c r="K174" s="110" t="s">
        <v>1230</v>
      </c>
      <c r="L174" s="110" t="s">
        <v>15482</v>
      </c>
      <c r="M174" s="134" t="str">
        <f t="shared" si="14"/>
        <v>foid_syenitoid</v>
      </c>
      <c r="N174" s="110" t="s">
        <v>859</v>
      </c>
      <c r="O174" s="111" t="str">
        <f t="shared" si="10"/>
        <v>http://resource.geosciml.org/classifier/cgi/lithology/foid_syenitoid</v>
      </c>
      <c r="P174" s="234" t="s">
        <v>4590</v>
      </c>
    </row>
    <row r="175" spans="1:16" x14ac:dyDescent="0.2">
      <c r="A175" s="232" t="s">
        <v>1559</v>
      </c>
      <c r="B175" s="232" t="s">
        <v>18502</v>
      </c>
      <c r="C175" s="232"/>
      <c r="D175" s="149" t="str">
        <f t="shared" si="11"/>
        <v>Trachyte</v>
      </c>
      <c r="E175" s="149" t="str">
        <f t="shared" si="12"/>
        <v>TRAC</v>
      </c>
      <c r="F175" s="151"/>
      <c r="H175" s="106"/>
      <c r="I175" s="110" t="str">
        <f t="shared" si="13"/>
        <v/>
      </c>
      <c r="J175" s="104" t="s">
        <v>1737</v>
      </c>
      <c r="K175" s="110" t="s">
        <v>1231</v>
      </c>
      <c r="L175" s="110" t="s">
        <v>15483</v>
      </c>
      <c r="M175" s="134" t="str">
        <f t="shared" si="14"/>
        <v>foid_syenite</v>
      </c>
      <c r="N175" s="110" t="s">
        <v>858</v>
      </c>
      <c r="O175" s="111" t="str">
        <f t="shared" si="10"/>
        <v>http://resource.geosciml.org/classifier/cgi/lithology/foid_syenite</v>
      </c>
      <c r="P175" s="234" t="s">
        <v>4591</v>
      </c>
    </row>
    <row r="176" spans="1:16" x14ac:dyDescent="0.2">
      <c r="A176" s="232" t="s">
        <v>18384</v>
      </c>
      <c r="B176" s="232" t="s">
        <v>18385</v>
      </c>
      <c r="C176" s="232" t="s">
        <v>18685</v>
      </c>
      <c r="D176" s="149" t="str">
        <f t="shared" si="11"/>
        <v>Sandy mud</v>
      </c>
      <c r="E176" s="149" t="str">
        <f t="shared" si="12"/>
        <v>SDMD</v>
      </c>
      <c r="F176" s="151"/>
      <c r="H176" s="106"/>
      <c r="I176" s="110" t="str">
        <f t="shared" si="13"/>
        <v/>
      </c>
      <c r="J176" s="104" t="s">
        <v>5294</v>
      </c>
      <c r="K176" s="110" t="s">
        <v>5295</v>
      </c>
      <c r="L176" s="110" t="s">
        <v>1095</v>
      </c>
      <c r="M176" s="134" t="str">
        <f t="shared" si="14"/>
        <v>foliated metamorphic rock</v>
      </c>
      <c r="N176" s="110" t="s">
        <v>5296</v>
      </c>
      <c r="O176" s="111" t="s">
        <v>863</v>
      </c>
      <c r="P176" s="234" t="s">
        <v>5297</v>
      </c>
    </row>
    <row r="177" spans="1:16" x14ac:dyDescent="0.2">
      <c r="A177" s="232" t="s">
        <v>18390</v>
      </c>
      <c r="B177" s="232" t="s">
        <v>18391</v>
      </c>
      <c r="C177" s="232" t="s">
        <v>176</v>
      </c>
      <c r="D177" s="149" t="str">
        <f t="shared" si="11"/>
        <v>Clay</v>
      </c>
      <c r="E177" s="149" t="str">
        <f t="shared" si="12"/>
        <v>CLAY</v>
      </c>
      <c r="F177" s="151"/>
      <c r="H177" s="106"/>
      <c r="I177" s="110" t="str">
        <f t="shared" si="13"/>
        <v>CFC</v>
      </c>
      <c r="J177" s="104" t="s">
        <v>1738</v>
      </c>
      <c r="K177" s="110" t="s">
        <v>191</v>
      </c>
      <c r="L177" s="110" t="s">
        <v>1095</v>
      </c>
      <c r="M177" s="134" t="str">
        <f t="shared" si="14"/>
        <v/>
      </c>
      <c r="N177" s="110" t="s">
        <v>1095</v>
      </c>
      <c r="O177" s="111" t="str">
        <f t="shared" ref="O177:O240" si="15">IF(N177="","","http://resource.geosciml.org/classifier/cgi/lithology/"&amp;N177)</f>
        <v/>
      </c>
      <c r="P177" s="234" t="s">
        <v>4592</v>
      </c>
    </row>
    <row r="178" spans="1:16" x14ac:dyDescent="0.2">
      <c r="A178" s="232" t="s">
        <v>18382</v>
      </c>
      <c r="B178" s="232" t="s">
        <v>18383</v>
      </c>
      <c r="C178" s="232" t="s">
        <v>18419</v>
      </c>
      <c r="D178" s="149" t="str">
        <f t="shared" si="11"/>
        <v>Gravel</v>
      </c>
      <c r="E178" s="149" t="str">
        <f t="shared" si="12"/>
        <v>GRVL</v>
      </c>
      <c r="F178" s="151"/>
      <c r="H178" s="106"/>
      <c r="I178" s="110" t="str">
        <f t="shared" si="13"/>
        <v/>
      </c>
      <c r="J178" s="104" t="s">
        <v>1739</v>
      </c>
      <c r="K178" s="110" t="s">
        <v>1232</v>
      </c>
      <c r="L178" s="110" t="s">
        <v>1095</v>
      </c>
      <c r="M178" s="134" t="str">
        <f t="shared" si="14"/>
        <v/>
      </c>
      <c r="N178" s="110" t="s">
        <v>1095</v>
      </c>
      <c r="O178" s="111" t="str">
        <f t="shared" si="15"/>
        <v/>
      </c>
      <c r="P178" s="234" t="s">
        <v>4593</v>
      </c>
    </row>
    <row r="179" spans="1:16" x14ac:dyDescent="0.2">
      <c r="A179" s="232" t="s">
        <v>18386</v>
      </c>
      <c r="B179" s="232" t="s">
        <v>18387</v>
      </c>
      <c r="C179" s="232" t="s">
        <v>18686</v>
      </c>
      <c r="D179" s="149" t="str">
        <f t="shared" si="11"/>
        <v>Muddy sand</v>
      </c>
      <c r="E179" s="149" t="str">
        <f t="shared" si="12"/>
        <v>MDSD</v>
      </c>
      <c r="F179" s="151"/>
      <c r="H179" s="106"/>
      <c r="I179" s="110" t="str">
        <f t="shared" si="13"/>
        <v/>
      </c>
      <c r="J179" s="104" t="s">
        <v>1740</v>
      </c>
      <c r="K179" s="110" t="s">
        <v>1233</v>
      </c>
      <c r="L179" s="110" t="s">
        <v>1095</v>
      </c>
      <c r="M179" s="134" t="str">
        <f t="shared" si="14"/>
        <v>iron_rich_sediment</v>
      </c>
      <c r="N179" s="110" t="s">
        <v>896</v>
      </c>
      <c r="O179" s="111" t="str">
        <f t="shared" si="15"/>
        <v>http://resource.geosciml.org/classifier/cgi/lithology/iron_rich_sediment</v>
      </c>
      <c r="P179" s="234" t="s">
        <v>4594</v>
      </c>
    </row>
    <row r="180" spans="1:16" x14ac:dyDescent="0.2">
      <c r="A180" s="232" t="s">
        <v>1560</v>
      </c>
      <c r="B180" s="232" t="s">
        <v>18463</v>
      </c>
      <c r="C180" s="232"/>
      <c r="D180" s="149" t="str">
        <f t="shared" si="11"/>
        <v>Travertine</v>
      </c>
      <c r="E180" s="149" t="str">
        <f t="shared" si="12"/>
        <v>TRAV</v>
      </c>
      <c r="F180" s="151"/>
      <c r="H180" s="106"/>
      <c r="I180" s="110" t="str">
        <f t="shared" si="13"/>
        <v/>
      </c>
      <c r="J180" s="104" t="s">
        <v>1741</v>
      </c>
      <c r="K180" s="110" t="s">
        <v>1234</v>
      </c>
      <c r="L180" s="110" t="s">
        <v>1095</v>
      </c>
      <c r="M180" s="134" t="str">
        <f t="shared" si="14"/>
        <v/>
      </c>
      <c r="N180" s="110" t="s">
        <v>1095</v>
      </c>
      <c r="O180" s="111" t="str">
        <f t="shared" si="15"/>
        <v/>
      </c>
      <c r="P180" s="234" t="s">
        <v>4595</v>
      </c>
    </row>
    <row r="181" spans="1:16" x14ac:dyDescent="0.2">
      <c r="A181" s="232" t="s">
        <v>18368</v>
      </c>
      <c r="B181" s="232" t="s">
        <v>18369</v>
      </c>
      <c r="C181" s="232" t="s">
        <v>18687</v>
      </c>
      <c r="D181" s="149" t="str">
        <f t="shared" si="11"/>
        <v>Superficial deposit</v>
      </c>
      <c r="E181" s="149" t="str">
        <f t="shared" si="12"/>
        <v>SURF</v>
      </c>
      <c r="F181" s="150"/>
      <c r="H181" s="106"/>
      <c r="I181" s="110" t="str">
        <f t="shared" si="13"/>
        <v/>
      </c>
      <c r="J181" s="104" t="s">
        <v>1742</v>
      </c>
      <c r="K181" s="110" t="s">
        <v>198</v>
      </c>
      <c r="L181" s="110" t="s">
        <v>15484</v>
      </c>
      <c r="M181" s="134" t="str">
        <f t="shared" si="14"/>
        <v>iron_rich_sedimentary_rock</v>
      </c>
      <c r="N181" s="110" t="s">
        <v>899</v>
      </c>
      <c r="O181" s="111" t="str">
        <f t="shared" si="15"/>
        <v>http://resource.geosciml.org/classifier/cgi/lithology/iron_rich_sedimentary_rock</v>
      </c>
      <c r="P181" s="234" t="s">
        <v>4596</v>
      </c>
    </row>
    <row r="182" spans="1:16" x14ac:dyDescent="0.2">
      <c r="A182" s="232" t="s">
        <v>18563</v>
      </c>
      <c r="B182" s="232" t="s">
        <v>18564</v>
      </c>
      <c r="C182" s="232" t="s">
        <v>18745</v>
      </c>
      <c r="D182" s="149" t="str">
        <f t="shared" si="11"/>
        <v>Ultramafic-rock</v>
      </c>
      <c r="E182" s="149" t="str">
        <f t="shared" si="12"/>
        <v>UMAF</v>
      </c>
      <c r="F182" s="151"/>
      <c r="H182" s="106"/>
      <c r="I182" s="110" t="str">
        <f t="shared" si="13"/>
        <v/>
      </c>
      <c r="J182" s="104" t="s">
        <v>1743</v>
      </c>
      <c r="K182" s="110" t="s">
        <v>1235</v>
      </c>
      <c r="L182" s="110" t="s">
        <v>15485</v>
      </c>
      <c r="M182" s="134" t="str">
        <f t="shared" si="14"/>
        <v/>
      </c>
      <c r="N182" s="110" t="s">
        <v>1095</v>
      </c>
      <c r="O182" s="111" t="str">
        <f t="shared" si="15"/>
        <v/>
      </c>
      <c r="P182" s="234" t="s">
        <v>4597</v>
      </c>
    </row>
    <row r="183" spans="1:16" x14ac:dyDescent="0.2">
      <c r="A183" s="232" t="s">
        <v>18609</v>
      </c>
      <c r="B183" s="232" t="s">
        <v>18610</v>
      </c>
      <c r="C183" s="232"/>
      <c r="D183" s="149" t="str">
        <f t="shared" si="11"/>
        <v>Ultramafic Schist</v>
      </c>
      <c r="E183" s="149" t="str">
        <f t="shared" si="12"/>
        <v>ULSC</v>
      </c>
      <c r="F183" s="151"/>
      <c r="H183" s="106"/>
      <c r="I183" s="110" t="str">
        <f t="shared" si="13"/>
        <v/>
      </c>
      <c r="J183" s="104" t="s">
        <v>1744</v>
      </c>
      <c r="K183" s="110" t="s">
        <v>1236</v>
      </c>
      <c r="L183" s="110" t="s">
        <v>15486</v>
      </c>
      <c r="M183" s="134" t="str">
        <f t="shared" si="14"/>
        <v/>
      </c>
      <c r="N183" s="110" t="s">
        <v>1095</v>
      </c>
      <c r="O183" s="111" t="str">
        <f t="shared" si="15"/>
        <v/>
      </c>
      <c r="P183" s="234" t="s">
        <v>4598</v>
      </c>
    </row>
    <row r="184" spans="1:16" x14ac:dyDescent="0.2">
      <c r="A184" s="232" t="s">
        <v>18428</v>
      </c>
      <c r="B184" s="232" t="s">
        <v>18429</v>
      </c>
      <c r="C184" s="232" t="s">
        <v>18691</v>
      </c>
      <c r="D184" s="149" t="str">
        <f t="shared" si="11"/>
        <v>Saprolite</v>
      </c>
      <c r="E184" s="149" t="str">
        <f t="shared" si="12"/>
        <v>SPRL</v>
      </c>
      <c r="F184" s="151"/>
      <c r="H184" s="106"/>
      <c r="I184" s="110" t="str">
        <f t="shared" si="13"/>
        <v/>
      </c>
      <c r="J184" s="104" t="s">
        <v>1745</v>
      </c>
      <c r="K184" s="110" t="s">
        <v>1237</v>
      </c>
      <c r="L184" s="110" t="s">
        <v>1095</v>
      </c>
      <c r="M184" s="134" t="str">
        <f t="shared" si="14"/>
        <v/>
      </c>
      <c r="N184" s="110" t="s">
        <v>1095</v>
      </c>
      <c r="O184" s="111" t="str">
        <f t="shared" si="15"/>
        <v/>
      </c>
      <c r="P184" s="234" t="s">
        <v>4599</v>
      </c>
    </row>
    <row r="185" spans="1:16" x14ac:dyDescent="0.2">
      <c r="A185" s="232" t="s">
        <v>18658</v>
      </c>
      <c r="B185" s="232" t="s">
        <v>18659</v>
      </c>
      <c r="C185" s="232"/>
      <c r="D185" s="149" t="str">
        <f t="shared" si="11"/>
        <v>Vein</v>
      </c>
      <c r="E185" s="149" t="str">
        <f t="shared" si="12"/>
        <v>VEIN</v>
      </c>
      <c r="F185" s="151"/>
      <c r="H185" s="106"/>
      <c r="I185" s="110" t="str">
        <f t="shared" si="13"/>
        <v>FOO</v>
      </c>
      <c r="J185" s="104" t="s">
        <v>1746</v>
      </c>
      <c r="K185" s="110" t="s">
        <v>1238</v>
      </c>
      <c r="L185" s="110" t="s">
        <v>15487</v>
      </c>
      <c r="M185" s="134" t="str">
        <f t="shared" si="14"/>
        <v/>
      </c>
      <c r="N185" s="110" t="s">
        <v>1095</v>
      </c>
      <c r="O185" s="111" t="str">
        <f t="shared" si="15"/>
        <v/>
      </c>
      <c r="P185" s="234" t="s">
        <v>4600</v>
      </c>
    </row>
    <row r="186" spans="1:16" x14ac:dyDescent="0.2">
      <c r="A186" s="232" t="s">
        <v>18660</v>
      </c>
      <c r="B186" s="232" t="s">
        <v>18661</v>
      </c>
      <c r="C186" s="232"/>
      <c r="D186" s="149" t="str">
        <f t="shared" si="11"/>
        <v>Void</v>
      </c>
      <c r="E186" s="149" t="str">
        <f t="shared" si="12"/>
        <v>VOID</v>
      </c>
      <c r="F186" s="151"/>
      <c r="H186" s="106"/>
      <c r="I186" s="110" t="str">
        <f t="shared" si="13"/>
        <v>FFT</v>
      </c>
      <c r="J186" s="104" t="s">
        <v>1747</v>
      </c>
      <c r="K186" s="110" t="s">
        <v>1239</v>
      </c>
      <c r="L186" s="110" t="s">
        <v>1095</v>
      </c>
      <c r="M186" s="134" t="str">
        <f t="shared" si="14"/>
        <v/>
      </c>
      <c r="N186" s="110" t="s">
        <v>1095</v>
      </c>
      <c r="O186" s="111" t="str">
        <f t="shared" si="15"/>
        <v/>
      </c>
      <c r="P186" s="234" t="s">
        <v>4601</v>
      </c>
    </row>
    <row r="187" spans="1:16" x14ac:dyDescent="0.2">
      <c r="A187" s="232" t="s">
        <v>18374</v>
      </c>
      <c r="B187" s="232" t="s">
        <v>18375</v>
      </c>
      <c r="C187" s="232"/>
      <c r="D187" s="149" t="str">
        <f t="shared" si="11"/>
        <v>Mine Dump</v>
      </c>
      <c r="E187" s="149" t="str">
        <f t="shared" si="12"/>
        <v>MNDP</v>
      </c>
      <c r="F187" s="150"/>
      <c r="H187" s="106"/>
      <c r="I187" s="110" t="str">
        <f t="shared" si="13"/>
        <v/>
      </c>
      <c r="J187" s="104" t="s">
        <v>1748</v>
      </c>
      <c r="K187" s="110" t="s">
        <v>1240</v>
      </c>
      <c r="L187" s="110" t="s">
        <v>1095</v>
      </c>
      <c r="M187" s="134" t="str">
        <f t="shared" si="14"/>
        <v>framestone</v>
      </c>
      <c r="N187" s="110" t="s">
        <v>867</v>
      </c>
      <c r="O187" s="111" t="str">
        <f t="shared" si="15"/>
        <v>http://resource.geosciml.org/classifier/cgi/lithology/framestone</v>
      </c>
      <c r="P187" s="234" t="s">
        <v>4602</v>
      </c>
    </row>
    <row r="188" spans="1:16" x14ac:dyDescent="0.2">
      <c r="A188" s="232" t="s">
        <v>18637</v>
      </c>
      <c r="B188" s="232" t="s">
        <v>18638</v>
      </c>
      <c r="C188" s="232"/>
      <c r="D188" s="149" t="str">
        <f t="shared" si="11"/>
        <v>xenolithic-granite-gneiss</v>
      </c>
      <c r="E188" s="149" t="str">
        <f t="shared" si="12"/>
        <v>XGGN</v>
      </c>
      <c r="F188" s="151"/>
      <c r="H188" s="106"/>
      <c r="I188" s="110" t="str">
        <f t="shared" si="13"/>
        <v/>
      </c>
      <c r="J188" s="104" t="s">
        <v>1749</v>
      </c>
      <c r="K188" s="110" t="s">
        <v>1241</v>
      </c>
      <c r="L188" s="110" t="s">
        <v>15488</v>
      </c>
      <c r="M188" s="134" t="str">
        <f t="shared" si="14"/>
        <v>foiditoid</v>
      </c>
      <c r="N188" s="110" t="s">
        <v>861</v>
      </c>
      <c r="O188" s="111" t="str">
        <f t="shared" si="15"/>
        <v>http://resource.geosciml.org/classifier/cgi/lithology/foiditoid</v>
      </c>
      <c r="P188" s="234" t="s">
        <v>4603</v>
      </c>
    </row>
    <row r="189" spans="1:16" x14ac:dyDescent="0.2">
      <c r="A189" s="154"/>
      <c r="B189" s="154"/>
      <c r="C189" s="154"/>
      <c r="D189" s="149"/>
      <c r="E189" s="149"/>
      <c r="F189" s="150"/>
      <c r="H189" s="106"/>
      <c r="I189" s="110" t="str">
        <f t="shared" si="13"/>
        <v/>
      </c>
      <c r="J189" s="104" t="s">
        <v>1750</v>
      </c>
      <c r="K189" s="110" t="s">
        <v>1242</v>
      </c>
      <c r="L189" s="110" t="s">
        <v>15489</v>
      </c>
      <c r="M189" s="134" t="str">
        <f t="shared" si="14"/>
        <v>foidite</v>
      </c>
      <c r="N189" s="110" t="s">
        <v>860</v>
      </c>
      <c r="O189" s="111" t="str">
        <f t="shared" si="15"/>
        <v>http://resource.geosciml.org/classifier/cgi/lithology/foidite</v>
      </c>
      <c r="P189" s="234" t="s">
        <v>4604</v>
      </c>
    </row>
    <row r="190" spans="1:16" x14ac:dyDescent="0.2">
      <c r="A190" s="154"/>
      <c r="B190" s="154"/>
      <c r="C190" s="154"/>
      <c r="D190" s="149"/>
      <c r="E190" s="149"/>
      <c r="F190" s="150"/>
      <c r="H190" s="106"/>
      <c r="I190" s="110" t="str">
        <f t="shared" si="13"/>
        <v/>
      </c>
      <c r="J190" s="104" t="s">
        <v>1751</v>
      </c>
      <c r="K190" s="110" t="s">
        <v>1243</v>
      </c>
      <c r="L190" s="110" t="s">
        <v>15490</v>
      </c>
      <c r="M190" s="134" t="str">
        <f t="shared" si="14"/>
        <v/>
      </c>
      <c r="N190" s="110" t="s">
        <v>1095</v>
      </c>
      <c r="O190" s="111" t="str">
        <f t="shared" si="15"/>
        <v/>
      </c>
      <c r="P190" s="234" t="s">
        <v>4605</v>
      </c>
    </row>
    <row r="191" spans="1:16" x14ac:dyDescent="0.2">
      <c r="A191" s="154"/>
      <c r="B191" s="154"/>
      <c r="C191" s="154"/>
      <c r="D191" s="149"/>
      <c r="E191" s="149"/>
      <c r="F191" s="150"/>
      <c r="H191" s="106"/>
      <c r="I191" s="110" t="str">
        <f t="shared" si="13"/>
        <v/>
      </c>
      <c r="J191" s="104" t="s">
        <v>1752</v>
      </c>
      <c r="K191" s="110" t="s">
        <v>1244</v>
      </c>
      <c r="L191" s="110" t="s">
        <v>15491</v>
      </c>
      <c r="M191" s="134" t="str">
        <f t="shared" si="14"/>
        <v/>
      </c>
      <c r="N191" s="110" t="s">
        <v>1095</v>
      </c>
      <c r="O191" s="111" t="str">
        <f t="shared" si="15"/>
        <v/>
      </c>
      <c r="P191" s="234" t="s">
        <v>4606</v>
      </c>
    </row>
    <row r="192" spans="1:16" x14ac:dyDescent="0.2">
      <c r="A192" s="154"/>
      <c r="B192" s="154"/>
      <c r="C192" s="154"/>
      <c r="D192" s="149"/>
      <c r="E192" s="149"/>
      <c r="F192" s="150"/>
      <c r="H192" s="106"/>
      <c r="I192" s="110" t="str">
        <f t="shared" si="13"/>
        <v/>
      </c>
      <c r="J192" s="104" t="s">
        <v>1753</v>
      </c>
      <c r="K192" s="110" t="s">
        <v>1245</v>
      </c>
      <c r="L192" s="110" t="s">
        <v>18678</v>
      </c>
      <c r="M192" s="134" t="str">
        <f t="shared" si="14"/>
        <v/>
      </c>
      <c r="N192" s="110" t="s">
        <v>1095</v>
      </c>
      <c r="O192" s="111" t="str">
        <f t="shared" si="15"/>
        <v/>
      </c>
      <c r="P192" s="234" t="s">
        <v>4607</v>
      </c>
    </row>
    <row r="193" spans="1:16" x14ac:dyDescent="0.2">
      <c r="A193" s="154"/>
      <c r="B193" s="154"/>
      <c r="C193" s="154"/>
      <c r="D193" s="149"/>
      <c r="E193" s="149"/>
      <c r="F193" s="150"/>
      <c r="H193" s="106"/>
      <c r="I193" s="110" t="str">
        <f t="shared" si="13"/>
        <v/>
      </c>
      <c r="J193" s="104" t="s">
        <v>1754</v>
      </c>
      <c r="K193" s="110" t="s">
        <v>1246</v>
      </c>
      <c r="L193" s="110" t="s">
        <v>1095</v>
      </c>
      <c r="M193" s="134" t="str">
        <f t="shared" si="14"/>
        <v/>
      </c>
      <c r="N193" s="110" t="s">
        <v>1095</v>
      </c>
      <c r="O193" s="111" t="str">
        <f t="shared" si="15"/>
        <v/>
      </c>
      <c r="P193" s="234" t="s">
        <v>4608</v>
      </c>
    </row>
    <row r="194" spans="1:16" x14ac:dyDescent="0.2">
      <c r="A194" s="154"/>
      <c r="B194" s="154"/>
      <c r="C194" s="154"/>
      <c r="D194" s="149"/>
      <c r="E194" s="149"/>
      <c r="F194" s="150"/>
      <c r="H194" s="106"/>
      <c r="I194" s="110" t="str">
        <f t="shared" si="13"/>
        <v>FHP</v>
      </c>
      <c r="J194" s="104" t="s">
        <v>1755</v>
      </c>
      <c r="K194" s="110" t="s">
        <v>1247</v>
      </c>
      <c r="L194" s="110" t="s">
        <v>1095</v>
      </c>
      <c r="M194" s="134" t="str">
        <f t="shared" si="14"/>
        <v/>
      </c>
      <c r="N194" s="110" t="s">
        <v>1095</v>
      </c>
      <c r="O194" s="111" t="str">
        <f t="shared" si="15"/>
        <v/>
      </c>
      <c r="P194" s="234" t="s">
        <v>4609</v>
      </c>
    </row>
    <row r="195" spans="1:16" x14ac:dyDescent="0.2">
      <c r="A195" s="154"/>
      <c r="B195" s="154"/>
      <c r="C195" s="154"/>
      <c r="D195" s="149"/>
      <c r="E195" s="149"/>
      <c r="F195" s="150"/>
      <c r="H195" s="106"/>
      <c r="I195" s="110" t="str">
        <f t="shared" si="13"/>
        <v>FBX</v>
      </c>
      <c r="J195" s="104" t="s">
        <v>1756</v>
      </c>
      <c r="K195" s="110" t="s">
        <v>1248</v>
      </c>
      <c r="L195" s="110" t="s">
        <v>15492</v>
      </c>
      <c r="M195" s="134" t="str">
        <f t="shared" si="14"/>
        <v/>
      </c>
      <c r="N195" s="110" t="s">
        <v>1095</v>
      </c>
      <c r="O195" s="111" t="str">
        <f t="shared" si="15"/>
        <v/>
      </c>
      <c r="P195" s="234" t="s">
        <v>4610</v>
      </c>
    </row>
    <row r="196" spans="1:16" x14ac:dyDescent="0.2">
      <c r="A196" s="154"/>
      <c r="B196" s="154"/>
      <c r="C196" s="154"/>
      <c r="D196" s="149"/>
      <c r="E196" s="149"/>
      <c r="F196" s="150"/>
      <c r="H196" s="106"/>
      <c r="I196" s="110" t="str">
        <f t="shared" si="13"/>
        <v/>
      </c>
      <c r="J196" s="104" t="s">
        <v>1757</v>
      </c>
      <c r="K196" s="110" t="s">
        <v>1249</v>
      </c>
      <c r="L196" s="110" t="s">
        <v>15493</v>
      </c>
      <c r="M196" s="134" t="str">
        <f t="shared" si="14"/>
        <v>fault_related_material</v>
      </c>
      <c r="N196" s="110" t="s">
        <v>837</v>
      </c>
      <c r="O196" s="111" t="str">
        <f t="shared" si="15"/>
        <v>http://resource.geosciml.org/classifier/cgi/lithology/fault_related_material</v>
      </c>
      <c r="P196" s="234" t="s">
        <v>4611</v>
      </c>
    </row>
    <row r="197" spans="1:16" x14ac:dyDescent="0.2">
      <c r="A197" s="154"/>
      <c r="B197" s="154"/>
      <c r="C197" s="154"/>
      <c r="D197" s="149"/>
      <c r="E197" s="149"/>
      <c r="F197" s="150"/>
      <c r="H197" s="106"/>
      <c r="I197" s="110" t="str">
        <f t="shared" si="13"/>
        <v/>
      </c>
      <c r="J197" s="104" t="s">
        <v>1758</v>
      </c>
      <c r="K197" s="110" t="s">
        <v>1250</v>
      </c>
      <c r="L197" s="110" t="s">
        <v>1095</v>
      </c>
      <c r="M197" s="134" t="str">
        <f t="shared" si="14"/>
        <v/>
      </c>
      <c r="N197" s="110" t="s">
        <v>1095</v>
      </c>
      <c r="O197" s="111" t="str">
        <f t="shared" si="15"/>
        <v/>
      </c>
      <c r="P197" s="234" t="s">
        <v>4612</v>
      </c>
    </row>
    <row r="198" spans="1:16" x14ac:dyDescent="0.2">
      <c r="A198" s="154"/>
      <c r="B198" s="154"/>
      <c r="C198" s="154"/>
      <c r="D198" s="149"/>
      <c r="E198" s="149"/>
      <c r="F198" s="150"/>
      <c r="H198" s="106"/>
      <c r="I198" s="110" t="str">
        <f t="shared" si="13"/>
        <v>MGA</v>
      </c>
      <c r="J198" s="104" t="s">
        <v>1759</v>
      </c>
      <c r="K198" s="110" t="s">
        <v>193</v>
      </c>
      <c r="L198" s="110" t="s">
        <v>15494</v>
      </c>
      <c r="M198" s="134" t="str">
        <f t="shared" si="14"/>
        <v>gabbro</v>
      </c>
      <c r="N198" s="110" t="s">
        <v>339</v>
      </c>
      <c r="O198" s="111" t="str">
        <f t="shared" si="15"/>
        <v>http://resource.geosciml.org/classifier/cgi/lithology/gabbro</v>
      </c>
      <c r="P198" s="234" t="s">
        <v>4613</v>
      </c>
    </row>
    <row r="199" spans="1:16" x14ac:dyDescent="0.2">
      <c r="A199" s="154"/>
      <c r="B199" s="154"/>
      <c r="C199" s="154"/>
      <c r="D199" s="149"/>
      <c r="E199" s="149"/>
      <c r="F199" s="150"/>
      <c r="H199" s="106"/>
      <c r="I199" s="110" t="str">
        <f t="shared" si="13"/>
        <v/>
      </c>
      <c r="J199" s="104" t="s">
        <v>1760</v>
      </c>
      <c r="K199" s="110" t="s">
        <v>1251</v>
      </c>
      <c r="L199" s="110" t="s">
        <v>1095</v>
      </c>
      <c r="M199" s="134" t="str">
        <f t="shared" si="14"/>
        <v/>
      </c>
      <c r="N199" s="110" t="s">
        <v>1095</v>
      </c>
      <c r="O199" s="111" t="str">
        <f t="shared" si="15"/>
        <v/>
      </c>
      <c r="P199" s="234" t="s">
        <v>4614</v>
      </c>
    </row>
    <row r="200" spans="1:16" x14ac:dyDescent="0.2">
      <c r="A200" s="154"/>
      <c r="B200" s="154"/>
      <c r="C200" s="154"/>
      <c r="D200" s="149"/>
      <c r="E200" s="149"/>
      <c r="F200" s="150"/>
      <c r="H200" s="106"/>
      <c r="I200" s="110" t="str">
        <f t="shared" si="13"/>
        <v/>
      </c>
      <c r="J200" s="104" t="s">
        <v>1761</v>
      </c>
      <c r="K200" s="110" t="s">
        <v>1252</v>
      </c>
      <c r="L200" s="110" t="s">
        <v>15495</v>
      </c>
      <c r="M200" s="134" t="str">
        <f t="shared" si="14"/>
        <v>gabbroid</v>
      </c>
      <c r="N200" s="110" t="s">
        <v>870</v>
      </c>
      <c r="O200" s="111" t="str">
        <f t="shared" si="15"/>
        <v>http://resource.geosciml.org/classifier/cgi/lithology/gabbroid</v>
      </c>
      <c r="P200" s="234" t="s">
        <v>4615</v>
      </c>
    </row>
    <row r="201" spans="1:16" x14ac:dyDescent="0.2">
      <c r="A201" s="154"/>
      <c r="B201" s="154"/>
      <c r="C201" s="154"/>
      <c r="D201" s="149"/>
      <c r="E201" s="149"/>
      <c r="F201" s="150"/>
      <c r="H201" s="106"/>
      <c r="I201" s="110" t="str">
        <f t="shared" ref="I201:I264" si="16">IFERROR((INDEX(A:E,MATCH($J201,E:E,0),2)),"")</f>
        <v/>
      </c>
      <c r="J201" s="104" t="s">
        <v>1762</v>
      </c>
      <c r="K201" s="110" t="s">
        <v>1253</v>
      </c>
      <c r="L201" s="110" t="s">
        <v>1095</v>
      </c>
      <c r="M201" s="134" t="str">
        <f t="shared" ref="M201:M264" si="17">IF(N201="","",HYPERLINK(O201,N201))</f>
        <v>gabbroic_rock</v>
      </c>
      <c r="N201" s="110" t="s">
        <v>869</v>
      </c>
      <c r="O201" s="111" t="str">
        <f t="shared" si="15"/>
        <v>http://resource.geosciml.org/classifier/cgi/lithology/gabbroic_rock</v>
      </c>
      <c r="P201" s="234" t="s">
        <v>4616</v>
      </c>
    </row>
    <row r="202" spans="1:16" x14ac:dyDescent="0.2">
      <c r="A202" s="154"/>
      <c r="B202" s="154"/>
      <c r="C202" s="154"/>
      <c r="D202" s="149"/>
      <c r="E202" s="149"/>
      <c r="F202" s="150"/>
      <c r="H202" s="106"/>
      <c r="I202" s="110" t="str">
        <f t="shared" si="16"/>
        <v/>
      </c>
      <c r="J202" s="104" t="s">
        <v>1763</v>
      </c>
      <c r="K202" s="110" t="s">
        <v>1254</v>
      </c>
      <c r="L202" s="110" t="s">
        <v>15496</v>
      </c>
      <c r="M202" s="134" t="str">
        <f t="shared" si="17"/>
        <v>glass_rich_igneous_rock</v>
      </c>
      <c r="N202" s="110" t="s">
        <v>872</v>
      </c>
      <c r="O202" s="111" t="str">
        <f t="shared" si="15"/>
        <v>http://resource.geosciml.org/classifier/cgi/lithology/glass_rich_igneous_rock</v>
      </c>
      <c r="P202" s="234" t="s">
        <v>4617</v>
      </c>
    </row>
    <row r="203" spans="1:16" x14ac:dyDescent="0.2">
      <c r="A203" s="154"/>
      <c r="B203" s="154"/>
      <c r="C203" s="154"/>
      <c r="D203" s="149"/>
      <c r="E203" s="149"/>
      <c r="F203" s="150"/>
      <c r="H203" s="106"/>
      <c r="I203" s="110" t="str">
        <f t="shared" si="16"/>
        <v/>
      </c>
      <c r="J203" s="104" t="s">
        <v>1764</v>
      </c>
      <c r="K203" s="110" t="s">
        <v>1255</v>
      </c>
      <c r="L203" s="110" t="s">
        <v>15497</v>
      </c>
      <c r="M203" s="134" t="str">
        <f t="shared" si="17"/>
        <v>glassy_igneous_rock</v>
      </c>
      <c r="N203" s="110" t="s">
        <v>873</v>
      </c>
      <c r="O203" s="111" t="str">
        <f t="shared" si="15"/>
        <v>http://resource.geosciml.org/classifier/cgi/lithology/glassy_igneous_rock</v>
      </c>
      <c r="P203" s="234" t="s">
        <v>4618</v>
      </c>
    </row>
    <row r="204" spans="1:16" x14ac:dyDescent="0.2">
      <c r="A204" s="154"/>
      <c r="B204" s="154"/>
      <c r="C204" s="154"/>
      <c r="D204" s="149"/>
      <c r="E204" s="149"/>
      <c r="F204" s="150"/>
      <c r="H204" s="106"/>
      <c r="I204" s="110" t="str">
        <f t="shared" si="16"/>
        <v/>
      </c>
      <c r="J204" s="104" t="s">
        <v>1765</v>
      </c>
      <c r="K204" s="110" t="s">
        <v>1256</v>
      </c>
      <c r="L204" s="110" t="s">
        <v>15498</v>
      </c>
      <c r="M204" s="134" t="str">
        <f t="shared" si="17"/>
        <v/>
      </c>
      <c r="N204" s="110" t="s">
        <v>1095</v>
      </c>
      <c r="O204" s="111" t="str">
        <f t="shared" si="15"/>
        <v/>
      </c>
      <c r="P204" s="234" t="s">
        <v>4619</v>
      </c>
    </row>
    <row r="205" spans="1:16" x14ac:dyDescent="0.2">
      <c r="A205" s="154"/>
      <c r="B205" s="154"/>
      <c r="C205" s="154"/>
      <c r="D205" s="149"/>
      <c r="E205" s="149"/>
      <c r="F205" s="150"/>
      <c r="H205" s="106"/>
      <c r="I205" s="110" t="str">
        <f t="shared" si="16"/>
        <v>ZGO</v>
      </c>
      <c r="J205" s="104" t="s">
        <v>1766</v>
      </c>
      <c r="K205" s="110" t="s">
        <v>194</v>
      </c>
      <c r="L205" s="110" t="s">
        <v>1095</v>
      </c>
      <c r="M205" s="134" t="str">
        <f t="shared" si="17"/>
        <v>gneiss</v>
      </c>
      <c r="N205" s="110" t="s">
        <v>340</v>
      </c>
      <c r="O205" s="111" t="str">
        <f t="shared" si="15"/>
        <v>http://resource.geosciml.org/classifier/cgi/lithology/gneiss</v>
      </c>
      <c r="P205" s="234" t="s">
        <v>4620</v>
      </c>
    </row>
    <row r="206" spans="1:16" x14ac:dyDescent="0.2">
      <c r="A206" s="154"/>
      <c r="B206" s="154"/>
      <c r="C206" s="154"/>
      <c r="D206" s="149"/>
      <c r="E206" s="149"/>
      <c r="F206" s="150"/>
      <c r="H206" s="106"/>
      <c r="I206" s="110" t="str">
        <f t="shared" si="16"/>
        <v/>
      </c>
      <c r="J206" s="104" t="s">
        <v>1767</v>
      </c>
      <c r="K206" s="110" t="s">
        <v>1257</v>
      </c>
      <c r="L206" s="110" t="s">
        <v>1095</v>
      </c>
      <c r="M206" s="134" t="str">
        <f t="shared" si="17"/>
        <v/>
      </c>
      <c r="N206" s="110" t="s">
        <v>1095</v>
      </c>
      <c r="O206" s="111" t="str">
        <f t="shared" si="15"/>
        <v/>
      </c>
      <c r="P206" s="234" t="s">
        <v>4621</v>
      </c>
    </row>
    <row r="207" spans="1:16" x14ac:dyDescent="0.2">
      <c r="A207" s="154"/>
      <c r="B207" s="154"/>
      <c r="C207" s="154"/>
      <c r="D207" s="149"/>
      <c r="E207" s="149"/>
      <c r="F207" s="150"/>
      <c r="H207" s="106"/>
      <c r="I207" s="110" t="str">
        <f t="shared" si="16"/>
        <v>CGO</v>
      </c>
      <c r="J207" s="104" t="s">
        <v>1768</v>
      </c>
      <c r="K207" s="110" t="s">
        <v>1258</v>
      </c>
      <c r="L207" s="110" t="s">
        <v>1095</v>
      </c>
      <c r="M207" s="134" t="str">
        <f t="shared" si="17"/>
        <v/>
      </c>
      <c r="N207" s="110" t="s">
        <v>1095</v>
      </c>
      <c r="O207" s="111" t="str">
        <f t="shared" si="15"/>
        <v/>
      </c>
      <c r="P207" s="234" t="s">
        <v>4622</v>
      </c>
    </row>
    <row r="208" spans="1:16" x14ac:dyDescent="0.2">
      <c r="A208" s="154"/>
      <c r="B208" s="154"/>
      <c r="C208" s="154"/>
      <c r="D208" s="149"/>
      <c r="E208" s="149"/>
      <c r="F208" s="150"/>
      <c r="H208" s="106"/>
      <c r="I208" s="110" t="str">
        <f t="shared" si="16"/>
        <v>PUG</v>
      </c>
      <c r="J208" s="104" t="s">
        <v>1769</v>
      </c>
      <c r="K208" s="110" t="s">
        <v>1259</v>
      </c>
      <c r="L208" s="110" t="s">
        <v>18732</v>
      </c>
      <c r="M208" s="134" t="str">
        <f t="shared" si="17"/>
        <v/>
      </c>
      <c r="N208" s="110" t="s">
        <v>1095</v>
      </c>
      <c r="O208" s="111" t="str">
        <f t="shared" si="15"/>
        <v/>
      </c>
      <c r="P208" s="234" t="s">
        <v>4623</v>
      </c>
    </row>
    <row r="209" spans="1:16" x14ac:dyDescent="0.2">
      <c r="A209" s="154"/>
      <c r="B209" s="154"/>
      <c r="C209" s="154"/>
      <c r="D209" s="149"/>
      <c r="E209" s="149"/>
      <c r="F209" s="150"/>
      <c r="H209" s="106"/>
      <c r="I209" s="110" t="str">
        <f t="shared" si="16"/>
        <v>MGD</v>
      </c>
      <c r="J209" s="104" t="s">
        <v>1770</v>
      </c>
      <c r="K209" s="110" t="s">
        <v>196</v>
      </c>
      <c r="L209" s="110" t="s">
        <v>1095</v>
      </c>
      <c r="M209" s="134" t="str">
        <f t="shared" si="17"/>
        <v>granodiorite</v>
      </c>
      <c r="N209" s="110" t="s">
        <v>878</v>
      </c>
      <c r="O209" s="111" t="str">
        <f t="shared" si="15"/>
        <v>http://resource.geosciml.org/classifier/cgi/lithology/granodiorite</v>
      </c>
      <c r="P209" s="234" t="s">
        <v>4624</v>
      </c>
    </row>
    <row r="210" spans="1:16" x14ac:dyDescent="0.2">
      <c r="A210" s="154"/>
      <c r="B210" s="154"/>
      <c r="C210" s="154"/>
      <c r="D210" s="149"/>
      <c r="E210" s="149"/>
      <c r="F210" s="150"/>
      <c r="H210" s="106"/>
      <c r="I210" s="110" t="str">
        <f t="shared" si="16"/>
        <v/>
      </c>
      <c r="J210" s="104" t="s">
        <v>1771</v>
      </c>
      <c r="K210" s="110" t="s">
        <v>1260</v>
      </c>
      <c r="L210" s="110" t="s">
        <v>1095</v>
      </c>
      <c r="M210" s="134" t="str">
        <f t="shared" si="17"/>
        <v/>
      </c>
      <c r="N210" s="110" t="s">
        <v>1095</v>
      </c>
      <c r="O210" s="111" t="str">
        <f t="shared" si="15"/>
        <v/>
      </c>
      <c r="P210" s="234" t="s">
        <v>4625</v>
      </c>
    </row>
    <row r="211" spans="1:16" x14ac:dyDescent="0.2">
      <c r="A211" s="154"/>
      <c r="B211" s="154"/>
      <c r="C211" s="154"/>
      <c r="D211" s="149"/>
      <c r="E211" s="149"/>
      <c r="F211" s="150"/>
      <c r="H211" s="106"/>
      <c r="I211" s="110" t="str">
        <f t="shared" si="16"/>
        <v/>
      </c>
      <c r="J211" s="104" t="s">
        <v>1772</v>
      </c>
      <c r="K211" s="110" t="s">
        <v>1261</v>
      </c>
      <c r="L211" s="110" t="s">
        <v>1095</v>
      </c>
      <c r="M211" s="134" t="str">
        <f t="shared" si="17"/>
        <v>granofels</v>
      </c>
      <c r="N211" s="110" t="s">
        <v>880</v>
      </c>
      <c r="O211" s="111" t="str">
        <f t="shared" si="15"/>
        <v>http://resource.geosciml.org/classifier/cgi/lithology/granofels</v>
      </c>
      <c r="P211" s="234" t="s">
        <v>4626</v>
      </c>
    </row>
    <row r="212" spans="1:16" x14ac:dyDescent="0.2">
      <c r="A212" s="154"/>
      <c r="B212" s="154"/>
      <c r="C212" s="154"/>
      <c r="D212" s="149"/>
      <c r="E212" s="149"/>
      <c r="F212" s="150"/>
      <c r="H212" s="106"/>
      <c r="I212" s="110" t="str">
        <f t="shared" si="16"/>
        <v>ZGR</v>
      </c>
      <c r="J212" s="104" t="s">
        <v>1773</v>
      </c>
      <c r="K212" s="110" t="s">
        <v>1262</v>
      </c>
      <c r="L212" s="110" t="s">
        <v>18734</v>
      </c>
      <c r="M212" s="134" t="str">
        <f t="shared" si="17"/>
        <v/>
      </c>
      <c r="N212" s="110" t="s">
        <v>1095</v>
      </c>
      <c r="O212" s="111" t="str">
        <f t="shared" si="15"/>
        <v/>
      </c>
      <c r="P212" s="234" t="s">
        <v>4627</v>
      </c>
    </row>
    <row r="213" spans="1:16" x14ac:dyDescent="0.2">
      <c r="A213" s="154"/>
      <c r="B213" s="154"/>
      <c r="C213" s="154"/>
      <c r="D213" s="149"/>
      <c r="E213" s="149"/>
      <c r="F213" s="150"/>
      <c r="H213" s="106"/>
      <c r="I213" s="110" t="str">
        <f t="shared" si="16"/>
        <v/>
      </c>
      <c r="J213" s="104" t="s">
        <v>1774</v>
      </c>
      <c r="K213" s="110" t="s">
        <v>1263</v>
      </c>
      <c r="L213" s="110" t="s">
        <v>15499</v>
      </c>
      <c r="M213" s="134" t="str">
        <f t="shared" si="17"/>
        <v/>
      </c>
      <c r="N213" s="110" t="s">
        <v>1095</v>
      </c>
      <c r="O213" s="111" t="str">
        <f t="shared" si="15"/>
        <v/>
      </c>
      <c r="P213" s="234" t="s">
        <v>4628</v>
      </c>
    </row>
    <row r="214" spans="1:16" x14ac:dyDescent="0.2">
      <c r="A214" s="154"/>
      <c r="B214" s="154"/>
      <c r="C214" s="154"/>
      <c r="D214" s="149"/>
      <c r="E214" s="149"/>
      <c r="F214" s="150"/>
      <c r="H214" s="106"/>
      <c r="I214" s="110" t="str">
        <f t="shared" si="16"/>
        <v/>
      </c>
      <c r="J214" s="104" t="s">
        <v>1775</v>
      </c>
      <c r="K214" s="110" t="s">
        <v>1264</v>
      </c>
      <c r="L214" s="110" t="s">
        <v>1095</v>
      </c>
      <c r="M214" s="134" t="str">
        <f t="shared" si="17"/>
        <v>granulite</v>
      </c>
      <c r="N214" s="110" t="s">
        <v>342</v>
      </c>
      <c r="O214" s="111" t="str">
        <f t="shared" si="15"/>
        <v>http://resource.geosciml.org/classifier/cgi/lithology/granulite</v>
      </c>
      <c r="P214" s="234" t="s">
        <v>4629</v>
      </c>
    </row>
    <row r="215" spans="1:16" x14ac:dyDescent="0.2">
      <c r="A215" s="154"/>
      <c r="B215" s="154"/>
      <c r="C215" s="154"/>
      <c r="D215" s="149"/>
      <c r="E215" s="149"/>
      <c r="F215" s="150"/>
      <c r="H215" s="106"/>
      <c r="I215" s="110" t="str">
        <f t="shared" si="16"/>
        <v/>
      </c>
      <c r="J215" s="104" t="s">
        <v>1776</v>
      </c>
      <c r="K215" s="110" t="s">
        <v>1265</v>
      </c>
      <c r="L215" s="110" t="s">
        <v>15500</v>
      </c>
      <c r="M215" s="134" t="str">
        <f t="shared" si="17"/>
        <v/>
      </c>
      <c r="N215" s="110" t="s">
        <v>1095</v>
      </c>
      <c r="O215" s="111" t="str">
        <f t="shared" si="15"/>
        <v/>
      </c>
      <c r="P215" s="234" t="s">
        <v>4630</v>
      </c>
    </row>
    <row r="216" spans="1:16" x14ac:dyDescent="0.2">
      <c r="A216" s="154"/>
      <c r="B216" s="154"/>
      <c r="C216" s="154"/>
      <c r="D216" s="149"/>
      <c r="E216" s="149"/>
      <c r="F216" s="150"/>
      <c r="H216" s="106"/>
      <c r="I216" s="110" t="str">
        <f t="shared" si="16"/>
        <v>FGR</v>
      </c>
      <c r="J216" s="104" t="s">
        <v>1777</v>
      </c>
      <c r="K216" s="110" t="s">
        <v>195</v>
      </c>
      <c r="L216" s="110" t="s">
        <v>1095</v>
      </c>
      <c r="M216" s="134" t="str">
        <f t="shared" si="17"/>
        <v>granite</v>
      </c>
      <c r="N216" s="110" t="s">
        <v>341</v>
      </c>
      <c r="O216" s="111" t="str">
        <f t="shared" si="15"/>
        <v>http://resource.geosciml.org/classifier/cgi/lithology/granite</v>
      </c>
      <c r="P216" s="234" t="s">
        <v>4631</v>
      </c>
    </row>
    <row r="217" spans="1:16" x14ac:dyDescent="0.2">
      <c r="A217" s="154"/>
      <c r="B217" s="154"/>
      <c r="C217" s="154"/>
      <c r="D217" s="149"/>
      <c r="E217" s="149"/>
      <c r="F217" s="150"/>
      <c r="H217" s="106"/>
      <c r="I217" s="110" t="str">
        <f t="shared" si="16"/>
        <v/>
      </c>
      <c r="J217" s="104" t="s">
        <v>1778</v>
      </c>
      <c r="K217" s="110" t="s">
        <v>1266</v>
      </c>
      <c r="L217" s="110" t="s">
        <v>1095</v>
      </c>
      <c r="M217" s="134" t="str">
        <f t="shared" si="17"/>
        <v/>
      </c>
      <c r="N217" s="110" t="s">
        <v>1095</v>
      </c>
      <c r="O217" s="111" t="str">
        <f t="shared" si="15"/>
        <v/>
      </c>
      <c r="P217" s="234" t="s">
        <v>4632</v>
      </c>
    </row>
    <row r="218" spans="1:16" x14ac:dyDescent="0.2">
      <c r="A218" s="154"/>
      <c r="B218" s="154"/>
      <c r="C218" s="154"/>
      <c r="D218" s="149"/>
      <c r="E218" s="149"/>
      <c r="F218" s="150"/>
      <c r="H218" s="106"/>
      <c r="I218" s="110" t="str">
        <f t="shared" si="16"/>
        <v/>
      </c>
      <c r="J218" s="104" t="s">
        <v>1779</v>
      </c>
      <c r="K218" s="110" t="s">
        <v>1267</v>
      </c>
      <c r="L218" s="110" t="s">
        <v>15501</v>
      </c>
      <c r="M218" s="134" t="str">
        <f t="shared" si="17"/>
        <v>granitoid</v>
      </c>
      <c r="N218" s="110" t="s">
        <v>877</v>
      </c>
      <c r="O218" s="111" t="str">
        <f t="shared" si="15"/>
        <v>http://resource.geosciml.org/classifier/cgi/lithology/granitoid</v>
      </c>
      <c r="P218" s="234" t="s">
        <v>4633</v>
      </c>
    </row>
    <row r="219" spans="1:16" x14ac:dyDescent="0.2">
      <c r="A219" s="154"/>
      <c r="B219" s="154"/>
      <c r="C219" s="154"/>
      <c r="D219" s="149"/>
      <c r="E219" s="149"/>
      <c r="F219" s="150"/>
      <c r="H219" s="106"/>
      <c r="I219" s="110" t="str">
        <f t="shared" si="16"/>
        <v>TCG</v>
      </c>
      <c r="J219" s="104" t="s">
        <v>1780</v>
      </c>
      <c r="K219" s="110" t="s">
        <v>197</v>
      </c>
      <c r="L219" s="110" t="s">
        <v>15502</v>
      </c>
      <c r="M219" s="134" t="str">
        <f t="shared" si="17"/>
        <v>gravel</v>
      </c>
      <c r="N219" s="110" t="s">
        <v>343</v>
      </c>
      <c r="O219" s="111" t="str">
        <f t="shared" si="15"/>
        <v>http://resource.geosciml.org/classifier/cgi/lithology/gravel</v>
      </c>
      <c r="P219" s="234" t="s">
        <v>4634</v>
      </c>
    </row>
    <row r="220" spans="1:16" x14ac:dyDescent="0.2">
      <c r="A220" s="154"/>
      <c r="B220" s="154"/>
      <c r="C220" s="154"/>
      <c r="D220" s="149"/>
      <c r="E220" s="149"/>
      <c r="F220" s="150"/>
      <c r="H220" s="106"/>
      <c r="I220" s="110" t="str">
        <f t="shared" si="16"/>
        <v>GRN</v>
      </c>
      <c r="J220" s="104" t="s">
        <v>1781</v>
      </c>
      <c r="K220" s="110" t="s">
        <v>1268</v>
      </c>
      <c r="L220" s="110" t="s">
        <v>1095</v>
      </c>
      <c r="M220" s="134" t="str">
        <f t="shared" si="17"/>
        <v>grainstone</v>
      </c>
      <c r="N220" s="110" t="s">
        <v>875</v>
      </c>
      <c r="O220" s="111" t="str">
        <f t="shared" si="15"/>
        <v>http://resource.geosciml.org/classifier/cgi/lithology/grainstone</v>
      </c>
      <c r="P220" s="234" t="s">
        <v>4635</v>
      </c>
    </row>
    <row r="221" spans="1:16" x14ac:dyDescent="0.2">
      <c r="A221" s="154"/>
      <c r="B221" s="154"/>
      <c r="C221" s="154"/>
      <c r="D221" s="149"/>
      <c r="E221" s="149"/>
      <c r="F221" s="150"/>
      <c r="H221" s="106"/>
      <c r="I221" s="110" t="str">
        <f t="shared" si="16"/>
        <v/>
      </c>
      <c r="J221" s="104" t="s">
        <v>1782</v>
      </c>
      <c r="K221" s="110" t="s">
        <v>1269</v>
      </c>
      <c r="L221" s="110" t="s">
        <v>1095</v>
      </c>
      <c r="M221" s="134" t="str">
        <f t="shared" si="17"/>
        <v/>
      </c>
      <c r="N221" s="110" t="s">
        <v>1095</v>
      </c>
      <c r="O221" s="111" t="str">
        <f t="shared" si="15"/>
        <v/>
      </c>
      <c r="P221" s="234" t="s">
        <v>4636</v>
      </c>
    </row>
    <row r="222" spans="1:16" x14ac:dyDescent="0.2">
      <c r="A222" s="154"/>
      <c r="B222" s="154"/>
      <c r="C222" s="154"/>
      <c r="D222" s="149"/>
      <c r="E222" s="149"/>
      <c r="F222" s="150"/>
      <c r="H222" s="106"/>
      <c r="I222" s="110" t="str">
        <f t="shared" si="16"/>
        <v/>
      </c>
      <c r="J222" s="104" t="s">
        <v>1783</v>
      </c>
      <c r="K222" s="110" t="s">
        <v>1270</v>
      </c>
      <c r="L222" s="110" t="s">
        <v>1095</v>
      </c>
      <c r="M222" s="134" t="str">
        <f t="shared" si="17"/>
        <v>rock_gypsum_or_anhydrite</v>
      </c>
      <c r="N222" s="110" t="s">
        <v>982</v>
      </c>
      <c r="O222" s="111" t="str">
        <f t="shared" si="15"/>
        <v>http://resource.geosciml.org/classifier/cgi/lithology/rock_gypsum_or_anhydrite</v>
      </c>
      <c r="P222" s="234" t="s">
        <v>4637</v>
      </c>
    </row>
    <row r="223" spans="1:16" x14ac:dyDescent="0.2">
      <c r="A223" s="154"/>
      <c r="B223" s="154"/>
      <c r="C223" s="154"/>
      <c r="D223" s="149"/>
      <c r="E223" s="149"/>
      <c r="F223" s="150"/>
      <c r="H223" s="106"/>
      <c r="I223" s="110" t="str">
        <f t="shared" si="16"/>
        <v/>
      </c>
      <c r="J223" s="104" t="s">
        <v>1784</v>
      </c>
      <c r="K223" s="110" t="s">
        <v>1271</v>
      </c>
      <c r="L223" s="110" t="s">
        <v>15503</v>
      </c>
      <c r="M223" s="134" t="str">
        <f t="shared" si="17"/>
        <v/>
      </c>
      <c r="N223" s="110" t="s">
        <v>1095</v>
      </c>
      <c r="O223" s="111" t="str">
        <f t="shared" si="15"/>
        <v/>
      </c>
      <c r="P223" s="234" t="s">
        <v>4638</v>
      </c>
    </row>
    <row r="224" spans="1:16" x14ac:dyDescent="0.2">
      <c r="A224" s="154"/>
      <c r="B224" s="154"/>
      <c r="C224" s="154"/>
      <c r="D224" s="149"/>
      <c r="E224" s="149"/>
      <c r="F224" s="150"/>
      <c r="H224" s="106"/>
      <c r="I224" s="110" t="str">
        <f t="shared" si="16"/>
        <v>CGY</v>
      </c>
      <c r="J224" s="104" t="s">
        <v>1785</v>
      </c>
      <c r="K224" s="110" t="s">
        <v>1272</v>
      </c>
      <c r="L224" s="110" t="s">
        <v>15504</v>
      </c>
      <c r="M224" s="134" t="str">
        <f t="shared" si="17"/>
        <v/>
      </c>
      <c r="N224" s="110" t="s">
        <v>1095</v>
      </c>
      <c r="O224" s="111" t="str">
        <f t="shared" si="15"/>
        <v/>
      </c>
      <c r="P224" s="234" t="s">
        <v>4639</v>
      </c>
    </row>
    <row r="225" spans="1:16" x14ac:dyDescent="0.2">
      <c r="A225" s="154"/>
      <c r="B225" s="154"/>
      <c r="C225" s="154"/>
      <c r="D225" s="149"/>
      <c r="E225" s="149"/>
      <c r="F225" s="150"/>
      <c r="H225" s="106"/>
      <c r="I225" s="110" t="str">
        <f t="shared" si="16"/>
        <v/>
      </c>
      <c r="J225" s="104" t="s">
        <v>1786</v>
      </c>
      <c r="K225" s="110" t="s">
        <v>1273</v>
      </c>
      <c r="L225" s="110" t="s">
        <v>15505</v>
      </c>
      <c r="M225" s="134" t="str">
        <f t="shared" si="17"/>
        <v/>
      </c>
      <c r="N225" s="110" t="s">
        <v>1095</v>
      </c>
      <c r="O225" s="111" t="str">
        <f t="shared" si="15"/>
        <v/>
      </c>
      <c r="P225" s="234" t="s">
        <v>4640</v>
      </c>
    </row>
    <row r="226" spans="1:16" x14ac:dyDescent="0.2">
      <c r="A226" s="154"/>
      <c r="B226" s="154"/>
      <c r="C226" s="154"/>
      <c r="D226" s="149"/>
      <c r="E226" s="149"/>
      <c r="F226" s="150"/>
      <c r="H226" s="106"/>
      <c r="I226" s="110" t="str">
        <f t="shared" si="16"/>
        <v>ZGW</v>
      </c>
      <c r="J226" s="104" t="s">
        <v>1787</v>
      </c>
      <c r="K226" s="110" t="s">
        <v>1274</v>
      </c>
      <c r="L226" s="110" t="s">
        <v>15506</v>
      </c>
      <c r="M226" s="134" t="str">
        <f t="shared" si="17"/>
        <v/>
      </c>
      <c r="N226" s="110" t="s">
        <v>1095</v>
      </c>
      <c r="O226" s="111" t="str">
        <f t="shared" si="15"/>
        <v/>
      </c>
      <c r="P226" s="234" t="s">
        <v>4641</v>
      </c>
    </row>
    <row r="227" spans="1:16" x14ac:dyDescent="0.2">
      <c r="A227" s="154"/>
      <c r="B227" s="154"/>
      <c r="C227" s="154"/>
      <c r="D227" s="149"/>
      <c r="E227" s="149"/>
      <c r="F227" s="150"/>
      <c r="H227" s="106"/>
      <c r="I227" s="110" t="str">
        <f t="shared" si="16"/>
        <v/>
      </c>
      <c r="J227" s="104" t="s">
        <v>1788</v>
      </c>
      <c r="K227" s="110" t="s">
        <v>1275</v>
      </c>
      <c r="L227" s="110" t="s">
        <v>1095</v>
      </c>
      <c r="M227" s="134" t="str">
        <f t="shared" si="17"/>
        <v/>
      </c>
      <c r="N227" s="110" t="s">
        <v>1095</v>
      </c>
      <c r="O227" s="111" t="str">
        <f t="shared" si="15"/>
        <v/>
      </c>
      <c r="P227" s="234" t="s">
        <v>4642</v>
      </c>
    </row>
    <row r="228" spans="1:16" x14ac:dyDescent="0.2">
      <c r="A228" s="154"/>
      <c r="B228" s="154"/>
      <c r="C228" s="154"/>
      <c r="D228" s="149"/>
      <c r="E228" s="149"/>
      <c r="F228" s="150"/>
      <c r="H228" s="106"/>
      <c r="I228" s="110" t="str">
        <f t="shared" si="16"/>
        <v/>
      </c>
      <c r="J228" s="104" t="s">
        <v>1789</v>
      </c>
      <c r="K228" s="110" t="s">
        <v>1276</v>
      </c>
      <c r="L228" s="110" t="s">
        <v>1095</v>
      </c>
      <c r="M228" s="134" t="str">
        <f t="shared" si="17"/>
        <v>rock_salt</v>
      </c>
      <c r="N228" s="110" t="s">
        <v>983</v>
      </c>
      <c r="O228" s="111" t="str">
        <f t="shared" si="15"/>
        <v>http://resource.geosciml.org/classifier/cgi/lithology/rock_salt</v>
      </c>
      <c r="P228" s="234" t="s">
        <v>4643</v>
      </c>
    </row>
    <row r="229" spans="1:16" x14ac:dyDescent="0.2">
      <c r="A229" s="154"/>
      <c r="B229" s="154"/>
      <c r="C229" s="154"/>
      <c r="D229" s="149"/>
      <c r="E229" s="149"/>
      <c r="F229" s="150"/>
      <c r="H229" s="106"/>
      <c r="I229" s="110" t="str">
        <f t="shared" si="16"/>
        <v>MGH</v>
      </c>
      <c r="J229" s="104" t="s">
        <v>1790</v>
      </c>
      <c r="K229" s="110" t="s">
        <v>1277</v>
      </c>
      <c r="L229" s="110" t="s">
        <v>15507</v>
      </c>
      <c r="M229" s="134" t="str">
        <f t="shared" si="17"/>
        <v/>
      </c>
      <c r="N229" s="110" t="s">
        <v>1095</v>
      </c>
      <c r="O229" s="111" t="str">
        <f t="shared" si="15"/>
        <v/>
      </c>
      <c r="P229" s="234" t="s">
        <v>4644</v>
      </c>
    </row>
    <row r="230" spans="1:16" x14ac:dyDescent="0.2">
      <c r="A230" s="154"/>
      <c r="B230" s="154"/>
      <c r="C230" s="154"/>
      <c r="D230" s="149"/>
      <c r="E230" s="149"/>
      <c r="F230" s="150"/>
      <c r="H230" s="106"/>
      <c r="I230" s="110" t="str">
        <f t="shared" si="16"/>
        <v/>
      </c>
      <c r="J230" s="104" t="s">
        <v>1791</v>
      </c>
      <c r="K230" s="110" t="s">
        <v>1278</v>
      </c>
      <c r="L230" s="110" t="s">
        <v>1095</v>
      </c>
      <c r="M230" s="134" t="str">
        <f t="shared" si="17"/>
        <v>hornblendite</v>
      </c>
      <c r="N230" s="110" t="s">
        <v>344</v>
      </c>
      <c r="O230" s="111" t="str">
        <f t="shared" si="15"/>
        <v>http://resource.geosciml.org/classifier/cgi/lithology/hornblendite</v>
      </c>
      <c r="P230" s="234" t="s">
        <v>4645</v>
      </c>
    </row>
    <row r="231" spans="1:16" x14ac:dyDescent="0.2">
      <c r="A231" s="154"/>
      <c r="B231" s="154"/>
      <c r="C231" s="154"/>
      <c r="D231" s="149"/>
      <c r="E231" s="149"/>
      <c r="F231" s="150"/>
      <c r="H231" s="106"/>
      <c r="I231" s="110" t="str">
        <f t="shared" si="16"/>
        <v>UPH</v>
      </c>
      <c r="J231" s="104" t="s">
        <v>1792</v>
      </c>
      <c r="K231" s="110" t="s">
        <v>1279</v>
      </c>
      <c r="L231" s="110" t="s">
        <v>15508</v>
      </c>
      <c r="M231" s="134" t="str">
        <f t="shared" si="17"/>
        <v/>
      </c>
      <c r="N231" s="110" t="s">
        <v>1095</v>
      </c>
      <c r="O231" s="111" t="str">
        <f t="shared" si="15"/>
        <v/>
      </c>
      <c r="P231" s="234" t="s">
        <v>4646</v>
      </c>
    </row>
    <row r="232" spans="1:16" x14ac:dyDescent="0.2">
      <c r="A232" s="154"/>
      <c r="B232" s="154"/>
      <c r="C232" s="154"/>
      <c r="D232" s="149"/>
      <c r="E232" s="149"/>
      <c r="F232" s="150"/>
      <c r="H232" s="106"/>
      <c r="I232" s="110" t="str">
        <f t="shared" si="16"/>
        <v>UXH</v>
      </c>
      <c r="J232" s="104" t="s">
        <v>1793</v>
      </c>
      <c r="K232" s="110" t="s">
        <v>1280</v>
      </c>
      <c r="L232" s="110" t="s">
        <v>15509</v>
      </c>
      <c r="M232" s="134" t="str">
        <f t="shared" si="17"/>
        <v/>
      </c>
      <c r="N232" s="110" t="s">
        <v>1095</v>
      </c>
      <c r="O232" s="111" t="str">
        <f t="shared" si="15"/>
        <v/>
      </c>
      <c r="P232" s="234" t="s">
        <v>4647</v>
      </c>
    </row>
    <row r="233" spans="1:16" x14ac:dyDescent="0.2">
      <c r="A233" s="154"/>
      <c r="B233" s="154"/>
      <c r="C233" s="154"/>
      <c r="D233" s="149"/>
      <c r="E233" s="149"/>
      <c r="F233" s="150"/>
      <c r="H233" s="106"/>
      <c r="I233" s="110" t="str">
        <f t="shared" si="16"/>
        <v>ZHO</v>
      </c>
      <c r="J233" s="104" t="s">
        <v>1794</v>
      </c>
      <c r="K233" s="110" t="s">
        <v>1281</v>
      </c>
      <c r="L233" s="110" t="s">
        <v>15510</v>
      </c>
      <c r="M233" s="134" t="str">
        <f t="shared" si="17"/>
        <v>hornfels</v>
      </c>
      <c r="N233" s="110" t="s">
        <v>884</v>
      </c>
      <c r="O233" s="111" t="str">
        <f t="shared" si="15"/>
        <v>http://resource.geosciml.org/classifier/cgi/lithology/hornfels</v>
      </c>
      <c r="P233" s="234" t="s">
        <v>4648</v>
      </c>
    </row>
    <row r="234" spans="1:16" x14ac:dyDescent="0.2">
      <c r="A234" s="154"/>
      <c r="B234" s="154"/>
      <c r="C234" s="154"/>
      <c r="D234" s="149"/>
      <c r="E234" s="149"/>
      <c r="F234" s="150"/>
      <c r="H234" s="106"/>
      <c r="I234" s="110" t="str">
        <f t="shared" si="16"/>
        <v/>
      </c>
      <c r="J234" s="104" t="s">
        <v>1795</v>
      </c>
      <c r="K234" s="110" t="s">
        <v>1282</v>
      </c>
      <c r="L234" s="110" t="s">
        <v>1095</v>
      </c>
      <c r="M234" s="134" t="str">
        <f t="shared" si="17"/>
        <v/>
      </c>
      <c r="N234" s="110" t="s">
        <v>1095</v>
      </c>
      <c r="O234" s="111" t="str">
        <f t="shared" si="15"/>
        <v/>
      </c>
      <c r="P234" s="234" t="s">
        <v>4649</v>
      </c>
    </row>
    <row r="235" spans="1:16" x14ac:dyDescent="0.2">
      <c r="A235" s="154"/>
      <c r="B235" s="154"/>
      <c r="C235" s="154"/>
      <c r="D235" s="149"/>
      <c r="E235" s="149"/>
      <c r="F235" s="150"/>
      <c r="H235" s="106"/>
      <c r="I235" s="110" t="str">
        <f t="shared" si="16"/>
        <v/>
      </c>
      <c r="J235" s="104" t="s">
        <v>1796</v>
      </c>
      <c r="K235" s="110" t="s">
        <v>1283</v>
      </c>
      <c r="L235" s="110" t="s">
        <v>15511</v>
      </c>
      <c r="M235" s="134" t="str">
        <f t="shared" si="17"/>
        <v/>
      </c>
      <c r="N235" s="110" t="s">
        <v>1095</v>
      </c>
      <c r="O235" s="111" t="str">
        <f t="shared" si="15"/>
        <v/>
      </c>
      <c r="P235" s="234" t="s">
        <v>4650</v>
      </c>
    </row>
    <row r="236" spans="1:16" x14ac:dyDescent="0.2">
      <c r="A236" s="154"/>
      <c r="B236" s="154"/>
      <c r="C236" s="154"/>
      <c r="D236" s="149"/>
      <c r="E236" s="149"/>
      <c r="F236" s="150"/>
      <c r="H236" s="106"/>
      <c r="I236" s="110" t="str">
        <f t="shared" si="16"/>
        <v>HBX</v>
      </c>
      <c r="J236" s="104" t="s">
        <v>1797</v>
      </c>
      <c r="K236" s="110" t="s">
        <v>1284</v>
      </c>
      <c r="L236" s="110" t="s">
        <v>15512</v>
      </c>
      <c r="M236" s="134" t="str">
        <f t="shared" si="17"/>
        <v/>
      </c>
      <c r="N236" s="110" t="s">
        <v>1095</v>
      </c>
      <c r="O236" s="111" t="str">
        <f t="shared" si="15"/>
        <v/>
      </c>
      <c r="P236" s="234" t="s">
        <v>4651</v>
      </c>
    </row>
    <row r="237" spans="1:16" x14ac:dyDescent="0.2">
      <c r="A237" s="154"/>
      <c r="B237" s="154"/>
      <c r="C237" s="154"/>
      <c r="D237" s="149"/>
      <c r="E237" s="149"/>
      <c r="F237" s="150"/>
      <c r="H237" s="106"/>
      <c r="I237" s="110" t="str">
        <f t="shared" si="16"/>
        <v/>
      </c>
      <c r="J237" s="104" t="s">
        <v>1798</v>
      </c>
      <c r="K237" s="110" t="s">
        <v>1285</v>
      </c>
      <c r="L237" s="110" t="s">
        <v>15513</v>
      </c>
      <c r="M237" s="134" t="str">
        <f t="shared" si="17"/>
        <v/>
      </c>
      <c r="N237" s="110" t="s">
        <v>1095</v>
      </c>
      <c r="O237" s="111" t="str">
        <f t="shared" si="15"/>
        <v/>
      </c>
      <c r="P237" s="234" t="s">
        <v>4652</v>
      </c>
    </row>
    <row r="238" spans="1:16" x14ac:dyDescent="0.2">
      <c r="A238" s="154"/>
      <c r="B238" s="154"/>
      <c r="C238" s="154"/>
      <c r="D238" s="149"/>
      <c r="E238" s="149"/>
      <c r="F238" s="150"/>
      <c r="H238" s="106"/>
      <c r="I238" s="110" t="str">
        <f t="shared" si="16"/>
        <v/>
      </c>
      <c r="J238" s="104" t="s">
        <v>1799</v>
      </c>
      <c r="K238" s="110" t="s">
        <v>1286</v>
      </c>
      <c r="L238" s="110" t="s">
        <v>1095</v>
      </c>
      <c r="M238" s="134" t="str">
        <f t="shared" si="17"/>
        <v>hybrid_sediment</v>
      </c>
      <c r="N238" s="110" t="s">
        <v>885</v>
      </c>
      <c r="O238" s="111" t="str">
        <f t="shared" si="15"/>
        <v>http://resource.geosciml.org/classifier/cgi/lithology/hybrid_sediment</v>
      </c>
      <c r="P238" s="234" t="s">
        <v>4653</v>
      </c>
    </row>
    <row r="239" spans="1:16" x14ac:dyDescent="0.2">
      <c r="A239" s="154"/>
      <c r="B239" s="154"/>
      <c r="C239" s="154"/>
      <c r="D239" s="149"/>
      <c r="E239" s="149"/>
      <c r="F239" s="150"/>
      <c r="H239" s="106"/>
      <c r="I239" s="110" t="str">
        <f t="shared" si="16"/>
        <v/>
      </c>
      <c r="J239" s="104" t="s">
        <v>1800</v>
      </c>
      <c r="K239" s="110" t="s">
        <v>1287</v>
      </c>
      <c r="L239" s="110" t="s">
        <v>1095</v>
      </c>
      <c r="M239" s="134" t="str">
        <f t="shared" si="17"/>
        <v>hybrid_sedimentary_rock</v>
      </c>
      <c r="N239" s="110" t="s">
        <v>886</v>
      </c>
      <c r="O239" s="111" t="str">
        <f t="shared" si="15"/>
        <v>http://resource.geosciml.org/classifier/cgi/lithology/hybrid_sedimentary_rock</v>
      </c>
      <c r="P239" s="234" t="s">
        <v>4654</v>
      </c>
    </row>
    <row r="240" spans="1:16" x14ac:dyDescent="0.2">
      <c r="A240" s="154"/>
      <c r="B240" s="154"/>
      <c r="C240" s="154"/>
      <c r="D240" s="149"/>
      <c r="E240" s="149"/>
      <c r="F240" s="150"/>
      <c r="H240" s="106"/>
      <c r="I240" s="110" t="str">
        <f t="shared" si="16"/>
        <v/>
      </c>
      <c r="J240" s="104" t="s">
        <v>1801</v>
      </c>
      <c r="K240" s="110" t="s">
        <v>1288</v>
      </c>
      <c r="L240" s="110" t="s">
        <v>15514</v>
      </c>
      <c r="M240" s="134" t="str">
        <f t="shared" si="17"/>
        <v>breccia_gouge_series</v>
      </c>
      <c r="N240" s="110" t="s">
        <v>787</v>
      </c>
      <c r="O240" s="111" t="str">
        <f t="shared" si="15"/>
        <v>http://resource.geosciml.org/classifier/cgi/lithology/breccia_gouge_series</v>
      </c>
      <c r="P240" s="234" t="s">
        <v>4655</v>
      </c>
    </row>
    <row r="241" spans="1:16" x14ac:dyDescent="0.2">
      <c r="A241" s="154"/>
      <c r="B241" s="154"/>
      <c r="C241" s="154"/>
      <c r="D241" s="149"/>
      <c r="E241" s="149"/>
      <c r="F241" s="150"/>
      <c r="H241" s="106"/>
      <c r="I241" s="110" t="str">
        <f t="shared" si="16"/>
        <v/>
      </c>
      <c r="J241" s="104" t="s">
        <v>1802</v>
      </c>
      <c r="K241" s="110" t="s">
        <v>1289</v>
      </c>
      <c r="L241" s="110" t="s">
        <v>15515</v>
      </c>
      <c r="M241" s="134" t="str">
        <f t="shared" si="17"/>
        <v>igneous_material</v>
      </c>
      <c r="N241" s="110" t="s">
        <v>887</v>
      </c>
      <c r="O241" s="111" t="str">
        <f t="shared" ref="O241:O291" si="18">IF(N241="","","http://resource.geosciml.org/classifier/cgi/lithology/"&amp;N241)</f>
        <v>http://resource.geosciml.org/classifier/cgi/lithology/igneous_material</v>
      </c>
      <c r="P241" s="234" t="s">
        <v>4656</v>
      </c>
    </row>
    <row r="242" spans="1:16" x14ac:dyDescent="0.2">
      <c r="A242" s="154"/>
      <c r="B242" s="154"/>
      <c r="C242" s="154"/>
      <c r="D242" s="149"/>
      <c r="E242" s="149"/>
      <c r="F242" s="150"/>
      <c r="H242" s="106"/>
      <c r="I242" s="110" t="str">
        <f t="shared" si="16"/>
        <v/>
      </c>
      <c r="J242" s="104" t="s">
        <v>1803</v>
      </c>
      <c r="K242" s="110" t="s">
        <v>1290</v>
      </c>
      <c r="L242" s="110" t="s">
        <v>15516</v>
      </c>
      <c r="M242" s="134" t="str">
        <f t="shared" si="17"/>
        <v/>
      </c>
      <c r="N242" s="110" t="s">
        <v>1095</v>
      </c>
      <c r="O242" s="111" t="str">
        <f t="shared" si="18"/>
        <v/>
      </c>
      <c r="P242" s="234" t="s">
        <v>4657</v>
      </c>
    </row>
    <row r="243" spans="1:16" x14ac:dyDescent="0.2">
      <c r="A243" s="154"/>
      <c r="B243" s="154"/>
      <c r="C243" s="154"/>
      <c r="D243" s="149"/>
      <c r="E243" s="149"/>
      <c r="F243" s="150"/>
      <c r="H243" s="106"/>
      <c r="I243" s="110" t="str">
        <f t="shared" si="16"/>
        <v/>
      </c>
      <c r="J243" s="104" t="s">
        <v>1804</v>
      </c>
      <c r="K243" s="110" t="s">
        <v>1291</v>
      </c>
      <c r="L243" s="110" t="s">
        <v>15517</v>
      </c>
      <c r="M243" s="134" t="str">
        <f t="shared" si="17"/>
        <v/>
      </c>
      <c r="N243" s="110" t="s">
        <v>1095</v>
      </c>
      <c r="O243" s="111" t="str">
        <f t="shared" si="18"/>
        <v/>
      </c>
      <c r="P243" s="234" t="s">
        <v>4658</v>
      </c>
    </row>
    <row r="244" spans="1:16" x14ac:dyDescent="0.2">
      <c r="A244" s="154"/>
      <c r="B244" s="154"/>
      <c r="C244" s="154"/>
      <c r="D244" s="149"/>
      <c r="E244" s="149"/>
      <c r="F244" s="150"/>
      <c r="H244" s="106"/>
      <c r="I244" s="110" t="str">
        <f t="shared" si="16"/>
        <v/>
      </c>
      <c r="J244" s="104" t="s">
        <v>1805</v>
      </c>
      <c r="K244" s="110" t="s">
        <v>1292</v>
      </c>
      <c r="L244" s="110" t="s">
        <v>1095</v>
      </c>
      <c r="M244" s="134" t="str">
        <f t="shared" si="17"/>
        <v>impure_carbonate_sedimentary_rock</v>
      </c>
      <c r="N244" s="110" t="s">
        <v>892</v>
      </c>
      <c r="O244" s="111" t="str">
        <f t="shared" si="18"/>
        <v>http://resource.geosciml.org/classifier/cgi/lithology/impure_carbonate_sedimentary_rock</v>
      </c>
      <c r="P244" s="234" t="s">
        <v>4659</v>
      </c>
    </row>
    <row r="245" spans="1:16" x14ac:dyDescent="0.2">
      <c r="A245" s="154"/>
      <c r="B245" s="154"/>
      <c r="C245" s="154"/>
      <c r="D245" s="149"/>
      <c r="E245" s="149"/>
      <c r="F245" s="150"/>
      <c r="H245" s="106"/>
      <c r="I245" s="110" t="str">
        <f t="shared" si="16"/>
        <v/>
      </c>
      <c r="J245" s="104" t="s">
        <v>1806</v>
      </c>
      <c r="K245" s="110" t="s">
        <v>1293</v>
      </c>
      <c r="L245" s="110" t="s">
        <v>1095</v>
      </c>
      <c r="M245" s="134" t="str">
        <f t="shared" si="17"/>
        <v>impure_carbonate_sediment</v>
      </c>
      <c r="N245" s="110" t="s">
        <v>891</v>
      </c>
      <c r="O245" s="111" t="str">
        <f t="shared" si="18"/>
        <v>http://resource.geosciml.org/classifier/cgi/lithology/impure_carbonate_sediment</v>
      </c>
      <c r="P245" s="234" t="s">
        <v>4660</v>
      </c>
    </row>
    <row r="246" spans="1:16" x14ac:dyDescent="0.2">
      <c r="A246" s="154"/>
      <c r="B246" s="154"/>
      <c r="C246" s="154"/>
      <c r="D246" s="149"/>
      <c r="E246" s="149"/>
      <c r="F246" s="150"/>
      <c r="H246" s="106"/>
      <c r="I246" s="110" t="str">
        <f t="shared" si="16"/>
        <v/>
      </c>
      <c r="J246" s="104" t="s">
        <v>1807</v>
      </c>
      <c r="K246" s="110" t="s">
        <v>1294</v>
      </c>
      <c r="L246" s="110" t="s">
        <v>1095</v>
      </c>
      <c r="M246" s="134" t="str">
        <f t="shared" si="17"/>
        <v>impure_dolomite</v>
      </c>
      <c r="N246" s="110" t="s">
        <v>2118</v>
      </c>
      <c r="O246" s="111" t="str">
        <f t="shared" si="18"/>
        <v>http://resource.geosciml.org/classifier/cgi/lithology/impure_dolomite</v>
      </c>
      <c r="P246" s="234" t="s">
        <v>4661</v>
      </c>
    </row>
    <row r="247" spans="1:16" x14ac:dyDescent="0.2">
      <c r="A247" s="154"/>
      <c r="B247" s="154"/>
      <c r="C247" s="154"/>
      <c r="D247" s="149"/>
      <c r="E247" s="149"/>
      <c r="F247" s="150"/>
      <c r="H247" s="106"/>
      <c r="I247" s="110" t="str">
        <f t="shared" si="16"/>
        <v/>
      </c>
      <c r="J247" s="104" t="s">
        <v>1808</v>
      </c>
      <c r="K247" s="110" t="s">
        <v>1295</v>
      </c>
      <c r="L247" s="110" t="s">
        <v>15518</v>
      </c>
      <c r="M247" s="134" t="str">
        <f t="shared" si="17"/>
        <v>impure_dolomitic_sediment</v>
      </c>
      <c r="N247" s="110" t="s">
        <v>893</v>
      </c>
      <c r="O247" s="111" t="str">
        <f t="shared" si="18"/>
        <v>http://resource.geosciml.org/classifier/cgi/lithology/impure_dolomitic_sediment</v>
      </c>
      <c r="P247" s="234" t="s">
        <v>4662</v>
      </c>
    </row>
    <row r="248" spans="1:16" x14ac:dyDescent="0.2">
      <c r="A248" s="154"/>
      <c r="B248" s="154"/>
      <c r="C248" s="154"/>
      <c r="D248" s="149"/>
      <c r="E248" s="149"/>
      <c r="F248" s="150"/>
      <c r="H248" s="106"/>
      <c r="I248" s="110" t="str">
        <f t="shared" si="16"/>
        <v>SFL</v>
      </c>
      <c r="J248" s="104" t="s">
        <v>1809</v>
      </c>
      <c r="K248" s="110" t="s">
        <v>1296</v>
      </c>
      <c r="L248" s="110" t="s">
        <v>18749</v>
      </c>
      <c r="M248" s="134" t="str">
        <f t="shared" si="17"/>
        <v>impure_limestone</v>
      </c>
      <c r="N248" s="110" t="s">
        <v>894</v>
      </c>
      <c r="O248" s="111" t="str">
        <f t="shared" si="18"/>
        <v>http://resource.geosciml.org/classifier/cgi/lithology/impure_limestone</v>
      </c>
      <c r="P248" s="234" t="s">
        <v>4663</v>
      </c>
    </row>
    <row r="249" spans="1:16" x14ac:dyDescent="0.2">
      <c r="A249" s="154"/>
      <c r="B249" s="154"/>
      <c r="C249" s="154"/>
      <c r="D249" s="149"/>
      <c r="E249" s="149"/>
      <c r="F249" s="150"/>
      <c r="H249" s="106"/>
      <c r="I249" s="110" t="str">
        <f t="shared" si="16"/>
        <v/>
      </c>
      <c r="J249" s="104" t="s">
        <v>1810</v>
      </c>
      <c r="K249" s="110" t="s">
        <v>1297</v>
      </c>
      <c r="L249" s="110" t="s">
        <v>1095</v>
      </c>
      <c r="M249" s="134" t="str">
        <f t="shared" si="17"/>
        <v>impure_calcareous_carbonate_sediment</v>
      </c>
      <c r="N249" s="110" t="s">
        <v>890</v>
      </c>
      <c r="O249" s="111" t="str">
        <f t="shared" si="18"/>
        <v>http://resource.geosciml.org/classifier/cgi/lithology/impure_calcareous_carbonate_sediment</v>
      </c>
      <c r="P249" s="234" t="s">
        <v>4664</v>
      </c>
    </row>
    <row r="250" spans="1:16" x14ac:dyDescent="0.2">
      <c r="A250" s="154"/>
      <c r="B250" s="154"/>
      <c r="C250" s="154"/>
      <c r="D250" s="149"/>
      <c r="E250" s="149"/>
      <c r="F250" s="150"/>
      <c r="H250" s="106"/>
      <c r="I250" s="110" t="str">
        <f t="shared" si="16"/>
        <v/>
      </c>
      <c r="J250" s="104" t="s">
        <v>1811</v>
      </c>
      <c r="K250" s="110" t="s">
        <v>1298</v>
      </c>
      <c r="L250" s="110" t="s">
        <v>15519</v>
      </c>
      <c r="M250" s="134" t="str">
        <f t="shared" si="17"/>
        <v>impact_generated_material</v>
      </c>
      <c r="N250" s="110" t="s">
        <v>889</v>
      </c>
      <c r="O250" s="111" t="str">
        <f t="shared" si="18"/>
        <v>http://resource.geosciml.org/classifier/cgi/lithology/impact_generated_material</v>
      </c>
      <c r="P250" s="234" t="s">
        <v>4665</v>
      </c>
    </row>
    <row r="251" spans="1:16" x14ac:dyDescent="0.2">
      <c r="A251" s="154"/>
      <c r="B251" s="154"/>
      <c r="C251" s="154"/>
      <c r="D251" s="149"/>
      <c r="E251" s="149"/>
      <c r="F251" s="150"/>
      <c r="H251" s="106"/>
      <c r="I251" s="110" t="str">
        <f t="shared" si="16"/>
        <v/>
      </c>
      <c r="J251" s="104" t="s">
        <v>1812</v>
      </c>
      <c r="K251" s="110" t="s">
        <v>1299</v>
      </c>
      <c r="L251" s="110" t="s">
        <v>15520</v>
      </c>
      <c r="M251" s="134" t="str">
        <f t="shared" si="17"/>
        <v/>
      </c>
      <c r="N251" s="110" t="s">
        <v>1095</v>
      </c>
      <c r="O251" s="111" t="str">
        <f t="shared" si="18"/>
        <v/>
      </c>
      <c r="P251" s="234" t="s">
        <v>4666</v>
      </c>
    </row>
    <row r="252" spans="1:16" x14ac:dyDescent="0.2">
      <c r="A252" s="154"/>
      <c r="B252" s="154"/>
      <c r="C252" s="154"/>
      <c r="D252" s="149"/>
      <c r="E252" s="149"/>
      <c r="F252" s="150"/>
      <c r="H252" s="106"/>
      <c r="I252" s="110" t="str">
        <f t="shared" si="16"/>
        <v/>
      </c>
      <c r="J252" s="104" t="s">
        <v>1813</v>
      </c>
      <c r="K252" s="110" t="s">
        <v>1300</v>
      </c>
      <c r="L252" s="110" t="s">
        <v>15521</v>
      </c>
      <c r="M252" s="134" t="str">
        <f t="shared" si="17"/>
        <v>phaneritic_igneous_rock</v>
      </c>
      <c r="N252" s="110" t="s">
        <v>944</v>
      </c>
      <c r="O252" s="111" t="str">
        <f t="shared" si="18"/>
        <v>http://resource.geosciml.org/classifier/cgi/lithology/phaneritic_igneous_rock</v>
      </c>
      <c r="P252" s="234" t="s">
        <v>4667</v>
      </c>
    </row>
    <row r="253" spans="1:16" x14ac:dyDescent="0.2">
      <c r="A253" s="154"/>
      <c r="B253" s="154"/>
      <c r="C253" s="154"/>
      <c r="D253" s="149"/>
      <c r="E253" s="149"/>
      <c r="F253" s="150"/>
      <c r="H253" s="106"/>
      <c r="I253" s="110" t="str">
        <f t="shared" si="16"/>
        <v>IOO</v>
      </c>
      <c r="J253" s="104" t="s">
        <v>1814</v>
      </c>
      <c r="K253" s="110" t="s">
        <v>1301</v>
      </c>
      <c r="L253" s="110" t="s">
        <v>18727</v>
      </c>
      <c r="M253" s="134" t="str">
        <f t="shared" si="17"/>
        <v>intermediate_composition_igneous_rock</v>
      </c>
      <c r="N253" s="110" t="s">
        <v>895</v>
      </c>
      <c r="O253" s="111" t="str">
        <f t="shared" si="18"/>
        <v>http://resource.geosciml.org/classifier/cgi/lithology/intermediate_composition_igneous_rock</v>
      </c>
      <c r="P253" s="234" t="s">
        <v>4668</v>
      </c>
    </row>
    <row r="254" spans="1:16" x14ac:dyDescent="0.2">
      <c r="A254" s="154"/>
      <c r="B254" s="154"/>
      <c r="C254" s="154"/>
      <c r="D254" s="149"/>
      <c r="E254" s="149"/>
      <c r="F254" s="150"/>
      <c r="H254" s="106"/>
      <c r="I254" s="110" t="str">
        <f t="shared" si="16"/>
        <v/>
      </c>
      <c r="J254" s="104" t="s">
        <v>1815</v>
      </c>
      <c r="K254" s="110" t="s">
        <v>1302</v>
      </c>
      <c r="L254" s="110" t="s">
        <v>15522</v>
      </c>
      <c r="M254" s="134" t="str">
        <f t="shared" si="17"/>
        <v/>
      </c>
      <c r="N254" s="110" t="s">
        <v>1095</v>
      </c>
      <c r="O254" s="111" t="str">
        <f t="shared" si="18"/>
        <v/>
      </c>
      <c r="P254" s="234" t="s">
        <v>4669</v>
      </c>
    </row>
    <row r="255" spans="1:16" x14ac:dyDescent="0.2">
      <c r="A255" s="154"/>
      <c r="B255" s="154"/>
      <c r="C255" s="154"/>
      <c r="D255" s="149"/>
      <c r="E255" s="149"/>
      <c r="F255" s="150"/>
      <c r="H255" s="106"/>
      <c r="I255" s="110" t="str">
        <f t="shared" si="16"/>
        <v/>
      </c>
      <c r="J255" s="104" t="s">
        <v>1816</v>
      </c>
      <c r="K255" s="110" t="s">
        <v>1303</v>
      </c>
      <c r="L255" s="110" t="s">
        <v>15523</v>
      </c>
      <c r="M255" s="134" t="str">
        <f t="shared" si="17"/>
        <v/>
      </c>
      <c r="N255" s="110" t="s">
        <v>1095</v>
      </c>
      <c r="O255" s="111" t="str">
        <f t="shared" si="18"/>
        <v/>
      </c>
      <c r="P255" s="234" t="s">
        <v>4670</v>
      </c>
    </row>
    <row r="256" spans="1:16" x14ac:dyDescent="0.2">
      <c r="A256" s="154"/>
      <c r="B256" s="154"/>
      <c r="C256" s="154"/>
      <c r="D256" s="149"/>
      <c r="E256" s="149"/>
      <c r="F256" s="150"/>
      <c r="H256" s="106"/>
      <c r="I256" s="110" t="str">
        <f t="shared" si="16"/>
        <v/>
      </c>
      <c r="J256" s="104" t="s">
        <v>1817</v>
      </c>
      <c r="K256" s="110" t="s">
        <v>1304</v>
      </c>
      <c r="L256" s="110" t="s">
        <v>15524</v>
      </c>
      <c r="M256" s="134" t="str">
        <f t="shared" si="17"/>
        <v/>
      </c>
      <c r="N256" s="110" t="s">
        <v>1095</v>
      </c>
      <c r="O256" s="111" t="str">
        <f t="shared" si="18"/>
        <v/>
      </c>
      <c r="P256" s="234" t="s">
        <v>4671</v>
      </c>
    </row>
    <row r="257" spans="1:16" x14ac:dyDescent="0.2">
      <c r="A257" s="154"/>
      <c r="B257" s="154"/>
      <c r="C257" s="154"/>
      <c r="D257" s="149"/>
      <c r="E257" s="149"/>
      <c r="F257" s="150"/>
      <c r="H257" s="106"/>
      <c r="I257" s="110" t="str">
        <f t="shared" si="16"/>
        <v/>
      </c>
      <c r="J257" s="104" t="s">
        <v>1818</v>
      </c>
      <c r="K257" s="110" t="s">
        <v>1305</v>
      </c>
      <c r="L257" s="110" t="s">
        <v>1095</v>
      </c>
      <c r="M257" s="134" t="str">
        <f t="shared" si="17"/>
        <v>kalsilitic_and_melilitic_rock</v>
      </c>
      <c r="N257" s="110" t="s">
        <v>901</v>
      </c>
      <c r="O257" s="111" t="str">
        <f t="shared" si="18"/>
        <v>http://resource.geosciml.org/classifier/cgi/lithology/kalsilitic_and_melilitic_rock</v>
      </c>
      <c r="P257" s="234" t="s">
        <v>4672</v>
      </c>
    </row>
    <row r="258" spans="1:16" x14ac:dyDescent="0.2">
      <c r="A258" s="154"/>
      <c r="B258" s="154"/>
      <c r="C258" s="154"/>
      <c r="D258" s="149"/>
      <c r="E258" s="149"/>
      <c r="F258" s="150"/>
      <c r="H258" s="106"/>
      <c r="I258" s="110" t="str">
        <f t="shared" si="16"/>
        <v>UKI</v>
      </c>
      <c r="J258" s="104" t="s">
        <v>1819</v>
      </c>
      <c r="K258" s="110" t="s">
        <v>1306</v>
      </c>
      <c r="L258" s="110" t="s">
        <v>15525</v>
      </c>
      <c r="M258" s="134" t="str">
        <f t="shared" si="17"/>
        <v/>
      </c>
      <c r="N258" s="110" t="s">
        <v>1095</v>
      </c>
      <c r="O258" s="111" t="str">
        <f t="shared" si="18"/>
        <v/>
      </c>
      <c r="P258" s="234" t="s">
        <v>4673</v>
      </c>
    </row>
    <row r="259" spans="1:16" x14ac:dyDescent="0.2">
      <c r="A259" s="154"/>
      <c r="B259" s="154"/>
      <c r="C259" s="154"/>
      <c r="D259" s="149"/>
      <c r="E259" s="149"/>
      <c r="F259" s="150"/>
      <c r="H259" s="106"/>
      <c r="I259" s="110" t="str">
        <f t="shared" si="16"/>
        <v/>
      </c>
      <c r="J259" s="104" t="s">
        <v>1820</v>
      </c>
      <c r="K259" s="110" t="s">
        <v>1307</v>
      </c>
      <c r="L259" s="110" t="s">
        <v>1095</v>
      </c>
      <c r="M259" s="134" t="str">
        <f t="shared" si="17"/>
        <v/>
      </c>
      <c r="N259" s="110" t="s">
        <v>1095</v>
      </c>
      <c r="O259" s="111" t="str">
        <f t="shared" si="18"/>
        <v/>
      </c>
      <c r="P259" s="234" t="s">
        <v>4674</v>
      </c>
    </row>
    <row r="260" spans="1:16" x14ac:dyDescent="0.2">
      <c r="A260" s="154"/>
      <c r="B260" s="154"/>
      <c r="C260" s="154"/>
      <c r="D260" s="149"/>
      <c r="E260" s="149"/>
      <c r="F260" s="150"/>
      <c r="H260" s="106"/>
      <c r="I260" s="110" t="str">
        <f t="shared" si="16"/>
        <v/>
      </c>
      <c r="J260" s="104" t="s">
        <v>1821</v>
      </c>
      <c r="K260" s="110" t="s">
        <v>1308</v>
      </c>
      <c r="L260" s="110" t="s">
        <v>1095</v>
      </c>
      <c r="M260" s="134" t="str">
        <f t="shared" si="17"/>
        <v/>
      </c>
      <c r="N260" s="110" t="s">
        <v>1095</v>
      </c>
      <c r="O260" s="111" t="str">
        <f t="shared" si="18"/>
        <v/>
      </c>
      <c r="P260" s="234" t="s">
        <v>4675</v>
      </c>
    </row>
    <row r="261" spans="1:16" x14ac:dyDescent="0.2">
      <c r="A261" s="154"/>
      <c r="B261" s="154"/>
      <c r="C261" s="154"/>
      <c r="D261" s="149"/>
      <c r="E261" s="149"/>
      <c r="F261" s="150"/>
      <c r="H261" s="106"/>
      <c r="I261" s="110" t="str">
        <f t="shared" si="16"/>
        <v/>
      </c>
      <c r="J261" s="104" t="s">
        <v>1822</v>
      </c>
      <c r="K261" s="110" t="s">
        <v>1309</v>
      </c>
      <c r="L261" s="110" t="s">
        <v>1095</v>
      </c>
      <c r="M261" s="134" t="str">
        <f t="shared" si="17"/>
        <v/>
      </c>
      <c r="N261" s="110" t="s">
        <v>1095</v>
      </c>
      <c r="O261" s="111" t="str">
        <f t="shared" si="18"/>
        <v/>
      </c>
      <c r="P261" s="234" t="s">
        <v>4676</v>
      </c>
    </row>
    <row r="262" spans="1:16" x14ac:dyDescent="0.2">
      <c r="A262" s="154"/>
      <c r="B262" s="154"/>
      <c r="C262" s="154"/>
      <c r="D262" s="149"/>
      <c r="E262" s="149"/>
      <c r="F262" s="150"/>
      <c r="H262" s="106"/>
      <c r="I262" s="110" t="str">
        <f t="shared" si="16"/>
        <v/>
      </c>
      <c r="J262" s="104" t="s">
        <v>1823</v>
      </c>
      <c r="K262" s="110" t="s">
        <v>1310</v>
      </c>
      <c r="L262" s="110" t="s">
        <v>15526</v>
      </c>
      <c r="M262" s="134" t="str">
        <f t="shared" si="17"/>
        <v/>
      </c>
      <c r="N262" s="110" t="s">
        <v>1095</v>
      </c>
      <c r="O262" s="111" t="str">
        <f t="shared" si="18"/>
        <v/>
      </c>
      <c r="P262" s="234" t="s">
        <v>4677</v>
      </c>
    </row>
    <row r="263" spans="1:16" x14ac:dyDescent="0.2">
      <c r="A263" s="154"/>
      <c r="B263" s="154"/>
      <c r="C263" s="154"/>
      <c r="D263" s="149"/>
      <c r="E263" s="149"/>
      <c r="F263" s="150"/>
      <c r="H263" s="106"/>
      <c r="I263" s="110" t="str">
        <f t="shared" si="16"/>
        <v/>
      </c>
      <c r="J263" s="104" t="s">
        <v>1824</v>
      </c>
      <c r="K263" s="110" t="s">
        <v>1311</v>
      </c>
      <c r="L263" s="110" t="s">
        <v>1095</v>
      </c>
      <c r="M263" s="134" t="str">
        <f t="shared" si="17"/>
        <v/>
      </c>
      <c r="N263" s="110" t="s">
        <v>1095</v>
      </c>
      <c r="O263" s="111" t="str">
        <f t="shared" si="18"/>
        <v/>
      </c>
      <c r="P263" s="234" t="s">
        <v>4678</v>
      </c>
    </row>
    <row r="264" spans="1:16" x14ac:dyDescent="0.2">
      <c r="A264" s="154"/>
      <c r="B264" s="154"/>
      <c r="C264" s="154"/>
      <c r="D264" s="149"/>
      <c r="E264" s="149"/>
      <c r="F264" s="150"/>
      <c r="H264" s="106"/>
      <c r="I264" s="110" t="str">
        <f t="shared" si="16"/>
        <v>LPZ</v>
      </c>
      <c r="J264" s="104" t="s">
        <v>1825</v>
      </c>
      <c r="K264" s="110" t="s">
        <v>200</v>
      </c>
      <c r="L264" s="110" t="s">
        <v>15527</v>
      </c>
      <c r="M264" s="134" t="str">
        <f t="shared" si="17"/>
        <v/>
      </c>
      <c r="N264" s="110" t="s">
        <v>1095</v>
      </c>
      <c r="O264" s="111" t="str">
        <f t="shared" si="18"/>
        <v/>
      </c>
      <c r="P264" s="234" t="s">
        <v>4679</v>
      </c>
    </row>
    <row r="265" spans="1:16" x14ac:dyDescent="0.2">
      <c r="A265" s="154"/>
      <c r="B265" s="154"/>
      <c r="C265" s="154"/>
      <c r="D265" s="149"/>
      <c r="E265" s="149"/>
      <c r="F265" s="150"/>
      <c r="H265" s="106"/>
      <c r="I265" s="110" t="str">
        <f t="shared" ref="I265:I328" si="19">IFERROR((INDEX(A:E,MATCH($J265,E:E,0),2)),"")</f>
        <v>ILV</v>
      </c>
      <c r="J265" s="104" t="s">
        <v>1826</v>
      </c>
      <c r="K265" s="110" t="s">
        <v>1312</v>
      </c>
      <c r="L265" s="110" t="s">
        <v>1095</v>
      </c>
      <c r="M265" s="134" t="str">
        <f t="shared" ref="M265:M328" si="20">IF(N265="","",HYPERLINK(O265,N265))</f>
        <v>latite</v>
      </c>
      <c r="N265" s="110" t="s">
        <v>903</v>
      </c>
      <c r="O265" s="111" t="str">
        <f t="shared" si="18"/>
        <v>http://resource.geosciml.org/classifier/cgi/lithology/latite</v>
      </c>
      <c r="P265" s="234" t="s">
        <v>4680</v>
      </c>
    </row>
    <row r="266" spans="1:16" x14ac:dyDescent="0.2">
      <c r="A266" s="154"/>
      <c r="B266" s="154"/>
      <c r="C266" s="154"/>
      <c r="D266" s="149"/>
      <c r="E266" s="149"/>
      <c r="F266" s="150"/>
      <c r="H266" s="106"/>
      <c r="I266" s="110" t="str">
        <f t="shared" si="19"/>
        <v/>
      </c>
      <c r="J266" s="104" t="s">
        <v>1827</v>
      </c>
      <c r="K266" s="110" t="s">
        <v>1313</v>
      </c>
      <c r="L266" s="110" t="s">
        <v>15528</v>
      </c>
      <c r="M266" s="134" t="str">
        <f t="shared" si="20"/>
        <v/>
      </c>
      <c r="N266" s="110" t="s">
        <v>1095</v>
      </c>
      <c r="O266" s="111" t="str">
        <f t="shared" si="18"/>
        <v/>
      </c>
      <c r="P266" s="234" t="s">
        <v>4681</v>
      </c>
    </row>
    <row r="267" spans="1:16" x14ac:dyDescent="0.2">
      <c r="A267" s="154"/>
      <c r="B267" s="154"/>
      <c r="C267" s="154"/>
      <c r="D267" s="149"/>
      <c r="E267" s="149"/>
      <c r="F267" s="150"/>
      <c r="H267" s="106"/>
      <c r="I267" s="110" t="str">
        <f t="shared" si="19"/>
        <v/>
      </c>
      <c r="J267" s="104" t="s">
        <v>1828</v>
      </c>
      <c r="K267" s="110" t="s">
        <v>1314</v>
      </c>
      <c r="L267" s="110" t="s">
        <v>15529</v>
      </c>
      <c r="M267" s="134" t="str">
        <f t="shared" si="20"/>
        <v/>
      </c>
      <c r="N267" s="110" t="s">
        <v>1095</v>
      </c>
      <c r="O267" s="111" t="str">
        <f t="shared" si="18"/>
        <v/>
      </c>
      <c r="P267" s="234" t="s">
        <v>4682</v>
      </c>
    </row>
    <row r="268" spans="1:16" x14ac:dyDescent="0.2">
      <c r="A268" s="154"/>
      <c r="B268" s="154"/>
      <c r="C268" s="154"/>
      <c r="D268" s="149"/>
      <c r="E268" s="149"/>
      <c r="F268" s="150"/>
      <c r="H268" s="106"/>
      <c r="I268" s="110" t="str">
        <f t="shared" si="19"/>
        <v/>
      </c>
      <c r="J268" s="104" t="s">
        <v>1829</v>
      </c>
      <c r="K268" s="110" t="s">
        <v>1315</v>
      </c>
      <c r="L268" s="110" t="s">
        <v>1095</v>
      </c>
      <c r="M268" s="134" t="str">
        <f t="shared" si="20"/>
        <v/>
      </c>
      <c r="N268" s="110" t="s">
        <v>1095</v>
      </c>
      <c r="O268" s="111" t="str">
        <f t="shared" si="18"/>
        <v/>
      </c>
      <c r="P268" s="234" t="s">
        <v>4683</v>
      </c>
    </row>
    <row r="269" spans="1:16" x14ac:dyDescent="0.2">
      <c r="A269" s="154"/>
      <c r="B269" s="154"/>
      <c r="C269" s="154"/>
      <c r="D269" s="149"/>
      <c r="E269" s="149"/>
      <c r="F269" s="150"/>
      <c r="H269" s="106"/>
      <c r="I269" s="110" t="str">
        <f t="shared" si="19"/>
        <v/>
      </c>
      <c r="J269" s="104" t="s">
        <v>1830</v>
      </c>
      <c r="K269" s="110" t="s">
        <v>1316</v>
      </c>
      <c r="L269" s="110" t="s">
        <v>15530</v>
      </c>
      <c r="M269" s="134" t="str">
        <f t="shared" si="20"/>
        <v/>
      </c>
      <c r="N269" s="110" t="s">
        <v>1095</v>
      </c>
      <c r="O269" s="111" t="str">
        <f t="shared" si="18"/>
        <v/>
      </c>
      <c r="P269" s="234" t="s">
        <v>4684</v>
      </c>
    </row>
    <row r="270" spans="1:16" x14ac:dyDescent="0.2">
      <c r="A270" s="154"/>
      <c r="B270" s="154"/>
      <c r="C270" s="154"/>
      <c r="D270" s="149"/>
      <c r="E270" s="149"/>
      <c r="F270" s="150"/>
      <c r="H270" s="106"/>
      <c r="I270" s="110" t="str">
        <f t="shared" si="19"/>
        <v/>
      </c>
      <c r="J270" s="104" t="s">
        <v>1831</v>
      </c>
      <c r="K270" s="110" t="s">
        <v>1317</v>
      </c>
      <c r="L270" s="110" t="s">
        <v>15531</v>
      </c>
      <c r="M270" s="134" t="str">
        <f t="shared" si="20"/>
        <v/>
      </c>
      <c r="N270" s="110" t="s">
        <v>1095</v>
      </c>
      <c r="O270" s="111" t="str">
        <f t="shared" si="18"/>
        <v/>
      </c>
      <c r="P270" s="234" t="s">
        <v>4685</v>
      </c>
    </row>
    <row r="271" spans="1:16" x14ac:dyDescent="0.2">
      <c r="A271" s="154"/>
      <c r="B271" s="154"/>
      <c r="C271" s="154"/>
      <c r="D271" s="149"/>
      <c r="E271" s="149"/>
      <c r="F271" s="150"/>
      <c r="H271" s="106"/>
      <c r="I271" s="110" t="str">
        <f t="shared" si="19"/>
        <v>SLG</v>
      </c>
      <c r="J271" s="104" t="s">
        <v>1832</v>
      </c>
      <c r="K271" s="110" t="s">
        <v>201</v>
      </c>
      <c r="L271" s="110" t="s">
        <v>15532</v>
      </c>
      <c r="M271" s="134" t="str">
        <f t="shared" si="20"/>
        <v>lignite</v>
      </c>
      <c r="N271" s="110" t="s">
        <v>345</v>
      </c>
      <c r="O271" s="111" t="str">
        <f t="shared" si="18"/>
        <v>http://resource.geosciml.org/classifier/cgi/lithology/lignite</v>
      </c>
      <c r="P271" s="234" t="s">
        <v>4686</v>
      </c>
    </row>
    <row r="272" spans="1:16" x14ac:dyDescent="0.2">
      <c r="A272" s="154"/>
      <c r="B272" s="154"/>
      <c r="C272" s="154"/>
      <c r="D272" s="149"/>
      <c r="E272" s="149"/>
      <c r="F272" s="150"/>
      <c r="H272" s="106"/>
      <c r="I272" s="110" t="str">
        <f t="shared" si="19"/>
        <v/>
      </c>
      <c r="J272" s="104" t="s">
        <v>1833</v>
      </c>
      <c r="K272" s="110" t="s">
        <v>1318</v>
      </c>
      <c r="L272" s="110" t="s">
        <v>15533</v>
      </c>
      <c r="M272" s="134" t="str">
        <f t="shared" si="20"/>
        <v/>
      </c>
      <c r="N272" s="110" t="s">
        <v>1095</v>
      </c>
      <c r="O272" s="111" t="str">
        <f t="shared" si="18"/>
        <v/>
      </c>
      <c r="P272" s="234" t="s">
        <v>4687</v>
      </c>
    </row>
    <row r="273" spans="1:16" x14ac:dyDescent="0.2">
      <c r="A273" s="154"/>
      <c r="B273" s="154"/>
      <c r="C273" s="154"/>
      <c r="D273" s="149"/>
      <c r="E273" s="149"/>
      <c r="F273" s="150"/>
      <c r="H273" s="106"/>
      <c r="I273" s="110" t="str">
        <f t="shared" si="19"/>
        <v/>
      </c>
      <c r="J273" s="104" t="s">
        <v>1834</v>
      </c>
      <c r="K273" s="110" t="s">
        <v>1319</v>
      </c>
      <c r="L273" s="110" t="s">
        <v>1095</v>
      </c>
      <c r="M273" s="134" t="str">
        <f t="shared" si="20"/>
        <v/>
      </c>
      <c r="N273" s="110" t="s">
        <v>1095</v>
      </c>
      <c r="O273" s="111" t="str">
        <f t="shared" si="18"/>
        <v/>
      </c>
      <c r="P273" s="234" t="s">
        <v>4688</v>
      </c>
    </row>
    <row r="274" spans="1:16" x14ac:dyDescent="0.2">
      <c r="A274" s="154"/>
      <c r="B274" s="154"/>
      <c r="C274" s="154"/>
      <c r="D274" s="149"/>
      <c r="E274" s="149"/>
      <c r="F274" s="150"/>
      <c r="H274" s="106"/>
      <c r="I274" s="110" t="str">
        <f t="shared" si="19"/>
        <v/>
      </c>
      <c r="J274" s="104" t="s">
        <v>1835</v>
      </c>
      <c r="K274" s="110" t="s">
        <v>1320</v>
      </c>
      <c r="L274" s="110" t="s">
        <v>15534</v>
      </c>
      <c r="M274" s="134" t="str">
        <f t="shared" si="20"/>
        <v/>
      </c>
      <c r="N274" s="110" t="s">
        <v>1095</v>
      </c>
      <c r="O274" s="111" t="str">
        <f t="shared" si="18"/>
        <v/>
      </c>
      <c r="P274" s="234" t="s">
        <v>4689</v>
      </c>
    </row>
    <row r="275" spans="1:16" x14ac:dyDescent="0.2">
      <c r="A275" s="154"/>
      <c r="B275" s="154"/>
      <c r="C275" s="154"/>
      <c r="D275" s="149"/>
      <c r="E275" s="149"/>
      <c r="F275" s="150"/>
      <c r="H275" s="106"/>
      <c r="I275" s="110" t="str">
        <f t="shared" si="19"/>
        <v/>
      </c>
      <c r="J275" s="104" t="s">
        <v>1836</v>
      </c>
      <c r="K275" s="110" t="s">
        <v>1321</v>
      </c>
      <c r="L275" s="110" t="s">
        <v>1095</v>
      </c>
      <c r="M275" s="134" t="str">
        <f t="shared" si="20"/>
        <v>boundstone</v>
      </c>
      <c r="N275" s="110" t="s">
        <v>784</v>
      </c>
      <c r="O275" s="111" t="str">
        <f t="shared" si="18"/>
        <v>http://resource.geosciml.org/classifier/cgi/lithology/boundstone</v>
      </c>
      <c r="P275" s="234" t="s">
        <v>4690</v>
      </c>
    </row>
    <row r="276" spans="1:16" x14ac:dyDescent="0.2">
      <c r="A276" s="154"/>
      <c r="B276" s="154"/>
      <c r="C276" s="154"/>
      <c r="D276" s="149"/>
      <c r="E276" s="149"/>
      <c r="F276" s="150"/>
      <c r="H276" s="106"/>
      <c r="I276" s="110" t="str">
        <f t="shared" si="19"/>
        <v/>
      </c>
      <c r="J276" s="104" t="s">
        <v>1837</v>
      </c>
      <c r="K276" s="110" t="s">
        <v>1322</v>
      </c>
      <c r="L276" s="110" t="s">
        <v>1095</v>
      </c>
      <c r="M276" s="134" t="str">
        <f t="shared" si="20"/>
        <v>carbonate_mud</v>
      </c>
      <c r="N276" s="110" t="s">
        <v>791</v>
      </c>
      <c r="O276" s="111" t="str">
        <f t="shared" si="18"/>
        <v>http://resource.geosciml.org/classifier/cgi/lithology/carbonate_mud</v>
      </c>
      <c r="P276" s="234" t="s">
        <v>4691</v>
      </c>
    </row>
    <row r="277" spans="1:16" x14ac:dyDescent="0.2">
      <c r="A277" s="154"/>
      <c r="B277" s="154"/>
      <c r="C277" s="154"/>
      <c r="D277" s="149"/>
      <c r="E277" s="149"/>
      <c r="F277" s="150"/>
      <c r="H277" s="106"/>
      <c r="I277" s="110" t="str">
        <f t="shared" si="19"/>
        <v/>
      </c>
      <c r="J277" s="104" t="s">
        <v>1838</v>
      </c>
      <c r="K277" s="110" t="s">
        <v>1323</v>
      </c>
      <c r="L277" s="110" t="s">
        <v>1095</v>
      </c>
      <c r="M277" s="134" t="str">
        <f t="shared" si="20"/>
        <v>carbonate_ooze</v>
      </c>
      <c r="N277" s="110" t="s">
        <v>793</v>
      </c>
      <c r="O277" s="111" t="str">
        <f t="shared" si="18"/>
        <v>http://resource.geosciml.org/classifier/cgi/lithology/carbonate_ooze</v>
      </c>
      <c r="P277" s="234" t="s">
        <v>4692</v>
      </c>
    </row>
    <row r="278" spans="1:16" x14ac:dyDescent="0.2">
      <c r="A278" s="154"/>
      <c r="B278" s="154"/>
      <c r="C278" s="154"/>
      <c r="D278" s="149"/>
      <c r="E278" s="149"/>
      <c r="F278" s="150"/>
      <c r="H278" s="106"/>
      <c r="I278" s="110" t="str">
        <f t="shared" si="19"/>
        <v/>
      </c>
      <c r="J278" s="104" t="s">
        <v>1839</v>
      </c>
      <c r="K278" s="110" t="s">
        <v>1324</v>
      </c>
      <c r="L278" s="110" t="s">
        <v>1095</v>
      </c>
      <c r="M278" s="134" t="str">
        <f t="shared" si="20"/>
        <v/>
      </c>
      <c r="N278" s="110" t="s">
        <v>1095</v>
      </c>
      <c r="O278" s="111" t="str">
        <f t="shared" si="18"/>
        <v/>
      </c>
      <c r="P278" s="234" t="s">
        <v>4693</v>
      </c>
    </row>
    <row r="279" spans="1:16" x14ac:dyDescent="0.2">
      <c r="A279" s="154"/>
      <c r="B279" s="154"/>
      <c r="C279" s="154"/>
      <c r="D279" s="149"/>
      <c r="E279" s="149"/>
      <c r="F279" s="150"/>
      <c r="H279" s="106"/>
      <c r="I279" s="110" t="str">
        <f t="shared" si="19"/>
        <v/>
      </c>
      <c r="J279" s="104" t="s">
        <v>1840</v>
      </c>
      <c r="K279" s="110" t="s">
        <v>1325</v>
      </c>
      <c r="L279" s="110" t="s">
        <v>1095</v>
      </c>
      <c r="M279" s="134" t="str">
        <f t="shared" si="20"/>
        <v>calcareous_carbonate_sediment</v>
      </c>
      <c r="N279" s="110" t="s">
        <v>789</v>
      </c>
      <c r="O279" s="111" t="str">
        <f t="shared" si="18"/>
        <v>http://resource.geosciml.org/classifier/cgi/lithology/calcareous_carbonate_sediment</v>
      </c>
      <c r="P279" s="234" t="s">
        <v>4694</v>
      </c>
    </row>
    <row r="280" spans="1:16" x14ac:dyDescent="0.2">
      <c r="A280" s="154"/>
      <c r="B280" s="154"/>
      <c r="C280" s="154"/>
      <c r="D280" s="149"/>
      <c r="E280" s="149"/>
      <c r="F280" s="150"/>
      <c r="H280" s="106"/>
      <c r="I280" s="110" t="str">
        <f t="shared" si="19"/>
        <v>SLM</v>
      </c>
      <c r="J280" s="104" t="s">
        <v>1841</v>
      </c>
      <c r="K280" s="110" t="s">
        <v>202</v>
      </c>
      <c r="L280" s="110" t="s">
        <v>1095</v>
      </c>
      <c r="M280" s="134" t="str">
        <f t="shared" si="20"/>
        <v>limestone</v>
      </c>
      <c r="N280" s="110" t="s">
        <v>346</v>
      </c>
      <c r="O280" s="111" t="str">
        <f t="shared" si="18"/>
        <v>http://resource.geosciml.org/classifier/cgi/lithology/limestone</v>
      </c>
      <c r="P280" s="234" t="s">
        <v>4695</v>
      </c>
    </row>
    <row r="281" spans="1:16" x14ac:dyDescent="0.2">
      <c r="A281" s="154"/>
      <c r="B281" s="154"/>
      <c r="C281" s="154"/>
      <c r="D281" s="149"/>
      <c r="E281" s="149"/>
      <c r="F281" s="150"/>
      <c r="H281" s="106"/>
      <c r="I281" s="110" t="str">
        <f t="shared" si="19"/>
        <v/>
      </c>
      <c r="J281" s="104" t="s">
        <v>1842</v>
      </c>
      <c r="K281" s="110" t="s">
        <v>1326</v>
      </c>
      <c r="L281" s="110" t="s">
        <v>15535</v>
      </c>
      <c r="M281" s="134" t="str">
        <f t="shared" si="20"/>
        <v>carbonate_wackestone</v>
      </c>
      <c r="N281" s="110" t="s">
        <v>800</v>
      </c>
      <c r="O281" s="111" t="str">
        <f t="shared" si="18"/>
        <v>http://resource.geosciml.org/classifier/cgi/lithology/carbonate_wackestone</v>
      </c>
      <c r="P281" s="234" t="s">
        <v>4696</v>
      </c>
    </row>
    <row r="282" spans="1:16" x14ac:dyDescent="0.2">
      <c r="A282" s="154"/>
      <c r="B282" s="154"/>
      <c r="C282" s="154"/>
      <c r="D282" s="149"/>
      <c r="E282" s="149"/>
      <c r="F282" s="150"/>
      <c r="H282" s="106"/>
      <c r="I282" s="110" t="str">
        <f t="shared" si="19"/>
        <v/>
      </c>
      <c r="J282" s="104" t="s">
        <v>1843</v>
      </c>
      <c r="K282" s="110" t="s">
        <v>203</v>
      </c>
      <c r="L282" s="110" t="s">
        <v>1095</v>
      </c>
      <c r="M282" s="134" t="str">
        <f t="shared" si="20"/>
        <v/>
      </c>
      <c r="N282" s="110" t="s">
        <v>1095</v>
      </c>
      <c r="O282" s="111" t="str">
        <f t="shared" si="18"/>
        <v/>
      </c>
      <c r="P282" s="234" t="s">
        <v>4697</v>
      </c>
    </row>
    <row r="283" spans="1:16" x14ac:dyDescent="0.2">
      <c r="A283" s="154"/>
      <c r="B283" s="154"/>
      <c r="C283" s="154"/>
      <c r="D283" s="149"/>
      <c r="E283" s="149"/>
      <c r="F283" s="150"/>
      <c r="H283" s="106"/>
      <c r="I283" s="110" t="str">
        <f t="shared" si="19"/>
        <v/>
      </c>
      <c r="J283" s="104" t="s">
        <v>1844</v>
      </c>
      <c r="K283" s="110" t="s">
        <v>1327</v>
      </c>
      <c r="L283" s="110" t="s">
        <v>1095</v>
      </c>
      <c r="M283" s="134" t="str">
        <f t="shared" si="20"/>
        <v/>
      </c>
      <c r="N283" s="110" t="s">
        <v>1095</v>
      </c>
      <c r="O283" s="111" t="str">
        <f t="shared" si="18"/>
        <v/>
      </c>
      <c r="P283" s="234" t="s">
        <v>4698</v>
      </c>
    </row>
    <row r="284" spans="1:16" x14ac:dyDescent="0.2">
      <c r="A284" s="154"/>
      <c r="B284" s="154"/>
      <c r="C284" s="154"/>
      <c r="D284" s="149"/>
      <c r="E284" s="149"/>
      <c r="F284" s="150"/>
      <c r="H284" s="106"/>
      <c r="I284" s="110" t="str">
        <f t="shared" si="19"/>
        <v/>
      </c>
      <c r="J284" s="104" t="s">
        <v>1845</v>
      </c>
      <c r="K284" s="110" t="s">
        <v>1328</v>
      </c>
      <c r="L284" s="110" t="s">
        <v>1095</v>
      </c>
      <c r="M284" s="134" t="str">
        <f t="shared" si="20"/>
        <v>ash_and_lapilli</v>
      </c>
      <c r="N284" s="110" t="s">
        <v>770</v>
      </c>
      <c r="O284" s="111" t="str">
        <f t="shared" si="18"/>
        <v>http://resource.geosciml.org/classifier/cgi/lithology/ash_and_lapilli</v>
      </c>
      <c r="P284" s="234" t="s">
        <v>4699</v>
      </c>
    </row>
    <row r="285" spans="1:16" x14ac:dyDescent="0.2">
      <c r="A285" s="154"/>
      <c r="B285" s="154"/>
      <c r="C285" s="154"/>
      <c r="D285" s="149"/>
      <c r="E285" s="149"/>
      <c r="F285" s="150"/>
      <c r="H285" s="106"/>
      <c r="I285" s="110" t="str">
        <f t="shared" si="19"/>
        <v/>
      </c>
      <c r="J285" s="104" t="s">
        <v>1846</v>
      </c>
      <c r="K285" s="110" t="s">
        <v>1329</v>
      </c>
      <c r="L285" s="110" t="s">
        <v>15536</v>
      </c>
      <c r="M285" s="134" t="str">
        <f t="shared" si="20"/>
        <v/>
      </c>
      <c r="N285" s="110" t="s">
        <v>1095</v>
      </c>
      <c r="O285" s="111" t="str">
        <f t="shared" si="18"/>
        <v/>
      </c>
      <c r="P285" s="234" t="s">
        <v>4700</v>
      </c>
    </row>
    <row r="286" spans="1:16" x14ac:dyDescent="0.2">
      <c r="A286" s="154"/>
      <c r="B286" s="154"/>
      <c r="C286" s="154"/>
      <c r="D286" s="149"/>
      <c r="E286" s="149"/>
      <c r="F286" s="150"/>
      <c r="H286" s="106"/>
      <c r="I286" s="110" t="str">
        <f t="shared" si="19"/>
        <v/>
      </c>
      <c r="J286" s="104" t="s">
        <v>1847</v>
      </c>
      <c r="K286" s="110" t="s">
        <v>1330</v>
      </c>
      <c r="L286" s="110" t="s">
        <v>1095</v>
      </c>
      <c r="M286" s="134" t="str">
        <f t="shared" si="20"/>
        <v/>
      </c>
      <c r="N286" s="110" t="s">
        <v>1095</v>
      </c>
      <c r="O286" s="111" t="str">
        <f t="shared" si="18"/>
        <v/>
      </c>
      <c r="P286" s="234" t="s">
        <v>4701</v>
      </c>
    </row>
    <row r="287" spans="1:16" ht="15" x14ac:dyDescent="0.2">
      <c r="A287" s="154"/>
      <c r="B287" s="154"/>
      <c r="C287" s="154"/>
      <c r="D287" s="149"/>
      <c r="E287" s="149"/>
      <c r="F287" s="150"/>
      <c r="H287" s="106"/>
      <c r="I287" s="110" t="str">
        <f t="shared" si="19"/>
        <v/>
      </c>
      <c r="J287" s="113" t="s">
        <v>1848</v>
      </c>
      <c r="K287" s="114" t="s">
        <v>1331</v>
      </c>
      <c r="L287" s="110" t="s">
        <v>15537</v>
      </c>
      <c r="M287" s="134" t="str">
        <f t="shared" si="20"/>
        <v/>
      </c>
      <c r="N287" s="114" t="s">
        <v>1095</v>
      </c>
      <c r="O287" s="111" t="str">
        <f t="shared" si="18"/>
        <v/>
      </c>
      <c r="P287" s="234" t="s">
        <v>4702</v>
      </c>
    </row>
    <row r="288" spans="1:16" x14ac:dyDescent="0.2">
      <c r="A288" s="154"/>
      <c r="B288" s="154"/>
      <c r="C288" s="154"/>
      <c r="D288" s="149"/>
      <c r="E288" s="149"/>
      <c r="F288" s="150"/>
      <c r="H288" s="106"/>
      <c r="I288" s="110" t="str">
        <f t="shared" si="19"/>
        <v/>
      </c>
      <c r="J288" s="115" t="s">
        <v>1849</v>
      </c>
      <c r="K288" s="116" t="s">
        <v>1332</v>
      </c>
      <c r="L288" s="110" t="s">
        <v>15538</v>
      </c>
      <c r="M288" s="134" t="str">
        <f t="shared" si="20"/>
        <v/>
      </c>
      <c r="N288" s="116" t="s">
        <v>1095</v>
      </c>
      <c r="O288" s="111" t="str">
        <f t="shared" si="18"/>
        <v/>
      </c>
      <c r="P288" s="234" t="s">
        <v>4703</v>
      </c>
    </row>
    <row r="289" spans="1:16" x14ac:dyDescent="0.2">
      <c r="A289" s="154"/>
      <c r="B289" s="154"/>
      <c r="C289" s="154"/>
      <c r="D289" s="149"/>
      <c r="E289" s="149"/>
      <c r="F289" s="150"/>
      <c r="H289" s="106"/>
      <c r="I289" s="110" t="str">
        <f t="shared" si="19"/>
        <v/>
      </c>
      <c r="J289" s="115" t="s">
        <v>1850</v>
      </c>
      <c r="K289" s="116" t="s">
        <v>1333</v>
      </c>
      <c r="L289" s="110" t="s">
        <v>15539</v>
      </c>
      <c r="M289" s="134" t="str">
        <f t="shared" si="20"/>
        <v/>
      </c>
      <c r="N289" s="116" t="s">
        <v>1095</v>
      </c>
      <c r="O289" s="111" t="str">
        <f t="shared" si="18"/>
        <v/>
      </c>
      <c r="P289" s="234" t="s">
        <v>4704</v>
      </c>
    </row>
    <row r="290" spans="1:16" x14ac:dyDescent="0.2">
      <c r="A290" s="154"/>
      <c r="B290" s="154"/>
      <c r="C290" s="154"/>
      <c r="D290" s="149"/>
      <c r="E290" s="149"/>
      <c r="F290" s="150"/>
      <c r="H290" s="106"/>
      <c r="I290" s="110" t="str">
        <f t="shared" si="19"/>
        <v/>
      </c>
      <c r="J290" s="115" t="s">
        <v>1851</v>
      </c>
      <c r="K290" s="117" t="s">
        <v>1334</v>
      </c>
      <c r="L290" s="110" t="s">
        <v>1095</v>
      </c>
      <c r="M290" s="134" t="str">
        <f t="shared" si="20"/>
        <v>latitic_rock</v>
      </c>
      <c r="N290" s="117" t="s">
        <v>904</v>
      </c>
      <c r="O290" s="111" t="str">
        <f t="shared" si="18"/>
        <v>http://resource.geosciml.org/classifier/cgi/lithology/latitic_rock</v>
      </c>
      <c r="P290" s="234" t="s">
        <v>4705</v>
      </c>
    </row>
    <row r="291" spans="1:16" x14ac:dyDescent="0.2">
      <c r="A291" s="154"/>
      <c r="B291" s="154"/>
      <c r="C291" s="154"/>
      <c r="D291" s="149"/>
      <c r="E291" s="149"/>
      <c r="F291" s="150"/>
      <c r="H291" s="106"/>
      <c r="I291" s="110" t="str">
        <f t="shared" si="19"/>
        <v/>
      </c>
      <c r="J291" s="115" t="s">
        <v>1852</v>
      </c>
      <c r="K291" s="117" t="s">
        <v>1335</v>
      </c>
      <c r="L291" s="117" t="s">
        <v>15540</v>
      </c>
      <c r="M291" s="134" t="str">
        <f t="shared" si="20"/>
        <v/>
      </c>
      <c r="N291" s="117" t="s">
        <v>1095</v>
      </c>
      <c r="O291" s="111" t="str">
        <f t="shared" si="18"/>
        <v/>
      </c>
      <c r="P291" s="234" t="s">
        <v>4706</v>
      </c>
    </row>
    <row r="292" spans="1:16" x14ac:dyDescent="0.2">
      <c r="A292" s="154"/>
      <c r="B292" s="154"/>
      <c r="C292" s="154"/>
      <c r="D292" s="149"/>
      <c r="E292" s="149"/>
      <c r="F292" s="150"/>
      <c r="H292" s="106"/>
      <c r="I292" s="110" t="str">
        <f t="shared" si="19"/>
        <v>MOO</v>
      </c>
      <c r="J292" s="115" t="s">
        <v>1853</v>
      </c>
      <c r="K292" s="116" t="s">
        <v>1336</v>
      </c>
      <c r="L292" s="110" t="s">
        <v>15541</v>
      </c>
      <c r="M292" s="134" t="str">
        <f t="shared" si="20"/>
        <v>basic_igneous_rock</v>
      </c>
      <c r="N292" s="116" t="s">
        <v>776</v>
      </c>
      <c r="O292" s="110"/>
      <c r="P292" s="234" t="s">
        <v>4707</v>
      </c>
    </row>
    <row r="293" spans="1:16" x14ac:dyDescent="0.2">
      <c r="A293" s="154"/>
      <c r="B293" s="154"/>
      <c r="C293" s="154"/>
      <c r="D293" s="149"/>
      <c r="E293" s="149"/>
      <c r="F293" s="150"/>
      <c r="H293" s="106"/>
      <c r="I293" s="110" t="str">
        <f t="shared" si="19"/>
        <v/>
      </c>
      <c r="J293" s="115" t="s">
        <v>1854</v>
      </c>
      <c r="K293" s="117" t="s">
        <v>1337</v>
      </c>
      <c r="L293" s="110" t="s">
        <v>15542</v>
      </c>
      <c r="M293" s="134" t="str">
        <f t="shared" si="20"/>
        <v>carbonate_rich_mud</v>
      </c>
      <c r="N293" s="117" t="s">
        <v>794</v>
      </c>
      <c r="O293" s="110" t="s">
        <v>871</v>
      </c>
      <c r="P293" s="234" t="s">
        <v>4708</v>
      </c>
    </row>
    <row r="294" spans="1:16" x14ac:dyDescent="0.2">
      <c r="A294" s="154"/>
      <c r="B294" s="154"/>
      <c r="C294" s="154"/>
      <c r="D294" s="149"/>
      <c r="E294" s="149"/>
      <c r="F294" s="150"/>
      <c r="H294" s="106"/>
      <c r="I294" s="110" t="str">
        <f t="shared" si="19"/>
        <v/>
      </c>
      <c r="J294" s="115" t="s">
        <v>1855</v>
      </c>
      <c r="K294" s="117" t="s">
        <v>1338</v>
      </c>
      <c r="L294" s="110" t="s">
        <v>15543</v>
      </c>
      <c r="M294" s="134" t="str">
        <f t="shared" si="20"/>
        <v/>
      </c>
      <c r="N294" s="117" t="s">
        <v>1095</v>
      </c>
      <c r="O294" s="110" t="s">
        <v>777</v>
      </c>
      <c r="P294" s="234" t="s">
        <v>4709</v>
      </c>
    </row>
    <row r="295" spans="1:16" x14ac:dyDescent="0.2">
      <c r="A295" s="154"/>
      <c r="B295" s="154"/>
      <c r="C295" s="154"/>
      <c r="D295" s="149"/>
      <c r="E295" s="149"/>
      <c r="F295" s="150"/>
      <c r="H295" s="106"/>
      <c r="I295" s="110" t="str">
        <f t="shared" si="19"/>
        <v/>
      </c>
      <c r="J295" s="115" t="s">
        <v>1856</v>
      </c>
      <c r="K295" s="116" t="s">
        <v>1339</v>
      </c>
      <c r="L295" s="110" t="s">
        <v>1095</v>
      </c>
      <c r="M295" s="134" t="str">
        <f t="shared" si="20"/>
        <v/>
      </c>
      <c r="N295" s="116" t="s">
        <v>1095</v>
      </c>
      <c r="O295" s="110" t="s">
        <v>783</v>
      </c>
      <c r="P295" s="234" t="s">
        <v>4710</v>
      </c>
    </row>
    <row r="296" spans="1:16" x14ac:dyDescent="0.2">
      <c r="A296" s="154"/>
      <c r="B296" s="154"/>
      <c r="C296" s="154"/>
      <c r="D296" s="149"/>
      <c r="E296" s="149"/>
      <c r="F296" s="150"/>
      <c r="H296" s="106"/>
      <c r="I296" s="110" t="str">
        <f t="shared" si="19"/>
        <v/>
      </c>
      <c r="J296" s="115" t="s">
        <v>1857</v>
      </c>
      <c r="K296" s="116" t="s">
        <v>1340</v>
      </c>
      <c r="L296" s="110" t="s">
        <v>15544</v>
      </c>
      <c r="M296" s="134" t="str">
        <f t="shared" si="20"/>
        <v/>
      </c>
      <c r="N296" s="116" t="s">
        <v>1095</v>
      </c>
      <c r="O296" s="110" t="s">
        <v>786</v>
      </c>
      <c r="P296" s="234" t="s">
        <v>4711</v>
      </c>
    </row>
    <row r="297" spans="1:16" x14ac:dyDescent="0.2">
      <c r="A297" s="154"/>
      <c r="B297" s="154"/>
      <c r="C297" s="154"/>
      <c r="D297" s="149"/>
      <c r="E297" s="149"/>
      <c r="F297" s="150"/>
      <c r="H297" s="106"/>
      <c r="I297" s="110" t="str">
        <f t="shared" si="19"/>
        <v/>
      </c>
      <c r="J297" s="115" t="s">
        <v>1858</v>
      </c>
      <c r="K297" s="116" t="s">
        <v>1341</v>
      </c>
      <c r="L297" s="110" t="s">
        <v>1095</v>
      </c>
      <c r="M297" s="134" t="str">
        <f t="shared" si="20"/>
        <v/>
      </c>
      <c r="N297" s="116" t="s">
        <v>1095</v>
      </c>
      <c r="O297" s="110" t="s">
        <v>812</v>
      </c>
      <c r="P297" s="234" t="s">
        <v>4712</v>
      </c>
    </row>
    <row r="298" spans="1:16" x14ac:dyDescent="0.2">
      <c r="A298" s="154"/>
      <c r="B298" s="154"/>
      <c r="C298" s="154"/>
      <c r="D298" s="149"/>
      <c r="E298" s="149"/>
      <c r="F298" s="150"/>
      <c r="H298" s="106"/>
      <c r="I298" s="110" t="str">
        <f t="shared" si="19"/>
        <v/>
      </c>
      <c r="J298" s="115" t="s">
        <v>1859</v>
      </c>
      <c r="K298" s="117" t="s">
        <v>1342</v>
      </c>
      <c r="L298" s="110" t="s">
        <v>1095</v>
      </c>
      <c r="M298" s="134" t="str">
        <f t="shared" si="20"/>
        <v/>
      </c>
      <c r="N298" s="117" t="s">
        <v>1095</v>
      </c>
      <c r="O298" s="110"/>
      <c r="P298" s="234" t="s">
        <v>4713</v>
      </c>
    </row>
    <row r="299" spans="1:16" x14ac:dyDescent="0.2">
      <c r="A299" s="154"/>
      <c r="B299" s="154"/>
      <c r="C299" s="154"/>
      <c r="D299" s="149"/>
      <c r="E299" s="149"/>
      <c r="F299" s="150"/>
      <c r="H299" s="106"/>
      <c r="I299" s="110" t="str">
        <f t="shared" si="19"/>
        <v/>
      </c>
      <c r="J299" s="115" t="s">
        <v>1860</v>
      </c>
      <c r="K299" s="116" t="s">
        <v>1343</v>
      </c>
      <c r="L299" s="110" t="s">
        <v>15545</v>
      </c>
      <c r="M299" s="134" t="str">
        <f t="shared" si="20"/>
        <v/>
      </c>
      <c r="N299" s="116" t="s">
        <v>1095</v>
      </c>
      <c r="O299" s="110" t="s">
        <v>797</v>
      </c>
      <c r="P299" s="234" t="s">
        <v>4714</v>
      </c>
    </row>
    <row r="300" spans="1:16" x14ac:dyDescent="0.2">
      <c r="A300" s="154"/>
      <c r="B300" s="154"/>
      <c r="C300" s="154"/>
      <c r="D300" s="149"/>
      <c r="E300" s="149"/>
      <c r="F300" s="150"/>
      <c r="H300" s="106"/>
      <c r="I300" s="110" t="str">
        <f t="shared" si="19"/>
        <v/>
      </c>
      <c r="J300" s="115" t="s">
        <v>1861</v>
      </c>
      <c r="K300" s="117" t="s">
        <v>1344</v>
      </c>
      <c r="L300" s="110" t="s">
        <v>15546</v>
      </c>
      <c r="M300" s="134" t="str">
        <f t="shared" si="20"/>
        <v>carbonate_mudstone</v>
      </c>
      <c r="N300" s="117" t="s">
        <v>792</v>
      </c>
      <c r="O300" s="110" t="s">
        <v>790</v>
      </c>
      <c r="P300" s="234" t="s">
        <v>4715</v>
      </c>
    </row>
    <row r="301" spans="1:16" x14ac:dyDescent="0.2">
      <c r="A301" s="154"/>
      <c r="B301" s="154"/>
      <c r="C301" s="154"/>
      <c r="D301" s="149"/>
      <c r="E301" s="149"/>
      <c r="F301" s="150"/>
      <c r="H301" s="106"/>
      <c r="I301" s="110" t="str">
        <f t="shared" si="19"/>
        <v/>
      </c>
      <c r="J301" s="115" t="s">
        <v>1862</v>
      </c>
      <c r="K301" s="117" t="s">
        <v>1345</v>
      </c>
      <c r="L301" s="110" t="s">
        <v>15547</v>
      </c>
      <c r="M301" s="134" t="str">
        <f t="shared" si="20"/>
        <v>mica_schist</v>
      </c>
      <c r="N301" s="117" t="s">
        <v>911</v>
      </c>
      <c r="O301" s="110" t="s">
        <v>935</v>
      </c>
      <c r="P301" s="234" t="s">
        <v>4716</v>
      </c>
    </row>
    <row r="302" spans="1:16" x14ac:dyDescent="0.2">
      <c r="A302" s="154"/>
      <c r="B302" s="154"/>
      <c r="C302" s="154"/>
      <c r="D302" s="149"/>
      <c r="E302" s="149"/>
      <c r="F302" s="150"/>
      <c r="H302" s="106"/>
      <c r="I302" s="110" t="str">
        <f t="shared" si="19"/>
        <v/>
      </c>
      <c r="J302" s="115" t="s">
        <v>1863</v>
      </c>
      <c r="K302" s="117" t="s">
        <v>1346</v>
      </c>
      <c r="L302" s="110" t="s">
        <v>1095</v>
      </c>
      <c r="M302" s="134" t="str">
        <f t="shared" si="20"/>
        <v/>
      </c>
      <c r="N302" s="117" t="s">
        <v>1095</v>
      </c>
      <c r="O302" s="110" t="s">
        <v>931</v>
      </c>
      <c r="P302" s="234" t="s">
        <v>4717</v>
      </c>
    </row>
    <row r="303" spans="1:16" x14ac:dyDescent="0.2">
      <c r="A303" s="154"/>
      <c r="B303" s="154"/>
      <c r="C303" s="154"/>
      <c r="D303" s="149"/>
      <c r="E303" s="149"/>
      <c r="F303" s="150"/>
      <c r="H303" s="106"/>
      <c r="I303" s="110" t="str">
        <f t="shared" si="19"/>
        <v/>
      </c>
      <c r="J303" s="115" t="s">
        <v>1864</v>
      </c>
      <c r="K303" s="117" t="s">
        <v>1347</v>
      </c>
      <c r="L303" s="110" t="s">
        <v>1095</v>
      </c>
      <c r="M303" s="134" t="str">
        <f t="shared" si="20"/>
        <v/>
      </c>
      <c r="N303" s="117" t="s">
        <v>1095</v>
      </c>
      <c r="O303" s="110" t="s">
        <v>935</v>
      </c>
      <c r="P303" s="234" t="s">
        <v>4718</v>
      </c>
    </row>
    <row r="304" spans="1:16" x14ac:dyDescent="0.2">
      <c r="A304" s="154"/>
      <c r="B304" s="154"/>
      <c r="C304" s="154"/>
      <c r="D304" s="149"/>
      <c r="E304" s="149"/>
      <c r="F304" s="150"/>
      <c r="H304" s="106"/>
      <c r="I304" s="110" t="str">
        <f t="shared" si="19"/>
        <v/>
      </c>
      <c r="J304" s="115" t="s">
        <v>1865</v>
      </c>
      <c r="K304" s="117" t="s">
        <v>1348</v>
      </c>
      <c r="L304" s="110" t="s">
        <v>15548</v>
      </c>
      <c r="M304" s="134" t="str">
        <f t="shared" si="20"/>
        <v/>
      </c>
      <c r="N304" s="117" t="s">
        <v>1095</v>
      </c>
      <c r="O304" s="110" t="s">
        <v>935</v>
      </c>
      <c r="P304" s="234" t="s">
        <v>4719</v>
      </c>
    </row>
    <row r="305" spans="1:16" x14ac:dyDescent="0.2">
      <c r="A305" s="154"/>
      <c r="B305" s="154"/>
      <c r="C305" s="154"/>
      <c r="D305" s="149"/>
      <c r="E305" s="149"/>
      <c r="F305" s="150"/>
      <c r="H305" s="106"/>
      <c r="I305" s="110" t="str">
        <f t="shared" si="19"/>
        <v/>
      </c>
      <c r="J305" s="115" t="s">
        <v>1866</v>
      </c>
      <c r="K305" s="117" t="s">
        <v>1349</v>
      </c>
      <c r="L305" s="110" t="s">
        <v>1095</v>
      </c>
      <c r="M305" s="134" t="str">
        <f t="shared" si="20"/>
        <v>monzodioritic_rock</v>
      </c>
      <c r="N305" s="117" t="s">
        <v>914</v>
      </c>
      <c r="O305" s="110" t="s">
        <v>935</v>
      </c>
      <c r="P305" s="234" t="s">
        <v>4720</v>
      </c>
    </row>
    <row r="306" spans="1:16" x14ac:dyDescent="0.2">
      <c r="A306" s="154"/>
      <c r="B306" s="154"/>
      <c r="C306" s="154"/>
      <c r="D306" s="149"/>
      <c r="E306" s="149"/>
      <c r="F306" s="150"/>
      <c r="H306" s="106"/>
      <c r="I306" s="110" t="str">
        <f t="shared" si="19"/>
        <v/>
      </c>
      <c r="J306" s="115" t="s">
        <v>1867</v>
      </c>
      <c r="K306" s="117" t="s">
        <v>1350</v>
      </c>
      <c r="L306" s="110" t="s">
        <v>15549</v>
      </c>
      <c r="M306" s="134" t="str">
        <f t="shared" si="20"/>
        <v/>
      </c>
      <c r="N306" s="117" t="s">
        <v>1095</v>
      </c>
      <c r="O306" s="110" t="s">
        <v>799</v>
      </c>
      <c r="P306" s="234" t="s">
        <v>4721</v>
      </c>
    </row>
    <row r="307" spans="1:16" x14ac:dyDescent="0.2">
      <c r="A307" s="154"/>
      <c r="B307" s="154"/>
      <c r="C307" s="154"/>
      <c r="D307" s="149"/>
      <c r="E307" s="149"/>
      <c r="F307" s="150"/>
      <c r="H307" s="106"/>
      <c r="I307" s="110" t="str">
        <f t="shared" si="19"/>
        <v>LPS</v>
      </c>
      <c r="J307" s="115" t="s">
        <v>1868</v>
      </c>
      <c r="K307" s="117" t="s">
        <v>1351</v>
      </c>
      <c r="L307" s="110" t="s">
        <v>15550</v>
      </c>
      <c r="M307" s="134" t="str">
        <f t="shared" si="20"/>
        <v/>
      </c>
      <c r="N307" s="117" t="s">
        <v>1095</v>
      </c>
      <c r="O307" s="110" t="s">
        <v>804</v>
      </c>
      <c r="P307" s="234" t="s">
        <v>4722</v>
      </c>
    </row>
    <row r="308" spans="1:16" x14ac:dyDescent="0.2">
      <c r="A308" s="154"/>
      <c r="B308" s="154"/>
      <c r="C308" s="154"/>
      <c r="D308" s="149"/>
      <c r="E308" s="149"/>
      <c r="F308" s="150"/>
      <c r="H308" s="106"/>
      <c r="I308" s="110" t="str">
        <f t="shared" si="19"/>
        <v>SMU</v>
      </c>
      <c r="J308" s="115" t="s">
        <v>1869</v>
      </c>
      <c r="K308" s="117" t="s">
        <v>205</v>
      </c>
      <c r="L308" s="110" t="s">
        <v>15551</v>
      </c>
      <c r="M308" s="134" t="str">
        <f t="shared" si="20"/>
        <v>mudstone</v>
      </c>
      <c r="N308" s="117" t="s">
        <v>2119</v>
      </c>
      <c r="O308" s="110" t="s">
        <v>928</v>
      </c>
      <c r="P308" s="234" t="s">
        <v>4723</v>
      </c>
    </row>
    <row r="309" spans="1:16" x14ac:dyDescent="0.2">
      <c r="A309" s="154"/>
      <c r="B309" s="154"/>
      <c r="C309" s="154"/>
      <c r="D309" s="149"/>
      <c r="E309" s="149"/>
      <c r="F309" s="150"/>
      <c r="H309" s="106"/>
      <c r="I309" s="110" t="str">
        <f t="shared" si="19"/>
        <v/>
      </c>
      <c r="J309" s="115" t="s">
        <v>1870</v>
      </c>
      <c r="K309" s="117" t="s">
        <v>1352</v>
      </c>
      <c r="L309" s="110" t="s">
        <v>1095</v>
      </c>
      <c r="M309" s="134" t="str">
        <f t="shared" si="20"/>
        <v/>
      </c>
      <c r="N309" s="117" t="s">
        <v>1095</v>
      </c>
      <c r="O309" s="110" t="s">
        <v>810</v>
      </c>
      <c r="P309" s="234" t="s">
        <v>4724</v>
      </c>
    </row>
    <row r="310" spans="1:16" x14ac:dyDescent="0.2">
      <c r="A310" s="154"/>
      <c r="B310" s="154"/>
      <c r="C310" s="154"/>
      <c r="D310" s="149"/>
      <c r="E310" s="149"/>
      <c r="F310" s="150"/>
      <c r="H310" s="106"/>
      <c r="I310" s="110" t="str">
        <f t="shared" si="19"/>
        <v>ZOO</v>
      </c>
      <c r="J310" s="115" t="s">
        <v>19355</v>
      </c>
      <c r="K310" s="117" t="s">
        <v>1353</v>
      </c>
      <c r="L310" s="110" t="s">
        <v>15552</v>
      </c>
      <c r="M310" s="134" t="str">
        <f t="shared" si="20"/>
        <v>composite_genesis_rock</v>
      </c>
      <c r="N310" s="117" t="s">
        <v>815</v>
      </c>
      <c r="O310" s="110" t="s">
        <v>811</v>
      </c>
      <c r="P310" s="234" t="s">
        <v>4725</v>
      </c>
    </row>
    <row r="311" spans="1:16" x14ac:dyDescent="0.2">
      <c r="A311" s="154"/>
      <c r="B311" s="154"/>
      <c r="C311" s="154"/>
      <c r="D311" s="149"/>
      <c r="E311" s="149"/>
      <c r="F311" s="150"/>
      <c r="H311" s="106"/>
      <c r="I311" s="110" t="str">
        <f t="shared" si="19"/>
        <v/>
      </c>
      <c r="J311" s="115" t="s">
        <v>1871</v>
      </c>
      <c r="K311" s="117" t="s">
        <v>1354</v>
      </c>
      <c r="L311" s="110" t="s">
        <v>1095</v>
      </c>
      <c r="M311" s="134" t="str">
        <f t="shared" si="20"/>
        <v>monzogabbroic_rock</v>
      </c>
      <c r="N311" s="117" t="s">
        <v>916</v>
      </c>
      <c r="O311" s="110" t="s">
        <v>812</v>
      </c>
      <c r="P311" s="234" t="s">
        <v>4726</v>
      </c>
    </row>
    <row r="312" spans="1:16" x14ac:dyDescent="0.2">
      <c r="A312" s="154"/>
      <c r="B312" s="154"/>
      <c r="C312" s="154"/>
      <c r="D312" s="149"/>
      <c r="E312" s="149"/>
      <c r="F312" s="150"/>
      <c r="H312" s="106"/>
      <c r="I312" s="110" t="str">
        <f t="shared" si="19"/>
        <v/>
      </c>
      <c r="J312" s="115" t="s">
        <v>1872</v>
      </c>
      <c r="K312" s="117" t="s">
        <v>1355</v>
      </c>
      <c r="L312" s="110" t="s">
        <v>1095</v>
      </c>
      <c r="M312" s="134" t="str">
        <f t="shared" si="20"/>
        <v/>
      </c>
      <c r="N312" s="117" t="s">
        <v>1095</v>
      </c>
      <c r="O312" s="110" t="s">
        <v>935</v>
      </c>
      <c r="P312" s="234" t="s">
        <v>4727</v>
      </c>
    </row>
    <row r="313" spans="1:16" x14ac:dyDescent="0.2">
      <c r="A313" s="154"/>
      <c r="B313" s="154"/>
      <c r="C313" s="154"/>
      <c r="D313" s="149"/>
      <c r="E313" s="149"/>
      <c r="F313" s="150"/>
      <c r="H313" s="106"/>
      <c r="I313" s="110" t="str">
        <f t="shared" si="19"/>
        <v/>
      </c>
      <c r="J313" s="115" t="s">
        <v>1873</v>
      </c>
      <c r="K313" s="117" t="s">
        <v>1356</v>
      </c>
      <c r="L313" s="110" t="s">
        <v>1095</v>
      </c>
      <c r="M313" s="134" t="str">
        <f t="shared" si="20"/>
        <v/>
      </c>
      <c r="N313" s="117" t="s">
        <v>1095</v>
      </c>
      <c r="O313" s="110" t="s">
        <v>931</v>
      </c>
      <c r="P313" s="234" t="s">
        <v>4728</v>
      </c>
    </row>
    <row r="314" spans="1:16" x14ac:dyDescent="0.2">
      <c r="A314" s="154"/>
      <c r="B314" s="154"/>
      <c r="C314" s="154"/>
      <c r="D314" s="149"/>
      <c r="E314" s="149"/>
      <c r="F314" s="150"/>
      <c r="H314" s="106"/>
      <c r="I314" s="110" t="str">
        <f t="shared" si="19"/>
        <v/>
      </c>
      <c r="J314" s="115" t="s">
        <v>1874</v>
      </c>
      <c r="K314" s="117" t="s">
        <v>1357</v>
      </c>
      <c r="L314" s="110" t="s">
        <v>1095</v>
      </c>
      <c r="M314" s="134" t="str">
        <f t="shared" si="20"/>
        <v/>
      </c>
      <c r="N314" s="117" t="s">
        <v>1095</v>
      </c>
      <c r="O314" s="110" t="s">
        <v>935</v>
      </c>
      <c r="P314" s="234" t="s">
        <v>4729</v>
      </c>
    </row>
    <row r="315" spans="1:16" x14ac:dyDescent="0.2">
      <c r="A315" s="154"/>
      <c r="B315" s="154"/>
      <c r="C315" s="154"/>
      <c r="D315" s="149"/>
      <c r="E315" s="149"/>
      <c r="F315" s="150"/>
      <c r="H315" s="106"/>
      <c r="I315" s="110" t="str">
        <f t="shared" si="19"/>
        <v/>
      </c>
      <c r="J315" s="115" t="s">
        <v>1875</v>
      </c>
      <c r="K315" s="117" t="s">
        <v>1358</v>
      </c>
      <c r="L315" s="110" t="s">
        <v>1095</v>
      </c>
      <c r="M315" s="134" t="str">
        <f t="shared" si="20"/>
        <v>migmatite</v>
      </c>
      <c r="N315" s="117" t="s">
        <v>347</v>
      </c>
      <c r="O315" s="110" t="s">
        <v>931</v>
      </c>
      <c r="P315" s="234" t="s">
        <v>4730</v>
      </c>
    </row>
    <row r="316" spans="1:16" x14ac:dyDescent="0.2">
      <c r="A316" s="154"/>
      <c r="B316" s="154"/>
      <c r="C316" s="154"/>
      <c r="D316" s="149"/>
      <c r="E316" s="149"/>
      <c r="F316" s="150"/>
      <c r="H316" s="106"/>
      <c r="I316" s="110" t="str">
        <f t="shared" si="19"/>
        <v/>
      </c>
      <c r="J316" s="115" t="s">
        <v>1876</v>
      </c>
      <c r="K316" s="117" t="s">
        <v>1359</v>
      </c>
      <c r="L316" s="110" t="s">
        <v>15553</v>
      </c>
      <c r="M316" s="134" t="str">
        <f t="shared" si="20"/>
        <v/>
      </c>
      <c r="N316" s="117" t="s">
        <v>1095</v>
      </c>
      <c r="O316" s="110" t="s">
        <v>935</v>
      </c>
      <c r="P316" s="234" t="s">
        <v>4731</v>
      </c>
    </row>
    <row r="317" spans="1:16" x14ac:dyDescent="0.2">
      <c r="A317" s="154"/>
      <c r="B317" s="154"/>
      <c r="C317" s="154"/>
      <c r="D317" s="149"/>
      <c r="E317" s="149"/>
      <c r="F317" s="150"/>
      <c r="H317" s="106"/>
      <c r="I317" s="110" t="str">
        <f t="shared" si="19"/>
        <v/>
      </c>
      <c r="J317" s="115" t="s">
        <v>1877</v>
      </c>
      <c r="K317" s="117" t="s">
        <v>1360</v>
      </c>
      <c r="L317" s="110" t="s">
        <v>1095</v>
      </c>
      <c r="M317" s="134" t="str">
        <f t="shared" si="20"/>
        <v/>
      </c>
      <c r="N317" s="117" t="s">
        <v>1095</v>
      </c>
      <c r="O317" s="110" t="s">
        <v>814</v>
      </c>
      <c r="P317" s="234" t="s">
        <v>4732</v>
      </c>
    </row>
    <row r="318" spans="1:16" x14ac:dyDescent="0.2">
      <c r="A318" s="154"/>
      <c r="B318" s="154"/>
      <c r="C318" s="154"/>
      <c r="D318" s="149"/>
      <c r="E318" s="149"/>
      <c r="F318" s="150"/>
      <c r="H318" s="106"/>
      <c r="I318" s="110" t="str">
        <f t="shared" si="19"/>
        <v/>
      </c>
      <c r="J318" s="115" t="s">
        <v>1878</v>
      </c>
      <c r="K318" s="117" t="s">
        <v>1361</v>
      </c>
      <c r="L318" s="110" t="s">
        <v>15554</v>
      </c>
      <c r="M318" s="134" t="str">
        <f t="shared" si="20"/>
        <v/>
      </c>
      <c r="N318" s="117" t="s">
        <v>1095</v>
      </c>
      <c r="O318" s="110" t="s">
        <v>924</v>
      </c>
      <c r="P318" s="234" t="s">
        <v>4733</v>
      </c>
    </row>
    <row r="319" spans="1:16" x14ac:dyDescent="0.2">
      <c r="A319" s="154"/>
      <c r="B319" s="154"/>
      <c r="C319" s="154"/>
      <c r="D319" s="149"/>
      <c r="E319" s="149"/>
      <c r="F319" s="150"/>
      <c r="H319" s="106"/>
      <c r="I319" s="110" t="str">
        <f t="shared" si="19"/>
        <v/>
      </c>
      <c r="J319" s="115" t="s">
        <v>1879</v>
      </c>
      <c r="K319" s="116" t="s">
        <v>1362</v>
      </c>
      <c r="L319" s="110" t="s">
        <v>18775</v>
      </c>
      <c r="M319" s="134" t="str">
        <f t="shared" si="20"/>
        <v/>
      </c>
      <c r="N319" s="116" t="s">
        <v>1095</v>
      </c>
      <c r="O319" s="110" t="s">
        <v>799</v>
      </c>
      <c r="P319" s="234" t="s">
        <v>4734</v>
      </c>
    </row>
    <row r="320" spans="1:16" x14ac:dyDescent="0.2">
      <c r="A320" s="154"/>
      <c r="B320" s="154"/>
      <c r="C320" s="154"/>
      <c r="D320" s="149"/>
      <c r="E320" s="149"/>
      <c r="F320" s="150"/>
      <c r="H320" s="106"/>
      <c r="I320" s="110" t="str">
        <f t="shared" si="19"/>
        <v/>
      </c>
      <c r="J320" s="115" t="s">
        <v>1880</v>
      </c>
      <c r="K320" s="117" t="s">
        <v>1363</v>
      </c>
      <c r="L320" s="110" t="s">
        <v>1095</v>
      </c>
      <c r="M320" s="134" t="str">
        <f t="shared" si="20"/>
        <v/>
      </c>
      <c r="N320" s="117" t="s">
        <v>1095</v>
      </c>
      <c r="O320" s="110" t="s">
        <v>805</v>
      </c>
      <c r="P320" s="234" t="s">
        <v>4735</v>
      </c>
    </row>
    <row r="321" spans="1:16" x14ac:dyDescent="0.2">
      <c r="A321" s="154"/>
      <c r="B321" s="154"/>
      <c r="C321" s="154"/>
      <c r="D321" s="149"/>
      <c r="E321" s="149"/>
      <c r="F321" s="150"/>
      <c r="H321" s="106"/>
      <c r="I321" s="110" t="str">
        <f t="shared" si="19"/>
        <v/>
      </c>
      <c r="J321" s="115" t="s">
        <v>1881</v>
      </c>
      <c r="K321" s="117" t="s">
        <v>1364</v>
      </c>
      <c r="L321" s="110" t="s">
        <v>1095</v>
      </c>
      <c r="M321" s="134" t="str">
        <f t="shared" si="20"/>
        <v>monzonitic_rock</v>
      </c>
      <c r="N321" s="117" t="s">
        <v>919</v>
      </c>
      <c r="O321" s="110" t="s">
        <v>805</v>
      </c>
      <c r="P321" s="234" t="s">
        <v>4736</v>
      </c>
    </row>
    <row r="322" spans="1:16" x14ac:dyDescent="0.2">
      <c r="A322" s="154"/>
      <c r="B322" s="154"/>
      <c r="C322" s="154"/>
      <c r="D322" s="149"/>
      <c r="E322" s="149"/>
      <c r="F322" s="150"/>
      <c r="H322" s="106"/>
      <c r="I322" s="110" t="str">
        <f t="shared" si="19"/>
        <v/>
      </c>
      <c r="J322" s="115" t="s">
        <v>1882</v>
      </c>
      <c r="K322" s="117" t="s">
        <v>1365</v>
      </c>
      <c r="L322" s="110" t="s">
        <v>1095</v>
      </c>
      <c r="M322" s="134" t="str">
        <f t="shared" si="20"/>
        <v>monzodiorite</v>
      </c>
      <c r="N322" s="117" t="s">
        <v>913</v>
      </c>
      <c r="O322" s="110" t="s">
        <v>805</v>
      </c>
      <c r="P322" s="234" t="s">
        <v>4737</v>
      </c>
    </row>
    <row r="323" spans="1:16" x14ac:dyDescent="0.2">
      <c r="A323" s="154"/>
      <c r="B323" s="154"/>
      <c r="C323" s="154"/>
      <c r="D323" s="149"/>
      <c r="E323" s="149"/>
      <c r="F323" s="150"/>
      <c r="H323" s="106"/>
      <c r="I323" s="110" t="str">
        <f t="shared" si="19"/>
        <v/>
      </c>
      <c r="J323" s="115" t="s">
        <v>1883</v>
      </c>
      <c r="K323" s="117" t="s">
        <v>1366</v>
      </c>
      <c r="L323" s="110" t="s">
        <v>1095</v>
      </c>
      <c r="M323" s="134" t="str">
        <f t="shared" si="20"/>
        <v>monzogabbro</v>
      </c>
      <c r="N323" s="117" t="s">
        <v>915</v>
      </c>
      <c r="O323" s="110" t="s">
        <v>805</v>
      </c>
      <c r="P323" s="234" t="s">
        <v>4738</v>
      </c>
    </row>
    <row r="324" spans="1:16" x14ac:dyDescent="0.2">
      <c r="A324" s="154"/>
      <c r="B324" s="154"/>
      <c r="C324" s="154"/>
      <c r="D324" s="149"/>
      <c r="E324" s="149"/>
      <c r="F324" s="150"/>
      <c r="H324" s="106"/>
      <c r="I324" s="110" t="str">
        <f t="shared" si="19"/>
        <v>IMG</v>
      </c>
      <c r="J324" s="115" t="s">
        <v>1884</v>
      </c>
      <c r="K324" s="117" t="s">
        <v>1367</v>
      </c>
      <c r="L324" s="110" t="s">
        <v>15555</v>
      </c>
      <c r="M324" s="134" t="str">
        <f t="shared" si="20"/>
        <v>monzogranite</v>
      </c>
      <c r="N324" s="117" t="s">
        <v>917</v>
      </c>
      <c r="O324" s="110"/>
      <c r="P324" s="234" t="s">
        <v>4739</v>
      </c>
    </row>
    <row r="325" spans="1:16" x14ac:dyDescent="0.2">
      <c r="A325" s="154"/>
      <c r="B325" s="154"/>
      <c r="C325" s="154"/>
      <c r="D325" s="149"/>
      <c r="E325" s="149"/>
      <c r="F325" s="150"/>
      <c r="H325" s="106"/>
      <c r="I325" s="110" t="str">
        <f t="shared" si="19"/>
        <v/>
      </c>
      <c r="J325" s="115" t="s">
        <v>1885</v>
      </c>
      <c r="K325" s="117" t="s">
        <v>1368</v>
      </c>
      <c r="L325" s="110" t="s">
        <v>15556</v>
      </c>
      <c r="M325" s="134" t="str">
        <f t="shared" si="20"/>
        <v>monzonite</v>
      </c>
      <c r="N325" s="117" t="s">
        <v>918</v>
      </c>
      <c r="O325" s="110" t="s">
        <v>820</v>
      </c>
      <c r="P325" s="234" t="s">
        <v>4740</v>
      </c>
    </row>
    <row r="326" spans="1:16" x14ac:dyDescent="0.2">
      <c r="A326" s="154"/>
      <c r="B326" s="154"/>
      <c r="C326" s="154"/>
      <c r="D326" s="149"/>
      <c r="E326" s="149"/>
      <c r="F326" s="150"/>
      <c r="H326" s="106"/>
      <c r="I326" s="110" t="str">
        <f t="shared" si="19"/>
        <v>ZMA</v>
      </c>
      <c r="J326" s="115" t="s">
        <v>1886</v>
      </c>
      <c r="K326" s="116" t="s">
        <v>1369</v>
      </c>
      <c r="L326" s="110" t="s">
        <v>15557</v>
      </c>
      <c r="M326" s="134" t="str">
        <f t="shared" si="20"/>
        <v>marble</v>
      </c>
      <c r="N326" s="116" t="s">
        <v>907</v>
      </c>
      <c r="O326" s="110" t="s">
        <v>928</v>
      </c>
      <c r="P326" s="234" t="s">
        <v>4741</v>
      </c>
    </row>
    <row r="327" spans="1:16" x14ac:dyDescent="0.2">
      <c r="A327" s="154"/>
      <c r="B327" s="154"/>
      <c r="C327" s="154"/>
      <c r="D327" s="149"/>
      <c r="E327" s="149"/>
      <c r="F327" s="150"/>
      <c r="H327" s="106"/>
      <c r="I327" s="110" t="str">
        <f t="shared" si="19"/>
        <v/>
      </c>
      <c r="J327" s="115" t="s">
        <v>1887</v>
      </c>
      <c r="K327" s="116" t="s">
        <v>1370</v>
      </c>
      <c r="L327" s="110" t="s">
        <v>15558</v>
      </c>
      <c r="M327" s="134" t="str">
        <f t="shared" si="20"/>
        <v>carbonate_rich_mudstone</v>
      </c>
      <c r="N327" s="116" t="s">
        <v>795</v>
      </c>
      <c r="O327" s="110" t="s">
        <v>826</v>
      </c>
      <c r="P327" s="234" t="s">
        <v>4742</v>
      </c>
    </row>
    <row r="328" spans="1:16" x14ac:dyDescent="0.2">
      <c r="A328" s="154"/>
      <c r="B328" s="154"/>
      <c r="C328" s="154"/>
      <c r="D328" s="149"/>
      <c r="E328" s="149"/>
      <c r="F328" s="150"/>
      <c r="H328" s="106"/>
      <c r="I328" s="110" t="str">
        <f t="shared" si="19"/>
        <v/>
      </c>
      <c r="J328" s="115" t="s">
        <v>1888</v>
      </c>
      <c r="K328" s="116" t="s">
        <v>1371</v>
      </c>
      <c r="L328" s="110" t="s">
        <v>15559</v>
      </c>
      <c r="M328" s="134" t="str">
        <f t="shared" si="20"/>
        <v/>
      </c>
      <c r="N328" s="116" t="s">
        <v>1095</v>
      </c>
      <c r="O328" s="110" t="s">
        <v>828</v>
      </c>
      <c r="P328" s="234" t="s">
        <v>4743</v>
      </c>
    </row>
    <row r="329" spans="1:16" x14ac:dyDescent="0.2">
      <c r="A329" s="154"/>
      <c r="B329" s="154"/>
      <c r="C329" s="154"/>
      <c r="D329" s="149"/>
      <c r="E329" s="149"/>
      <c r="F329" s="150"/>
      <c r="H329" s="106"/>
      <c r="I329" s="110" t="str">
        <f t="shared" ref="I329:I392" si="21">IFERROR((INDEX(A:E,MATCH($J329,E:E,0),2)),"")</f>
        <v/>
      </c>
      <c r="J329" s="115" t="s">
        <v>1889</v>
      </c>
      <c r="K329" s="116" t="s">
        <v>1372</v>
      </c>
      <c r="L329" s="110" t="s">
        <v>15560</v>
      </c>
      <c r="M329" s="134" t="str">
        <f t="shared" ref="M329:M392" si="22">IF(N329="","",HYPERLINK(O329,N329))</f>
        <v/>
      </c>
      <c r="N329" s="116" t="s">
        <v>1095</v>
      </c>
      <c r="O329" s="110" t="s">
        <v>838</v>
      </c>
      <c r="P329" s="234" t="s">
        <v>4744</v>
      </c>
    </row>
    <row r="330" spans="1:16" x14ac:dyDescent="0.2">
      <c r="A330" s="154"/>
      <c r="B330" s="154"/>
      <c r="C330" s="154"/>
      <c r="D330" s="149"/>
      <c r="E330" s="149"/>
      <c r="F330" s="150"/>
      <c r="H330" s="106"/>
      <c r="I330" s="110" t="str">
        <f t="shared" si="21"/>
        <v/>
      </c>
      <c r="J330" s="115" t="s">
        <v>1890</v>
      </c>
      <c r="K330" s="116" t="s">
        <v>1373</v>
      </c>
      <c r="L330" s="110" t="s">
        <v>15561</v>
      </c>
      <c r="M330" s="134" t="str">
        <f t="shared" si="22"/>
        <v>metasomatic_rock</v>
      </c>
      <c r="N330" s="116" t="s">
        <v>910</v>
      </c>
      <c r="O330" s="110" t="s">
        <v>831</v>
      </c>
      <c r="P330" s="234" t="s">
        <v>4745</v>
      </c>
    </row>
    <row r="331" spans="1:16" x14ac:dyDescent="0.2">
      <c r="A331" s="154"/>
      <c r="B331" s="154"/>
      <c r="C331" s="154"/>
      <c r="D331" s="149"/>
      <c r="E331" s="149"/>
      <c r="F331" s="150"/>
      <c r="H331" s="106"/>
      <c r="I331" s="110" t="str">
        <f t="shared" si="21"/>
        <v>MAS</v>
      </c>
      <c r="J331" s="115" t="s">
        <v>1891</v>
      </c>
      <c r="K331" s="116" t="s">
        <v>1374</v>
      </c>
      <c r="L331" s="110" t="s">
        <v>15562</v>
      </c>
      <c r="M331" s="134" t="str">
        <f t="shared" si="22"/>
        <v/>
      </c>
      <c r="N331" s="116" t="s">
        <v>1095</v>
      </c>
      <c r="O331" s="110"/>
      <c r="P331" s="234" t="s">
        <v>4746</v>
      </c>
    </row>
    <row r="332" spans="1:16" x14ac:dyDescent="0.2">
      <c r="A332" s="154"/>
      <c r="B332" s="154"/>
      <c r="C332" s="154"/>
      <c r="D332" s="149"/>
      <c r="E332" s="149"/>
      <c r="F332" s="150"/>
      <c r="H332" s="106"/>
      <c r="I332" s="110" t="str">
        <f t="shared" si="21"/>
        <v/>
      </c>
      <c r="J332" s="115" t="s">
        <v>1892</v>
      </c>
      <c r="K332" s="116" t="s">
        <v>1375</v>
      </c>
      <c r="L332" s="110" t="s">
        <v>15563</v>
      </c>
      <c r="M332" s="134" t="str">
        <f t="shared" si="22"/>
        <v/>
      </c>
      <c r="N332" s="116" t="s">
        <v>1095</v>
      </c>
      <c r="O332" s="110" t="s">
        <v>810</v>
      </c>
      <c r="P332" s="234" t="s">
        <v>4747</v>
      </c>
    </row>
    <row r="333" spans="1:16" x14ac:dyDescent="0.2">
      <c r="A333" s="154"/>
      <c r="B333" s="154"/>
      <c r="C333" s="154"/>
      <c r="D333" s="149"/>
      <c r="E333" s="149"/>
      <c r="F333" s="150"/>
      <c r="H333" s="106"/>
      <c r="I333" s="110" t="str">
        <f t="shared" si="21"/>
        <v/>
      </c>
      <c r="J333" s="115" t="s">
        <v>1976</v>
      </c>
      <c r="K333" s="116" t="s">
        <v>1376</v>
      </c>
      <c r="L333" s="110" t="s">
        <v>15564</v>
      </c>
      <c r="M333" s="134" t="str">
        <f t="shared" si="22"/>
        <v/>
      </c>
      <c r="N333" s="116" t="s">
        <v>1095</v>
      </c>
      <c r="O333" s="110"/>
      <c r="P333" s="234" t="s">
        <v>4748</v>
      </c>
    </row>
    <row r="334" spans="1:16" x14ac:dyDescent="0.2">
      <c r="A334" s="154"/>
      <c r="B334" s="154"/>
      <c r="C334" s="154"/>
      <c r="D334" s="149"/>
      <c r="E334" s="149"/>
      <c r="F334" s="150"/>
      <c r="H334" s="106"/>
      <c r="I334" s="110" t="str">
        <f t="shared" si="21"/>
        <v/>
      </c>
      <c r="J334" s="115" t="s">
        <v>1893</v>
      </c>
      <c r="K334" s="117" t="s">
        <v>1377</v>
      </c>
      <c r="L334" s="110" t="s">
        <v>15565</v>
      </c>
      <c r="M334" s="134" t="str">
        <f t="shared" si="22"/>
        <v/>
      </c>
      <c r="N334" s="117" t="s">
        <v>1095</v>
      </c>
      <c r="O334" s="110" t="s">
        <v>868</v>
      </c>
      <c r="P334" s="234" t="s">
        <v>4749</v>
      </c>
    </row>
    <row r="335" spans="1:16" x14ac:dyDescent="0.2">
      <c r="A335" s="154"/>
      <c r="B335" s="154"/>
      <c r="C335" s="154"/>
      <c r="D335" s="149"/>
      <c r="E335" s="149"/>
      <c r="F335" s="150"/>
      <c r="H335" s="106"/>
      <c r="I335" s="110" t="str">
        <f t="shared" si="21"/>
        <v/>
      </c>
      <c r="J335" s="115" t="s">
        <v>1894</v>
      </c>
      <c r="K335" s="117" t="s">
        <v>1378</v>
      </c>
      <c r="L335" s="110" t="s">
        <v>15566</v>
      </c>
      <c r="M335" s="134" t="str">
        <f t="shared" si="22"/>
        <v/>
      </c>
      <c r="N335" s="117" t="s">
        <v>1095</v>
      </c>
      <c r="O335" s="110" t="s">
        <v>874</v>
      </c>
      <c r="P335" s="234" t="s">
        <v>4750</v>
      </c>
    </row>
    <row r="336" spans="1:16" x14ac:dyDescent="0.2">
      <c r="A336" s="154"/>
      <c r="B336" s="154"/>
      <c r="C336" s="154"/>
      <c r="D336" s="149"/>
      <c r="E336" s="149"/>
      <c r="F336" s="150"/>
      <c r="H336" s="106"/>
      <c r="I336" s="110" t="str">
        <f t="shared" si="21"/>
        <v/>
      </c>
      <c r="J336" s="115" t="s">
        <v>1895</v>
      </c>
      <c r="K336" s="117" t="s">
        <v>1379</v>
      </c>
      <c r="L336" s="110" t="s">
        <v>15567</v>
      </c>
      <c r="M336" s="134" t="str">
        <f t="shared" si="22"/>
        <v/>
      </c>
      <c r="N336" s="117" t="s">
        <v>1095</v>
      </c>
      <c r="O336" s="110" t="s">
        <v>876</v>
      </c>
      <c r="P336" s="234" t="s">
        <v>4751</v>
      </c>
    </row>
    <row r="337" spans="1:16" x14ac:dyDescent="0.2">
      <c r="A337" s="154"/>
      <c r="B337" s="154"/>
      <c r="C337" s="154"/>
      <c r="D337" s="149"/>
      <c r="E337" s="149"/>
      <c r="F337" s="150"/>
      <c r="H337" s="106"/>
      <c r="I337" s="110" t="str">
        <f t="shared" si="21"/>
        <v/>
      </c>
      <c r="J337" s="115" t="s">
        <v>1896</v>
      </c>
      <c r="K337" s="116" t="s">
        <v>1380</v>
      </c>
      <c r="L337" s="110" t="s">
        <v>15568</v>
      </c>
      <c r="M337" s="134" t="str">
        <f t="shared" si="22"/>
        <v/>
      </c>
      <c r="N337" s="116" t="s">
        <v>1095</v>
      </c>
      <c r="O337" s="110" t="s">
        <v>879</v>
      </c>
      <c r="P337" s="234" t="s">
        <v>4752</v>
      </c>
    </row>
    <row r="338" spans="1:16" x14ac:dyDescent="0.2">
      <c r="A338" s="154"/>
      <c r="B338" s="154"/>
      <c r="C338" s="154"/>
      <c r="D338" s="149"/>
      <c r="E338" s="149"/>
      <c r="F338" s="150"/>
      <c r="H338" s="106"/>
      <c r="I338" s="110" t="str">
        <f t="shared" si="21"/>
        <v/>
      </c>
      <c r="J338" s="115" t="s">
        <v>1897</v>
      </c>
      <c r="K338" s="117" t="s">
        <v>1381</v>
      </c>
      <c r="L338" s="110" t="s">
        <v>15569</v>
      </c>
      <c r="M338" s="134" t="str">
        <f t="shared" si="22"/>
        <v/>
      </c>
      <c r="N338" s="117" t="s">
        <v>1095</v>
      </c>
      <c r="O338" s="110" t="s">
        <v>882</v>
      </c>
      <c r="P338" s="234" t="s">
        <v>4753</v>
      </c>
    </row>
    <row r="339" spans="1:16" x14ac:dyDescent="0.2">
      <c r="A339" s="154"/>
      <c r="B339" s="154"/>
      <c r="C339" s="154"/>
      <c r="D339" s="149"/>
      <c r="E339" s="149"/>
      <c r="F339" s="150"/>
      <c r="H339" s="106"/>
      <c r="I339" s="110" t="str">
        <f t="shared" si="21"/>
        <v/>
      </c>
      <c r="J339" s="115" t="s">
        <v>1898</v>
      </c>
      <c r="K339" s="117" t="s">
        <v>1382</v>
      </c>
      <c r="L339" s="110" t="s">
        <v>15570</v>
      </c>
      <c r="M339" s="134" t="str">
        <f t="shared" si="22"/>
        <v/>
      </c>
      <c r="N339" s="117" t="s">
        <v>1095</v>
      </c>
      <c r="O339" s="110" t="s">
        <v>888</v>
      </c>
      <c r="P339" s="234" t="s">
        <v>4754</v>
      </c>
    </row>
    <row r="340" spans="1:16" x14ac:dyDescent="0.2">
      <c r="A340" s="154"/>
      <c r="B340" s="154"/>
      <c r="C340" s="154"/>
      <c r="D340" s="149"/>
      <c r="E340" s="149"/>
      <c r="F340" s="150"/>
      <c r="H340" s="106"/>
      <c r="I340" s="110" t="str">
        <f t="shared" si="21"/>
        <v/>
      </c>
      <c r="J340" s="115" t="s">
        <v>1899</v>
      </c>
      <c r="K340" s="117" t="s">
        <v>1383</v>
      </c>
      <c r="L340" s="110" t="s">
        <v>15571</v>
      </c>
      <c r="M340" s="134" t="str">
        <f t="shared" si="22"/>
        <v/>
      </c>
      <c r="N340" s="117" t="s">
        <v>1095</v>
      </c>
      <c r="O340" s="110" t="s">
        <v>818</v>
      </c>
      <c r="P340" s="234" t="s">
        <v>4755</v>
      </c>
    </row>
    <row r="341" spans="1:16" x14ac:dyDescent="0.2">
      <c r="A341" s="154"/>
      <c r="B341" s="154"/>
      <c r="C341" s="154"/>
      <c r="D341" s="149"/>
      <c r="E341" s="149"/>
      <c r="F341" s="150"/>
      <c r="H341" s="106"/>
      <c r="I341" s="110" t="str">
        <f t="shared" si="21"/>
        <v/>
      </c>
      <c r="J341" s="115" t="s">
        <v>1900</v>
      </c>
      <c r="K341" s="117" t="s">
        <v>1384</v>
      </c>
      <c r="L341" s="110" t="s">
        <v>1095</v>
      </c>
      <c r="M341" s="134" t="str">
        <f t="shared" si="22"/>
        <v/>
      </c>
      <c r="N341" s="117" t="s">
        <v>1095</v>
      </c>
      <c r="O341" s="110" t="s">
        <v>762</v>
      </c>
      <c r="P341" s="234" t="s">
        <v>4756</v>
      </c>
    </row>
    <row r="342" spans="1:16" x14ac:dyDescent="0.2">
      <c r="A342" s="154"/>
      <c r="B342" s="154"/>
      <c r="C342" s="154"/>
      <c r="D342" s="149"/>
      <c r="E342" s="149"/>
      <c r="F342" s="150"/>
      <c r="H342" s="106"/>
      <c r="I342" s="110" t="str">
        <f t="shared" si="21"/>
        <v/>
      </c>
      <c r="J342" s="115" t="s">
        <v>1901</v>
      </c>
      <c r="K342" s="117" t="s">
        <v>1385</v>
      </c>
      <c r="L342" s="110" t="s">
        <v>15572</v>
      </c>
      <c r="M342" s="134" t="str">
        <f t="shared" si="22"/>
        <v/>
      </c>
      <c r="N342" s="117" t="s">
        <v>1095</v>
      </c>
      <c r="O342" s="110" t="s">
        <v>888</v>
      </c>
      <c r="P342" s="234" t="s">
        <v>4757</v>
      </c>
    </row>
    <row r="343" spans="1:16" x14ac:dyDescent="0.2">
      <c r="A343" s="154"/>
      <c r="B343" s="154"/>
      <c r="C343" s="154"/>
      <c r="D343" s="149"/>
      <c r="E343" s="149"/>
      <c r="F343" s="150"/>
      <c r="H343" s="106"/>
      <c r="I343" s="110" t="str">
        <f t="shared" si="21"/>
        <v/>
      </c>
      <c r="J343" s="115" t="s">
        <v>1902</v>
      </c>
      <c r="K343" s="116" t="s">
        <v>1386</v>
      </c>
      <c r="L343" s="110" t="s">
        <v>1095</v>
      </c>
      <c r="M343" s="134" t="str">
        <f t="shared" si="22"/>
        <v/>
      </c>
      <c r="N343" s="116" t="s">
        <v>1095</v>
      </c>
      <c r="O343" s="110" t="s">
        <v>900</v>
      </c>
      <c r="P343" s="234" t="s">
        <v>4758</v>
      </c>
    </row>
    <row r="344" spans="1:16" x14ac:dyDescent="0.2">
      <c r="A344" s="154"/>
      <c r="B344" s="154"/>
      <c r="C344" s="154"/>
      <c r="D344" s="149"/>
      <c r="E344" s="149"/>
      <c r="F344" s="150"/>
      <c r="H344" s="106"/>
      <c r="I344" s="110" t="str">
        <f t="shared" si="21"/>
        <v/>
      </c>
      <c r="J344" s="115" t="s">
        <v>1903</v>
      </c>
      <c r="K344" s="117" t="s">
        <v>1387</v>
      </c>
      <c r="L344" s="110" t="s">
        <v>1095</v>
      </c>
      <c r="M344" s="134" t="str">
        <f t="shared" si="22"/>
        <v/>
      </c>
      <c r="N344" s="117" t="s">
        <v>1095</v>
      </c>
      <c r="O344" s="110" t="s">
        <v>810</v>
      </c>
      <c r="P344" s="234" t="s">
        <v>4759</v>
      </c>
    </row>
    <row r="345" spans="1:16" x14ac:dyDescent="0.2">
      <c r="A345" s="154"/>
      <c r="B345" s="154"/>
      <c r="C345" s="154"/>
      <c r="D345" s="149"/>
      <c r="E345" s="149"/>
      <c r="F345" s="150"/>
      <c r="H345" s="106"/>
      <c r="I345" s="110" t="str">
        <f t="shared" si="21"/>
        <v/>
      </c>
      <c r="J345" s="115" t="s">
        <v>1904</v>
      </c>
      <c r="K345" s="117" t="s">
        <v>1388</v>
      </c>
      <c r="L345" s="110" t="s">
        <v>15573</v>
      </c>
      <c r="M345" s="134" t="str">
        <f t="shared" si="22"/>
        <v/>
      </c>
      <c r="N345" s="117" t="s">
        <v>1095</v>
      </c>
      <c r="O345" s="110" t="s">
        <v>897</v>
      </c>
      <c r="P345" s="234" t="s">
        <v>4760</v>
      </c>
    </row>
    <row r="346" spans="1:16" x14ac:dyDescent="0.2">
      <c r="A346" s="154"/>
      <c r="B346" s="154"/>
      <c r="C346" s="154"/>
      <c r="D346" s="149"/>
      <c r="E346" s="149"/>
      <c r="F346" s="150"/>
      <c r="H346" s="106"/>
      <c r="I346" s="110" t="str">
        <f t="shared" si="21"/>
        <v/>
      </c>
      <c r="J346" s="115" t="s">
        <v>1905</v>
      </c>
      <c r="K346" s="117" t="s">
        <v>1389</v>
      </c>
      <c r="L346" s="110" t="s">
        <v>15574</v>
      </c>
      <c r="M346" s="134" t="str">
        <f t="shared" si="22"/>
        <v/>
      </c>
      <c r="N346" s="117" t="s">
        <v>1095</v>
      </c>
      <c r="O346" s="110" t="s">
        <v>905</v>
      </c>
      <c r="P346" s="234" t="s">
        <v>4761</v>
      </c>
    </row>
    <row r="347" spans="1:16" x14ac:dyDescent="0.2">
      <c r="A347" s="154"/>
      <c r="B347" s="154"/>
      <c r="C347" s="154"/>
      <c r="D347" s="149"/>
      <c r="E347" s="149"/>
      <c r="F347" s="150"/>
      <c r="H347" s="106"/>
      <c r="I347" s="110" t="str">
        <f t="shared" si="21"/>
        <v/>
      </c>
      <c r="J347" s="115" t="s">
        <v>1906</v>
      </c>
      <c r="K347" s="117" t="s">
        <v>1390</v>
      </c>
      <c r="L347" s="110" t="s">
        <v>15575</v>
      </c>
      <c r="M347" s="134" t="str">
        <f t="shared" si="22"/>
        <v/>
      </c>
      <c r="N347" s="117" t="s">
        <v>1095</v>
      </c>
      <c r="O347" s="110" t="s">
        <v>906</v>
      </c>
      <c r="P347" s="234" t="s">
        <v>4762</v>
      </c>
    </row>
    <row r="348" spans="1:16" x14ac:dyDescent="0.2">
      <c r="A348" s="154"/>
      <c r="B348" s="154"/>
      <c r="C348" s="154"/>
      <c r="D348" s="149"/>
      <c r="E348" s="149"/>
      <c r="F348" s="150"/>
      <c r="H348" s="106"/>
      <c r="I348" s="110" t="str">
        <f t="shared" si="21"/>
        <v/>
      </c>
      <c r="J348" s="115" t="s">
        <v>1907</v>
      </c>
      <c r="K348" s="116" t="s">
        <v>204</v>
      </c>
      <c r="L348" s="110" t="s">
        <v>15576</v>
      </c>
      <c r="M348" s="134" t="str">
        <f t="shared" si="22"/>
        <v>mud</v>
      </c>
      <c r="N348" s="116" t="s">
        <v>920</v>
      </c>
      <c r="O348" s="110" t="s">
        <v>898</v>
      </c>
      <c r="P348" s="234" t="s">
        <v>4763</v>
      </c>
    </row>
    <row r="349" spans="1:16" x14ac:dyDescent="0.2">
      <c r="A349" s="154"/>
      <c r="B349" s="154"/>
      <c r="C349" s="154"/>
      <c r="D349" s="149"/>
      <c r="E349" s="149"/>
      <c r="F349" s="150"/>
      <c r="H349" s="106"/>
      <c r="I349" s="110" t="str">
        <f t="shared" si="21"/>
        <v>MYL</v>
      </c>
      <c r="J349" s="115" t="s">
        <v>1908</v>
      </c>
      <c r="K349" s="117" t="s">
        <v>206</v>
      </c>
      <c r="L349" s="110" t="s">
        <v>15577</v>
      </c>
      <c r="M349" s="134" t="str">
        <f t="shared" si="22"/>
        <v>mylonitic_rock</v>
      </c>
      <c r="N349" s="117" t="s">
        <v>922</v>
      </c>
      <c r="O349" s="110" t="s">
        <v>924</v>
      </c>
      <c r="P349" s="234" t="s">
        <v>4764</v>
      </c>
    </row>
    <row r="350" spans="1:16" x14ac:dyDescent="0.2">
      <c r="A350" s="154"/>
      <c r="B350" s="154"/>
      <c r="C350" s="154"/>
      <c r="D350" s="149"/>
      <c r="E350" s="149"/>
      <c r="F350" s="150"/>
      <c r="H350" s="106"/>
      <c r="I350" s="110" t="str">
        <f t="shared" si="21"/>
        <v/>
      </c>
      <c r="J350" s="115" t="s">
        <v>1909</v>
      </c>
      <c r="K350" s="117" t="s">
        <v>1391</v>
      </c>
      <c r="L350" s="110" t="s">
        <v>1095</v>
      </c>
      <c r="M350" s="134" t="str">
        <f t="shared" si="22"/>
        <v/>
      </c>
      <c r="N350" s="117" t="s">
        <v>1095</v>
      </c>
      <c r="O350" s="110"/>
      <c r="P350" s="234" t="s">
        <v>4765</v>
      </c>
    </row>
    <row r="351" spans="1:16" x14ac:dyDescent="0.2">
      <c r="A351" s="154"/>
      <c r="B351" s="154"/>
      <c r="C351" s="154"/>
      <c r="D351" s="149"/>
      <c r="E351" s="149"/>
      <c r="F351" s="150"/>
      <c r="H351" s="106"/>
      <c r="I351" s="110" t="str">
        <f t="shared" si="21"/>
        <v/>
      </c>
      <c r="J351" s="115" t="s">
        <v>1910</v>
      </c>
      <c r="K351" s="117" t="s">
        <v>1392</v>
      </c>
      <c r="L351" s="110" t="s">
        <v>15578</v>
      </c>
      <c r="M351" s="134" t="str">
        <f t="shared" si="22"/>
        <v/>
      </c>
      <c r="N351" s="117" t="s">
        <v>1095</v>
      </c>
      <c r="O351" s="110" t="s">
        <v>909</v>
      </c>
      <c r="P351" s="234" t="s">
        <v>4766</v>
      </c>
    </row>
    <row r="352" spans="1:16" x14ac:dyDescent="0.2">
      <c r="A352" s="154"/>
      <c r="B352" s="154"/>
      <c r="C352" s="154"/>
      <c r="D352" s="149"/>
      <c r="E352" s="149"/>
      <c r="F352" s="150"/>
      <c r="H352" s="106"/>
      <c r="I352" s="110" t="str">
        <f t="shared" si="21"/>
        <v/>
      </c>
      <c r="J352" s="115" t="s">
        <v>1911</v>
      </c>
      <c r="K352" s="117" t="s">
        <v>1393</v>
      </c>
      <c r="L352" s="110" t="s">
        <v>15579</v>
      </c>
      <c r="M352" s="134" t="str">
        <f t="shared" si="22"/>
        <v/>
      </c>
      <c r="N352" s="117" t="s">
        <v>1095</v>
      </c>
      <c r="O352" s="110"/>
      <c r="P352" s="234" t="s">
        <v>4767</v>
      </c>
    </row>
    <row r="353" spans="1:16" x14ac:dyDescent="0.2">
      <c r="A353" s="154"/>
      <c r="B353" s="154"/>
      <c r="C353" s="154"/>
      <c r="D353" s="149"/>
      <c r="E353" s="149"/>
      <c r="F353" s="150"/>
      <c r="H353" s="106"/>
      <c r="I353" s="110" t="str">
        <f t="shared" si="21"/>
        <v/>
      </c>
      <c r="J353" s="115" t="s">
        <v>1912</v>
      </c>
      <c r="K353" s="117" t="s">
        <v>1394</v>
      </c>
      <c r="L353" s="110" t="s">
        <v>15579</v>
      </c>
      <c r="M353" s="134" t="str">
        <f t="shared" si="22"/>
        <v/>
      </c>
      <c r="N353" s="117" t="s">
        <v>1095</v>
      </c>
      <c r="O353" s="110" t="s">
        <v>921</v>
      </c>
      <c r="P353" s="234" t="s">
        <v>4768</v>
      </c>
    </row>
    <row r="354" spans="1:16" x14ac:dyDescent="0.2">
      <c r="A354" s="154"/>
      <c r="B354" s="154"/>
      <c r="C354" s="154"/>
      <c r="D354" s="149"/>
      <c r="E354" s="149"/>
      <c r="F354" s="150"/>
      <c r="H354" s="106"/>
      <c r="I354" s="110" t="str">
        <f t="shared" si="21"/>
        <v/>
      </c>
      <c r="J354" s="115" t="s">
        <v>1913</v>
      </c>
      <c r="K354" s="117" t="s">
        <v>1395</v>
      </c>
      <c r="L354" s="110" t="s">
        <v>1095</v>
      </c>
      <c r="M354" s="134" t="str">
        <f t="shared" si="22"/>
        <v/>
      </c>
      <c r="N354" s="117" t="s">
        <v>1095</v>
      </c>
      <c r="O354" s="110" t="s">
        <v>806</v>
      </c>
      <c r="P354" s="234" t="s">
        <v>4769</v>
      </c>
    </row>
    <row r="355" spans="1:16" x14ac:dyDescent="0.2">
      <c r="A355" s="154"/>
      <c r="B355" s="154"/>
      <c r="C355" s="154"/>
      <c r="D355" s="149"/>
      <c r="E355" s="149"/>
      <c r="F355" s="150"/>
      <c r="H355" s="106"/>
      <c r="I355" s="110" t="str">
        <f t="shared" si="21"/>
        <v/>
      </c>
      <c r="J355" s="115" t="s">
        <v>1914</v>
      </c>
      <c r="K355" s="117" t="s">
        <v>1396</v>
      </c>
      <c r="L355" s="110" t="s">
        <v>15580</v>
      </c>
      <c r="M355" s="134" t="str">
        <f t="shared" si="22"/>
        <v/>
      </c>
      <c r="N355" s="117" t="s">
        <v>1095</v>
      </c>
      <c r="O355" s="110" t="s">
        <v>923</v>
      </c>
      <c r="P355" s="234" t="s">
        <v>4770</v>
      </c>
    </row>
    <row r="356" spans="1:16" x14ac:dyDescent="0.2">
      <c r="A356" s="154"/>
      <c r="B356" s="154"/>
      <c r="C356" s="154"/>
      <c r="D356" s="149"/>
      <c r="E356" s="149"/>
      <c r="F356" s="150"/>
      <c r="H356" s="106"/>
      <c r="I356" s="110" t="str">
        <f t="shared" si="21"/>
        <v/>
      </c>
      <c r="J356" s="115" t="s">
        <v>1915</v>
      </c>
      <c r="K356" s="117" t="s">
        <v>1397</v>
      </c>
      <c r="L356" s="110" t="s">
        <v>15581</v>
      </c>
      <c r="M356" s="134" t="str">
        <f t="shared" si="22"/>
        <v/>
      </c>
      <c r="N356" s="117" t="s">
        <v>1095</v>
      </c>
      <c r="O356" s="110"/>
      <c r="P356" s="234" t="s">
        <v>4771</v>
      </c>
    </row>
    <row r="357" spans="1:16" x14ac:dyDescent="0.2">
      <c r="A357" s="154"/>
      <c r="B357" s="154"/>
      <c r="C357" s="154"/>
      <c r="D357" s="149"/>
      <c r="E357" s="149"/>
      <c r="F357" s="150"/>
      <c r="H357" s="106"/>
      <c r="I357" s="110" t="str">
        <f t="shared" si="21"/>
        <v/>
      </c>
      <c r="J357" s="115" t="s">
        <v>1916</v>
      </c>
      <c r="K357" s="117" t="s">
        <v>1398</v>
      </c>
      <c r="L357" s="110" t="s">
        <v>1095</v>
      </c>
      <c r="M357" s="134" t="str">
        <f t="shared" si="22"/>
        <v/>
      </c>
      <c r="N357" s="117" t="s">
        <v>1095</v>
      </c>
      <c r="O357" s="110"/>
      <c r="P357" s="234" t="s">
        <v>4772</v>
      </c>
    </row>
    <row r="358" spans="1:16" x14ac:dyDescent="0.2">
      <c r="A358" s="154"/>
      <c r="B358" s="154"/>
      <c r="C358" s="154"/>
      <c r="D358" s="149"/>
      <c r="E358" s="149"/>
      <c r="F358" s="150"/>
      <c r="H358" s="106"/>
      <c r="I358" s="110" t="str">
        <f t="shared" si="21"/>
        <v/>
      </c>
      <c r="J358" s="115" t="s">
        <v>1917</v>
      </c>
      <c r="K358" s="117" t="s">
        <v>1399</v>
      </c>
      <c r="L358" s="110" t="s">
        <v>15582</v>
      </c>
      <c r="M358" s="134" t="str">
        <f t="shared" si="22"/>
        <v/>
      </c>
      <c r="N358" s="117" t="s">
        <v>1095</v>
      </c>
      <c r="O358" s="110"/>
      <c r="P358" s="234" t="s">
        <v>4773</v>
      </c>
    </row>
    <row r="359" spans="1:16" x14ac:dyDescent="0.2">
      <c r="A359" s="154"/>
      <c r="B359" s="154"/>
      <c r="C359" s="154"/>
      <c r="D359" s="149"/>
      <c r="E359" s="149"/>
      <c r="F359" s="150"/>
      <c r="H359" s="106"/>
      <c r="I359" s="110" t="str">
        <f t="shared" si="21"/>
        <v/>
      </c>
      <c r="J359" s="115" t="s">
        <v>1918</v>
      </c>
      <c r="K359" s="117" t="s">
        <v>1400</v>
      </c>
      <c r="L359" s="110" t="s">
        <v>15583</v>
      </c>
      <c r="M359" s="134" t="str">
        <f t="shared" si="22"/>
        <v/>
      </c>
      <c r="N359" s="117" t="s">
        <v>1095</v>
      </c>
      <c r="O359" s="110" t="s">
        <v>931</v>
      </c>
      <c r="P359" s="234" t="s">
        <v>4774</v>
      </c>
    </row>
    <row r="360" spans="1:16" x14ac:dyDescent="0.2">
      <c r="A360" s="154"/>
      <c r="B360" s="154"/>
      <c r="C360" s="154"/>
      <c r="D360" s="149"/>
      <c r="E360" s="149"/>
      <c r="F360" s="150"/>
      <c r="H360" s="106"/>
      <c r="I360" s="110" t="str">
        <f t="shared" si="21"/>
        <v/>
      </c>
      <c r="J360" s="115" t="s">
        <v>1919</v>
      </c>
      <c r="K360" s="117" t="s">
        <v>1401</v>
      </c>
      <c r="L360" s="110" t="s">
        <v>15584</v>
      </c>
      <c r="M360" s="134" t="str">
        <f t="shared" si="22"/>
        <v/>
      </c>
      <c r="N360" s="117" t="s">
        <v>1095</v>
      </c>
      <c r="O360" s="110"/>
      <c r="P360" s="234" t="s">
        <v>4775</v>
      </c>
    </row>
    <row r="361" spans="1:16" x14ac:dyDescent="0.2">
      <c r="A361" s="154"/>
      <c r="B361" s="154"/>
      <c r="C361" s="154"/>
      <c r="D361" s="149"/>
      <c r="E361" s="149"/>
      <c r="F361" s="150"/>
      <c r="H361" s="106"/>
      <c r="I361" s="110" t="str">
        <f t="shared" si="21"/>
        <v/>
      </c>
      <c r="J361" s="115" t="s">
        <v>1920</v>
      </c>
      <c r="K361" s="117" t="s">
        <v>1402</v>
      </c>
      <c r="L361" s="110" t="s">
        <v>15585</v>
      </c>
      <c r="M361" s="134" t="str">
        <f t="shared" si="22"/>
        <v/>
      </c>
      <c r="N361" s="117" t="s">
        <v>1095</v>
      </c>
      <c r="O361" s="110" t="s">
        <v>940</v>
      </c>
      <c r="P361" s="234" t="s">
        <v>4776</v>
      </c>
    </row>
    <row r="362" spans="1:16" x14ac:dyDescent="0.2">
      <c r="A362" s="154"/>
      <c r="B362" s="154"/>
      <c r="C362" s="154"/>
      <c r="D362" s="149"/>
      <c r="E362" s="149"/>
      <c r="F362" s="150"/>
      <c r="H362" s="106"/>
      <c r="I362" s="110" t="str">
        <f t="shared" si="21"/>
        <v/>
      </c>
      <c r="J362" s="115" t="s">
        <v>1921</v>
      </c>
      <c r="K362" s="117" t="s">
        <v>1403</v>
      </c>
      <c r="L362" s="117" t="s">
        <v>15586</v>
      </c>
      <c r="M362" s="134" t="str">
        <f t="shared" si="22"/>
        <v/>
      </c>
      <c r="N362" s="117" t="s">
        <v>1095</v>
      </c>
      <c r="O362" s="110" t="s">
        <v>811</v>
      </c>
      <c r="P362" s="234" t="s">
        <v>4777</v>
      </c>
    </row>
    <row r="363" spans="1:16" x14ac:dyDescent="0.2">
      <c r="A363" s="154"/>
      <c r="B363" s="154"/>
      <c r="C363" s="154"/>
      <c r="D363" s="149"/>
      <c r="E363" s="149"/>
      <c r="F363" s="150"/>
      <c r="H363" s="106"/>
      <c r="I363" s="110" t="str">
        <f t="shared" si="21"/>
        <v/>
      </c>
      <c r="J363" s="115" t="s">
        <v>1922</v>
      </c>
      <c r="K363" s="117" t="s">
        <v>1404</v>
      </c>
      <c r="L363" s="110" t="s">
        <v>15587</v>
      </c>
      <c r="M363" s="134" t="str">
        <f t="shared" si="22"/>
        <v/>
      </c>
      <c r="N363" s="117" t="s">
        <v>1095</v>
      </c>
      <c r="O363" s="110" t="s">
        <v>953</v>
      </c>
      <c r="P363" s="234" t="s">
        <v>4778</v>
      </c>
    </row>
    <row r="364" spans="1:16" x14ac:dyDescent="0.2">
      <c r="A364" s="154"/>
      <c r="B364" s="154"/>
      <c r="C364" s="154"/>
      <c r="D364" s="149"/>
      <c r="E364" s="149"/>
      <c r="F364" s="150"/>
      <c r="H364" s="106"/>
      <c r="I364" s="110" t="str">
        <f t="shared" si="21"/>
        <v/>
      </c>
      <c r="J364" s="115" t="s">
        <v>1923</v>
      </c>
      <c r="K364" s="117" t="s">
        <v>1405</v>
      </c>
      <c r="L364" s="110" t="s">
        <v>15588</v>
      </c>
      <c r="M364" s="134" t="str">
        <f t="shared" si="22"/>
        <v/>
      </c>
      <c r="N364" s="117" t="s">
        <v>1095</v>
      </c>
      <c r="O364" s="110" t="s">
        <v>898</v>
      </c>
      <c r="P364" s="234" t="s">
        <v>4779</v>
      </c>
    </row>
    <row r="365" spans="1:16" x14ac:dyDescent="0.2">
      <c r="A365" s="154"/>
      <c r="B365" s="154"/>
      <c r="C365" s="154"/>
      <c r="D365" s="149"/>
      <c r="E365" s="149"/>
      <c r="F365" s="150"/>
      <c r="H365" s="106"/>
      <c r="I365" s="110" t="str">
        <f t="shared" si="21"/>
        <v/>
      </c>
      <c r="J365" s="115" t="s">
        <v>1924</v>
      </c>
      <c r="K365" s="117" t="s">
        <v>1406</v>
      </c>
      <c r="L365" s="110" t="s">
        <v>15589</v>
      </c>
      <c r="M365" s="134" t="str">
        <f t="shared" si="22"/>
        <v/>
      </c>
      <c r="N365" s="117" t="s">
        <v>1095</v>
      </c>
      <c r="O365" s="110" t="s">
        <v>926</v>
      </c>
      <c r="P365" s="234" t="s">
        <v>4780</v>
      </c>
    </row>
    <row r="366" spans="1:16" x14ac:dyDescent="0.2">
      <c r="A366" s="154"/>
      <c r="B366" s="154"/>
      <c r="C366" s="154"/>
      <c r="D366" s="149"/>
      <c r="E366" s="149"/>
      <c r="F366" s="150"/>
      <c r="H366" s="106"/>
      <c r="I366" s="110" t="str">
        <f t="shared" si="21"/>
        <v/>
      </c>
      <c r="J366" s="115" t="s">
        <v>1925</v>
      </c>
      <c r="K366" s="117" t="s">
        <v>1407</v>
      </c>
      <c r="L366" s="110" t="s">
        <v>15590</v>
      </c>
      <c r="M366" s="134" t="str">
        <f t="shared" si="22"/>
        <v>ooze</v>
      </c>
      <c r="N366" s="117" t="s">
        <v>929</v>
      </c>
      <c r="O366" s="110" t="s">
        <v>976</v>
      </c>
      <c r="P366" s="234" t="s">
        <v>4781</v>
      </c>
    </row>
    <row r="367" spans="1:16" x14ac:dyDescent="0.2">
      <c r="A367" s="154"/>
      <c r="B367" s="154"/>
      <c r="C367" s="154"/>
      <c r="D367" s="149"/>
      <c r="E367" s="149"/>
      <c r="F367" s="150"/>
      <c r="H367" s="106"/>
      <c r="I367" s="110" t="str">
        <f t="shared" si="21"/>
        <v/>
      </c>
      <c r="J367" s="115" t="s">
        <v>1926</v>
      </c>
      <c r="K367" s="117" t="s">
        <v>1408</v>
      </c>
      <c r="L367" s="110" t="s">
        <v>15591</v>
      </c>
      <c r="M367" s="134" t="str">
        <f t="shared" si="22"/>
        <v/>
      </c>
      <c r="N367" s="117" t="s">
        <v>1095</v>
      </c>
      <c r="O367" s="110" t="s">
        <v>979</v>
      </c>
      <c r="P367" s="234" t="s">
        <v>4782</v>
      </c>
    </row>
    <row r="368" spans="1:16" x14ac:dyDescent="0.2">
      <c r="A368" s="154"/>
      <c r="B368" s="154"/>
      <c r="C368" s="154"/>
      <c r="D368" s="149"/>
      <c r="E368" s="149"/>
      <c r="F368" s="150"/>
      <c r="H368" s="106"/>
      <c r="I368" s="110" t="str">
        <f t="shared" si="21"/>
        <v/>
      </c>
      <c r="J368" s="115" t="s">
        <v>1927</v>
      </c>
      <c r="K368" s="116" t="s">
        <v>1409</v>
      </c>
      <c r="L368" s="110" t="s">
        <v>1095</v>
      </c>
      <c r="M368" s="134" t="str">
        <f t="shared" si="22"/>
        <v/>
      </c>
      <c r="N368" s="116" t="s">
        <v>1095</v>
      </c>
      <c r="O368" s="110" t="s">
        <v>984</v>
      </c>
      <c r="P368" s="234" t="s">
        <v>4783</v>
      </c>
    </row>
    <row r="369" spans="1:16" x14ac:dyDescent="0.2">
      <c r="A369" s="154"/>
      <c r="B369" s="154"/>
      <c r="C369" s="154"/>
      <c r="D369" s="149"/>
      <c r="E369" s="149"/>
      <c r="F369" s="150"/>
      <c r="H369" s="106"/>
      <c r="I369" s="110" t="str">
        <f t="shared" si="21"/>
        <v/>
      </c>
      <c r="J369" s="115" t="s">
        <v>1928</v>
      </c>
      <c r="K369" s="117" t="s">
        <v>1410</v>
      </c>
      <c r="L369" s="110" t="s">
        <v>15592</v>
      </c>
      <c r="M369" s="134" t="str">
        <f t="shared" si="22"/>
        <v/>
      </c>
      <c r="N369" s="117" t="s">
        <v>1095</v>
      </c>
      <c r="O369" s="110" t="s">
        <v>807</v>
      </c>
      <c r="P369" s="234" t="s">
        <v>4784</v>
      </c>
    </row>
    <row r="370" spans="1:16" x14ac:dyDescent="0.2">
      <c r="A370" s="154"/>
      <c r="B370" s="154"/>
      <c r="C370" s="154"/>
      <c r="D370" s="149"/>
      <c r="E370" s="149"/>
      <c r="F370" s="150"/>
      <c r="H370" s="106"/>
      <c r="I370" s="110" t="str">
        <f t="shared" si="21"/>
        <v/>
      </c>
      <c r="J370" s="115" t="s">
        <v>1929</v>
      </c>
      <c r="K370" s="117" t="s">
        <v>1411</v>
      </c>
      <c r="L370" s="110" t="s">
        <v>15593</v>
      </c>
      <c r="M370" s="134" t="str">
        <f t="shared" si="22"/>
        <v/>
      </c>
      <c r="N370" s="117" t="s">
        <v>1095</v>
      </c>
      <c r="O370" s="110" t="s">
        <v>988</v>
      </c>
      <c r="P370" s="234" t="s">
        <v>4785</v>
      </c>
    </row>
    <row r="371" spans="1:16" x14ac:dyDescent="0.2">
      <c r="A371" s="154"/>
      <c r="B371" s="154"/>
      <c r="C371" s="154"/>
      <c r="D371" s="149"/>
      <c r="E371" s="149"/>
      <c r="F371" s="150"/>
      <c r="H371" s="106"/>
      <c r="I371" s="110" t="str">
        <f t="shared" si="21"/>
        <v>UOX</v>
      </c>
      <c r="J371" s="115" t="s">
        <v>1930</v>
      </c>
      <c r="K371" s="116" t="s">
        <v>1412</v>
      </c>
      <c r="L371" s="116" t="s">
        <v>15594</v>
      </c>
      <c r="M371" s="134" t="str">
        <f t="shared" si="22"/>
        <v/>
      </c>
      <c r="N371" s="116" t="s">
        <v>1095</v>
      </c>
      <c r="O371" s="110" t="s">
        <v>991</v>
      </c>
      <c r="P371" s="234" t="s">
        <v>4786</v>
      </c>
    </row>
    <row r="372" spans="1:16" x14ac:dyDescent="0.2">
      <c r="A372" s="154"/>
      <c r="B372" s="154"/>
      <c r="C372" s="154"/>
      <c r="D372" s="149"/>
      <c r="E372" s="149"/>
      <c r="F372" s="150"/>
      <c r="H372" s="106"/>
      <c r="I372" s="110" t="str">
        <f t="shared" si="21"/>
        <v/>
      </c>
      <c r="J372" s="115" t="s">
        <v>1931</v>
      </c>
      <c r="K372" s="117" t="s">
        <v>1413</v>
      </c>
      <c r="L372" s="110" t="s">
        <v>1095</v>
      </c>
      <c r="M372" s="134" t="str">
        <f t="shared" si="22"/>
        <v/>
      </c>
      <c r="N372" s="117" t="s">
        <v>1095</v>
      </c>
      <c r="O372" s="110" t="s">
        <v>994</v>
      </c>
      <c r="P372" s="234" t="s">
        <v>4787</v>
      </c>
    </row>
    <row r="373" spans="1:16" x14ac:dyDescent="0.2">
      <c r="A373" s="154"/>
      <c r="B373" s="154"/>
      <c r="C373" s="154"/>
      <c r="D373" s="149"/>
      <c r="E373" s="149"/>
      <c r="F373" s="150"/>
      <c r="H373" s="106"/>
      <c r="I373" s="110" t="str">
        <f t="shared" si="21"/>
        <v/>
      </c>
      <c r="J373" s="115" t="s">
        <v>1932</v>
      </c>
      <c r="K373" s="117" t="s">
        <v>1414</v>
      </c>
      <c r="L373" s="110" t="s">
        <v>1095</v>
      </c>
      <c r="M373" s="134" t="str">
        <f t="shared" si="22"/>
        <v/>
      </c>
      <c r="N373" s="117" t="s">
        <v>1095</v>
      </c>
      <c r="O373" s="110" t="s">
        <v>898</v>
      </c>
      <c r="P373" s="234" t="s">
        <v>4788</v>
      </c>
    </row>
    <row r="374" spans="1:16" x14ac:dyDescent="0.2">
      <c r="A374" s="154"/>
      <c r="B374" s="154"/>
      <c r="C374" s="154"/>
      <c r="D374" s="149"/>
      <c r="E374" s="149"/>
      <c r="F374" s="150"/>
      <c r="H374" s="106"/>
      <c r="I374" s="110" t="str">
        <f t="shared" si="21"/>
        <v/>
      </c>
      <c r="J374" s="115" t="s">
        <v>1933</v>
      </c>
      <c r="K374" s="116" t="s">
        <v>1415</v>
      </c>
      <c r="L374" s="110" t="s">
        <v>1095</v>
      </c>
      <c r="M374" s="134" t="str">
        <f t="shared" si="22"/>
        <v/>
      </c>
      <c r="N374" s="116" t="s">
        <v>1095</v>
      </c>
      <c r="O374" s="110" t="s">
        <v>831</v>
      </c>
      <c r="P374" s="234" t="s">
        <v>4789</v>
      </c>
    </row>
    <row r="375" spans="1:16" x14ac:dyDescent="0.2">
      <c r="A375" s="154"/>
      <c r="B375" s="154"/>
      <c r="C375" s="154"/>
      <c r="D375" s="149"/>
      <c r="E375" s="149"/>
      <c r="F375" s="150"/>
      <c r="H375" s="106"/>
      <c r="I375" s="110" t="str">
        <f t="shared" si="21"/>
        <v/>
      </c>
      <c r="J375" s="115" t="s">
        <v>1934</v>
      </c>
      <c r="K375" s="116" t="s">
        <v>1416</v>
      </c>
      <c r="L375" s="110" t="s">
        <v>15595</v>
      </c>
      <c r="M375" s="134" t="str">
        <f t="shared" si="22"/>
        <v>organic_rich_sedimentary_rock</v>
      </c>
      <c r="N375" s="116" t="s">
        <v>934</v>
      </c>
      <c r="O375" s="110" t="s">
        <v>997</v>
      </c>
      <c r="P375" s="234" t="s">
        <v>4790</v>
      </c>
    </row>
    <row r="376" spans="1:16" x14ac:dyDescent="0.2">
      <c r="A376" s="154"/>
      <c r="B376" s="154"/>
      <c r="C376" s="154"/>
      <c r="D376" s="149"/>
      <c r="E376" s="149"/>
      <c r="F376" s="150"/>
      <c r="H376" s="106"/>
      <c r="I376" s="110" t="str">
        <f t="shared" si="21"/>
        <v/>
      </c>
      <c r="J376" s="115" t="s">
        <v>1935</v>
      </c>
      <c r="K376" s="117" t="s">
        <v>1417</v>
      </c>
      <c r="L376" s="110" t="s">
        <v>1095</v>
      </c>
      <c r="M376" s="134" t="str">
        <f t="shared" si="22"/>
        <v>orthogneiss</v>
      </c>
      <c r="N376" s="117" t="s">
        <v>936</v>
      </c>
      <c r="O376" s="110" t="s">
        <v>998</v>
      </c>
      <c r="P376" s="234" t="s">
        <v>4791</v>
      </c>
    </row>
    <row r="377" spans="1:16" x14ac:dyDescent="0.2">
      <c r="A377" s="154"/>
      <c r="B377" s="154"/>
      <c r="C377" s="154"/>
      <c r="D377" s="149"/>
      <c r="E377" s="149"/>
      <c r="F377" s="150"/>
      <c r="H377" s="106"/>
      <c r="I377" s="110" t="str">
        <f t="shared" si="21"/>
        <v/>
      </c>
      <c r="J377" s="115" t="s">
        <v>1936</v>
      </c>
      <c r="K377" s="117" t="s">
        <v>1418</v>
      </c>
      <c r="L377" s="110" t="s">
        <v>1095</v>
      </c>
      <c r="M377" s="134" t="str">
        <f t="shared" si="22"/>
        <v>organic_rich_sediment</v>
      </c>
      <c r="N377" s="117" t="s">
        <v>932</v>
      </c>
      <c r="O377" s="110" t="s">
        <v>1001</v>
      </c>
      <c r="P377" s="234" t="s">
        <v>4792</v>
      </c>
    </row>
    <row r="378" spans="1:16" x14ac:dyDescent="0.2">
      <c r="A378" s="154"/>
      <c r="B378" s="154"/>
      <c r="C378" s="154"/>
      <c r="D378" s="149"/>
      <c r="E378" s="149"/>
      <c r="F378" s="150"/>
      <c r="H378" s="106"/>
      <c r="I378" s="110" t="str">
        <f t="shared" si="21"/>
        <v/>
      </c>
      <c r="J378" s="115" t="s">
        <v>1937</v>
      </c>
      <c r="K378" s="117" t="s">
        <v>1419</v>
      </c>
      <c r="L378" s="117" t="s">
        <v>15596</v>
      </c>
      <c r="M378" s="134" t="str">
        <f t="shared" si="22"/>
        <v/>
      </c>
      <c r="N378" s="117" t="s">
        <v>1095</v>
      </c>
      <c r="O378" s="110" t="s">
        <v>924</v>
      </c>
      <c r="P378" s="234" t="s">
        <v>4793</v>
      </c>
    </row>
    <row r="379" spans="1:16" x14ac:dyDescent="0.2">
      <c r="A379" s="154"/>
      <c r="B379" s="154"/>
      <c r="C379" s="154"/>
      <c r="D379" s="149"/>
      <c r="E379" s="149"/>
      <c r="F379" s="150"/>
      <c r="H379" s="106"/>
      <c r="I379" s="110" t="str">
        <f t="shared" si="21"/>
        <v>ZAP</v>
      </c>
      <c r="J379" s="115" t="s">
        <v>1938</v>
      </c>
      <c r="K379" s="117" t="s">
        <v>1420</v>
      </c>
      <c r="L379" s="117" t="s">
        <v>18737</v>
      </c>
      <c r="M379" s="134" t="str">
        <f t="shared" si="22"/>
        <v/>
      </c>
      <c r="N379" s="117" t="s">
        <v>1095</v>
      </c>
      <c r="O379" s="110" t="s">
        <v>810</v>
      </c>
      <c r="P379" s="234" t="s">
        <v>4794</v>
      </c>
    </row>
    <row r="380" spans="1:16" x14ac:dyDescent="0.2">
      <c r="A380" s="154"/>
      <c r="B380" s="154"/>
      <c r="C380" s="154"/>
      <c r="D380" s="149"/>
      <c r="E380" s="149"/>
      <c r="F380" s="150"/>
      <c r="H380" s="106"/>
      <c r="I380" s="110" t="str">
        <f t="shared" si="21"/>
        <v/>
      </c>
      <c r="J380" s="115" t="s">
        <v>1939</v>
      </c>
      <c r="K380" s="117" t="s">
        <v>1421</v>
      </c>
      <c r="L380" s="110" t="s">
        <v>15597</v>
      </c>
      <c r="M380" s="134" t="str">
        <f t="shared" si="22"/>
        <v>pebble_gravel_size_sediment</v>
      </c>
      <c r="N380" s="117" t="s">
        <v>941</v>
      </c>
      <c r="O380" s="110" t="s">
        <v>933</v>
      </c>
      <c r="P380" s="234" t="s">
        <v>4795</v>
      </c>
    </row>
    <row r="381" spans="1:16" x14ac:dyDescent="0.2">
      <c r="A381" s="154"/>
      <c r="B381" s="154"/>
      <c r="C381" s="154"/>
      <c r="D381" s="149"/>
      <c r="E381" s="149"/>
      <c r="F381" s="150"/>
      <c r="H381" s="106"/>
      <c r="I381" s="110" t="str">
        <f t="shared" si="21"/>
        <v/>
      </c>
      <c r="J381" s="115" t="s">
        <v>1940</v>
      </c>
      <c r="K381" s="117" t="s">
        <v>1422</v>
      </c>
      <c r="L381" s="110" t="s">
        <v>1095</v>
      </c>
      <c r="M381" s="134" t="str">
        <f t="shared" si="22"/>
        <v>pure_carbonate_sedimentary_rock</v>
      </c>
      <c r="N381" s="117" t="s">
        <v>959</v>
      </c>
      <c r="O381" s="110" t="s">
        <v>805</v>
      </c>
      <c r="P381" s="234" t="s">
        <v>4796</v>
      </c>
    </row>
    <row r="382" spans="1:16" x14ac:dyDescent="0.2">
      <c r="A382" s="154"/>
      <c r="B382" s="154"/>
      <c r="C382" s="154"/>
      <c r="D382" s="149"/>
      <c r="E382" s="149"/>
      <c r="F382" s="150"/>
      <c r="H382" s="106"/>
      <c r="I382" s="110" t="str">
        <f t="shared" si="21"/>
        <v/>
      </c>
      <c r="J382" s="115" t="s">
        <v>1941</v>
      </c>
      <c r="K382" s="117" t="s">
        <v>1423</v>
      </c>
      <c r="L382" s="110" t="s">
        <v>1095</v>
      </c>
      <c r="M382" s="134" t="str">
        <f t="shared" si="22"/>
        <v/>
      </c>
      <c r="N382" s="117" t="s">
        <v>1095</v>
      </c>
      <c r="O382" s="110" t="s">
        <v>811</v>
      </c>
      <c r="P382" s="234" t="s">
        <v>4797</v>
      </c>
    </row>
    <row r="383" spans="1:16" x14ac:dyDescent="0.2">
      <c r="A383" s="154"/>
      <c r="B383" s="154"/>
      <c r="C383" s="154"/>
      <c r="D383" s="149"/>
      <c r="E383" s="149"/>
      <c r="F383" s="150"/>
      <c r="H383" s="106"/>
      <c r="I383" s="110" t="str">
        <f t="shared" si="21"/>
        <v/>
      </c>
      <c r="J383" s="115" t="s">
        <v>1942</v>
      </c>
      <c r="K383" s="117" t="s">
        <v>1424</v>
      </c>
      <c r="L383" s="110" t="s">
        <v>15598</v>
      </c>
      <c r="M383" s="134" t="str">
        <f t="shared" si="22"/>
        <v/>
      </c>
      <c r="N383" s="117" t="s">
        <v>1095</v>
      </c>
      <c r="O383" s="110" t="s">
        <v>962</v>
      </c>
      <c r="P383" s="234" t="s">
        <v>4798</v>
      </c>
    </row>
    <row r="384" spans="1:16" x14ac:dyDescent="0.2">
      <c r="A384" s="154"/>
      <c r="B384" s="154"/>
      <c r="C384" s="154"/>
      <c r="D384" s="149"/>
      <c r="E384" s="149"/>
      <c r="F384" s="150"/>
      <c r="H384" s="106"/>
      <c r="I384" s="110" t="str">
        <f t="shared" si="21"/>
        <v/>
      </c>
      <c r="J384" s="115" t="s">
        <v>1943</v>
      </c>
      <c r="K384" s="117" t="s">
        <v>1425</v>
      </c>
      <c r="L384" s="110" t="s">
        <v>15599</v>
      </c>
      <c r="M384" s="134" t="str">
        <f t="shared" si="22"/>
        <v>sediment</v>
      </c>
      <c r="N384" s="117" t="s">
        <v>989</v>
      </c>
      <c r="O384" s="110" t="s">
        <v>1019</v>
      </c>
      <c r="P384" s="234" t="s">
        <v>4799</v>
      </c>
    </row>
    <row r="385" spans="1:16" x14ac:dyDescent="0.2">
      <c r="A385" s="154"/>
      <c r="B385" s="154"/>
      <c r="C385" s="154"/>
      <c r="D385" s="149"/>
      <c r="E385" s="149"/>
      <c r="F385" s="150"/>
      <c r="H385" s="106"/>
      <c r="I385" s="110" t="str">
        <f t="shared" si="21"/>
        <v/>
      </c>
      <c r="J385" s="115" t="s">
        <v>1944</v>
      </c>
      <c r="K385" s="117" t="s">
        <v>1426</v>
      </c>
      <c r="L385" s="110" t="s">
        <v>1095</v>
      </c>
      <c r="M385" s="134" t="str">
        <f t="shared" si="22"/>
        <v/>
      </c>
      <c r="N385" s="117" t="s">
        <v>1095</v>
      </c>
      <c r="O385" s="110"/>
      <c r="P385" s="234" t="s">
        <v>4800</v>
      </c>
    </row>
    <row r="386" spans="1:16" x14ac:dyDescent="0.2">
      <c r="A386" s="154"/>
      <c r="B386" s="154"/>
      <c r="C386" s="154"/>
      <c r="D386" s="149"/>
      <c r="E386" s="149"/>
      <c r="F386" s="150"/>
      <c r="H386" s="106"/>
      <c r="I386" s="110" t="str">
        <f t="shared" si="21"/>
        <v/>
      </c>
      <c r="J386" s="115" t="s">
        <v>1945</v>
      </c>
      <c r="K386" s="117" t="s">
        <v>1427</v>
      </c>
      <c r="L386" s="110" t="s">
        <v>1095</v>
      </c>
      <c r="M386" s="134" t="str">
        <f t="shared" si="22"/>
        <v>pure_carbonate_sediment</v>
      </c>
      <c r="N386" s="117" t="s">
        <v>958</v>
      </c>
      <c r="O386" s="110" t="s">
        <v>866</v>
      </c>
      <c r="P386" s="234" t="s">
        <v>4801</v>
      </c>
    </row>
    <row r="387" spans="1:16" x14ac:dyDescent="0.2">
      <c r="A387" s="154"/>
      <c r="B387" s="154"/>
      <c r="C387" s="154"/>
      <c r="D387" s="149"/>
      <c r="E387" s="149"/>
      <c r="F387" s="150"/>
      <c r="H387" s="106"/>
      <c r="I387" s="110" t="str">
        <f t="shared" si="21"/>
        <v/>
      </c>
      <c r="J387" s="115" t="s">
        <v>1946</v>
      </c>
      <c r="K387" s="117" t="s">
        <v>1428</v>
      </c>
      <c r="L387" s="110" t="s">
        <v>1095</v>
      </c>
      <c r="M387" s="134" t="str">
        <f t="shared" si="22"/>
        <v/>
      </c>
      <c r="N387" s="117" t="s">
        <v>1095</v>
      </c>
      <c r="O387" s="110" t="s">
        <v>888</v>
      </c>
      <c r="P387" s="234" t="s">
        <v>4802</v>
      </c>
    </row>
    <row r="388" spans="1:16" x14ac:dyDescent="0.2">
      <c r="A388" s="154"/>
      <c r="B388" s="154"/>
      <c r="C388" s="154"/>
      <c r="D388" s="149"/>
      <c r="E388" s="149"/>
      <c r="F388" s="150"/>
      <c r="H388" s="106"/>
      <c r="I388" s="110" t="str">
        <f t="shared" si="21"/>
        <v>UMB</v>
      </c>
      <c r="J388" s="115" t="s">
        <v>1947</v>
      </c>
      <c r="K388" s="117" t="s">
        <v>1429</v>
      </c>
      <c r="L388" s="110" t="s">
        <v>18761</v>
      </c>
      <c r="M388" s="134" t="str">
        <f t="shared" si="22"/>
        <v>komatiitic_rock</v>
      </c>
      <c r="N388" s="117" t="s">
        <v>902</v>
      </c>
      <c r="O388" s="110" t="s">
        <v>812</v>
      </c>
      <c r="P388" s="234" t="s">
        <v>4803</v>
      </c>
    </row>
    <row r="389" spans="1:16" x14ac:dyDescent="0.2">
      <c r="A389" s="154"/>
      <c r="B389" s="154"/>
      <c r="C389" s="154"/>
      <c r="D389" s="149"/>
      <c r="E389" s="149"/>
      <c r="F389" s="150"/>
      <c r="H389" s="106"/>
      <c r="I389" s="110" t="str">
        <f t="shared" si="21"/>
        <v/>
      </c>
      <c r="J389" s="115" t="s">
        <v>1948</v>
      </c>
      <c r="K389" s="117" t="s">
        <v>1430</v>
      </c>
      <c r="L389" s="110" t="s">
        <v>1095</v>
      </c>
      <c r="M389" s="134" t="str">
        <f t="shared" si="22"/>
        <v>pure_dolomitic_sediment</v>
      </c>
      <c r="N389" s="117" t="s">
        <v>960</v>
      </c>
      <c r="O389" s="110" t="s">
        <v>810</v>
      </c>
      <c r="P389" s="234" t="s">
        <v>4804</v>
      </c>
    </row>
    <row r="390" spans="1:16" x14ac:dyDescent="0.2">
      <c r="A390" s="154"/>
      <c r="B390" s="154"/>
      <c r="C390" s="154"/>
      <c r="D390" s="149"/>
      <c r="E390" s="149"/>
      <c r="F390" s="150"/>
      <c r="H390" s="106"/>
      <c r="I390" s="110" t="str">
        <f t="shared" si="21"/>
        <v/>
      </c>
      <c r="J390" s="115" t="s">
        <v>519</v>
      </c>
      <c r="K390" s="117" t="s">
        <v>208</v>
      </c>
      <c r="L390" s="110" t="s">
        <v>1095</v>
      </c>
      <c r="M390" s="134" t="str">
        <f t="shared" si="22"/>
        <v>peat</v>
      </c>
      <c r="N390" s="117" t="s">
        <v>939</v>
      </c>
      <c r="O390" s="110" t="s">
        <v>882</v>
      </c>
      <c r="P390" s="234" t="s">
        <v>4805</v>
      </c>
    </row>
    <row r="391" spans="1:16" x14ac:dyDescent="0.2">
      <c r="A391" s="154"/>
      <c r="B391" s="154"/>
      <c r="C391" s="154"/>
      <c r="D391" s="149"/>
      <c r="E391" s="149"/>
      <c r="F391" s="150"/>
      <c r="H391" s="106"/>
      <c r="I391" s="110" t="str">
        <f t="shared" si="21"/>
        <v>FPG</v>
      </c>
      <c r="J391" s="115" t="s">
        <v>1949</v>
      </c>
      <c r="K391" s="117" t="s">
        <v>1431</v>
      </c>
      <c r="L391" s="110" t="s">
        <v>15600</v>
      </c>
      <c r="M391" s="134" t="str">
        <f t="shared" si="22"/>
        <v>pegmatite</v>
      </c>
      <c r="N391" s="117" t="s">
        <v>348</v>
      </c>
      <c r="O391" s="110" t="s">
        <v>985</v>
      </c>
      <c r="P391" s="234" t="s">
        <v>4806</v>
      </c>
    </row>
    <row r="392" spans="1:16" x14ac:dyDescent="0.2">
      <c r="A392" s="154"/>
      <c r="B392" s="154"/>
      <c r="C392" s="154"/>
      <c r="D392" s="149"/>
      <c r="E392" s="149"/>
      <c r="F392" s="150"/>
      <c r="H392" s="106"/>
      <c r="I392" s="110" t="str">
        <f t="shared" si="21"/>
        <v/>
      </c>
      <c r="J392" s="115" t="s">
        <v>1950</v>
      </c>
      <c r="K392" s="117" t="s">
        <v>1432</v>
      </c>
      <c r="L392" s="110" t="s">
        <v>1095</v>
      </c>
      <c r="M392" s="134" t="str">
        <f t="shared" si="22"/>
        <v/>
      </c>
      <c r="N392" s="117" t="s">
        <v>1095</v>
      </c>
      <c r="O392" s="110" t="s">
        <v>984</v>
      </c>
      <c r="P392" s="234" t="s">
        <v>4807</v>
      </c>
    </row>
    <row r="393" spans="1:16" x14ac:dyDescent="0.2">
      <c r="A393" s="154"/>
      <c r="B393" s="154"/>
      <c r="C393" s="154"/>
      <c r="D393" s="149"/>
      <c r="E393" s="149"/>
      <c r="F393" s="150"/>
      <c r="H393" s="106"/>
      <c r="I393" s="110" t="str">
        <f t="shared" ref="I393:I456" si="23">IFERROR((INDEX(A:E,MATCH($J393,E:E,0),2)),"")</f>
        <v/>
      </c>
      <c r="J393" s="115" t="s">
        <v>1951</v>
      </c>
      <c r="K393" s="117" t="s">
        <v>1433</v>
      </c>
      <c r="L393" s="110" t="s">
        <v>15601</v>
      </c>
      <c r="M393" s="134" t="str">
        <f t="shared" ref="M393:M456" si="24">IF(N393="","",HYPERLINK(O393,N393))</f>
        <v>phonolitic_basanite</v>
      </c>
      <c r="N393" s="117" t="s">
        <v>946</v>
      </c>
      <c r="O393" s="110" t="s">
        <v>760</v>
      </c>
      <c r="P393" s="234" t="s">
        <v>4808</v>
      </c>
    </row>
    <row r="394" spans="1:16" x14ac:dyDescent="0.2">
      <c r="A394" s="154"/>
      <c r="B394" s="154"/>
      <c r="C394" s="154"/>
      <c r="D394" s="149"/>
      <c r="E394" s="149"/>
      <c r="F394" s="150"/>
      <c r="H394" s="106"/>
      <c r="I394" s="110" t="str">
        <f t="shared" si="23"/>
        <v/>
      </c>
      <c r="J394" s="115" t="s">
        <v>1952</v>
      </c>
      <c r="K394" s="117" t="s">
        <v>1434</v>
      </c>
      <c r="L394" s="110" t="s">
        <v>15602</v>
      </c>
      <c r="M394" s="134" t="str">
        <f t="shared" si="24"/>
        <v>phonolitic_foidite</v>
      </c>
      <c r="N394" s="117" t="s">
        <v>947</v>
      </c>
      <c r="O394" s="110" t="s">
        <v>984</v>
      </c>
      <c r="P394" s="234" t="s">
        <v>4809</v>
      </c>
    </row>
    <row r="395" spans="1:16" x14ac:dyDescent="0.2">
      <c r="A395" s="154"/>
      <c r="B395" s="154"/>
      <c r="C395" s="154"/>
      <c r="D395" s="149"/>
      <c r="E395" s="149"/>
      <c r="F395" s="150"/>
      <c r="H395" s="106"/>
      <c r="I395" s="110" t="str">
        <f t="shared" si="23"/>
        <v/>
      </c>
      <c r="J395" s="115" t="s">
        <v>1953</v>
      </c>
      <c r="K395" s="117" t="s">
        <v>1435</v>
      </c>
      <c r="L395" s="117" t="s">
        <v>15603</v>
      </c>
      <c r="M395" s="134" t="str">
        <f t="shared" si="24"/>
        <v/>
      </c>
      <c r="N395" s="117" t="s">
        <v>1095</v>
      </c>
      <c r="O395" s="110" t="s">
        <v>773</v>
      </c>
      <c r="P395" s="234" t="s">
        <v>4810</v>
      </c>
    </row>
    <row r="396" spans="1:16" x14ac:dyDescent="0.2">
      <c r="A396" s="154"/>
      <c r="B396" s="154"/>
      <c r="C396" s="154"/>
      <c r="D396" s="149"/>
      <c r="E396" s="149"/>
      <c r="F396" s="150"/>
      <c r="H396" s="106"/>
      <c r="I396" s="110" t="str">
        <f t="shared" si="23"/>
        <v>MXH</v>
      </c>
      <c r="J396" s="115" t="s">
        <v>1954</v>
      </c>
      <c r="K396" s="117" t="s">
        <v>1436</v>
      </c>
      <c r="L396" s="117" t="s">
        <v>18905</v>
      </c>
      <c r="M396" s="134" t="str">
        <f t="shared" si="24"/>
        <v/>
      </c>
      <c r="N396" s="117" t="s">
        <v>1095</v>
      </c>
      <c r="O396" s="110" t="s">
        <v>900</v>
      </c>
      <c r="P396" s="234" t="s">
        <v>4811</v>
      </c>
    </row>
    <row r="397" spans="1:16" x14ac:dyDescent="0.2">
      <c r="A397" s="154"/>
      <c r="B397" s="154"/>
      <c r="C397" s="154"/>
      <c r="D397" s="149"/>
      <c r="E397" s="149"/>
      <c r="F397" s="150"/>
      <c r="H397" s="106"/>
      <c r="I397" s="110" t="str">
        <f t="shared" si="23"/>
        <v/>
      </c>
      <c r="J397" s="115" t="s">
        <v>1955</v>
      </c>
      <c r="K397" s="117" t="s">
        <v>1437</v>
      </c>
      <c r="L397" s="110" t="s">
        <v>15604</v>
      </c>
      <c r="M397" s="134" t="str">
        <f t="shared" si="24"/>
        <v>phonolitoid</v>
      </c>
      <c r="N397" s="117" t="s">
        <v>949</v>
      </c>
      <c r="O397" s="110" t="s">
        <v>790</v>
      </c>
      <c r="P397" s="234" t="s">
        <v>4812</v>
      </c>
    </row>
    <row r="398" spans="1:16" x14ac:dyDescent="0.2">
      <c r="A398" s="154"/>
      <c r="B398" s="154"/>
      <c r="C398" s="154"/>
      <c r="D398" s="149"/>
      <c r="E398" s="149"/>
      <c r="F398" s="150"/>
      <c r="H398" s="106"/>
      <c r="I398" s="110" t="str">
        <f t="shared" si="23"/>
        <v/>
      </c>
      <c r="J398" s="115" t="s">
        <v>1956</v>
      </c>
      <c r="K398" s="117" t="s">
        <v>1438</v>
      </c>
      <c r="L398" s="110" t="s">
        <v>15605</v>
      </c>
      <c r="M398" s="134" t="str">
        <f t="shared" si="24"/>
        <v>phyllonite</v>
      </c>
      <c r="N398" s="117" t="s">
        <v>954</v>
      </c>
      <c r="O398" s="110" t="s">
        <v>799</v>
      </c>
      <c r="P398" s="234" t="s">
        <v>4813</v>
      </c>
    </row>
    <row r="399" spans="1:16" x14ac:dyDescent="0.2">
      <c r="A399" s="154"/>
      <c r="B399" s="154"/>
      <c r="C399" s="154"/>
      <c r="D399" s="149"/>
      <c r="E399" s="149"/>
      <c r="F399" s="150"/>
      <c r="H399" s="106"/>
      <c r="I399" s="110" t="str">
        <f t="shared" si="23"/>
        <v/>
      </c>
      <c r="J399" s="115" t="s">
        <v>1957</v>
      </c>
      <c r="K399" s="117" t="s">
        <v>1439</v>
      </c>
      <c r="L399" s="110" t="s">
        <v>1095</v>
      </c>
      <c r="M399" s="134" t="str">
        <f t="shared" si="24"/>
        <v>phonolilte</v>
      </c>
      <c r="N399" s="117" t="s">
        <v>945</v>
      </c>
      <c r="O399" s="110" t="s">
        <v>805</v>
      </c>
      <c r="P399" s="234" t="s">
        <v>4814</v>
      </c>
    </row>
    <row r="400" spans="1:16" x14ac:dyDescent="0.2">
      <c r="A400" s="154"/>
      <c r="B400" s="154"/>
      <c r="C400" s="154"/>
      <c r="D400" s="149"/>
      <c r="E400" s="149"/>
      <c r="F400" s="150"/>
      <c r="H400" s="106"/>
      <c r="I400" s="110" t="str">
        <f t="shared" si="23"/>
        <v>SPP</v>
      </c>
      <c r="J400" s="115" t="s">
        <v>1958</v>
      </c>
      <c r="K400" s="117" t="s">
        <v>1440</v>
      </c>
      <c r="L400" s="110" t="s">
        <v>15606</v>
      </c>
      <c r="M400" s="134" t="str">
        <f t="shared" si="24"/>
        <v>phosphorite</v>
      </c>
      <c r="N400" s="117" t="s">
        <v>951</v>
      </c>
      <c r="O400" s="110" t="s">
        <v>928</v>
      </c>
      <c r="P400" s="234" t="s">
        <v>4815</v>
      </c>
    </row>
    <row r="401" spans="1:16" x14ac:dyDescent="0.2">
      <c r="A401" s="154"/>
      <c r="B401" s="154"/>
      <c r="C401" s="154"/>
      <c r="D401" s="149"/>
      <c r="E401" s="149"/>
      <c r="F401" s="150"/>
      <c r="H401" s="106"/>
      <c r="I401" s="110" t="str">
        <f t="shared" si="23"/>
        <v>UXH</v>
      </c>
      <c r="J401" s="115" t="s">
        <v>1959</v>
      </c>
      <c r="K401" s="117" t="s">
        <v>1441</v>
      </c>
      <c r="L401" s="117" t="s">
        <v>18756</v>
      </c>
      <c r="M401" s="134" t="str">
        <f t="shared" si="24"/>
        <v/>
      </c>
      <c r="N401" s="117" t="s">
        <v>1095</v>
      </c>
      <c r="O401" s="110" t="s">
        <v>811</v>
      </c>
      <c r="P401" s="234" t="s">
        <v>4816</v>
      </c>
    </row>
    <row r="402" spans="1:16" x14ac:dyDescent="0.2">
      <c r="A402" s="154"/>
      <c r="B402" s="154"/>
      <c r="C402" s="154"/>
      <c r="D402" s="149"/>
      <c r="E402" s="149"/>
      <c r="F402" s="150"/>
      <c r="H402" s="106"/>
      <c r="I402" s="110" t="str">
        <f t="shared" si="23"/>
        <v/>
      </c>
      <c r="J402" s="115" t="s">
        <v>1960</v>
      </c>
      <c r="K402" s="117" t="s">
        <v>1442</v>
      </c>
      <c r="L402" s="110" t="s">
        <v>1095</v>
      </c>
      <c r="M402" s="134" t="str">
        <f t="shared" si="24"/>
        <v/>
      </c>
      <c r="N402" s="117" t="s">
        <v>1095</v>
      </c>
      <c r="O402" s="110" t="s">
        <v>810</v>
      </c>
      <c r="P402" s="234" t="s">
        <v>4817</v>
      </c>
    </row>
    <row r="403" spans="1:16" x14ac:dyDescent="0.2">
      <c r="A403" s="154"/>
      <c r="B403" s="154"/>
      <c r="C403" s="154"/>
      <c r="D403" s="149"/>
      <c r="E403" s="149"/>
      <c r="F403" s="150"/>
      <c r="H403" s="106"/>
      <c r="I403" s="110" t="str">
        <f t="shared" si="23"/>
        <v/>
      </c>
      <c r="J403" s="115" t="s">
        <v>1961</v>
      </c>
      <c r="K403" s="117" t="s">
        <v>1443</v>
      </c>
      <c r="L403" s="110" t="s">
        <v>15607</v>
      </c>
      <c r="M403" s="134" t="str">
        <f t="shared" si="24"/>
        <v>phonolitic_tephrite</v>
      </c>
      <c r="N403" s="117" t="s">
        <v>948</v>
      </c>
      <c r="O403" s="110" t="s">
        <v>812</v>
      </c>
      <c r="P403" s="234" t="s">
        <v>4818</v>
      </c>
    </row>
    <row r="404" spans="1:16" x14ac:dyDescent="0.2">
      <c r="A404" s="154"/>
      <c r="B404" s="154"/>
      <c r="C404" s="154"/>
      <c r="D404" s="149"/>
      <c r="E404" s="149"/>
      <c r="F404" s="150"/>
      <c r="H404" s="106"/>
      <c r="I404" s="110" t="str">
        <f t="shared" si="23"/>
        <v>ZPH</v>
      </c>
      <c r="J404" s="115" t="s">
        <v>1962</v>
      </c>
      <c r="K404" s="117" t="s">
        <v>209</v>
      </c>
      <c r="L404" s="110" t="s">
        <v>1095</v>
      </c>
      <c r="M404" s="134" t="str">
        <f t="shared" si="24"/>
        <v>phyllite</v>
      </c>
      <c r="N404" s="117" t="s">
        <v>952</v>
      </c>
      <c r="O404" s="110" t="s">
        <v>826</v>
      </c>
      <c r="P404" s="234" t="s">
        <v>4819</v>
      </c>
    </row>
    <row r="405" spans="1:16" x14ac:dyDescent="0.2">
      <c r="A405" s="154"/>
      <c r="B405" s="154"/>
      <c r="C405" s="154"/>
      <c r="D405" s="149"/>
      <c r="E405" s="149"/>
      <c r="F405" s="150"/>
      <c r="H405" s="106"/>
      <c r="I405" s="110" t="str">
        <f t="shared" si="23"/>
        <v/>
      </c>
      <c r="J405" s="115" t="s">
        <v>1963</v>
      </c>
      <c r="K405" s="117" t="s">
        <v>1444</v>
      </c>
      <c r="L405" s="110" t="s">
        <v>15608</v>
      </c>
      <c r="M405" s="134" t="str">
        <f t="shared" si="24"/>
        <v/>
      </c>
      <c r="N405" s="117" t="s">
        <v>1095</v>
      </c>
      <c r="O405" s="110" t="s">
        <v>831</v>
      </c>
      <c r="P405" s="234" t="s">
        <v>4820</v>
      </c>
    </row>
    <row r="406" spans="1:16" x14ac:dyDescent="0.2">
      <c r="A406" s="154"/>
      <c r="B406" s="154"/>
      <c r="C406" s="154"/>
      <c r="D406" s="149"/>
      <c r="E406" s="149"/>
      <c r="F406" s="150"/>
      <c r="H406" s="106"/>
      <c r="I406" s="110" t="str">
        <f t="shared" si="23"/>
        <v/>
      </c>
      <c r="J406" s="115" t="s">
        <v>1964</v>
      </c>
      <c r="K406" s="117" t="s">
        <v>1445</v>
      </c>
      <c r="L406" s="110" t="s">
        <v>1095</v>
      </c>
      <c r="M406" s="134" t="str">
        <f t="shared" si="24"/>
        <v>packstone</v>
      </c>
      <c r="N406" s="117" t="s">
        <v>937</v>
      </c>
      <c r="O406" s="110" t="s">
        <v>868</v>
      </c>
      <c r="P406" s="234" t="s">
        <v>4821</v>
      </c>
    </row>
    <row r="407" spans="1:16" x14ac:dyDescent="0.2">
      <c r="A407" s="154"/>
      <c r="B407" s="154"/>
      <c r="C407" s="154"/>
      <c r="D407" s="149"/>
      <c r="E407" s="149"/>
      <c r="F407" s="150"/>
      <c r="H407" s="106"/>
      <c r="I407" s="110" t="str">
        <f t="shared" si="23"/>
        <v/>
      </c>
      <c r="J407" s="115" t="s">
        <v>1965</v>
      </c>
      <c r="K407" s="117" t="s">
        <v>1446</v>
      </c>
      <c r="L407" s="110" t="s">
        <v>1095</v>
      </c>
      <c r="M407" s="134" t="str">
        <f t="shared" si="24"/>
        <v/>
      </c>
      <c r="N407" s="117" t="s">
        <v>1095</v>
      </c>
      <c r="O407" s="110" t="s">
        <v>909</v>
      </c>
      <c r="P407" s="234" t="s">
        <v>4822</v>
      </c>
    </row>
    <row r="408" spans="1:16" x14ac:dyDescent="0.2">
      <c r="A408" s="154"/>
      <c r="B408" s="154"/>
      <c r="C408" s="154"/>
      <c r="D408" s="149"/>
      <c r="E408" s="149"/>
      <c r="F408" s="150"/>
      <c r="H408" s="106"/>
      <c r="I408" s="110" t="str">
        <f t="shared" si="23"/>
        <v/>
      </c>
      <c r="J408" s="115" t="s">
        <v>1966</v>
      </c>
      <c r="K408" s="117" t="s">
        <v>1447</v>
      </c>
      <c r="L408" s="110" t="s">
        <v>1095</v>
      </c>
      <c r="M408" s="134" t="str">
        <f t="shared" si="24"/>
        <v>pure_carbonate_mudstone</v>
      </c>
      <c r="N408" s="117" t="s">
        <v>957</v>
      </c>
      <c r="O408" s="110" t="s">
        <v>874</v>
      </c>
      <c r="P408" s="234" t="s">
        <v>4823</v>
      </c>
    </row>
    <row r="409" spans="1:16" x14ac:dyDescent="0.2">
      <c r="A409" s="154"/>
      <c r="B409" s="154"/>
      <c r="C409" s="154"/>
      <c r="D409" s="149"/>
      <c r="E409" s="149"/>
      <c r="F409" s="150"/>
      <c r="H409" s="106"/>
      <c r="I409" s="110" t="str">
        <f t="shared" si="23"/>
        <v/>
      </c>
      <c r="J409" s="115" t="s">
        <v>1967</v>
      </c>
      <c r="K409" s="117" t="s">
        <v>1448</v>
      </c>
      <c r="L409" s="110" t="s">
        <v>1095</v>
      </c>
      <c r="M409" s="134" t="str">
        <f t="shared" si="24"/>
        <v>pure_calcareous_carbonate_sediment</v>
      </c>
      <c r="N409" s="117" t="s">
        <v>956</v>
      </c>
      <c r="O409" s="110" t="s">
        <v>881</v>
      </c>
      <c r="P409" s="234" t="s">
        <v>4824</v>
      </c>
    </row>
    <row r="410" spans="1:16" x14ac:dyDescent="0.2">
      <c r="A410" s="154"/>
      <c r="B410" s="154"/>
      <c r="C410" s="154"/>
      <c r="D410" s="149"/>
      <c r="E410" s="149"/>
      <c r="F410" s="150"/>
      <c r="H410" s="106"/>
      <c r="I410" s="110" t="str">
        <f t="shared" si="23"/>
        <v/>
      </c>
      <c r="J410" s="115" t="s">
        <v>1968</v>
      </c>
      <c r="K410" s="117" t="s">
        <v>1449</v>
      </c>
      <c r="L410" s="110" t="s">
        <v>15609</v>
      </c>
      <c r="M410" s="134" t="str">
        <f t="shared" si="24"/>
        <v>porphyry</v>
      </c>
      <c r="N410" s="117" t="s">
        <v>955</v>
      </c>
      <c r="O410" s="110" t="s">
        <v>881</v>
      </c>
      <c r="P410" s="234" t="s">
        <v>4825</v>
      </c>
    </row>
    <row r="411" spans="1:16" x14ac:dyDescent="0.2">
      <c r="A411" s="154"/>
      <c r="B411" s="154"/>
      <c r="C411" s="154"/>
      <c r="D411" s="149"/>
      <c r="E411" s="149"/>
      <c r="F411" s="150"/>
      <c r="H411" s="106"/>
      <c r="I411" s="110" t="str">
        <f t="shared" si="23"/>
        <v/>
      </c>
      <c r="J411" s="115" t="s">
        <v>1969</v>
      </c>
      <c r="K411" s="117" t="s">
        <v>1450</v>
      </c>
      <c r="L411" s="110" t="s">
        <v>1095</v>
      </c>
      <c r="M411" s="134" t="str">
        <f t="shared" si="24"/>
        <v/>
      </c>
      <c r="N411" s="117" t="s">
        <v>1095</v>
      </c>
      <c r="O411" s="110" t="s">
        <v>881</v>
      </c>
      <c r="P411" s="234" t="s">
        <v>4826</v>
      </c>
    </row>
    <row r="412" spans="1:16" x14ac:dyDescent="0.2">
      <c r="A412" s="154"/>
      <c r="B412" s="154"/>
      <c r="C412" s="154"/>
      <c r="D412" s="149"/>
      <c r="E412" s="149"/>
      <c r="F412" s="150"/>
      <c r="H412" s="106"/>
      <c r="I412" s="110" t="str">
        <f t="shared" si="23"/>
        <v/>
      </c>
      <c r="J412" s="115" t="s">
        <v>1970</v>
      </c>
      <c r="K412" s="117" t="s">
        <v>1451</v>
      </c>
      <c r="L412" s="110" t="s">
        <v>1095</v>
      </c>
      <c r="M412" s="134" t="str">
        <f t="shared" si="24"/>
        <v>phosphate_rich_sediment</v>
      </c>
      <c r="N412" s="117" t="s">
        <v>950</v>
      </c>
      <c r="O412" s="110" t="s">
        <v>876</v>
      </c>
      <c r="P412" s="234" t="s">
        <v>4827</v>
      </c>
    </row>
    <row r="413" spans="1:16" x14ac:dyDescent="0.2">
      <c r="A413" s="154"/>
      <c r="B413" s="154"/>
      <c r="C413" s="154"/>
      <c r="D413" s="149"/>
      <c r="E413" s="149"/>
      <c r="F413" s="150"/>
      <c r="H413" s="106"/>
      <c r="I413" s="110" t="str">
        <f t="shared" si="23"/>
        <v/>
      </c>
      <c r="J413" s="115" t="s">
        <v>1971</v>
      </c>
      <c r="K413" s="117" t="s">
        <v>1452</v>
      </c>
      <c r="L413" s="110" t="s">
        <v>15610</v>
      </c>
      <c r="M413" s="134" t="str">
        <f t="shared" si="24"/>
        <v/>
      </c>
      <c r="N413" s="117" t="s">
        <v>1095</v>
      </c>
      <c r="O413" s="110" t="s">
        <v>881</v>
      </c>
      <c r="P413" s="234" t="s">
        <v>4828</v>
      </c>
    </row>
    <row r="414" spans="1:16" x14ac:dyDescent="0.2">
      <c r="A414" s="154"/>
      <c r="B414" s="154"/>
      <c r="C414" s="154"/>
      <c r="D414" s="149"/>
      <c r="E414" s="149"/>
      <c r="F414" s="150"/>
      <c r="H414" s="106"/>
      <c r="I414" s="110" t="str">
        <f t="shared" si="23"/>
        <v/>
      </c>
      <c r="J414" s="115" t="s">
        <v>1972</v>
      </c>
      <c r="K414" s="117" t="s">
        <v>1453</v>
      </c>
      <c r="L414" s="110" t="s">
        <v>15611</v>
      </c>
      <c r="M414" s="134" t="str">
        <f t="shared" si="24"/>
        <v/>
      </c>
      <c r="N414" s="117" t="s">
        <v>1095</v>
      </c>
      <c r="O414" s="110" t="s">
        <v>882</v>
      </c>
      <c r="P414" s="234" t="s">
        <v>4829</v>
      </c>
    </row>
    <row r="415" spans="1:16" x14ac:dyDescent="0.2">
      <c r="A415" s="154"/>
      <c r="B415" s="154"/>
      <c r="C415" s="154"/>
      <c r="D415" s="149"/>
      <c r="E415" s="149"/>
      <c r="F415" s="150"/>
      <c r="H415" s="106"/>
      <c r="I415" s="110" t="str">
        <f t="shared" si="23"/>
        <v>UPO</v>
      </c>
      <c r="J415" s="115" t="s">
        <v>1973</v>
      </c>
      <c r="K415" s="117" t="s">
        <v>1454</v>
      </c>
      <c r="L415" s="110" t="s">
        <v>15612</v>
      </c>
      <c r="M415" s="134" t="str">
        <f t="shared" si="24"/>
        <v>peridotite</v>
      </c>
      <c r="N415" s="117" t="s">
        <v>943</v>
      </c>
      <c r="O415" s="110" t="s">
        <v>883</v>
      </c>
      <c r="P415" s="234" t="s">
        <v>4830</v>
      </c>
    </row>
    <row r="416" spans="1:16" x14ac:dyDescent="0.2">
      <c r="A416" s="154"/>
      <c r="B416" s="154"/>
      <c r="C416" s="154"/>
      <c r="D416" s="149"/>
      <c r="E416" s="149"/>
      <c r="F416" s="150"/>
      <c r="H416" s="106"/>
      <c r="I416" s="110" t="str">
        <f t="shared" si="23"/>
        <v>ZGP</v>
      </c>
      <c r="J416" s="115" t="s">
        <v>1974</v>
      </c>
      <c r="K416" s="117" t="s">
        <v>1455</v>
      </c>
      <c r="L416" s="110" t="s">
        <v>1095</v>
      </c>
      <c r="M416" s="134" t="str">
        <f t="shared" si="24"/>
        <v>paragneiss</v>
      </c>
      <c r="N416" s="117" t="s">
        <v>938</v>
      </c>
      <c r="O416" s="110"/>
      <c r="P416" s="234" t="s">
        <v>4831</v>
      </c>
    </row>
    <row r="417" spans="1:16" x14ac:dyDescent="0.2">
      <c r="A417" s="154"/>
      <c r="B417" s="154"/>
      <c r="C417" s="154"/>
      <c r="D417" s="149"/>
      <c r="E417" s="149"/>
      <c r="F417" s="150"/>
      <c r="H417" s="106"/>
      <c r="I417" s="110" t="str">
        <f t="shared" si="23"/>
        <v>ZSP</v>
      </c>
      <c r="J417" s="115" t="s">
        <v>1975</v>
      </c>
      <c r="K417" s="117" t="s">
        <v>1456</v>
      </c>
      <c r="L417" s="110" t="s">
        <v>15613</v>
      </c>
      <c r="M417" s="134" t="str">
        <f t="shared" si="24"/>
        <v/>
      </c>
      <c r="N417" s="117" t="s">
        <v>1095</v>
      </c>
      <c r="O417" s="110" t="s">
        <v>905</v>
      </c>
      <c r="P417" s="234" t="s">
        <v>4832</v>
      </c>
    </row>
    <row r="418" spans="1:16" x14ac:dyDescent="0.2">
      <c r="A418" s="154"/>
      <c r="B418" s="154"/>
      <c r="C418" s="154"/>
      <c r="D418" s="149"/>
      <c r="E418" s="149"/>
      <c r="F418" s="150"/>
      <c r="H418" s="106"/>
      <c r="I418" s="110" t="str">
        <f t="shared" si="23"/>
        <v/>
      </c>
      <c r="J418" s="115" t="s">
        <v>5279</v>
      </c>
      <c r="K418" s="117" t="s">
        <v>1457</v>
      </c>
      <c r="L418" s="110" t="s">
        <v>1095</v>
      </c>
      <c r="M418" s="134" t="str">
        <f t="shared" si="24"/>
        <v/>
      </c>
      <c r="N418" s="117" t="s">
        <v>1095</v>
      </c>
      <c r="O418" s="110" t="s">
        <v>906</v>
      </c>
      <c r="P418" s="234" t="s">
        <v>4833</v>
      </c>
    </row>
    <row r="419" spans="1:16" x14ac:dyDescent="0.2">
      <c r="A419" s="154"/>
      <c r="B419" s="154"/>
      <c r="C419" s="154"/>
      <c r="D419" s="149"/>
      <c r="E419" s="149"/>
      <c r="F419" s="150"/>
      <c r="H419" s="106"/>
      <c r="I419" s="110" t="str">
        <f t="shared" si="23"/>
        <v/>
      </c>
      <c r="J419" s="115" t="s">
        <v>1977</v>
      </c>
      <c r="K419" s="117" t="s">
        <v>1458</v>
      </c>
      <c r="L419" s="110" t="s">
        <v>15614</v>
      </c>
      <c r="M419" s="134" t="str">
        <f t="shared" si="24"/>
        <v/>
      </c>
      <c r="N419" s="117" t="s">
        <v>1095</v>
      </c>
      <c r="O419" s="110" t="s">
        <v>897</v>
      </c>
      <c r="P419" s="234" t="s">
        <v>4834</v>
      </c>
    </row>
    <row r="420" spans="1:16" x14ac:dyDescent="0.2">
      <c r="A420" s="154"/>
      <c r="B420" s="154"/>
      <c r="C420" s="154"/>
      <c r="D420" s="149"/>
      <c r="E420" s="149"/>
      <c r="F420" s="150"/>
      <c r="H420" s="106"/>
      <c r="I420" s="110" t="str">
        <f t="shared" si="23"/>
        <v/>
      </c>
      <c r="J420" s="115" t="s">
        <v>1978</v>
      </c>
      <c r="K420" s="117" t="s">
        <v>1459</v>
      </c>
      <c r="L420" s="110" t="s">
        <v>15615</v>
      </c>
      <c r="M420" s="134" t="str">
        <f t="shared" si="24"/>
        <v/>
      </c>
      <c r="N420" s="117" t="s">
        <v>1095</v>
      </c>
      <c r="O420" s="110" t="s">
        <v>912</v>
      </c>
      <c r="P420" s="234" t="s">
        <v>4835</v>
      </c>
    </row>
    <row r="421" spans="1:16" x14ac:dyDescent="0.2">
      <c r="A421" s="154"/>
      <c r="B421" s="154"/>
      <c r="C421" s="154"/>
      <c r="D421" s="149"/>
      <c r="E421" s="149"/>
      <c r="F421" s="150"/>
      <c r="H421" s="106"/>
      <c r="I421" s="110" t="str">
        <f t="shared" si="23"/>
        <v/>
      </c>
      <c r="J421" s="115" t="s">
        <v>1979</v>
      </c>
      <c r="K421" s="117" t="s">
        <v>1460</v>
      </c>
      <c r="L421" s="110" t="s">
        <v>15616</v>
      </c>
      <c r="M421" s="134" t="str">
        <f t="shared" si="24"/>
        <v/>
      </c>
      <c r="N421" s="117" t="s">
        <v>1095</v>
      </c>
      <c r="O421" s="110" t="s">
        <v>942</v>
      </c>
      <c r="P421" s="234" t="s">
        <v>4836</v>
      </c>
    </row>
    <row r="422" spans="1:16" x14ac:dyDescent="0.2">
      <c r="A422" s="154"/>
      <c r="B422" s="154"/>
      <c r="C422" s="154"/>
      <c r="D422" s="149"/>
      <c r="E422" s="149"/>
      <c r="F422" s="150"/>
      <c r="H422" s="106"/>
      <c r="I422" s="110" t="str">
        <f t="shared" si="23"/>
        <v/>
      </c>
      <c r="J422" s="115" t="s">
        <v>1980</v>
      </c>
      <c r="K422" s="117" t="s">
        <v>1461</v>
      </c>
      <c r="L422" s="110" t="s">
        <v>15617</v>
      </c>
      <c r="M422" s="134" t="str">
        <f t="shared" si="24"/>
        <v/>
      </c>
      <c r="N422" s="117" t="s">
        <v>1095</v>
      </c>
      <c r="O422" s="110"/>
      <c r="P422" s="234" t="s">
        <v>4837</v>
      </c>
    </row>
    <row r="423" spans="1:16" x14ac:dyDescent="0.2">
      <c r="A423" s="154"/>
      <c r="B423" s="154"/>
      <c r="C423" s="154"/>
      <c r="D423" s="149"/>
      <c r="E423" s="149"/>
      <c r="F423" s="150"/>
      <c r="H423" s="106"/>
      <c r="I423" s="110" t="str">
        <f t="shared" si="23"/>
        <v/>
      </c>
      <c r="J423" s="115" t="s">
        <v>1981</v>
      </c>
      <c r="K423" s="117" t="s">
        <v>1462</v>
      </c>
      <c r="L423" s="110" t="s">
        <v>15618</v>
      </c>
      <c r="M423" s="134" t="str">
        <f t="shared" si="24"/>
        <v/>
      </c>
      <c r="N423" s="117" t="s">
        <v>1095</v>
      </c>
      <c r="O423" s="110" t="s">
        <v>963</v>
      </c>
      <c r="P423" s="234" t="s">
        <v>4838</v>
      </c>
    </row>
    <row r="424" spans="1:16" x14ac:dyDescent="0.2">
      <c r="A424" s="154"/>
      <c r="B424" s="154"/>
      <c r="C424" s="154"/>
      <c r="D424" s="149"/>
      <c r="E424" s="149"/>
      <c r="F424" s="150"/>
      <c r="H424" s="106"/>
      <c r="I424" s="110" t="str">
        <f t="shared" si="23"/>
        <v/>
      </c>
      <c r="J424" s="115" t="s">
        <v>1982</v>
      </c>
      <c r="K424" s="117" t="s">
        <v>1463</v>
      </c>
      <c r="L424" s="110" t="s">
        <v>15619</v>
      </c>
      <c r="M424" s="134" t="str">
        <f t="shared" si="24"/>
        <v/>
      </c>
      <c r="N424" s="117" t="s">
        <v>1095</v>
      </c>
      <c r="O424" s="110"/>
      <c r="P424" s="234" t="s">
        <v>4839</v>
      </c>
    </row>
    <row r="425" spans="1:16" x14ac:dyDescent="0.2">
      <c r="A425" s="154"/>
      <c r="B425" s="154"/>
      <c r="C425" s="154"/>
      <c r="D425" s="149"/>
      <c r="E425" s="149"/>
      <c r="F425" s="150"/>
      <c r="H425" s="106"/>
      <c r="I425" s="110" t="str">
        <f t="shared" si="23"/>
        <v>UXO</v>
      </c>
      <c r="J425" s="115" t="s">
        <v>1983</v>
      </c>
      <c r="K425" s="117" t="s">
        <v>1464</v>
      </c>
      <c r="L425" s="110" t="s">
        <v>1095</v>
      </c>
      <c r="M425" s="134" t="str">
        <f t="shared" si="24"/>
        <v>pyroxenite</v>
      </c>
      <c r="N425" s="117" t="s">
        <v>349</v>
      </c>
      <c r="O425" s="110"/>
      <c r="P425" s="234" t="s">
        <v>4840</v>
      </c>
    </row>
    <row r="426" spans="1:16" x14ac:dyDescent="0.2">
      <c r="A426" s="154"/>
      <c r="B426" s="154"/>
      <c r="C426" s="154"/>
      <c r="D426" s="149"/>
      <c r="E426" s="149"/>
      <c r="F426" s="150"/>
      <c r="H426" s="106"/>
      <c r="I426" s="110" t="str">
        <f t="shared" si="23"/>
        <v/>
      </c>
      <c r="J426" s="115" t="s">
        <v>1984</v>
      </c>
      <c r="K426" s="117" t="s">
        <v>1465</v>
      </c>
      <c r="L426" s="110" t="s">
        <v>15620</v>
      </c>
      <c r="M426" s="134" t="str">
        <f t="shared" si="24"/>
        <v/>
      </c>
      <c r="N426" s="117" t="s">
        <v>1095</v>
      </c>
      <c r="O426" s="110" t="s">
        <v>976</v>
      </c>
      <c r="P426" s="234" t="s">
        <v>4841</v>
      </c>
    </row>
    <row r="427" spans="1:16" x14ac:dyDescent="0.2">
      <c r="A427" s="154"/>
      <c r="B427" s="154"/>
      <c r="C427" s="154"/>
      <c r="D427" s="149"/>
      <c r="E427" s="149"/>
      <c r="F427" s="150"/>
      <c r="H427" s="106"/>
      <c r="I427" s="110" t="str">
        <f t="shared" si="23"/>
        <v/>
      </c>
      <c r="J427" s="115" t="s">
        <v>1985</v>
      </c>
      <c r="K427" s="117" t="s">
        <v>1466</v>
      </c>
      <c r="L427" s="110" t="s">
        <v>15621</v>
      </c>
      <c r="M427" s="134" t="str">
        <f t="shared" si="24"/>
        <v/>
      </c>
      <c r="N427" s="117" t="s">
        <v>1095</v>
      </c>
      <c r="O427" s="110" t="s">
        <v>786</v>
      </c>
      <c r="P427" s="234" t="s">
        <v>4842</v>
      </c>
    </row>
    <row r="428" spans="1:16" x14ac:dyDescent="0.2">
      <c r="A428" s="154"/>
      <c r="B428" s="154"/>
      <c r="C428" s="154"/>
      <c r="D428" s="149"/>
      <c r="E428" s="149"/>
      <c r="F428" s="150"/>
      <c r="H428" s="106"/>
      <c r="I428" s="110" t="str">
        <f t="shared" si="23"/>
        <v>UPX</v>
      </c>
      <c r="J428" s="115" t="s">
        <v>1986</v>
      </c>
      <c r="K428" s="117" t="s">
        <v>1467</v>
      </c>
      <c r="L428" s="110" t="s">
        <v>15622</v>
      </c>
      <c r="M428" s="134" t="str">
        <f t="shared" si="24"/>
        <v/>
      </c>
      <c r="N428" s="117" t="s">
        <v>1095</v>
      </c>
      <c r="O428" s="110" t="s">
        <v>997</v>
      </c>
      <c r="P428" s="234" t="s">
        <v>4843</v>
      </c>
    </row>
    <row r="429" spans="1:16" x14ac:dyDescent="0.2">
      <c r="A429" s="154"/>
      <c r="B429" s="154"/>
      <c r="C429" s="154"/>
      <c r="D429" s="149"/>
      <c r="E429" s="149"/>
      <c r="F429" s="150"/>
      <c r="H429" s="106"/>
      <c r="I429" s="110" t="str">
        <f t="shared" si="23"/>
        <v/>
      </c>
      <c r="J429" s="115" t="s">
        <v>1987</v>
      </c>
      <c r="K429" s="117" t="s">
        <v>1468</v>
      </c>
      <c r="L429" s="110" t="s">
        <v>15623</v>
      </c>
      <c r="M429" s="134" t="str">
        <f t="shared" si="24"/>
        <v>fragmental_igneous_rock</v>
      </c>
      <c r="N429" s="117" t="s">
        <v>865</v>
      </c>
      <c r="O429" s="110" t="s">
        <v>998</v>
      </c>
      <c r="P429" s="234" t="s">
        <v>4844</v>
      </c>
    </row>
    <row r="430" spans="1:16" x14ac:dyDescent="0.2">
      <c r="A430" s="154"/>
      <c r="B430" s="154"/>
      <c r="C430" s="154"/>
      <c r="D430" s="149"/>
      <c r="E430" s="149"/>
      <c r="F430" s="150"/>
      <c r="H430" s="106"/>
      <c r="I430" s="110" t="str">
        <f t="shared" si="23"/>
        <v/>
      </c>
      <c r="J430" s="115" t="s">
        <v>1988</v>
      </c>
      <c r="K430" s="117" t="s">
        <v>1469</v>
      </c>
      <c r="L430" s="110" t="s">
        <v>15624</v>
      </c>
      <c r="M430" s="134" t="str">
        <f t="shared" si="24"/>
        <v/>
      </c>
      <c r="N430" s="117" t="s">
        <v>1095</v>
      </c>
      <c r="O430" s="110" t="s">
        <v>984</v>
      </c>
      <c r="P430" s="234" t="s">
        <v>4845</v>
      </c>
    </row>
    <row r="431" spans="1:16" x14ac:dyDescent="0.2">
      <c r="A431" s="154"/>
      <c r="B431" s="154"/>
      <c r="C431" s="154"/>
      <c r="D431" s="149"/>
      <c r="E431" s="149"/>
      <c r="F431" s="150"/>
      <c r="H431" s="106"/>
      <c r="I431" s="110" t="str">
        <f t="shared" si="23"/>
        <v/>
      </c>
      <c r="J431" s="115" t="s">
        <v>1989</v>
      </c>
      <c r="K431" s="117" t="s">
        <v>1470</v>
      </c>
      <c r="L431" s="110" t="s">
        <v>15625</v>
      </c>
      <c r="M431" s="134" t="str">
        <f t="shared" si="24"/>
        <v>pyroclastic_material</v>
      </c>
      <c r="N431" s="117" t="s">
        <v>961</v>
      </c>
      <c r="O431" s="110" t="s">
        <v>807</v>
      </c>
      <c r="P431" s="234" t="s">
        <v>4846</v>
      </c>
    </row>
    <row r="432" spans="1:16" x14ac:dyDescent="0.2">
      <c r="A432" s="154"/>
      <c r="B432" s="154"/>
      <c r="C432" s="154"/>
      <c r="D432" s="149"/>
      <c r="E432" s="149"/>
      <c r="F432" s="150"/>
      <c r="H432" s="106"/>
      <c r="I432" s="110" t="str">
        <f t="shared" si="23"/>
        <v/>
      </c>
      <c r="J432" s="115" t="s">
        <v>1990</v>
      </c>
      <c r="K432" s="117" t="s">
        <v>1471</v>
      </c>
      <c r="L432" s="117" t="s">
        <v>15626</v>
      </c>
      <c r="M432" s="134" t="str">
        <f t="shared" si="24"/>
        <v>quartz_alkali_feldspar_syenite</v>
      </c>
      <c r="N432" s="117" t="s">
        <v>964</v>
      </c>
      <c r="O432" s="110" t="s">
        <v>831</v>
      </c>
      <c r="P432" s="234" t="s">
        <v>4847</v>
      </c>
    </row>
    <row r="433" spans="1:16" x14ac:dyDescent="0.2">
      <c r="A433" s="154"/>
      <c r="B433" s="154"/>
      <c r="C433" s="154"/>
      <c r="D433" s="149"/>
      <c r="E433" s="149"/>
      <c r="F433" s="150"/>
      <c r="H433" s="106"/>
      <c r="I433" s="110" t="str">
        <f t="shared" si="23"/>
        <v/>
      </c>
      <c r="J433" s="115" t="s">
        <v>1991</v>
      </c>
      <c r="K433" s="117" t="s">
        <v>1472</v>
      </c>
      <c r="L433" s="117" t="s">
        <v>15627</v>
      </c>
      <c r="M433" s="134" t="str">
        <f t="shared" si="24"/>
        <v>quartz_alkali_feldspar_trachyte</v>
      </c>
      <c r="N433" s="117" t="s">
        <v>965</v>
      </c>
      <c r="O433" s="110" t="s">
        <v>788</v>
      </c>
      <c r="P433" s="234" t="s">
        <v>4848</v>
      </c>
    </row>
    <row r="434" spans="1:16" x14ac:dyDescent="0.2">
      <c r="A434" s="154"/>
      <c r="B434" s="154"/>
      <c r="C434" s="154"/>
      <c r="D434" s="149"/>
      <c r="E434" s="149"/>
      <c r="F434" s="150"/>
      <c r="H434" s="106"/>
      <c r="I434" s="110" t="str">
        <f t="shared" si="23"/>
        <v/>
      </c>
      <c r="J434" s="115" t="s">
        <v>1992</v>
      </c>
      <c r="K434" s="117" t="s">
        <v>1473</v>
      </c>
      <c r="L434" s="110" t="s">
        <v>15628</v>
      </c>
      <c r="M434" s="134" t="str">
        <f t="shared" si="24"/>
        <v>quartz_diorite</v>
      </c>
      <c r="N434" s="117" t="s">
        <v>967</v>
      </c>
      <c r="O434" s="110" t="s">
        <v>962</v>
      </c>
      <c r="P434" s="234" t="s">
        <v>4849</v>
      </c>
    </row>
    <row r="435" spans="1:16" x14ac:dyDescent="0.2">
      <c r="A435" s="154"/>
      <c r="B435" s="154"/>
      <c r="C435" s="154"/>
      <c r="D435" s="149"/>
      <c r="E435" s="149"/>
      <c r="F435" s="150"/>
      <c r="H435" s="106"/>
      <c r="I435" s="110" t="str">
        <f t="shared" si="23"/>
        <v/>
      </c>
      <c r="J435" s="115" t="s">
        <v>1993</v>
      </c>
      <c r="K435" s="117" t="s">
        <v>1474</v>
      </c>
      <c r="L435" s="110" t="s">
        <v>15629</v>
      </c>
      <c r="M435" s="134" t="str">
        <f t="shared" si="24"/>
        <v/>
      </c>
      <c r="N435" s="117" t="s">
        <v>1095</v>
      </c>
      <c r="O435" s="110" t="s">
        <v>1022</v>
      </c>
      <c r="P435" s="234" t="s">
        <v>4850</v>
      </c>
    </row>
    <row r="436" spans="1:16" x14ac:dyDescent="0.2">
      <c r="A436" s="154"/>
      <c r="B436" s="154"/>
      <c r="C436" s="154"/>
      <c r="D436" s="149"/>
      <c r="E436" s="149"/>
      <c r="F436" s="150"/>
      <c r="H436" s="106"/>
      <c r="I436" s="110" t="str">
        <f t="shared" si="23"/>
        <v/>
      </c>
      <c r="J436" s="115" t="s">
        <v>1994</v>
      </c>
      <c r="K436" s="117" t="s">
        <v>1475</v>
      </c>
      <c r="L436" s="110" t="s">
        <v>15630</v>
      </c>
      <c r="M436" s="134" t="str">
        <f t="shared" si="24"/>
        <v/>
      </c>
      <c r="N436" s="117" t="s">
        <v>1095</v>
      </c>
      <c r="O436" s="110"/>
      <c r="P436" s="234" t="s">
        <v>4851</v>
      </c>
    </row>
    <row r="437" spans="1:16" x14ac:dyDescent="0.2">
      <c r="A437" s="154"/>
      <c r="B437" s="154"/>
      <c r="C437" s="154"/>
      <c r="D437" s="149"/>
      <c r="E437" s="149"/>
      <c r="F437" s="150"/>
      <c r="H437" s="106"/>
      <c r="I437" s="110" t="str">
        <f t="shared" si="23"/>
        <v/>
      </c>
      <c r="J437" s="115" t="s">
        <v>1995</v>
      </c>
      <c r="K437" s="117" t="s">
        <v>1476</v>
      </c>
      <c r="L437" s="110" t="s">
        <v>15631</v>
      </c>
      <c r="M437" s="134" t="str">
        <f t="shared" si="24"/>
        <v>quartz_latite</v>
      </c>
      <c r="N437" s="117" t="s">
        <v>969</v>
      </c>
      <c r="O437" s="110"/>
      <c r="P437" s="234" t="s">
        <v>4852</v>
      </c>
    </row>
    <row r="438" spans="1:16" x14ac:dyDescent="0.2">
      <c r="A438" s="154"/>
      <c r="B438" s="154"/>
      <c r="C438" s="154"/>
      <c r="D438" s="149"/>
      <c r="E438" s="149"/>
      <c r="F438" s="150"/>
      <c r="H438" s="106"/>
      <c r="I438" s="110" t="str">
        <f t="shared" si="23"/>
        <v/>
      </c>
      <c r="J438" s="115" t="s">
        <v>1996</v>
      </c>
      <c r="K438" s="117" t="s">
        <v>1477</v>
      </c>
      <c r="L438" s="110" t="s">
        <v>15632</v>
      </c>
      <c r="M438" s="134" t="str">
        <f t="shared" si="24"/>
        <v>quartz_monzonite</v>
      </c>
      <c r="N438" s="117" t="s">
        <v>972</v>
      </c>
      <c r="O438" s="110"/>
      <c r="P438" s="234" t="s">
        <v>4853</v>
      </c>
    </row>
    <row r="439" spans="1:16" x14ac:dyDescent="0.2">
      <c r="A439" s="154"/>
      <c r="B439" s="154"/>
      <c r="C439" s="154"/>
      <c r="D439" s="149"/>
      <c r="E439" s="149"/>
      <c r="F439" s="150"/>
      <c r="H439" s="106"/>
      <c r="I439" s="110" t="str">
        <f t="shared" si="23"/>
        <v/>
      </c>
      <c r="J439" s="115" t="s">
        <v>1997</v>
      </c>
      <c r="K439" s="117" t="s">
        <v>1478</v>
      </c>
      <c r="L439" s="110" t="s">
        <v>15633</v>
      </c>
      <c r="M439" s="134" t="str">
        <f t="shared" si="24"/>
        <v/>
      </c>
      <c r="N439" s="117" t="s">
        <v>1095</v>
      </c>
      <c r="O439" s="110"/>
      <c r="P439" s="234" t="s">
        <v>4854</v>
      </c>
    </row>
    <row r="440" spans="1:16" x14ac:dyDescent="0.2">
      <c r="A440" s="154"/>
      <c r="B440" s="154"/>
      <c r="C440" s="154"/>
      <c r="D440" s="149"/>
      <c r="E440" s="149"/>
      <c r="F440" s="150"/>
      <c r="H440" s="106"/>
      <c r="I440" s="110" t="str">
        <f t="shared" si="23"/>
        <v/>
      </c>
      <c r="J440" s="115" t="s">
        <v>1998</v>
      </c>
      <c r="K440" s="117" t="s">
        <v>1479</v>
      </c>
      <c r="L440" s="110" t="s">
        <v>15634</v>
      </c>
      <c r="M440" s="134" t="str">
        <f t="shared" si="24"/>
        <v>quartz_monzodiorite</v>
      </c>
      <c r="N440" s="117" t="s">
        <v>970</v>
      </c>
      <c r="O440" s="110"/>
      <c r="P440" s="234" t="s">
        <v>4855</v>
      </c>
    </row>
    <row r="441" spans="1:16" x14ac:dyDescent="0.2">
      <c r="A441" s="154"/>
      <c r="B441" s="154"/>
      <c r="C441" s="154"/>
      <c r="D441" s="149"/>
      <c r="E441" s="149"/>
      <c r="F441" s="150"/>
      <c r="H441" s="106"/>
      <c r="I441" s="110" t="str">
        <f t="shared" si="23"/>
        <v/>
      </c>
      <c r="J441" s="115" t="s">
        <v>1999</v>
      </c>
      <c r="K441" s="117" t="s">
        <v>1480</v>
      </c>
      <c r="L441" s="110" t="s">
        <v>15635</v>
      </c>
      <c r="M441" s="134" t="str">
        <f t="shared" si="24"/>
        <v>quartz_rich_igneous_rock</v>
      </c>
      <c r="N441" s="117" t="s">
        <v>973</v>
      </c>
      <c r="O441" s="110"/>
      <c r="P441" s="234" t="s">
        <v>4856</v>
      </c>
    </row>
    <row r="442" spans="1:16" x14ac:dyDescent="0.2">
      <c r="A442" s="154"/>
      <c r="B442" s="154"/>
      <c r="C442" s="154"/>
      <c r="D442" s="149"/>
      <c r="E442" s="149"/>
      <c r="F442" s="150"/>
      <c r="H442" s="106"/>
      <c r="I442" s="110" t="str">
        <f t="shared" si="23"/>
        <v/>
      </c>
      <c r="J442" s="115" t="s">
        <v>2000</v>
      </c>
      <c r="K442" s="117" t="s">
        <v>1481</v>
      </c>
      <c r="L442" s="110" t="s">
        <v>15636</v>
      </c>
      <c r="M442" s="134" t="str">
        <f t="shared" si="24"/>
        <v/>
      </c>
      <c r="N442" s="117" t="s">
        <v>1095</v>
      </c>
      <c r="O442" s="110"/>
      <c r="P442" s="234" t="s">
        <v>4857</v>
      </c>
    </row>
    <row r="443" spans="1:16" x14ac:dyDescent="0.2">
      <c r="A443" s="154"/>
      <c r="B443" s="154"/>
      <c r="C443" s="154"/>
      <c r="D443" s="149"/>
      <c r="E443" s="149"/>
      <c r="F443" s="150"/>
      <c r="H443" s="106"/>
      <c r="I443" s="110" t="str">
        <f t="shared" si="23"/>
        <v/>
      </c>
      <c r="J443" s="115" t="s">
        <v>2001</v>
      </c>
      <c r="K443" s="117" t="s">
        <v>1482</v>
      </c>
      <c r="L443" s="110" t="s">
        <v>15637</v>
      </c>
      <c r="M443" s="134" t="str">
        <f t="shared" si="24"/>
        <v/>
      </c>
      <c r="N443" s="117" t="s">
        <v>1095</v>
      </c>
      <c r="O443" s="110"/>
      <c r="P443" s="234" t="s">
        <v>4858</v>
      </c>
    </row>
    <row r="444" spans="1:16" x14ac:dyDescent="0.2">
      <c r="A444" s="154"/>
      <c r="B444" s="154"/>
      <c r="C444" s="154"/>
      <c r="D444" s="149"/>
      <c r="E444" s="149"/>
      <c r="F444" s="150"/>
      <c r="H444" s="106"/>
      <c r="I444" s="110" t="str">
        <f t="shared" si="23"/>
        <v/>
      </c>
      <c r="J444" s="115" t="s">
        <v>2002</v>
      </c>
      <c r="K444" s="117" t="s">
        <v>1483</v>
      </c>
      <c r="L444" s="110" t="s">
        <v>15638</v>
      </c>
      <c r="M444" s="134" t="str">
        <f t="shared" si="24"/>
        <v/>
      </c>
      <c r="N444" s="117" t="s">
        <v>1095</v>
      </c>
      <c r="O444" s="110"/>
      <c r="P444" s="234" t="s">
        <v>4859</v>
      </c>
    </row>
    <row r="445" spans="1:16" x14ac:dyDescent="0.2">
      <c r="A445" s="154"/>
      <c r="B445" s="154"/>
      <c r="C445" s="154"/>
      <c r="D445" s="149"/>
      <c r="E445" s="149"/>
      <c r="F445" s="150"/>
      <c r="H445" s="106"/>
      <c r="I445" s="110" t="str">
        <f t="shared" si="23"/>
        <v>ZQZ</v>
      </c>
      <c r="J445" s="115" t="s">
        <v>2003</v>
      </c>
      <c r="K445" s="117" t="s">
        <v>212</v>
      </c>
      <c r="L445" s="110" t="s">
        <v>1095</v>
      </c>
      <c r="M445" s="134" t="str">
        <f t="shared" si="24"/>
        <v>quartzite</v>
      </c>
      <c r="N445" s="117" t="s">
        <v>350</v>
      </c>
      <c r="O445" s="110"/>
      <c r="P445" s="234" t="s">
        <v>4860</v>
      </c>
    </row>
    <row r="446" spans="1:16" x14ac:dyDescent="0.2">
      <c r="A446" s="154"/>
      <c r="B446" s="154"/>
      <c r="C446" s="154"/>
      <c r="D446" s="149"/>
      <c r="E446" s="149"/>
      <c r="F446" s="150"/>
      <c r="H446" s="106"/>
      <c r="I446" s="110" t="str">
        <f t="shared" si="23"/>
        <v/>
      </c>
      <c r="J446" s="115" t="s">
        <v>2004</v>
      </c>
      <c r="K446" s="117" t="s">
        <v>1484</v>
      </c>
      <c r="L446" s="110" t="s">
        <v>15639</v>
      </c>
      <c r="M446" s="134" t="str">
        <f t="shared" si="24"/>
        <v>quartz_anorthosite</v>
      </c>
      <c r="N446" s="117" t="s">
        <v>966</v>
      </c>
      <c r="O446" s="110"/>
      <c r="P446" s="234" t="s">
        <v>4861</v>
      </c>
    </row>
    <row r="447" spans="1:16" x14ac:dyDescent="0.2">
      <c r="A447" s="154"/>
      <c r="B447" s="154"/>
      <c r="C447" s="154"/>
      <c r="D447" s="149"/>
      <c r="E447" s="149"/>
      <c r="F447" s="150"/>
      <c r="H447" s="106"/>
      <c r="I447" s="110" t="str">
        <f t="shared" si="23"/>
        <v/>
      </c>
      <c r="J447" s="115" t="s">
        <v>2005</v>
      </c>
      <c r="K447" s="117" t="s">
        <v>1485</v>
      </c>
      <c r="L447" s="110" t="s">
        <v>15640</v>
      </c>
      <c r="M447" s="134" t="str">
        <f t="shared" si="24"/>
        <v/>
      </c>
      <c r="N447" s="117" t="s">
        <v>1095</v>
      </c>
      <c r="O447" s="110"/>
      <c r="P447" s="234" t="s">
        <v>4862</v>
      </c>
    </row>
    <row r="448" spans="1:16" x14ac:dyDescent="0.2">
      <c r="A448" s="154"/>
      <c r="B448" s="154"/>
      <c r="C448" s="154"/>
      <c r="D448" s="149"/>
      <c r="E448" s="149"/>
      <c r="F448" s="150"/>
      <c r="H448" s="106"/>
      <c r="I448" s="110" t="str">
        <f t="shared" si="23"/>
        <v/>
      </c>
      <c r="J448" s="104" t="s">
        <v>2006</v>
      </c>
      <c r="K448" s="110" t="s">
        <v>1486</v>
      </c>
      <c r="L448" s="110" t="s">
        <v>15630</v>
      </c>
      <c r="M448" s="134" t="str">
        <f t="shared" si="24"/>
        <v>quartz_gabbro</v>
      </c>
      <c r="N448" s="110" t="s">
        <v>968</v>
      </c>
      <c r="O448" s="110"/>
      <c r="P448" s="234" t="s">
        <v>4851</v>
      </c>
    </row>
    <row r="449" spans="1:16" x14ac:dyDescent="0.2">
      <c r="A449" s="154"/>
      <c r="B449" s="154"/>
      <c r="C449" s="154"/>
      <c r="D449" s="149"/>
      <c r="E449" s="149"/>
      <c r="F449" s="150"/>
      <c r="H449" s="106"/>
      <c r="I449" s="110" t="str">
        <f t="shared" si="23"/>
        <v/>
      </c>
      <c r="J449" s="104" t="s">
        <v>2007</v>
      </c>
      <c r="K449" s="110" t="s">
        <v>1487</v>
      </c>
      <c r="L449" s="110" t="s">
        <v>15641</v>
      </c>
      <c r="M449" s="134" t="str">
        <f t="shared" si="24"/>
        <v/>
      </c>
      <c r="N449" s="110" t="s">
        <v>1095</v>
      </c>
      <c r="O449" s="110"/>
      <c r="P449" s="234" t="s">
        <v>4863</v>
      </c>
    </row>
    <row r="450" spans="1:16" x14ac:dyDescent="0.2">
      <c r="A450" s="154"/>
      <c r="B450" s="154"/>
      <c r="C450" s="154"/>
      <c r="D450" s="149"/>
      <c r="E450" s="149"/>
      <c r="F450" s="150"/>
      <c r="H450" s="106"/>
      <c r="I450" s="110" t="str">
        <f t="shared" si="23"/>
        <v/>
      </c>
      <c r="J450" s="104" t="s">
        <v>2008</v>
      </c>
      <c r="K450" s="110" t="s">
        <v>1488</v>
      </c>
      <c r="L450" s="110" t="s">
        <v>15642</v>
      </c>
      <c r="M450" s="134" t="str">
        <f t="shared" si="24"/>
        <v>quartz_monzogabbro</v>
      </c>
      <c r="N450" s="110" t="s">
        <v>971</v>
      </c>
      <c r="O450" s="110"/>
      <c r="P450" s="234" t="s">
        <v>4864</v>
      </c>
    </row>
    <row r="451" spans="1:16" x14ac:dyDescent="0.2">
      <c r="A451" s="154"/>
      <c r="B451" s="154"/>
      <c r="C451" s="154"/>
      <c r="D451" s="149"/>
      <c r="E451" s="149"/>
      <c r="F451" s="150"/>
      <c r="H451" s="106"/>
      <c r="I451" s="110" t="str">
        <f t="shared" si="23"/>
        <v/>
      </c>
      <c r="J451" s="104" t="s">
        <v>2009</v>
      </c>
      <c r="K451" s="110" t="s">
        <v>1489</v>
      </c>
      <c r="L451" s="110" t="s">
        <v>15643</v>
      </c>
      <c r="M451" s="134" t="str">
        <f t="shared" si="24"/>
        <v/>
      </c>
      <c r="N451" s="110" t="s">
        <v>1095</v>
      </c>
      <c r="O451" s="110"/>
      <c r="P451" s="234" t="s">
        <v>4865</v>
      </c>
    </row>
    <row r="452" spans="1:16" x14ac:dyDescent="0.2">
      <c r="A452" s="154"/>
      <c r="B452" s="154"/>
      <c r="C452" s="154"/>
      <c r="D452" s="149"/>
      <c r="E452" s="149"/>
      <c r="F452" s="150"/>
      <c r="H452" s="106"/>
      <c r="I452" s="110" t="str">
        <f t="shared" si="23"/>
        <v/>
      </c>
      <c r="J452" s="104" t="s">
        <v>2010</v>
      </c>
      <c r="K452" s="110" t="s">
        <v>1490</v>
      </c>
      <c r="L452" s="110" t="s">
        <v>15644</v>
      </c>
      <c r="M452" s="134" t="str">
        <f t="shared" si="24"/>
        <v>quartz_syenite</v>
      </c>
      <c r="N452" s="110" t="s">
        <v>974</v>
      </c>
      <c r="O452" s="110"/>
      <c r="P452" s="234" t="s">
        <v>4866</v>
      </c>
    </row>
    <row r="453" spans="1:16" x14ac:dyDescent="0.2">
      <c r="A453" s="154"/>
      <c r="B453" s="154"/>
      <c r="C453" s="154"/>
      <c r="D453" s="149"/>
      <c r="E453" s="149"/>
      <c r="F453" s="150"/>
      <c r="H453" s="106"/>
      <c r="I453" s="110" t="str">
        <f t="shared" si="23"/>
        <v/>
      </c>
      <c r="J453" s="104" t="s">
        <v>2011</v>
      </c>
      <c r="K453" s="110" t="s">
        <v>1491</v>
      </c>
      <c r="L453" s="110" t="s">
        <v>15645</v>
      </c>
      <c r="M453" s="134" t="str">
        <f t="shared" si="24"/>
        <v>quartz_trachyte</v>
      </c>
      <c r="N453" s="110" t="s">
        <v>975</v>
      </c>
      <c r="O453" s="110"/>
      <c r="P453" s="234" t="s">
        <v>4867</v>
      </c>
    </row>
    <row r="454" spans="1:16" x14ac:dyDescent="0.2">
      <c r="A454" s="154"/>
      <c r="B454" s="154"/>
      <c r="C454" s="154"/>
      <c r="D454" s="149"/>
      <c r="E454" s="149"/>
      <c r="F454" s="150"/>
      <c r="H454" s="106"/>
      <c r="I454" s="110" t="str">
        <f t="shared" si="23"/>
        <v>SAW</v>
      </c>
      <c r="J454" s="104" t="s">
        <v>2012</v>
      </c>
      <c r="K454" s="110" t="s">
        <v>1492</v>
      </c>
      <c r="L454" s="110" t="s">
        <v>15646</v>
      </c>
      <c r="M454" s="134" t="str">
        <f t="shared" si="24"/>
        <v/>
      </c>
      <c r="N454" s="110" t="s">
        <v>1095</v>
      </c>
      <c r="O454" s="110"/>
      <c r="P454" s="234" t="s">
        <v>4868</v>
      </c>
    </row>
    <row r="455" spans="1:16" x14ac:dyDescent="0.2">
      <c r="A455" s="154"/>
      <c r="B455" s="154"/>
      <c r="C455" s="154"/>
      <c r="D455" s="149"/>
      <c r="E455" s="149"/>
      <c r="F455" s="150"/>
      <c r="H455" s="106"/>
      <c r="I455" s="110" t="str">
        <f t="shared" si="23"/>
        <v/>
      </c>
      <c r="J455" s="104" t="s">
        <v>2013</v>
      </c>
      <c r="K455" s="110" t="s">
        <v>1493</v>
      </c>
      <c r="L455" s="110" t="s">
        <v>1095</v>
      </c>
      <c r="M455" s="134" t="str">
        <f t="shared" si="24"/>
        <v/>
      </c>
      <c r="N455" s="110" t="s">
        <v>1095</v>
      </c>
      <c r="O455" s="110"/>
      <c r="P455" s="234" t="s">
        <v>4869</v>
      </c>
    </row>
    <row r="456" spans="1:16" x14ac:dyDescent="0.2">
      <c r="A456" s="154"/>
      <c r="B456" s="154"/>
      <c r="C456" s="154"/>
      <c r="D456" s="149"/>
      <c r="E456" s="149"/>
      <c r="F456" s="150"/>
      <c r="H456" s="106"/>
      <c r="I456" s="110" t="str">
        <f t="shared" si="23"/>
        <v>IRT</v>
      </c>
      <c r="J456" s="104" t="s">
        <v>2014</v>
      </c>
      <c r="K456" s="110" t="s">
        <v>1494</v>
      </c>
      <c r="L456" s="110" t="s">
        <v>18729</v>
      </c>
      <c r="M456" s="134" t="str">
        <f t="shared" si="24"/>
        <v/>
      </c>
      <c r="N456" s="110" t="s">
        <v>1095</v>
      </c>
      <c r="O456" s="110"/>
      <c r="P456" s="234" t="s">
        <v>4870</v>
      </c>
    </row>
    <row r="457" spans="1:16" x14ac:dyDescent="0.2">
      <c r="A457" s="154"/>
      <c r="B457" s="154"/>
      <c r="C457" s="154"/>
      <c r="D457" s="149"/>
      <c r="E457" s="149"/>
      <c r="F457" s="150"/>
      <c r="H457" s="106"/>
      <c r="I457" s="110" t="str">
        <f t="shared" ref="I457:I520" si="25">IFERROR((INDEX(A:E,MATCH($J457,E:E,0),2)),"")</f>
        <v/>
      </c>
      <c r="J457" s="104" t="s">
        <v>2015</v>
      </c>
      <c r="K457" s="110" t="s">
        <v>1495</v>
      </c>
      <c r="L457" s="110" t="s">
        <v>15647</v>
      </c>
      <c r="M457" s="134" t="str">
        <f t="shared" ref="M457:M520" si="26">IF(N457="","",HYPERLINK(O457,N457))</f>
        <v/>
      </c>
      <c r="N457" s="110" t="s">
        <v>1095</v>
      </c>
      <c r="O457" s="110"/>
      <c r="P457" s="234" t="s">
        <v>4871</v>
      </c>
    </row>
    <row r="458" spans="1:16" x14ac:dyDescent="0.2">
      <c r="A458" s="154"/>
      <c r="B458" s="154"/>
      <c r="C458" s="154"/>
      <c r="D458" s="149"/>
      <c r="E458" s="149"/>
      <c r="F458" s="150"/>
      <c r="H458" s="106"/>
      <c r="I458" s="110" t="str">
        <f t="shared" si="25"/>
        <v/>
      </c>
      <c r="J458" s="104" t="s">
        <v>2016</v>
      </c>
      <c r="K458" s="110" t="s">
        <v>1496</v>
      </c>
      <c r="L458" s="110" t="s">
        <v>15648</v>
      </c>
      <c r="M458" s="134" t="str">
        <f t="shared" si="26"/>
        <v/>
      </c>
      <c r="N458" s="110" t="s">
        <v>1095</v>
      </c>
      <c r="O458" s="110"/>
      <c r="P458" s="234" t="s">
        <v>4872</v>
      </c>
    </row>
    <row r="459" spans="1:16" x14ac:dyDescent="0.2">
      <c r="A459" s="154"/>
      <c r="B459" s="154"/>
      <c r="C459" s="154"/>
      <c r="D459" s="149"/>
      <c r="E459" s="149"/>
      <c r="F459" s="150"/>
      <c r="H459" s="106"/>
      <c r="I459" s="110" t="str">
        <f t="shared" si="25"/>
        <v>IRV</v>
      </c>
      <c r="J459" s="104" t="s">
        <v>2017</v>
      </c>
      <c r="K459" s="110" t="s">
        <v>1497</v>
      </c>
      <c r="L459" s="110" t="s">
        <v>15649</v>
      </c>
      <c r="M459" s="134" t="str">
        <f t="shared" si="26"/>
        <v/>
      </c>
      <c r="N459" s="110" t="s">
        <v>1095</v>
      </c>
      <c r="O459" s="110"/>
      <c r="P459" s="234" t="s">
        <v>4873</v>
      </c>
    </row>
    <row r="460" spans="1:16" x14ac:dyDescent="0.2">
      <c r="A460" s="154"/>
      <c r="B460" s="154"/>
      <c r="C460" s="154"/>
      <c r="D460" s="149"/>
      <c r="E460" s="149"/>
      <c r="F460" s="150"/>
      <c r="H460" s="106"/>
      <c r="I460" s="110" t="str">
        <f t="shared" si="25"/>
        <v>FRV</v>
      </c>
      <c r="J460" s="104" t="s">
        <v>2018</v>
      </c>
      <c r="K460" s="110" t="s">
        <v>213</v>
      </c>
      <c r="L460" s="110" t="s">
        <v>15650</v>
      </c>
      <c r="M460" s="134" t="str">
        <f t="shared" si="26"/>
        <v>rhyolite</v>
      </c>
      <c r="N460" s="110" t="s">
        <v>978</v>
      </c>
      <c r="O460" s="110"/>
      <c r="P460" s="234" t="s">
        <v>4874</v>
      </c>
    </row>
    <row r="461" spans="1:16" x14ac:dyDescent="0.2">
      <c r="A461" s="154"/>
      <c r="B461" s="154"/>
      <c r="C461" s="154"/>
      <c r="D461" s="149"/>
      <c r="E461" s="149"/>
      <c r="F461" s="150"/>
      <c r="H461" s="106"/>
      <c r="I461" s="110" t="str">
        <f t="shared" si="25"/>
        <v/>
      </c>
      <c r="J461" s="104" t="s">
        <v>2019</v>
      </c>
      <c r="K461" s="110" t="s">
        <v>1498</v>
      </c>
      <c r="L461" s="110" t="s">
        <v>15651</v>
      </c>
      <c r="M461" s="134" t="str">
        <f t="shared" si="26"/>
        <v>rhyolitoid</v>
      </c>
      <c r="N461" s="110" t="s">
        <v>980</v>
      </c>
      <c r="O461" s="110"/>
      <c r="P461" s="234" t="s">
        <v>4875</v>
      </c>
    </row>
    <row r="462" spans="1:16" x14ac:dyDescent="0.2">
      <c r="A462" s="154"/>
      <c r="B462" s="154"/>
      <c r="C462" s="154"/>
      <c r="D462" s="149"/>
      <c r="E462" s="149"/>
      <c r="F462" s="150"/>
      <c r="H462" s="106"/>
      <c r="I462" s="110" t="str">
        <f t="shared" si="25"/>
        <v/>
      </c>
      <c r="J462" s="104" t="s">
        <v>2020</v>
      </c>
      <c r="K462" s="110" t="s">
        <v>1499</v>
      </c>
      <c r="L462" s="110" t="s">
        <v>15652</v>
      </c>
      <c r="M462" s="134" t="str">
        <f t="shared" si="26"/>
        <v/>
      </c>
      <c r="N462" s="110" t="s">
        <v>1095</v>
      </c>
      <c r="O462" s="110"/>
      <c r="P462" s="234" t="s">
        <v>4876</v>
      </c>
    </row>
    <row r="463" spans="1:16" x14ac:dyDescent="0.2">
      <c r="A463" s="154"/>
      <c r="B463" s="154"/>
      <c r="C463" s="154"/>
      <c r="D463" s="149"/>
      <c r="E463" s="149"/>
      <c r="F463" s="150"/>
      <c r="H463" s="106"/>
      <c r="I463" s="110" t="str">
        <f t="shared" si="25"/>
        <v/>
      </c>
      <c r="J463" s="104" t="s">
        <v>2021</v>
      </c>
      <c r="K463" s="110" t="s">
        <v>1500</v>
      </c>
      <c r="L463" s="110" t="s">
        <v>15653</v>
      </c>
      <c r="M463" s="134" t="str">
        <f t="shared" si="26"/>
        <v>rock</v>
      </c>
      <c r="N463" s="110" t="s">
        <v>981</v>
      </c>
      <c r="O463" s="110"/>
      <c r="P463" s="234" t="s">
        <v>4877</v>
      </c>
    </row>
    <row r="464" spans="1:16" x14ac:dyDescent="0.2">
      <c r="A464" s="154"/>
      <c r="B464" s="154"/>
      <c r="C464" s="154"/>
      <c r="D464" s="149"/>
      <c r="E464" s="149"/>
      <c r="F464" s="150"/>
      <c r="H464" s="106"/>
      <c r="I464" s="110" t="str">
        <f t="shared" si="25"/>
        <v/>
      </c>
      <c r="J464" s="104" t="s">
        <v>2022</v>
      </c>
      <c r="K464" s="110" t="s">
        <v>1501</v>
      </c>
      <c r="L464" s="110" t="s">
        <v>1095</v>
      </c>
      <c r="M464" s="134" t="str">
        <f t="shared" si="26"/>
        <v/>
      </c>
      <c r="N464" s="110" t="s">
        <v>1095</v>
      </c>
      <c r="O464" s="110"/>
      <c r="P464" s="234" t="s">
        <v>4878</v>
      </c>
    </row>
    <row r="465" spans="1:16" x14ac:dyDescent="0.2">
      <c r="A465" s="154"/>
      <c r="B465" s="154"/>
      <c r="C465" s="154"/>
      <c r="D465" s="149"/>
      <c r="E465" s="149"/>
      <c r="F465" s="150"/>
      <c r="H465" s="106"/>
      <c r="I465" s="110" t="str">
        <f t="shared" si="25"/>
        <v/>
      </c>
      <c r="J465" s="104" t="s">
        <v>2023</v>
      </c>
      <c r="K465" s="110" t="s">
        <v>1502</v>
      </c>
      <c r="L465" s="110" t="s">
        <v>1095</v>
      </c>
      <c r="M465" s="134" t="str">
        <f t="shared" si="26"/>
        <v/>
      </c>
      <c r="N465" s="110" t="s">
        <v>1095</v>
      </c>
      <c r="O465" s="110"/>
      <c r="P465" s="234" t="s">
        <v>4879</v>
      </c>
    </row>
    <row r="466" spans="1:16" x14ac:dyDescent="0.2">
      <c r="A466" s="154"/>
      <c r="B466" s="154"/>
      <c r="C466" s="154"/>
      <c r="D466" s="149"/>
      <c r="E466" s="149"/>
      <c r="F466" s="150"/>
      <c r="H466" s="106"/>
      <c r="I466" s="110" t="str">
        <f t="shared" si="25"/>
        <v/>
      </c>
      <c r="J466" s="104" t="s">
        <v>2024</v>
      </c>
      <c r="K466" s="110" t="s">
        <v>1503</v>
      </c>
      <c r="L466" s="110" t="s">
        <v>1095</v>
      </c>
      <c r="M466" s="134" t="str">
        <f t="shared" si="26"/>
        <v/>
      </c>
      <c r="N466" s="110" t="s">
        <v>1095</v>
      </c>
      <c r="O466" s="110"/>
      <c r="P466" s="234" t="s">
        <v>4880</v>
      </c>
    </row>
    <row r="467" spans="1:16" x14ac:dyDescent="0.2">
      <c r="A467" s="154"/>
      <c r="B467" s="154"/>
      <c r="C467" s="154"/>
      <c r="D467" s="149"/>
      <c r="E467" s="149"/>
      <c r="F467" s="150"/>
      <c r="H467" s="106"/>
      <c r="I467" s="110" t="str">
        <f t="shared" si="25"/>
        <v>FRT</v>
      </c>
      <c r="J467" s="104" t="s">
        <v>2025</v>
      </c>
      <c r="K467" s="110" t="s">
        <v>1504</v>
      </c>
      <c r="L467" s="110" t="s">
        <v>18724</v>
      </c>
      <c r="M467" s="134" t="str">
        <f t="shared" si="26"/>
        <v/>
      </c>
      <c r="N467" s="110" t="s">
        <v>1095</v>
      </c>
      <c r="O467" s="110"/>
      <c r="P467" s="234" t="s">
        <v>4881</v>
      </c>
    </row>
    <row r="468" spans="1:16" x14ac:dyDescent="0.2">
      <c r="A468" s="154"/>
      <c r="B468" s="154"/>
      <c r="C468" s="154"/>
      <c r="D468" s="149"/>
      <c r="E468" s="149"/>
      <c r="F468" s="150"/>
      <c r="H468" s="106"/>
      <c r="I468" s="110" t="str">
        <f t="shared" si="25"/>
        <v>TRS</v>
      </c>
      <c r="J468" s="104" t="s">
        <v>705</v>
      </c>
      <c r="K468" s="110" t="s">
        <v>214</v>
      </c>
      <c r="L468" s="110" t="s">
        <v>15654</v>
      </c>
      <c r="M468" s="134" t="str">
        <f t="shared" si="26"/>
        <v>sand</v>
      </c>
      <c r="N468" s="110" t="s">
        <v>353</v>
      </c>
      <c r="O468" s="110"/>
      <c r="P468" s="234" t="s">
        <v>4882</v>
      </c>
    </row>
    <row r="469" spans="1:16" x14ac:dyDescent="0.2">
      <c r="A469" s="154"/>
      <c r="B469" s="154"/>
      <c r="C469" s="154"/>
      <c r="D469" s="149"/>
      <c r="E469" s="149"/>
      <c r="F469" s="150"/>
      <c r="H469" s="106"/>
      <c r="I469" s="110" t="str">
        <f t="shared" si="25"/>
        <v>ZSC</v>
      </c>
      <c r="J469" s="104" t="s">
        <v>2026</v>
      </c>
      <c r="K469" s="110" t="s">
        <v>216</v>
      </c>
      <c r="L469" s="110" t="s">
        <v>15655</v>
      </c>
      <c r="M469" s="134" t="str">
        <f t="shared" si="26"/>
        <v>schist</v>
      </c>
      <c r="N469" s="110" t="s">
        <v>987</v>
      </c>
      <c r="O469" s="110"/>
      <c r="P469" s="234" t="s">
        <v>4883</v>
      </c>
    </row>
    <row r="470" spans="1:16" x14ac:dyDescent="0.2">
      <c r="A470" s="154"/>
      <c r="B470" s="154"/>
      <c r="C470" s="154"/>
      <c r="D470" s="149"/>
      <c r="E470" s="149"/>
      <c r="F470" s="150"/>
      <c r="H470" s="106"/>
      <c r="I470" s="110" t="str">
        <f t="shared" si="25"/>
        <v/>
      </c>
      <c r="J470" s="104" t="s">
        <v>2027</v>
      </c>
      <c r="K470" s="110" t="s">
        <v>1505</v>
      </c>
      <c r="L470" s="110" t="s">
        <v>15656</v>
      </c>
      <c r="M470" s="134" t="str">
        <f t="shared" si="26"/>
        <v/>
      </c>
      <c r="N470" s="110" t="s">
        <v>1095</v>
      </c>
      <c r="O470" s="110"/>
      <c r="P470" s="234" t="s">
        <v>4884</v>
      </c>
    </row>
    <row r="471" spans="1:16" x14ac:dyDescent="0.2">
      <c r="A471" s="154"/>
      <c r="B471" s="154"/>
      <c r="C471" s="154"/>
      <c r="D471" s="149"/>
      <c r="E471" s="149"/>
      <c r="F471" s="150"/>
      <c r="H471" s="106"/>
      <c r="I471" s="110" t="str">
        <f t="shared" si="25"/>
        <v/>
      </c>
      <c r="J471" s="104" t="s">
        <v>2028</v>
      </c>
      <c r="K471" s="110" t="s">
        <v>1506</v>
      </c>
      <c r="L471" s="110" t="s">
        <v>15657</v>
      </c>
      <c r="M471" s="134" t="str">
        <f t="shared" si="26"/>
        <v/>
      </c>
      <c r="N471" s="110" t="s">
        <v>1095</v>
      </c>
      <c r="O471" s="110"/>
      <c r="P471" s="234" t="s">
        <v>4885</v>
      </c>
    </row>
    <row r="472" spans="1:16" x14ac:dyDescent="0.2">
      <c r="A472" s="154"/>
      <c r="B472" s="154"/>
      <c r="C472" s="154"/>
      <c r="D472" s="149"/>
      <c r="E472" s="149"/>
      <c r="F472" s="150"/>
      <c r="H472" s="106"/>
      <c r="I472" s="110" t="str">
        <f t="shared" si="25"/>
        <v/>
      </c>
      <c r="J472" s="104" t="s">
        <v>2029</v>
      </c>
      <c r="K472" s="110" t="s">
        <v>1507</v>
      </c>
      <c r="L472" s="110" t="s">
        <v>15658</v>
      </c>
      <c r="M472" s="134" t="str">
        <f t="shared" si="26"/>
        <v/>
      </c>
      <c r="N472" s="110" t="s">
        <v>1095</v>
      </c>
      <c r="O472" s="110"/>
      <c r="P472" s="234" t="s">
        <v>4886</v>
      </c>
    </row>
    <row r="473" spans="1:16" x14ac:dyDescent="0.2">
      <c r="A473" s="154"/>
      <c r="B473" s="154"/>
      <c r="C473" s="154"/>
      <c r="D473" s="149"/>
      <c r="E473" s="149"/>
      <c r="F473" s="150"/>
      <c r="H473" s="106"/>
      <c r="I473" s="110" t="str">
        <f t="shared" si="25"/>
        <v/>
      </c>
      <c r="J473" s="104" t="s">
        <v>2030</v>
      </c>
      <c r="K473" s="110" t="s">
        <v>1508</v>
      </c>
      <c r="L473" s="110" t="s">
        <v>1095</v>
      </c>
      <c r="M473" s="134" t="str">
        <f t="shared" si="26"/>
        <v/>
      </c>
      <c r="N473" s="110" t="s">
        <v>1095</v>
      </c>
      <c r="O473" s="110"/>
      <c r="P473" s="234" t="s">
        <v>4887</v>
      </c>
    </row>
    <row r="474" spans="1:16" x14ac:dyDescent="0.2">
      <c r="A474" s="154"/>
      <c r="B474" s="154"/>
      <c r="C474" s="154"/>
      <c r="D474" s="149"/>
      <c r="E474" s="149"/>
      <c r="F474" s="150"/>
      <c r="H474" s="106"/>
      <c r="I474" s="110" t="str">
        <f t="shared" si="25"/>
        <v>LPC</v>
      </c>
      <c r="J474" s="104" t="s">
        <v>2031</v>
      </c>
      <c r="K474" s="110" t="s">
        <v>1509</v>
      </c>
      <c r="L474" s="110" t="s">
        <v>15659</v>
      </c>
      <c r="M474" s="134" t="str">
        <f t="shared" si="26"/>
        <v/>
      </c>
      <c r="N474" s="110" t="s">
        <v>1095</v>
      </c>
      <c r="O474" s="110"/>
      <c r="P474" s="234" t="s">
        <v>4888</v>
      </c>
    </row>
    <row r="475" spans="1:16" x14ac:dyDescent="0.2">
      <c r="A475" s="154"/>
      <c r="B475" s="154"/>
      <c r="C475" s="154"/>
      <c r="D475" s="149"/>
      <c r="E475" s="149"/>
      <c r="F475" s="150"/>
      <c r="H475" s="106"/>
      <c r="I475" s="110" t="str">
        <f t="shared" si="25"/>
        <v/>
      </c>
      <c r="J475" s="104" t="s">
        <v>2032</v>
      </c>
      <c r="K475" s="110" t="s">
        <v>1510</v>
      </c>
      <c r="L475" s="110" t="s">
        <v>15660</v>
      </c>
      <c r="M475" s="134" t="str">
        <f t="shared" si="26"/>
        <v/>
      </c>
      <c r="N475" s="110" t="s">
        <v>1095</v>
      </c>
      <c r="O475" s="110"/>
      <c r="P475" s="234" t="s">
        <v>4889</v>
      </c>
    </row>
    <row r="476" spans="1:16" x14ac:dyDescent="0.2">
      <c r="A476" s="154"/>
      <c r="B476" s="154"/>
      <c r="C476" s="154"/>
      <c r="D476" s="149"/>
      <c r="E476" s="149"/>
      <c r="F476" s="150"/>
      <c r="H476" s="106"/>
      <c r="I476" s="110" t="str">
        <f t="shared" si="25"/>
        <v/>
      </c>
      <c r="J476" s="104" t="s">
        <v>2033</v>
      </c>
      <c r="K476" s="110" t="s">
        <v>1511</v>
      </c>
      <c r="L476" s="110" t="s">
        <v>15661</v>
      </c>
      <c r="M476" s="134" t="str">
        <f t="shared" si="26"/>
        <v/>
      </c>
      <c r="N476" s="110" t="s">
        <v>1095</v>
      </c>
      <c r="O476" s="110"/>
      <c r="P476" s="234" t="s">
        <v>4890</v>
      </c>
    </row>
    <row r="477" spans="1:16" x14ac:dyDescent="0.2">
      <c r="A477" s="154"/>
      <c r="B477" s="154"/>
      <c r="C477" s="154"/>
      <c r="D477" s="149"/>
      <c r="E477" s="149"/>
      <c r="F477" s="150"/>
      <c r="H477" s="106"/>
      <c r="I477" s="110" t="str">
        <f t="shared" si="25"/>
        <v/>
      </c>
      <c r="J477" s="104" t="s">
        <v>2034</v>
      </c>
      <c r="K477" s="110" t="s">
        <v>1512</v>
      </c>
      <c r="L477" s="110" t="s">
        <v>15662</v>
      </c>
      <c r="M477" s="134" t="str">
        <f t="shared" si="26"/>
        <v/>
      </c>
      <c r="N477" s="110" t="s">
        <v>1095</v>
      </c>
      <c r="O477" s="110"/>
      <c r="P477" s="234" t="s">
        <v>4891</v>
      </c>
    </row>
    <row r="478" spans="1:16" x14ac:dyDescent="0.2">
      <c r="A478" s="154"/>
      <c r="B478" s="154"/>
      <c r="C478" s="154"/>
      <c r="D478" s="149"/>
      <c r="E478" s="149"/>
      <c r="F478" s="150"/>
      <c r="H478" s="106"/>
      <c r="I478" s="110" t="str">
        <f t="shared" si="25"/>
        <v>OSO</v>
      </c>
      <c r="J478" s="104" t="s">
        <v>2035</v>
      </c>
      <c r="K478" s="110" t="s">
        <v>215</v>
      </c>
      <c r="L478" s="110" t="s">
        <v>15663</v>
      </c>
      <c r="M478" s="134" t="str">
        <f t="shared" si="26"/>
        <v>sandstone</v>
      </c>
      <c r="N478" s="110" t="s">
        <v>354</v>
      </c>
      <c r="O478" s="110"/>
      <c r="P478" s="234" t="s">
        <v>4892</v>
      </c>
    </row>
    <row r="479" spans="1:16" x14ac:dyDescent="0.2">
      <c r="A479" s="154"/>
      <c r="B479" s="154"/>
      <c r="C479" s="154"/>
      <c r="D479" s="149"/>
      <c r="E479" s="149"/>
      <c r="F479" s="150"/>
      <c r="H479" s="106"/>
      <c r="I479" s="110" t="str">
        <f t="shared" si="25"/>
        <v/>
      </c>
      <c r="J479" s="104" t="s">
        <v>2036</v>
      </c>
      <c r="K479" s="110" t="s">
        <v>1513</v>
      </c>
      <c r="L479" s="110" t="s">
        <v>15664</v>
      </c>
      <c r="M479" s="134" t="str">
        <f t="shared" si="26"/>
        <v>sedimentary_rock</v>
      </c>
      <c r="N479" s="110" t="s">
        <v>990</v>
      </c>
      <c r="O479" s="110"/>
      <c r="P479" s="234" t="s">
        <v>4893</v>
      </c>
    </row>
    <row r="480" spans="1:16" x14ac:dyDescent="0.2">
      <c r="A480" s="154"/>
      <c r="B480" s="154"/>
      <c r="C480" s="154"/>
      <c r="D480" s="149"/>
      <c r="E480" s="149"/>
      <c r="F480" s="150"/>
      <c r="H480" s="106"/>
      <c r="I480" s="110" t="str">
        <f t="shared" si="25"/>
        <v>ZSE</v>
      </c>
      <c r="J480" s="104" t="s">
        <v>2037</v>
      </c>
      <c r="K480" s="110" t="s">
        <v>1514</v>
      </c>
      <c r="L480" s="110" t="s">
        <v>15665</v>
      </c>
      <c r="M480" s="134" t="str">
        <f t="shared" si="26"/>
        <v>serpentinite</v>
      </c>
      <c r="N480" s="110" t="s">
        <v>992</v>
      </c>
      <c r="O480" s="110"/>
      <c r="P480" s="234" t="s">
        <v>4894</v>
      </c>
    </row>
    <row r="481" spans="1:16" x14ac:dyDescent="0.2">
      <c r="A481" s="154"/>
      <c r="B481" s="154"/>
      <c r="C481" s="154"/>
      <c r="D481" s="149"/>
      <c r="E481" s="149"/>
      <c r="F481" s="150"/>
      <c r="H481" s="106"/>
      <c r="I481" s="110" t="str">
        <f t="shared" si="25"/>
        <v/>
      </c>
      <c r="J481" s="104" t="s">
        <v>2038</v>
      </c>
      <c r="K481" s="110" t="s">
        <v>1515</v>
      </c>
      <c r="L481" s="110" t="s">
        <v>15666</v>
      </c>
      <c r="M481" s="134" t="str">
        <f t="shared" si="26"/>
        <v/>
      </c>
      <c r="N481" s="110" t="s">
        <v>1095</v>
      </c>
      <c r="O481" s="110"/>
      <c r="P481" s="234" t="s">
        <v>4895</v>
      </c>
    </row>
    <row r="482" spans="1:16" x14ac:dyDescent="0.2">
      <c r="A482" s="154"/>
      <c r="B482" s="154"/>
      <c r="C482" s="154"/>
      <c r="D482" s="149"/>
      <c r="E482" s="149"/>
      <c r="F482" s="150"/>
      <c r="H482" s="106"/>
      <c r="I482" s="110" t="str">
        <f t="shared" si="25"/>
        <v>SSH</v>
      </c>
      <c r="J482" s="104" t="s">
        <v>2039</v>
      </c>
      <c r="K482" s="110" t="s">
        <v>217</v>
      </c>
      <c r="L482" s="110" t="s">
        <v>15667</v>
      </c>
      <c r="M482" s="134" t="str">
        <f t="shared" si="26"/>
        <v>shale</v>
      </c>
      <c r="N482" s="110" t="s">
        <v>993</v>
      </c>
      <c r="O482" s="110"/>
      <c r="P482" s="234" t="s">
        <v>4896</v>
      </c>
    </row>
    <row r="483" spans="1:16" x14ac:dyDescent="0.2">
      <c r="A483" s="154"/>
      <c r="B483" s="154"/>
      <c r="C483" s="154"/>
      <c r="D483" s="149"/>
      <c r="E483" s="149"/>
      <c r="F483" s="150"/>
      <c r="H483" s="106"/>
      <c r="I483" s="110" t="str">
        <f t="shared" si="25"/>
        <v/>
      </c>
      <c r="J483" s="104" t="s">
        <v>2040</v>
      </c>
      <c r="K483" s="110" t="s">
        <v>1516</v>
      </c>
      <c r="L483" s="110" t="s">
        <v>15668</v>
      </c>
      <c r="M483" s="134" t="str">
        <f t="shared" si="26"/>
        <v/>
      </c>
      <c r="N483" s="110" t="s">
        <v>1095</v>
      </c>
      <c r="O483" s="110"/>
      <c r="P483" s="234" t="s">
        <v>4897</v>
      </c>
    </row>
    <row r="484" spans="1:16" x14ac:dyDescent="0.2">
      <c r="A484" s="154"/>
      <c r="B484" s="154"/>
      <c r="C484" s="154"/>
      <c r="D484" s="149"/>
      <c r="E484" s="149"/>
      <c r="F484" s="150"/>
      <c r="H484" s="106"/>
      <c r="I484" s="110" t="str">
        <f t="shared" si="25"/>
        <v/>
      </c>
      <c r="J484" s="104" t="s">
        <v>2041</v>
      </c>
      <c r="K484" s="110" t="s">
        <v>1517</v>
      </c>
      <c r="L484" s="110" t="s">
        <v>1095</v>
      </c>
      <c r="M484" s="134" t="str">
        <f t="shared" si="26"/>
        <v/>
      </c>
      <c r="N484" s="110" t="s">
        <v>1095</v>
      </c>
      <c r="O484" s="110"/>
      <c r="P484" s="234" t="s">
        <v>4898</v>
      </c>
    </row>
    <row r="485" spans="1:16" x14ac:dyDescent="0.2">
      <c r="A485" s="154"/>
      <c r="B485" s="154"/>
      <c r="C485" s="154"/>
      <c r="D485" s="149"/>
      <c r="E485" s="149"/>
      <c r="F485" s="150"/>
      <c r="H485" s="106"/>
      <c r="I485" s="110" t="str">
        <f t="shared" si="25"/>
        <v>CSC</v>
      </c>
      <c r="J485" s="104" t="s">
        <v>2042</v>
      </c>
      <c r="K485" s="110" t="s">
        <v>219</v>
      </c>
      <c r="L485" s="110" t="s">
        <v>1095</v>
      </c>
      <c r="M485" s="134" t="str">
        <f t="shared" si="26"/>
        <v/>
      </c>
      <c r="N485" s="110" t="s">
        <v>1095</v>
      </c>
      <c r="O485" s="110"/>
      <c r="P485" s="234" t="s">
        <v>4899</v>
      </c>
    </row>
    <row r="486" spans="1:16" x14ac:dyDescent="0.2">
      <c r="A486" s="154"/>
      <c r="B486" s="154"/>
      <c r="C486" s="154"/>
      <c r="D486" s="149"/>
      <c r="E486" s="149"/>
      <c r="F486" s="150"/>
      <c r="H486" s="106"/>
      <c r="I486" s="110" t="str">
        <f t="shared" si="25"/>
        <v/>
      </c>
      <c r="J486" s="104" t="s">
        <v>2043</v>
      </c>
      <c r="K486" s="110" t="s">
        <v>1518</v>
      </c>
      <c r="L486" s="110" t="s">
        <v>15669</v>
      </c>
      <c r="M486" s="134" t="str">
        <f t="shared" si="26"/>
        <v>non_clastic_siliceous_sedimentary_rock</v>
      </c>
      <c r="N486" s="110" t="s">
        <v>927</v>
      </c>
      <c r="O486" s="110"/>
      <c r="P486" s="234" t="s">
        <v>4900</v>
      </c>
    </row>
    <row r="487" spans="1:16" x14ac:dyDescent="0.2">
      <c r="A487" s="154"/>
      <c r="B487" s="154"/>
      <c r="C487" s="154"/>
      <c r="D487" s="149"/>
      <c r="E487" s="149"/>
      <c r="F487" s="150"/>
      <c r="H487" s="106"/>
      <c r="I487" s="110" t="str">
        <f t="shared" si="25"/>
        <v>TRL</v>
      </c>
      <c r="J487" s="104" t="s">
        <v>2044</v>
      </c>
      <c r="K487" s="110" t="s">
        <v>220</v>
      </c>
      <c r="L487" s="110" t="s">
        <v>15670</v>
      </c>
      <c r="M487" s="134" t="str">
        <f t="shared" si="26"/>
        <v>silt</v>
      </c>
      <c r="N487" s="110" t="s">
        <v>351</v>
      </c>
      <c r="O487" s="110"/>
      <c r="P487" s="234" t="s">
        <v>4901</v>
      </c>
    </row>
    <row r="488" spans="1:16" x14ac:dyDescent="0.2">
      <c r="A488" s="154"/>
      <c r="B488" s="154"/>
      <c r="C488" s="154"/>
      <c r="D488" s="149"/>
      <c r="E488" s="149"/>
      <c r="F488" s="150"/>
      <c r="H488" s="106"/>
      <c r="I488" s="110" t="str">
        <f t="shared" si="25"/>
        <v/>
      </c>
      <c r="J488" s="104" t="s">
        <v>2045</v>
      </c>
      <c r="K488" s="110" t="s">
        <v>1519</v>
      </c>
      <c r="L488" s="110" t="s">
        <v>1095</v>
      </c>
      <c r="M488" s="134" t="str">
        <f t="shared" si="26"/>
        <v/>
      </c>
      <c r="N488" s="110" t="s">
        <v>1095</v>
      </c>
      <c r="O488" s="110"/>
      <c r="P488" s="234" t="s">
        <v>4902</v>
      </c>
    </row>
    <row r="489" spans="1:16" x14ac:dyDescent="0.2">
      <c r="A489" s="154"/>
      <c r="B489" s="154"/>
      <c r="C489" s="154"/>
      <c r="D489" s="149"/>
      <c r="E489" s="149"/>
      <c r="F489" s="150"/>
      <c r="H489" s="106"/>
      <c r="I489" s="110" t="str">
        <f t="shared" si="25"/>
        <v>ZSK</v>
      </c>
      <c r="J489" s="104" t="s">
        <v>2046</v>
      </c>
      <c r="K489" s="110" t="s">
        <v>1520</v>
      </c>
      <c r="L489" s="110" t="s">
        <v>15671</v>
      </c>
      <c r="M489" s="134" t="str">
        <f t="shared" si="26"/>
        <v>skarn</v>
      </c>
      <c r="N489" s="110" t="s">
        <v>999</v>
      </c>
      <c r="O489" s="110"/>
      <c r="P489" s="234" t="s">
        <v>4903</v>
      </c>
    </row>
    <row r="490" spans="1:16" x14ac:dyDescent="0.2">
      <c r="A490" s="154"/>
      <c r="B490" s="154"/>
      <c r="C490" s="154"/>
      <c r="D490" s="149"/>
      <c r="E490" s="149"/>
      <c r="F490" s="150"/>
      <c r="H490" s="106"/>
      <c r="I490" s="110" t="str">
        <f t="shared" si="25"/>
        <v/>
      </c>
      <c r="J490" s="104" t="s">
        <v>2047</v>
      </c>
      <c r="K490" s="110" t="s">
        <v>1521</v>
      </c>
      <c r="L490" s="110" t="s">
        <v>15672</v>
      </c>
      <c r="M490" s="134" t="str">
        <f t="shared" si="26"/>
        <v/>
      </c>
      <c r="N490" s="110" t="s">
        <v>1095</v>
      </c>
      <c r="O490" s="110"/>
      <c r="P490" s="234" t="s">
        <v>4904</v>
      </c>
    </row>
    <row r="491" spans="1:16" x14ac:dyDescent="0.2">
      <c r="A491" s="154"/>
      <c r="B491" s="154"/>
      <c r="C491" s="154"/>
      <c r="D491" s="149"/>
      <c r="E491" s="149"/>
      <c r="F491" s="150"/>
      <c r="H491" s="106"/>
      <c r="I491" s="110" t="str">
        <f t="shared" si="25"/>
        <v>ZSL</v>
      </c>
      <c r="J491" s="104" t="s">
        <v>2048</v>
      </c>
      <c r="K491" s="110" t="s">
        <v>222</v>
      </c>
      <c r="L491" s="110" t="s">
        <v>1095</v>
      </c>
      <c r="M491" s="134" t="str">
        <f t="shared" si="26"/>
        <v>slate</v>
      </c>
      <c r="N491" s="110" t="s">
        <v>1000</v>
      </c>
      <c r="O491" s="110"/>
      <c r="P491" s="234" t="s">
        <v>4905</v>
      </c>
    </row>
    <row r="492" spans="1:16" x14ac:dyDescent="0.2">
      <c r="A492" s="154"/>
      <c r="B492" s="154"/>
      <c r="C492" s="154"/>
      <c r="D492" s="149"/>
      <c r="E492" s="149"/>
      <c r="F492" s="150"/>
      <c r="H492" s="106"/>
      <c r="I492" s="110" t="str">
        <f t="shared" si="25"/>
        <v/>
      </c>
      <c r="J492" s="104" t="s">
        <v>2049</v>
      </c>
      <c r="K492" s="110" t="s">
        <v>1522</v>
      </c>
      <c r="L492" s="110" t="s">
        <v>15673</v>
      </c>
      <c r="M492" s="134" t="str">
        <f t="shared" si="26"/>
        <v/>
      </c>
      <c r="N492" s="110" t="s">
        <v>1095</v>
      </c>
      <c r="O492" s="110"/>
      <c r="P492" s="234" t="s">
        <v>4906</v>
      </c>
    </row>
    <row r="493" spans="1:16" x14ac:dyDescent="0.2">
      <c r="A493" s="154"/>
      <c r="B493" s="154"/>
      <c r="C493" s="154"/>
      <c r="D493" s="149"/>
      <c r="E493" s="149"/>
      <c r="F493" s="150"/>
      <c r="H493" s="106"/>
      <c r="I493" s="110" t="str">
        <f t="shared" si="25"/>
        <v/>
      </c>
      <c r="J493" s="104" t="s">
        <v>2050</v>
      </c>
      <c r="K493" s="110" t="s">
        <v>1523</v>
      </c>
      <c r="L493" s="110" t="s">
        <v>15674</v>
      </c>
      <c r="M493" s="134" t="str">
        <f t="shared" si="26"/>
        <v>silicate_mud</v>
      </c>
      <c r="N493" s="110" t="s">
        <v>995</v>
      </c>
      <c r="O493" s="110"/>
      <c r="P493" s="234" t="s">
        <v>4907</v>
      </c>
    </row>
    <row r="494" spans="1:16" x14ac:dyDescent="0.2">
      <c r="A494" s="154"/>
      <c r="B494" s="154"/>
      <c r="C494" s="154"/>
      <c r="D494" s="149"/>
      <c r="E494" s="149"/>
      <c r="F494" s="150"/>
      <c r="H494" s="106"/>
      <c r="I494" s="110" t="str">
        <f t="shared" si="25"/>
        <v/>
      </c>
      <c r="J494" s="104" t="s">
        <v>2051</v>
      </c>
      <c r="K494" s="110" t="s">
        <v>1524</v>
      </c>
      <c r="L494" s="110" t="s">
        <v>1095</v>
      </c>
      <c r="M494" s="134" t="str">
        <f t="shared" si="26"/>
        <v>silicate_mudstone</v>
      </c>
      <c r="N494" s="110" t="s">
        <v>996</v>
      </c>
      <c r="O494" s="110"/>
      <c r="P494" s="234" t="s">
        <v>4908</v>
      </c>
    </row>
    <row r="495" spans="1:16" x14ac:dyDescent="0.2">
      <c r="A495" s="154"/>
      <c r="B495" s="154"/>
      <c r="C495" s="154"/>
      <c r="D495" s="149"/>
      <c r="E495" s="149"/>
      <c r="F495" s="150"/>
      <c r="H495" s="106"/>
      <c r="I495" s="110" t="str">
        <f t="shared" si="25"/>
        <v/>
      </c>
      <c r="J495" s="104" t="s">
        <v>2052</v>
      </c>
      <c r="K495" s="110" t="s">
        <v>1525</v>
      </c>
      <c r="L495" s="110" t="s">
        <v>1095</v>
      </c>
      <c r="M495" s="134" t="str">
        <f t="shared" si="26"/>
        <v>non_clastic_siliceous_sediment</v>
      </c>
      <c r="N495" s="110" t="s">
        <v>925</v>
      </c>
      <c r="O495" s="110"/>
      <c r="P495" s="234" t="s">
        <v>4909</v>
      </c>
    </row>
    <row r="496" spans="1:16" x14ac:dyDescent="0.2">
      <c r="A496" s="154"/>
      <c r="B496" s="154"/>
      <c r="C496" s="154"/>
      <c r="D496" s="149"/>
      <c r="E496" s="149"/>
      <c r="F496" s="150"/>
      <c r="H496" s="106"/>
      <c r="I496" s="110" t="str">
        <f t="shared" si="25"/>
        <v>SST</v>
      </c>
      <c r="J496" s="104" t="s">
        <v>2053</v>
      </c>
      <c r="K496" s="110" t="s">
        <v>221</v>
      </c>
      <c r="L496" s="110" t="s">
        <v>15675</v>
      </c>
      <c r="M496" s="134" t="str">
        <f t="shared" si="26"/>
        <v>siltstone</v>
      </c>
      <c r="N496" s="110" t="s">
        <v>352</v>
      </c>
      <c r="O496" s="110"/>
      <c r="P496" s="234" t="s">
        <v>4910</v>
      </c>
    </row>
    <row r="497" spans="1:16" x14ac:dyDescent="0.2">
      <c r="A497" s="154"/>
      <c r="B497" s="154"/>
      <c r="C497" s="154"/>
      <c r="D497" s="149"/>
      <c r="E497" s="149"/>
      <c r="F497" s="150"/>
      <c r="H497" s="106"/>
      <c r="I497" s="110" t="str">
        <f t="shared" si="25"/>
        <v/>
      </c>
      <c r="J497" s="104" t="s">
        <v>2054</v>
      </c>
      <c r="K497" s="110" t="s">
        <v>1526</v>
      </c>
      <c r="L497" s="110" t="s">
        <v>1095</v>
      </c>
      <c r="M497" s="134" t="str">
        <f t="shared" si="26"/>
        <v/>
      </c>
      <c r="N497" s="110" t="s">
        <v>1095</v>
      </c>
      <c r="O497" s="110"/>
      <c r="P497" s="234" t="s">
        <v>4911</v>
      </c>
    </row>
    <row r="498" spans="1:16" x14ac:dyDescent="0.2">
      <c r="A498" s="154"/>
      <c r="B498" s="154"/>
      <c r="C498" s="154"/>
      <c r="D498" s="149"/>
      <c r="E498" s="149"/>
      <c r="F498" s="150"/>
      <c r="H498" s="106"/>
      <c r="I498" s="110" t="str">
        <f t="shared" si="25"/>
        <v/>
      </c>
      <c r="J498" s="104" t="s">
        <v>323</v>
      </c>
      <c r="K498" s="110" t="s">
        <v>223</v>
      </c>
      <c r="L498" s="110" t="s">
        <v>1095</v>
      </c>
      <c r="M498" s="134" t="str">
        <f t="shared" si="26"/>
        <v/>
      </c>
      <c r="N498" s="110" t="s">
        <v>1095</v>
      </c>
      <c r="O498" s="110"/>
      <c r="P498" s="234" t="s">
        <v>4912</v>
      </c>
    </row>
    <row r="499" spans="1:16" x14ac:dyDescent="0.2">
      <c r="A499" s="154"/>
      <c r="B499" s="154"/>
      <c r="C499" s="154"/>
      <c r="D499" s="149"/>
      <c r="E499" s="149"/>
      <c r="F499" s="150"/>
      <c r="H499" s="106"/>
      <c r="I499" s="110" t="str">
        <f t="shared" si="25"/>
        <v/>
      </c>
      <c r="J499" s="104" t="s">
        <v>2055</v>
      </c>
      <c r="K499" s="110" t="s">
        <v>1527</v>
      </c>
      <c r="L499" s="110" t="s">
        <v>15676</v>
      </c>
      <c r="M499" s="134" t="str">
        <f t="shared" si="26"/>
        <v/>
      </c>
      <c r="N499" s="110" t="s">
        <v>1095</v>
      </c>
      <c r="O499" s="110"/>
      <c r="P499" s="234" t="s">
        <v>4913</v>
      </c>
    </row>
    <row r="500" spans="1:16" x14ac:dyDescent="0.2">
      <c r="A500" s="154"/>
      <c r="B500" s="154"/>
      <c r="C500" s="154"/>
      <c r="D500" s="149"/>
      <c r="E500" s="149"/>
      <c r="F500" s="150"/>
      <c r="H500" s="106"/>
      <c r="I500" s="110" t="str">
        <f t="shared" si="25"/>
        <v/>
      </c>
      <c r="J500" s="104" t="s">
        <v>2056</v>
      </c>
      <c r="K500" s="110" t="s">
        <v>1528</v>
      </c>
      <c r="L500" s="110" t="s">
        <v>15677</v>
      </c>
      <c r="M500" s="134" t="str">
        <f t="shared" si="26"/>
        <v/>
      </c>
      <c r="N500" s="110" t="s">
        <v>1095</v>
      </c>
      <c r="O500" s="110"/>
      <c r="P500" s="234" t="s">
        <v>4914</v>
      </c>
    </row>
    <row r="501" spans="1:16" x14ac:dyDescent="0.2">
      <c r="A501" s="154"/>
      <c r="B501" s="154"/>
      <c r="C501" s="154"/>
      <c r="D501" s="149"/>
      <c r="E501" s="149"/>
      <c r="F501" s="150"/>
      <c r="H501" s="106"/>
      <c r="I501" s="110" t="str">
        <f t="shared" si="25"/>
        <v/>
      </c>
      <c r="J501" s="104" t="s">
        <v>2057</v>
      </c>
      <c r="K501" s="110" t="s">
        <v>1529</v>
      </c>
      <c r="L501" s="110" t="s">
        <v>15678</v>
      </c>
      <c r="M501" s="134" t="str">
        <f t="shared" si="26"/>
        <v/>
      </c>
      <c r="N501" s="110" t="s">
        <v>1095</v>
      </c>
      <c r="O501" s="110"/>
      <c r="P501" s="234" t="s">
        <v>4915</v>
      </c>
    </row>
    <row r="502" spans="1:16" x14ac:dyDescent="0.2">
      <c r="A502" s="154"/>
      <c r="B502" s="154"/>
      <c r="C502" s="154"/>
      <c r="D502" s="149"/>
      <c r="E502" s="149"/>
      <c r="F502" s="150"/>
      <c r="H502" s="106"/>
      <c r="I502" s="110" t="str">
        <f t="shared" si="25"/>
        <v/>
      </c>
      <c r="J502" s="104" t="s">
        <v>2058</v>
      </c>
      <c r="K502" s="110" t="s">
        <v>1530</v>
      </c>
      <c r="L502" s="110" t="s">
        <v>1095</v>
      </c>
      <c r="M502" s="134" t="str">
        <f t="shared" si="26"/>
        <v>spilite</v>
      </c>
      <c r="N502" s="110" t="s">
        <v>1002</v>
      </c>
      <c r="O502" s="110"/>
      <c r="P502" s="234" t="s">
        <v>4916</v>
      </c>
    </row>
    <row r="503" spans="1:16" x14ac:dyDescent="0.2">
      <c r="A503" s="154"/>
      <c r="B503" s="154"/>
      <c r="C503" s="154"/>
      <c r="D503" s="149"/>
      <c r="E503" s="149"/>
      <c r="F503" s="150"/>
      <c r="H503" s="106"/>
      <c r="I503" s="110" t="str">
        <f t="shared" si="25"/>
        <v/>
      </c>
      <c r="J503" s="104" t="s">
        <v>2059</v>
      </c>
      <c r="K503" s="110" t="s">
        <v>1531</v>
      </c>
      <c r="L503" s="110" t="s">
        <v>15679</v>
      </c>
      <c r="M503" s="134" t="str">
        <f t="shared" si="26"/>
        <v>organic_bearing_mudstone</v>
      </c>
      <c r="N503" s="110" t="s">
        <v>930</v>
      </c>
      <c r="O503" s="110"/>
      <c r="P503" s="234" t="s">
        <v>4917</v>
      </c>
    </row>
    <row r="504" spans="1:16" x14ac:dyDescent="0.2">
      <c r="A504" s="154"/>
      <c r="B504" s="154"/>
      <c r="C504" s="154"/>
      <c r="D504" s="149"/>
      <c r="E504" s="149"/>
      <c r="F504" s="150"/>
      <c r="H504" s="106"/>
      <c r="I504" s="110" t="str">
        <f t="shared" si="25"/>
        <v/>
      </c>
      <c r="J504" s="104" t="s">
        <v>2060</v>
      </c>
      <c r="K504" s="110" t="s">
        <v>1532</v>
      </c>
      <c r="L504" s="110" t="s">
        <v>1095</v>
      </c>
      <c r="M504" s="134" t="str">
        <f t="shared" si="26"/>
        <v>sapropel</v>
      </c>
      <c r="N504" s="110" t="s">
        <v>986</v>
      </c>
      <c r="O504" s="110"/>
      <c r="P504" s="234" t="s">
        <v>4918</v>
      </c>
    </row>
    <row r="505" spans="1:16" x14ac:dyDescent="0.2">
      <c r="A505" s="154"/>
      <c r="B505" s="154"/>
      <c r="C505" s="154"/>
      <c r="D505" s="149"/>
      <c r="E505" s="149"/>
      <c r="F505" s="150"/>
      <c r="H505" s="106"/>
      <c r="I505" s="110" t="str">
        <f t="shared" si="25"/>
        <v>LSL</v>
      </c>
      <c r="J505" s="104" t="s">
        <v>2061</v>
      </c>
      <c r="K505" s="110" t="s">
        <v>1533</v>
      </c>
      <c r="L505" s="110" t="s">
        <v>18675</v>
      </c>
      <c r="M505" s="134" t="str">
        <f t="shared" si="26"/>
        <v/>
      </c>
      <c r="N505" s="110" t="s">
        <v>1095</v>
      </c>
      <c r="O505" s="110"/>
      <c r="P505" s="234" t="s">
        <v>4919</v>
      </c>
    </row>
    <row r="506" spans="1:16" x14ac:dyDescent="0.2">
      <c r="A506" s="154"/>
      <c r="B506" s="154"/>
      <c r="C506" s="154"/>
      <c r="D506" s="149"/>
      <c r="E506" s="149"/>
      <c r="F506" s="150"/>
      <c r="H506" s="106"/>
      <c r="I506" s="110" t="str">
        <f t="shared" si="25"/>
        <v/>
      </c>
      <c r="J506" s="104" t="s">
        <v>2062</v>
      </c>
      <c r="K506" s="110" t="s">
        <v>1534</v>
      </c>
      <c r="L506" s="110" t="s">
        <v>15680</v>
      </c>
      <c r="M506" s="134" t="str">
        <f t="shared" si="26"/>
        <v>crystalline_carbonate</v>
      </c>
      <c r="N506" s="110" t="s">
        <v>816</v>
      </c>
      <c r="O506" s="110"/>
      <c r="P506" s="234" t="s">
        <v>4920</v>
      </c>
    </row>
    <row r="507" spans="1:16" x14ac:dyDescent="0.2">
      <c r="A507" s="154"/>
      <c r="B507" s="154"/>
      <c r="C507" s="154"/>
      <c r="D507" s="149"/>
      <c r="E507" s="149"/>
      <c r="F507" s="150"/>
      <c r="H507" s="106"/>
      <c r="I507" s="110" t="str">
        <f t="shared" si="25"/>
        <v/>
      </c>
      <c r="J507" s="104" t="s">
        <v>2063</v>
      </c>
      <c r="K507" s="110" t="s">
        <v>1535</v>
      </c>
      <c r="L507" s="110" t="s">
        <v>15681</v>
      </c>
      <c r="M507" s="134" t="str">
        <f t="shared" si="26"/>
        <v/>
      </c>
      <c r="N507" s="110" t="s">
        <v>1095</v>
      </c>
      <c r="O507" s="110"/>
      <c r="P507" s="234" t="s">
        <v>4921</v>
      </c>
    </row>
    <row r="508" spans="1:16" x14ac:dyDescent="0.2">
      <c r="A508" s="154"/>
      <c r="B508" s="154"/>
      <c r="C508" s="154"/>
      <c r="D508" s="149"/>
      <c r="E508" s="149"/>
      <c r="F508" s="150"/>
      <c r="H508" s="106"/>
      <c r="I508" s="110" t="str">
        <f t="shared" si="25"/>
        <v/>
      </c>
      <c r="J508" s="104" t="s">
        <v>2064</v>
      </c>
      <c r="K508" s="110" t="s">
        <v>1536</v>
      </c>
      <c r="L508" s="110" t="s">
        <v>15682</v>
      </c>
      <c r="M508" s="134" t="str">
        <f t="shared" si="26"/>
        <v/>
      </c>
      <c r="N508" s="110" t="s">
        <v>1095</v>
      </c>
      <c r="O508" s="110"/>
      <c r="P508" s="234" t="s">
        <v>4922</v>
      </c>
    </row>
    <row r="509" spans="1:16" x14ac:dyDescent="0.2">
      <c r="A509" s="154"/>
      <c r="B509" s="154"/>
      <c r="C509" s="154"/>
      <c r="D509" s="149"/>
      <c r="E509" s="149"/>
      <c r="F509" s="150"/>
      <c r="H509" s="106"/>
      <c r="I509" s="110" t="str">
        <f t="shared" si="25"/>
        <v/>
      </c>
      <c r="J509" s="104" t="s">
        <v>2065</v>
      </c>
      <c r="K509" s="110" t="s">
        <v>1537</v>
      </c>
      <c r="L509" s="110" t="s">
        <v>15683</v>
      </c>
      <c r="M509" s="134" t="str">
        <f t="shared" si="26"/>
        <v/>
      </c>
      <c r="N509" s="110" t="s">
        <v>1095</v>
      </c>
      <c r="O509" s="110"/>
      <c r="P509" s="234" t="s">
        <v>4923</v>
      </c>
    </row>
    <row r="510" spans="1:16" x14ac:dyDescent="0.2">
      <c r="A510" s="154"/>
      <c r="B510" s="154"/>
      <c r="C510" s="154"/>
      <c r="D510" s="149"/>
      <c r="E510" s="149"/>
      <c r="F510" s="150"/>
      <c r="H510" s="106"/>
      <c r="I510" s="110" t="str">
        <f t="shared" si="25"/>
        <v>FSY</v>
      </c>
      <c r="J510" s="104" t="s">
        <v>2066</v>
      </c>
      <c r="K510" s="110" t="s">
        <v>1538</v>
      </c>
      <c r="L510" s="110" t="s">
        <v>1095</v>
      </c>
      <c r="M510" s="134" t="str">
        <f t="shared" si="26"/>
        <v>syenite</v>
      </c>
      <c r="N510" s="110" t="s">
        <v>1003</v>
      </c>
      <c r="O510" s="110"/>
      <c r="P510" s="234" t="s">
        <v>4924</v>
      </c>
    </row>
    <row r="511" spans="1:16" x14ac:dyDescent="0.2">
      <c r="A511" s="154"/>
      <c r="B511" s="154"/>
      <c r="C511" s="154"/>
      <c r="D511" s="149"/>
      <c r="E511" s="149"/>
      <c r="F511" s="150"/>
      <c r="H511" s="106"/>
      <c r="I511" s="110" t="str">
        <f t="shared" si="25"/>
        <v/>
      </c>
      <c r="J511" s="104" t="s">
        <v>2067</v>
      </c>
      <c r="K511" s="110" t="s">
        <v>1539</v>
      </c>
      <c r="L511" s="110" t="s">
        <v>15684</v>
      </c>
      <c r="M511" s="134" t="str">
        <f t="shared" si="26"/>
        <v>syenogranite</v>
      </c>
      <c r="N511" s="110" t="s">
        <v>1006</v>
      </c>
      <c r="O511" s="110"/>
      <c r="P511" s="234" t="s">
        <v>4925</v>
      </c>
    </row>
    <row r="512" spans="1:16" x14ac:dyDescent="0.2">
      <c r="A512" s="154"/>
      <c r="B512" s="154"/>
      <c r="C512" s="154"/>
      <c r="D512" s="149"/>
      <c r="E512" s="149"/>
      <c r="F512" s="150"/>
      <c r="H512" s="106"/>
      <c r="I512" s="110" t="str">
        <f t="shared" si="25"/>
        <v/>
      </c>
      <c r="J512" s="104" t="s">
        <v>2068</v>
      </c>
      <c r="K512" s="110" t="s">
        <v>1540</v>
      </c>
      <c r="L512" s="110" t="s">
        <v>15685</v>
      </c>
      <c r="M512" s="134" t="str">
        <f t="shared" si="26"/>
        <v>syenitic_rock</v>
      </c>
      <c r="N512" s="110" t="s">
        <v>1004</v>
      </c>
      <c r="O512" s="110"/>
      <c r="P512" s="234" t="s">
        <v>4926</v>
      </c>
    </row>
    <row r="513" spans="1:16" x14ac:dyDescent="0.2">
      <c r="A513" s="154"/>
      <c r="B513" s="154"/>
      <c r="C513" s="154"/>
      <c r="D513" s="149"/>
      <c r="E513" s="149"/>
      <c r="F513" s="150"/>
      <c r="H513" s="106"/>
      <c r="I513" s="110" t="str">
        <f t="shared" si="25"/>
        <v/>
      </c>
      <c r="J513" s="104" t="s">
        <v>2069</v>
      </c>
      <c r="K513" s="110" t="s">
        <v>1541</v>
      </c>
      <c r="L513" s="110" t="s">
        <v>15686</v>
      </c>
      <c r="M513" s="134" t="str">
        <f t="shared" si="26"/>
        <v>syenitoid</v>
      </c>
      <c r="N513" s="110" t="s">
        <v>1005</v>
      </c>
      <c r="O513" s="110"/>
      <c r="P513" s="234" t="s">
        <v>4927</v>
      </c>
    </row>
    <row r="514" spans="1:16" x14ac:dyDescent="0.2">
      <c r="A514" s="154"/>
      <c r="B514" s="154"/>
      <c r="C514" s="154"/>
      <c r="D514" s="149"/>
      <c r="E514" s="149"/>
      <c r="F514" s="150"/>
      <c r="H514" s="106"/>
      <c r="I514" s="110" t="str">
        <f t="shared" si="25"/>
        <v/>
      </c>
      <c r="J514" s="104" t="s">
        <v>2070</v>
      </c>
      <c r="K514" s="110" t="s">
        <v>1542</v>
      </c>
      <c r="L514" s="110" t="s">
        <v>15687</v>
      </c>
      <c r="M514" s="134" t="str">
        <f t="shared" si="26"/>
        <v/>
      </c>
      <c r="N514" s="110" t="s">
        <v>1095</v>
      </c>
      <c r="O514" s="110"/>
      <c r="P514" s="234" t="s">
        <v>4928</v>
      </c>
    </row>
    <row r="515" spans="1:16" x14ac:dyDescent="0.2">
      <c r="A515" s="154"/>
      <c r="B515" s="154"/>
      <c r="C515" s="154"/>
      <c r="D515" s="149"/>
      <c r="E515" s="149"/>
      <c r="F515" s="150"/>
      <c r="H515" s="106"/>
      <c r="I515" s="110" t="str">
        <f t="shared" si="25"/>
        <v/>
      </c>
      <c r="J515" s="104" t="s">
        <v>2071</v>
      </c>
      <c r="K515" s="110" t="s">
        <v>1543</v>
      </c>
      <c r="L515" s="110" t="s">
        <v>1095</v>
      </c>
      <c r="M515" s="134" t="str">
        <f t="shared" si="26"/>
        <v/>
      </c>
      <c r="N515" s="110" t="s">
        <v>1095</v>
      </c>
      <c r="O515" s="110"/>
      <c r="P515" s="234" t="s">
        <v>4929</v>
      </c>
    </row>
    <row r="516" spans="1:16" x14ac:dyDescent="0.2">
      <c r="A516" s="154"/>
      <c r="B516" s="154"/>
      <c r="C516" s="154"/>
      <c r="D516" s="149"/>
      <c r="E516" s="149"/>
      <c r="F516" s="150"/>
      <c r="H516" s="106"/>
      <c r="I516" s="110" t="str">
        <f t="shared" si="25"/>
        <v/>
      </c>
      <c r="J516" s="104" t="s">
        <v>2072</v>
      </c>
      <c r="K516" s="110" t="s">
        <v>1544</v>
      </c>
      <c r="L516" s="110" t="s">
        <v>1095</v>
      </c>
      <c r="M516" s="134" t="str">
        <f t="shared" si="26"/>
        <v/>
      </c>
      <c r="N516" s="110" t="s">
        <v>1095</v>
      </c>
      <c r="O516" s="110"/>
      <c r="P516" s="234" t="s">
        <v>4930</v>
      </c>
    </row>
    <row r="517" spans="1:16" x14ac:dyDescent="0.2">
      <c r="A517" s="154"/>
      <c r="B517" s="154"/>
      <c r="C517" s="154"/>
      <c r="D517" s="149"/>
      <c r="E517" s="149"/>
      <c r="F517" s="150"/>
      <c r="H517" s="106"/>
      <c r="I517" s="110" t="str">
        <f t="shared" si="25"/>
        <v/>
      </c>
      <c r="J517" s="104" t="s">
        <v>2073</v>
      </c>
      <c r="K517" s="110" t="s">
        <v>1545</v>
      </c>
      <c r="L517" s="110" t="s">
        <v>15688</v>
      </c>
      <c r="M517" s="134" t="str">
        <f t="shared" si="26"/>
        <v/>
      </c>
      <c r="N517" s="110" t="s">
        <v>1095</v>
      </c>
      <c r="O517" s="110"/>
      <c r="P517" s="234" t="s">
        <v>4931</v>
      </c>
    </row>
    <row r="518" spans="1:16" x14ac:dyDescent="0.2">
      <c r="A518" s="154"/>
      <c r="B518" s="154"/>
      <c r="C518" s="154"/>
      <c r="D518" s="149"/>
      <c r="E518" s="149"/>
      <c r="F518" s="150"/>
      <c r="H518" s="106"/>
      <c r="I518" s="110" t="str">
        <f t="shared" si="25"/>
        <v/>
      </c>
      <c r="J518" s="104" t="s">
        <v>2074</v>
      </c>
      <c r="K518" s="110" t="s">
        <v>1546</v>
      </c>
      <c r="L518" s="110" t="s">
        <v>15689</v>
      </c>
      <c r="M518" s="134" t="str">
        <f t="shared" si="26"/>
        <v/>
      </c>
      <c r="N518" s="110" t="s">
        <v>1095</v>
      </c>
      <c r="O518" s="110"/>
      <c r="P518" s="234" t="s">
        <v>4932</v>
      </c>
    </row>
    <row r="519" spans="1:16" x14ac:dyDescent="0.2">
      <c r="A519" s="154"/>
      <c r="B519" s="154"/>
      <c r="C519" s="154"/>
      <c r="D519" s="149"/>
      <c r="E519" s="149"/>
      <c r="F519" s="150"/>
      <c r="H519" s="106"/>
      <c r="I519" s="110" t="str">
        <f t="shared" si="25"/>
        <v/>
      </c>
      <c r="J519" s="104" t="s">
        <v>2075</v>
      </c>
      <c r="K519" s="110" t="s">
        <v>1547</v>
      </c>
      <c r="L519" s="110" t="s">
        <v>15690</v>
      </c>
      <c r="M519" s="134" t="str">
        <f t="shared" si="26"/>
        <v/>
      </c>
      <c r="N519" s="110" t="s">
        <v>1095</v>
      </c>
      <c r="O519" s="110"/>
      <c r="P519" s="234" t="s">
        <v>4933</v>
      </c>
    </row>
    <row r="520" spans="1:16" x14ac:dyDescent="0.2">
      <c r="A520" s="154"/>
      <c r="B520" s="154"/>
      <c r="C520" s="154"/>
      <c r="D520" s="149"/>
      <c r="E520" s="149"/>
      <c r="F520" s="150"/>
      <c r="H520" s="106"/>
      <c r="I520" s="110" t="str">
        <f t="shared" si="25"/>
        <v/>
      </c>
      <c r="J520" s="104" t="s">
        <v>2076</v>
      </c>
      <c r="K520" s="110" t="s">
        <v>228</v>
      </c>
      <c r="L520" s="110" t="s">
        <v>1095</v>
      </c>
      <c r="M520" s="134" t="str">
        <f t="shared" si="26"/>
        <v>tuffite</v>
      </c>
      <c r="N520" s="110" t="s">
        <v>1018</v>
      </c>
      <c r="O520" s="110"/>
      <c r="P520" s="234" t="s">
        <v>4934</v>
      </c>
    </row>
    <row r="521" spans="1:16" x14ac:dyDescent="0.2">
      <c r="A521" s="154"/>
      <c r="B521" s="154"/>
      <c r="C521" s="154"/>
      <c r="D521" s="149"/>
      <c r="E521" s="149"/>
      <c r="F521" s="150"/>
      <c r="H521" s="106"/>
      <c r="I521" s="110" t="str">
        <f t="shared" ref="I521:I584" si="27">IFERROR((INDEX(A:E,MATCH($J521,E:E,0),2)),"")</f>
        <v/>
      </c>
      <c r="J521" s="104" t="s">
        <v>2077</v>
      </c>
      <c r="K521" s="110" t="s">
        <v>1548</v>
      </c>
      <c r="L521" s="110" t="s">
        <v>15691</v>
      </c>
      <c r="M521" s="134" t="str">
        <f t="shared" ref="M521:M585" si="28">IF(N521="","",HYPERLINK(O521,N521))</f>
        <v/>
      </c>
      <c r="N521" s="110" t="s">
        <v>1095</v>
      </c>
      <c r="O521" s="110"/>
      <c r="P521" s="234" t="s">
        <v>4935</v>
      </c>
    </row>
    <row r="522" spans="1:16" x14ac:dyDescent="0.2">
      <c r="A522" s="154"/>
      <c r="B522" s="154"/>
      <c r="C522" s="154"/>
      <c r="D522" s="149"/>
      <c r="E522" s="149"/>
      <c r="F522" s="150"/>
      <c r="H522" s="106"/>
      <c r="I522" s="110" t="str">
        <f t="shared" si="27"/>
        <v/>
      </c>
      <c r="J522" s="104" t="s">
        <v>2078</v>
      </c>
      <c r="K522" s="110" t="s">
        <v>1549</v>
      </c>
      <c r="L522" s="110" t="s">
        <v>15692</v>
      </c>
      <c r="M522" s="134" t="str">
        <f t="shared" si="28"/>
        <v/>
      </c>
      <c r="N522" s="110" t="s">
        <v>1095</v>
      </c>
      <c r="O522" s="110"/>
      <c r="P522" s="234" t="s">
        <v>4936</v>
      </c>
    </row>
    <row r="523" spans="1:16" x14ac:dyDescent="0.2">
      <c r="A523" s="154"/>
      <c r="B523" s="154"/>
      <c r="C523" s="154"/>
      <c r="D523" s="149"/>
      <c r="E523" s="149"/>
      <c r="F523" s="150"/>
      <c r="H523" s="106"/>
      <c r="I523" s="110" t="str">
        <f t="shared" si="27"/>
        <v/>
      </c>
      <c r="J523" s="104" t="s">
        <v>2079</v>
      </c>
      <c r="K523" s="110" t="s">
        <v>1550</v>
      </c>
      <c r="L523" s="110" t="s">
        <v>15693</v>
      </c>
      <c r="M523" s="134" t="str">
        <f t="shared" si="28"/>
        <v/>
      </c>
      <c r="N523" s="110" t="s">
        <v>1095</v>
      </c>
      <c r="O523" s="110"/>
      <c r="P523" s="234" t="s">
        <v>4937</v>
      </c>
    </row>
    <row r="524" spans="1:16" x14ac:dyDescent="0.2">
      <c r="A524" s="154"/>
      <c r="B524" s="154"/>
      <c r="C524" s="154"/>
      <c r="D524" s="149"/>
      <c r="E524" s="149"/>
      <c r="F524" s="150"/>
      <c r="H524" s="106"/>
      <c r="I524" s="110" t="str">
        <f t="shared" si="27"/>
        <v/>
      </c>
      <c r="J524" s="104" t="s">
        <v>2080</v>
      </c>
      <c r="K524" s="110" t="s">
        <v>1551</v>
      </c>
      <c r="L524" s="110" t="s">
        <v>15694</v>
      </c>
      <c r="M524" s="134" t="str">
        <f t="shared" si="28"/>
        <v/>
      </c>
      <c r="N524" s="110" t="s">
        <v>1095</v>
      </c>
      <c r="O524" s="110"/>
      <c r="P524" s="234" t="s">
        <v>4938</v>
      </c>
    </row>
    <row r="525" spans="1:16" x14ac:dyDescent="0.2">
      <c r="A525" s="154"/>
      <c r="B525" s="154"/>
      <c r="C525" s="154"/>
      <c r="D525" s="149"/>
      <c r="E525" s="149"/>
      <c r="F525" s="150"/>
      <c r="H525" s="106"/>
      <c r="I525" s="110" t="str">
        <f t="shared" si="27"/>
        <v>OTI</v>
      </c>
      <c r="J525" s="104" t="s">
        <v>2081</v>
      </c>
      <c r="K525" s="110" t="s">
        <v>225</v>
      </c>
      <c r="L525" s="110" t="s">
        <v>15695</v>
      </c>
      <c r="M525" s="134" t="str">
        <f t="shared" si="28"/>
        <v/>
      </c>
      <c r="N525" s="110" t="s">
        <v>1095</v>
      </c>
      <c r="O525" s="110"/>
      <c r="P525" s="234" t="s">
        <v>4939</v>
      </c>
    </row>
    <row r="526" spans="1:16" x14ac:dyDescent="0.2">
      <c r="A526" s="154"/>
      <c r="B526" s="154"/>
      <c r="C526" s="154"/>
      <c r="D526" s="149"/>
      <c r="E526" s="149"/>
      <c r="F526" s="150"/>
      <c r="H526" s="106"/>
      <c r="I526" s="110" t="str">
        <f t="shared" si="27"/>
        <v/>
      </c>
      <c r="J526" s="104" t="s">
        <v>2082</v>
      </c>
      <c r="K526" s="110" t="s">
        <v>1552</v>
      </c>
      <c r="L526" s="110" t="s">
        <v>15696</v>
      </c>
      <c r="M526" s="134" t="str">
        <f t="shared" si="28"/>
        <v/>
      </c>
      <c r="N526" s="110" t="s">
        <v>1095</v>
      </c>
      <c r="O526" s="110"/>
      <c r="P526" s="234" t="s">
        <v>4940</v>
      </c>
    </row>
    <row r="527" spans="1:16" x14ac:dyDescent="0.2">
      <c r="A527" s="154"/>
      <c r="B527" s="154"/>
      <c r="C527" s="154"/>
      <c r="D527" s="149"/>
      <c r="E527" s="149"/>
      <c r="F527" s="150"/>
      <c r="H527" s="106"/>
      <c r="I527" s="110" t="str">
        <f t="shared" si="27"/>
        <v>MTB</v>
      </c>
      <c r="J527" s="104" t="s">
        <v>2083</v>
      </c>
      <c r="K527" s="110" t="s">
        <v>1553</v>
      </c>
      <c r="L527" s="110" t="s">
        <v>15697</v>
      </c>
      <c r="M527" s="134" t="str">
        <f t="shared" si="28"/>
        <v>tholeiitic_basalt</v>
      </c>
      <c r="N527" s="110" t="s">
        <v>1011</v>
      </c>
      <c r="O527" s="110"/>
      <c r="P527" s="234" t="s">
        <v>4941</v>
      </c>
    </row>
    <row r="528" spans="1:16" x14ac:dyDescent="0.2">
      <c r="A528" s="154"/>
      <c r="B528" s="154"/>
      <c r="C528" s="154"/>
      <c r="D528" s="149"/>
      <c r="E528" s="149"/>
      <c r="F528" s="150"/>
      <c r="H528" s="106"/>
      <c r="I528" s="110" t="str">
        <f t="shared" si="27"/>
        <v/>
      </c>
      <c r="J528" s="104" t="s">
        <v>2084</v>
      </c>
      <c r="K528" s="110" t="s">
        <v>1554</v>
      </c>
      <c r="L528" s="110" t="s">
        <v>1095</v>
      </c>
      <c r="M528" s="134" t="str">
        <f t="shared" si="28"/>
        <v>tephrite</v>
      </c>
      <c r="N528" s="110" t="s">
        <v>1007</v>
      </c>
      <c r="O528" s="110"/>
      <c r="P528" s="234" t="s">
        <v>4942</v>
      </c>
    </row>
    <row r="529" spans="1:16" x14ac:dyDescent="0.2">
      <c r="A529" s="154"/>
      <c r="B529" s="154"/>
      <c r="C529" s="154"/>
      <c r="D529" s="149"/>
      <c r="E529" s="149"/>
      <c r="F529" s="150"/>
      <c r="H529" s="106"/>
      <c r="I529" s="110" t="str">
        <f t="shared" si="27"/>
        <v/>
      </c>
      <c r="J529" s="104" t="s">
        <v>2085</v>
      </c>
      <c r="K529" s="110" t="s">
        <v>1555</v>
      </c>
      <c r="L529" s="110" t="s">
        <v>1095</v>
      </c>
      <c r="M529" s="134" t="str">
        <f t="shared" si="28"/>
        <v>tonalite</v>
      </c>
      <c r="N529" s="110" t="s">
        <v>1012</v>
      </c>
      <c r="O529" s="110"/>
      <c r="P529" s="234" t="s">
        <v>4943</v>
      </c>
    </row>
    <row r="530" spans="1:16" x14ac:dyDescent="0.2">
      <c r="A530" s="154"/>
      <c r="B530" s="154"/>
      <c r="C530" s="154"/>
      <c r="D530" s="149"/>
      <c r="E530" s="149"/>
      <c r="F530" s="150"/>
      <c r="H530" s="106"/>
      <c r="I530" s="110" t="str">
        <f t="shared" si="27"/>
        <v/>
      </c>
      <c r="J530" s="104" t="s">
        <v>2086</v>
      </c>
      <c r="K530" s="110" t="s">
        <v>226</v>
      </c>
      <c r="L530" s="110" t="s">
        <v>1095</v>
      </c>
      <c r="M530" s="134" t="str">
        <f t="shared" si="28"/>
        <v/>
      </c>
      <c r="N530" s="110" t="s">
        <v>1095</v>
      </c>
      <c r="O530" s="110"/>
      <c r="P530" s="234" t="s">
        <v>4944</v>
      </c>
    </row>
    <row r="531" spans="1:16" x14ac:dyDescent="0.2">
      <c r="A531" s="154"/>
      <c r="B531" s="154"/>
      <c r="C531" s="154"/>
      <c r="D531" s="149"/>
      <c r="E531" s="149"/>
      <c r="F531" s="150"/>
      <c r="H531" s="106"/>
      <c r="I531" s="110" t="str">
        <f t="shared" si="27"/>
        <v/>
      </c>
      <c r="J531" s="104" t="s">
        <v>2087</v>
      </c>
      <c r="K531" s="110" t="s">
        <v>1556</v>
      </c>
      <c r="L531" s="110" t="s">
        <v>15698</v>
      </c>
      <c r="M531" s="134" t="str">
        <f t="shared" si="28"/>
        <v>tephritic_foidite</v>
      </c>
      <c r="N531" s="110" t="s">
        <v>1008</v>
      </c>
      <c r="O531" s="110"/>
      <c r="P531" s="234" t="s">
        <v>4945</v>
      </c>
    </row>
    <row r="532" spans="1:16" x14ac:dyDescent="0.2">
      <c r="A532" s="154"/>
      <c r="B532" s="154"/>
      <c r="C532" s="154"/>
      <c r="D532" s="149"/>
      <c r="E532" s="149"/>
      <c r="F532" s="150"/>
      <c r="H532" s="106"/>
      <c r="I532" s="110" t="str">
        <f t="shared" si="27"/>
        <v/>
      </c>
      <c r="J532" s="104" t="s">
        <v>2088</v>
      </c>
      <c r="K532" s="110" t="s">
        <v>1557</v>
      </c>
      <c r="L532" s="110" t="s">
        <v>15699</v>
      </c>
      <c r="M532" s="134" t="str">
        <f t="shared" si="28"/>
        <v>tephritic_phonolite</v>
      </c>
      <c r="N532" s="110" t="s">
        <v>1009</v>
      </c>
      <c r="O532" s="110"/>
      <c r="P532" s="234" t="s">
        <v>4946</v>
      </c>
    </row>
    <row r="533" spans="1:16" x14ac:dyDescent="0.2">
      <c r="A533" s="154"/>
      <c r="B533" s="154"/>
      <c r="C533" s="154"/>
      <c r="D533" s="149"/>
      <c r="E533" s="149"/>
      <c r="F533" s="150"/>
      <c r="H533" s="106"/>
      <c r="I533" s="110" t="str">
        <f t="shared" si="27"/>
        <v/>
      </c>
      <c r="J533" s="104" t="s">
        <v>2089</v>
      </c>
      <c r="K533" s="110" t="s">
        <v>1558</v>
      </c>
      <c r="L533" s="110" t="s">
        <v>15700</v>
      </c>
      <c r="M533" s="134" t="str">
        <f t="shared" si="28"/>
        <v>tephritoid</v>
      </c>
      <c r="N533" s="110" t="s">
        <v>1010</v>
      </c>
      <c r="O533" s="110"/>
      <c r="P533" s="234" t="s">
        <v>4947</v>
      </c>
    </row>
    <row r="534" spans="1:16" x14ac:dyDescent="0.2">
      <c r="A534" s="154"/>
      <c r="B534" s="154"/>
      <c r="C534" s="154"/>
      <c r="D534" s="149"/>
      <c r="E534" s="149"/>
      <c r="F534" s="150"/>
      <c r="H534" s="106"/>
      <c r="I534" s="110" t="str">
        <f t="shared" si="27"/>
        <v>FTR</v>
      </c>
      <c r="J534" s="104" t="s">
        <v>2090</v>
      </c>
      <c r="K534" s="110" t="s">
        <v>1559</v>
      </c>
      <c r="L534" s="110" t="s">
        <v>1095</v>
      </c>
      <c r="M534" s="134" t="str">
        <f t="shared" si="28"/>
        <v>trachyte</v>
      </c>
      <c r="N534" s="110" t="s">
        <v>1013</v>
      </c>
      <c r="O534" s="110"/>
      <c r="P534" s="234" t="s">
        <v>4948</v>
      </c>
    </row>
    <row r="535" spans="1:16" x14ac:dyDescent="0.2">
      <c r="A535" s="154"/>
      <c r="B535" s="154"/>
      <c r="C535" s="154"/>
      <c r="D535" s="149"/>
      <c r="E535" s="149"/>
      <c r="F535" s="150"/>
      <c r="H535" s="106"/>
      <c r="I535" s="110" t="str">
        <f t="shared" si="27"/>
        <v>STV</v>
      </c>
      <c r="J535" s="104" t="s">
        <v>2091</v>
      </c>
      <c r="K535" s="110" t="s">
        <v>1560</v>
      </c>
      <c r="L535" s="110" t="s">
        <v>1095</v>
      </c>
      <c r="M535" s="134" t="str">
        <f t="shared" si="28"/>
        <v>travertine</v>
      </c>
      <c r="N535" s="110" t="s">
        <v>1016</v>
      </c>
      <c r="O535" s="110"/>
      <c r="P535" s="234" t="s">
        <v>4949</v>
      </c>
    </row>
    <row r="536" spans="1:16" x14ac:dyDescent="0.2">
      <c r="A536" s="154"/>
      <c r="B536" s="154"/>
      <c r="C536" s="154"/>
      <c r="D536" s="149"/>
      <c r="E536" s="149"/>
      <c r="F536" s="150"/>
      <c r="H536" s="106"/>
      <c r="I536" s="110" t="str">
        <f t="shared" si="27"/>
        <v/>
      </c>
      <c r="J536" s="104" t="s">
        <v>2092</v>
      </c>
      <c r="K536" s="110" t="s">
        <v>1561</v>
      </c>
      <c r="L536" s="110" t="s">
        <v>15701</v>
      </c>
      <c r="M536" s="134" t="str">
        <f t="shared" si="28"/>
        <v>trachytoid</v>
      </c>
      <c r="N536" s="110" t="s">
        <v>1015</v>
      </c>
      <c r="O536" s="110"/>
      <c r="P536" s="234" t="s">
        <v>4950</v>
      </c>
    </row>
    <row r="537" spans="1:16" x14ac:dyDescent="0.2">
      <c r="A537" s="154"/>
      <c r="B537" s="154"/>
      <c r="C537" s="154"/>
      <c r="D537" s="149"/>
      <c r="E537" s="149"/>
      <c r="F537" s="150"/>
      <c r="H537" s="106"/>
      <c r="I537" s="110" t="str">
        <f t="shared" si="27"/>
        <v/>
      </c>
      <c r="J537" s="104" t="s">
        <v>2093</v>
      </c>
      <c r="K537" s="110" t="s">
        <v>1562</v>
      </c>
      <c r="L537" s="110" t="s">
        <v>1095</v>
      </c>
      <c r="M537" s="134" t="str">
        <f t="shared" si="28"/>
        <v>trachytic_rock</v>
      </c>
      <c r="N537" s="110" t="s">
        <v>1014</v>
      </c>
      <c r="O537" s="110"/>
      <c r="P537" s="234" t="s">
        <v>4951</v>
      </c>
    </row>
    <row r="538" spans="1:16" x14ac:dyDescent="0.2">
      <c r="A538" s="154"/>
      <c r="B538" s="154"/>
      <c r="C538" s="154"/>
      <c r="D538" s="149"/>
      <c r="E538" s="149"/>
      <c r="F538" s="150"/>
      <c r="H538" s="106"/>
      <c r="I538" s="110" t="str">
        <f t="shared" si="27"/>
        <v/>
      </c>
      <c r="J538" s="104" t="s">
        <v>2094</v>
      </c>
      <c r="K538" s="110" t="s">
        <v>1563</v>
      </c>
      <c r="L538" s="110" t="s">
        <v>1095</v>
      </c>
      <c r="M538" s="134" t="str">
        <f t="shared" si="28"/>
        <v/>
      </c>
      <c r="N538" s="110" t="s">
        <v>1095</v>
      </c>
      <c r="O538" s="110"/>
      <c r="P538" s="234" t="s">
        <v>4952</v>
      </c>
    </row>
    <row r="539" spans="1:16" x14ac:dyDescent="0.2">
      <c r="A539" s="154"/>
      <c r="B539" s="154"/>
      <c r="C539" s="154"/>
      <c r="D539" s="149"/>
      <c r="E539" s="149"/>
      <c r="F539" s="150"/>
      <c r="H539" s="106"/>
      <c r="I539" s="110" t="str">
        <f t="shared" si="27"/>
        <v/>
      </c>
      <c r="J539" s="104" t="s">
        <v>2095</v>
      </c>
      <c r="K539" s="110" t="s">
        <v>1564</v>
      </c>
      <c r="L539" s="110" t="s">
        <v>1095</v>
      </c>
      <c r="M539" s="134" t="str">
        <f t="shared" si="28"/>
        <v/>
      </c>
      <c r="N539" s="110" t="s">
        <v>1095</v>
      </c>
      <c r="O539" s="110"/>
      <c r="P539" s="234" t="s">
        <v>4953</v>
      </c>
    </row>
    <row r="540" spans="1:16" x14ac:dyDescent="0.2">
      <c r="A540" s="154"/>
      <c r="B540" s="154"/>
      <c r="C540" s="154"/>
      <c r="D540" s="149"/>
      <c r="E540" s="149"/>
      <c r="F540" s="150"/>
      <c r="H540" s="106"/>
      <c r="I540" s="110" t="str">
        <f t="shared" si="27"/>
        <v/>
      </c>
      <c r="J540" s="104" t="s">
        <v>2096</v>
      </c>
      <c r="K540" s="110" t="s">
        <v>1565</v>
      </c>
      <c r="L540" s="110" t="s">
        <v>1095</v>
      </c>
      <c r="M540" s="134" t="str">
        <f t="shared" si="28"/>
        <v/>
      </c>
      <c r="N540" s="110" t="s">
        <v>1095</v>
      </c>
      <c r="O540" s="110"/>
      <c r="P540" s="234" t="s">
        <v>4954</v>
      </c>
    </row>
    <row r="541" spans="1:16" x14ac:dyDescent="0.2">
      <c r="A541" s="154"/>
      <c r="B541" s="154"/>
      <c r="C541" s="154"/>
      <c r="D541" s="149"/>
      <c r="E541" s="149"/>
      <c r="F541" s="150"/>
      <c r="H541" s="106"/>
      <c r="I541" s="110" t="str">
        <f t="shared" si="27"/>
        <v/>
      </c>
      <c r="J541" s="104" t="s">
        <v>2097</v>
      </c>
      <c r="K541" s="110" t="s">
        <v>227</v>
      </c>
      <c r="L541" s="110" t="s">
        <v>15702</v>
      </c>
      <c r="M541" s="134" t="str">
        <f t="shared" si="28"/>
        <v/>
      </c>
      <c r="N541" s="110" t="s">
        <v>1095</v>
      </c>
      <c r="O541" s="110"/>
      <c r="P541" s="234" t="s">
        <v>4955</v>
      </c>
    </row>
    <row r="542" spans="1:16" x14ac:dyDescent="0.2">
      <c r="A542" s="154"/>
      <c r="B542" s="154"/>
      <c r="C542" s="154"/>
      <c r="D542" s="149"/>
      <c r="E542" s="149"/>
      <c r="F542" s="150"/>
      <c r="H542" s="106"/>
      <c r="I542" s="110" t="str">
        <f t="shared" si="27"/>
        <v/>
      </c>
      <c r="J542" s="104" t="s">
        <v>2098</v>
      </c>
      <c r="K542" s="110" t="s">
        <v>1566</v>
      </c>
      <c r="L542" s="110" t="s">
        <v>15703</v>
      </c>
      <c r="M542" s="134" t="str">
        <f t="shared" si="28"/>
        <v>ultrabasic_igneous_rock</v>
      </c>
      <c r="N542" s="110" t="s">
        <v>1020</v>
      </c>
      <c r="O542" s="110"/>
      <c r="P542" s="234" t="s">
        <v>4956</v>
      </c>
    </row>
    <row r="543" spans="1:16" x14ac:dyDescent="0.2">
      <c r="A543" s="154"/>
      <c r="B543" s="154"/>
      <c r="C543" s="154"/>
      <c r="D543" s="149"/>
      <c r="E543" s="149"/>
      <c r="F543" s="150"/>
      <c r="H543" s="106"/>
      <c r="I543" s="110" t="str">
        <f t="shared" si="27"/>
        <v/>
      </c>
      <c r="J543" s="104" t="s">
        <v>2099</v>
      </c>
      <c r="K543" s="110" t="s">
        <v>1567</v>
      </c>
      <c r="L543" s="110" t="s">
        <v>15704</v>
      </c>
      <c r="M543" s="134" t="str">
        <f t="shared" si="28"/>
        <v/>
      </c>
      <c r="N543" s="110" t="s">
        <v>1095</v>
      </c>
      <c r="O543" s="110"/>
      <c r="P543" s="234" t="s">
        <v>4957</v>
      </c>
    </row>
    <row r="544" spans="1:16" x14ac:dyDescent="0.2">
      <c r="A544" s="154"/>
      <c r="B544" s="154"/>
      <c r="C544" s="154"/>
      <c r="D544" s="149"/>
      <c r="E544" s="149"/>
      <c r="F544" s="150"/>
      <c r="H544" s="106"/>
      <c r="I544" s="110" t="str">
        <f t="shared" si="27"/>
        <v>UOO</v>
      </c>
      <c r="J544" s="104" t="s">
        <v>2100</v>
      </c>
      <c r="K544" s="110" t="s">
        <v>1568</v>
      </c>
      <c r="L544" s="110" t="s">
        <v>15705</v>
      </c>
      <c r="M544" s="134" t="str">
        <f t="shared" si="28"/>
        <v>ultramafic_igneous_rock</v>
      </c>
      <c r="N544" s="110" t="s">
        <v>1021</v>
      </c>
      <c r="O544" s="110"/>
      <c r="P544" s="234" t="s">
        <v>4958</v>
      </c>
    </row>
    <row r="545" spans="1:16" x14ac:dyDescent="0.2">
      <c r="A545" s="154"/>
      <c r="B545" s="154"/>
      <c r="C545" s="154"/>
      <c r="D545" s="149"/>
      <c r="E545" s="149"/>
      <c r="F545" s="150"/>
      <c r="H545" s="106"/>
      <c r="I545" s="110" t="str">
        <f t="shared" si="27"/>
        <v/>
      </c>
      <c r="J545" s="104" t="s">
        <v>2101</v>
      </c>
      <c r="K545" s="110" t="s">
        <v>1569</v>
      </c>
      <c r="L545" s="110" t="s">
        <v>1095</v>
      </c>
      <c r="M545" s="134" t="str">
        <f t="shared" si="28"/>
        <v/>
      </c>
      <c r="N545" s="110" t="s">
        <v>1095</v>
      </c>
      <c r="O545" s="110"/>
      <c r="P545" s="234" t="s">
        <v>4911</v>
      </c>
    </row>
    <row r="546" spans="1:16" x14ac:dyDescent="0.2">
      <c r="A546" s="154"/>
      <c r="B546" s="154"/>
      <c r="C546" s="154"/>
      <c r="D546" s="149"/>
      <c r="E546" s="149"/>
      <c r="F546" s="150"/>
      <c r="H546" s="106"/>
      <c r="I546" s="110" t="str">
        <f t="shared" si="27"/>
        <v/>
      </c>
      <c r="J546" s="104" t="s">
        <v>2102</v>
      </c>
      <c r="K546" s="110" t="s">
        <v>1570</v>
      </c>
      <c r="L546" s="110" t="s">
        <v>15706</v>
      </c>
      <c r="M546" s="134" t="str">
        <f t="shared" si="28"/>
        <v/>
      </c>
      <c r="N546" s="110" t="s">
        <v>1095</v>
      </c>
      <c r="O546" s="110"/>
      <c r="P546" s="234" t="s">
        <v>4959</v>
      </c>
    </row>
    <row r="547" spans="1:16" x14ac:dyDescent="0.2">
      <c r="A547" s="154"/>
      <c r="B547" s="154"/>
      <c r="C547" s="154"/>
      <c r="D547" s="149"/>
      <c r="E547" s="149"/>
      <c r="F547" s="150"/>
      <c r="H547" s="106"/>
      <c r="I547" s="110" t="str">
        <f t="shared" si="27"/>
        <v>VQZ</v>
      </c>
      <c r="J547" s="104" t="s">
        <v>18272</v>
      </c>
      <c r="K547" s="110" t="s">
        <v>18676</v>
      </c>
      <c r="L547" s="110"/>
      <c r="M547" s="134"/>
      <c r="N547" s="110"/>
      <c r="O547" s="110"/>
      <c r="P547" s="234" t="s">
        <v>18677</v>
      </c>
    </row>
    <row r="548" spans="1:16" x14ac:dyDescent="0.2">
      <c r="A548" s="154"/>
      <c r="B548" s="154"/>
      <c r="C548" s="154"/>
      <c r="D548" s="149"/>
      <c r="E548" s="149"/>
      <c r="F548" s="150"/>
      <c r="H548" s="106"/>
      <c r="I548" s="110" t="str">
        <f t="shared" si="27"/>
        <v/>
      </c>
      <c r="J548" s="104" t="s">
        <v>2103</v>
      </c>
      <c r="K548" s="110" t="s">
        <v>1571</v>
      </c>
      <c r="L548" s="110" t="s">
        <v>15707</v>
      </c>
      <c r="M548" s="134" t="str">
        <f t="shared" si="28"/>
        <v/>
      </c>
      <c r="N548" s="110" t="s">
        <v>1095</v>
      </c>
      <c r="O548" s="110"/>
      <c r="P548" s="234" t="s">
        <v>4960</v>
      </c>
    </row>
    <row r="549" spans="1:16" x14ac:dyDescent="0.2">
      <c r="A549" s="154"/>
      <c r="B549" s="154"/>
      <c r="C549" s="154"/>
      <c r="D549" s="149"/>
      <c r="E549" s="149"/>
      <c r="F549" s="150"/>
      <c r="H549" s="106"/>
      <c r="I549" s="110" t="str">
        <f t="shared" si="27"/>
        <v/>
      </c>
      <c r="J549" s="104" t="s">
        <v>2104</v>
      </c>
      <c r="K549" s="110" t="s">
        <v>1572</v>
      </c>
      <c r="L549" s="110" t="s">
        <v>1095</v>
      </c>
      <c r="M549" s="134" t="str">
        <f t="shared" si="28"/>
        <v/>
      </c>
      <c r="N549" s="110" t="s">
        <v>1095</v>
      </c>
      <c r="O549" s="110"/>
      <c r="P549" s="234" t="s">
        <v>4961</v>
      </c>
    </row>
    <row r="550" spans="1:16" x14ac:dyDescent="0.2">
      <c r="A550" s="154"/>
      <c r="B550" s="154"/>
      <c r="C550" s="154"/>
      <c r="D550" s="149"/>
      <c r="E550" s="149"/>
      <c r="F550" s="150"/>
      <c r="H550" s="106"/>
      <c r="I550" s="110" t="str">
        <f t="shared" si="27"/>
        <v/>
      </c>
      <c r="J550" s="104" t="s">
        <v>2105</v>
      </c>
      <c r="K550" s="110" t="s">
        <v>1573</v>
      </c>
      <c r="L550" s="110" t="s">
        <v>15708</v>
      </c>
      <c r="M550" s="134" t="str">
        <f t="shared" si="28"/>
        <v/>
      </c>
      <c r="N550" s="110" t="s">
        <v>1095</v>
      </c>
      <c r="O550" s="110"/>
      <c r="P550" s="234" t="s">
        <v>4962</v>
      </c>
    </row>
    <row r="551" spans="1:16" x14ac:dyDescent="0.2">
      <c r="A551" s="154"/>
      <c r="B551" s="154"/>
      <c r="C551" s="154"/>
      <c r="D551" s="149"/>
      <c r="E551" s="149"/>
      <c r="F551" s="150"/>
      <c r="H551" s="106"/>
      <c r="I551" s="110" t="str">
        <f t="shared" si="27"/>
        <v/>
      </c>
      <c r="J551" s="104" t="s">
        <v>2106</v>
      </c>
      <c r="K551" s="110" t="s">
        <v>1574</v>
      </c>
      <c r="L551" s="110" t="s">
        <v>15709</v>
      </c>
      <c r="M551" s="134" t="str">
        <f t="shared" si="28"/>
        <v>fine_grained_igneous_rock</v>
      </c>
      <c r="N551" s="110" t="s">
        <v>839</v>
      </c>
      <c r="O551" s="110"/>
      <c r="P551" s="234" t="s">
        <v>4963</v>
      </c>
    </row>
    <row r="552" spans="1:16" x14ac:dyDescent="0.2">
      <c r="A552" s="154"/>
      <c r="B552" s="154"/>
      <c r="C552" s="154"/>
      <c r="D552" s="149"/>
      <c r="E552" s="149"/>
      <c r="F552" s="150"/>
      <c r="H552" s="106"/>
      <c r="I552" s="110" t="str">
        <f t="shared" si="27"/>
        <v/>
      </c>
      <c r="J552" s="104" t="s">
        <v>2107</v>
      </c>
      <c r="K552" s="110" t="s">
        <v>1575</v>
      </c>
      <c r="L552" s="110" t="s">
        <v>15710</v>
      </c>
      <c r="M552" s="134" t="str">
        <f t="shared" si="28"/>
        <v/>
      </c>
      <c r="N552" s="110" t="s">
        <v>1095</v>
      </c>
      <c r="O552" s="110"/>
      <c r="P552" s="234" t="s">
        <v>4964</v>
      </c>
    </row>
    <row r="553" spans="1:16" x14ac:dyDescent="0.2">
      <c r="A553" s="154"/>
      <c r="B553" s="154"/>
      <c r="C553" s="154"/>
      <c r="D553" s="149"/>
      <c r="E553" s="149"/>
      <c r="F553" s="150"/>
      <c r="H553" s="106"/>
      <c r="I553" s="110" t="str">
        <f t="shared" si="27"/>
        <v/>
      </c>
      <c r="J553" s="104" t="s">
        <v>2108</v>
      </c>
      <c r="K553" s="110" t="s">
        <v>1576</v>
      </c>
      <c r="L553" s="110" t="s">
        <v>1095</v>
      </c>
      <c r="M553" s="134" t="str">
        <f t="shared" si="28"/>
        <v/>
      </c>
      <c r="N553" s="110" t="s">
        <v>1095</v>
      </c>
      <c r="O553" s="110"/>
      <c r="P553" s="234" t="s">
        <v>4965</v>
      </c>
    </row>
    <row r="554" spans="1:16" x14ac:dyDescent="0.2">
      <c r="A554" s="154"/>
      <c r="B554" s="154"/>
      <c r="C554" s="154"/>
      <c r="D554" s="149"/>
      <c r="E554" s="149"/>
      <c r="F554" s="150"/>
      <c r="H554" s="106"/>
      <c r="I554" s="110" t="str">
        <f t="shared" si="27"/>
        <v/>
      </c>
      <c r="J554" s="104" t="s">
        <v>2109</v>
      </c>
      <c r="K554" s="110" t="s">
        <v>1577</v>
      </c>
      <c r="L554" s="110" t="s">
        <v>1095</v>
      </c>
      <c r="M554" s="134" t="str">
        <f t="shared" si="28"/>
        <v/>
      </c>
      <c r="N554" s="110" t="s">
        <v>1095</v>
      </c>
      <c r="O554" s="110"/>
      <c r="P554" s="234" t="s">
        <v>4966</v>
      </c>
    </row>
    <row r="555" spans="1:16" x14ac:dyDescent="0.2">
      <c r="A555" s="154"/>
      <c r="B555" s="154"/>
      <c r="C555" s="154"/>
      <c r="D555" s="149"/>
      <c r="E555" s="149"/>
      <c r="F555" s="150"/>
      <c r="H555" s="106"/>
      <c r="I555" s="110" t="str">
        <f t="shared" si="27"/>
        <v>SSW</v>
      </c>
      <c r="J555" s="104" t="s">
        <v>2110</v>
      </c>
      <c r="K555" s="110" t="s">
        <v>1578</v>
      </c>
      <c r="L555" s="110" t="s">
        <v>15711</v>
      </c>
      <c r="M555" s="134" t="str">
        <f t="shared" si="28"/>
        <v>wacke</v>
      </c>
      <c r="N555" s="110" t="s">
        <v>1023</v>
      </c>
      <c r="O555" s="110"/>
      <c r="P555" s="234" t="s">
        <v>4967</v>
      </c>
    </row>
    <row r="556" spans="1:16" x14ac:dyDescent="0.2">
      <c r="A556" s="154"/>
      <c r="B556" s="154"/>
      <c r="C556" s="154"/>
      <c r="D556" s="149"/>
      <c r="E556" s="149"/>
      <c r="F556" s="150"/>
      <c r="H556" s="106"/>
      <c r="I556" s="110" t="str">
        <f t="shared" si="27"/>
        <v/>
      </c>
      <c r="J556" s="104" t="s">
        <v>2111</v>
      </c>
      <c r="K556" s="110" t="s">
        <v>1579</v>
      </c>
      <c r="L556" s="110" t="s">
        <v>1095</v>
      </c>
      <c r="M556" s="134" t="str">
        <f t="shared" si="28"/>
        <v/>
      </c>
      <c r="N556" s="110" t="s">
        <v>1095</v>
      </c>
      <c r="O556" s="110"/>
      <c r="P556" s="234" t="s">
        <v>4968</v>
      </c>
    </row>
    <row r="557" spans="1:16" x14ac:dyDescent="0.2">
      <c r="A557" s="154"/>
      <c r="B557" s="154"/>
      <c r="C557" s="154"/>
      <c r="D557" s="149"/>
      <c r="E557" s="149"/>
      <c r="F557" s="150"/>
      <c r="H557" s="106"/>
      <c r="I557" s="110" t="str">
        <f t="shared" si="27"/>
        <v/>
      </c>
      <c r="J557" s="104" t="s">
        <v>2112</v>
      </c>
      <c r="K557" s="110" t="s">
        <v>1580</v>
      </c>
      <c r="L557" s="110" t="s">
        <v>15712</v>
      </c>
      <c r="M557" s="134" t="str">
        <f t="shared" si="28"/>
        <v/>
      </c>
      <c r="N557" s="110" t="s">
        <v>1095</v>
      </c>
      <c r="O557" s="110"/>
      <c r="P557" s="234" t="s">
        <v>4969</v>
      </c>
    </row>
    <row r="558" spans="1:16" x14ac:dyDescent="0.2">
      <c r="A558" s="154"/>
      <c r="B558" s="154"/>
      <c r="C558" s="154"/>
      <c r="D558" s="149"/>
      <c r="E558" s="149"/>
      <c r="F558" s="150"/>
      <c r="H558" s="106"/>
      <c r="I558" s="110" t="str">
        <f t="shared" si="27"/>
        <v/>
      </c>
      <c r="J558" s="104" t="s">
        <v>2113</v>
      </c>
      <c r="K558" s="110" t="s">
        <v>1581</v>
      </c>
      <c r="L558" s="110" t="s">
        <v>1095</v>
      </c>
      <c r="M558" s="134" t="str">
        <f t="shared" si="28"/>
        <v/>
      </c>
      <c r="N558" s="110" t="s">
        <v>1095</v>
      </c>
      <c r="O558" s="110"/>
      <c r="P558" s="234" t="s">
        <v>4970</v>
      </c>
    </row>
    <row r="559" spans="1:16" x14ac:dyDescent="0.2">
      <c r="A559" s="154"/>
      <c r="B559" s="154"/>
      <c r="C559" s="154"/>
      <c r="D559" s="149"/>
      <c r="E559" s="149"/>
      <c r="F559" s="150"/>
      <c r="H559" s="106"/>
      <c r="I559" s="110" t="str">
        <f t="shared" si="27"/>
        <v/>
      </c>
      <c r="J559" s="104" t="s">
        <v>2114</v>
      </c>
      <c r="K559" s="110" t="s">
        <v>1582</v>
      </c>
      <c r="L559" s="110" t="s">
        <v>1095</v>
      </c>
      <c r="M559" s="134" t="str">
        <f t="shared" si="28"/>
        <v/>
      </c>
      <c r="N559" s="110" t="s">
        <v>1095</v>
      </c>
      <c r="O559" s="110"/>
      <c r="P559" s="234" t="s">
        <v>4971</v>
      </c>
    </row>
    <row r="560" spans="1:16" x14ac:dyDescent="0.2">
      <c r="A560" s="154"/>
      <c r="B560" s="154"/>
      <c r="C560" s="154"/>
      <c r="D560" s="149"/>
      <c r="E560" s="149"/>
      <c r="F560" s="150"/>
      <c r="H560" s="106"/>
      <c r="I560" s="110" t="str">
        <f t="shared" si="27"/>
        <v/>
      </c>
      <c r="J560" s="104" t="s">
        <v>2115</v>
      </c>
      <c r="K560" s="110" t="s">
        <v>1583</v>
      </c>
      <c r="L560" s="110" t="s">
        <v>1095</v>
      </c>
      <c r="M560" s="134" t="str">
        <f t="shared" si="28"/>
        <v>exotic_alkaline_rock</v>
      </c>
      <c r="N560" s="110" t="s">
        <v>834</v>
      </c>
      <c r="O560" s="110"/>
      <c r="P560" s="234" t="s">
        <v>4972</v>
      </c>
    </row>
    <row r="561" spans="1:16" x14ac:dyDescent="0.2">
      <c r="A561" s="154"/>
      <c r="B561" s="154"/>
      <c r="C561" s="154"/>
      <c r="D561" s="149"/>
      <c r="E561" s="149"/>
      <c r="F561" s="150"/>
      <c r="H561" s="106"/>
      <c r="I561" s="110" t="str">
        <f t="shared" si="27"/>
        <v/>
      </c>
      <c r="J561" s="104" t="s">
        <v>2116</v>
      </c>
      <c r="K561" s="110" t="s">
        <v>1584</v>
      </c>
      <c r="L561" s="110" t="s">
        <v>1095</v>
      </c>
      <c r="M561" s="134" t="str">
        <f t="shared" si="28"/>
        <v>exotic_composition_igneous_rock</v>
      </c>
      <c r="N561" s="110" t="s">
        <v>835</v>
      </c>
      <c r="O561" s="110"/>
      <c r="P561" s="234" t="s">
        <v>4973</v>
      </c>
    </row>
    <row r="562" spans="1:16" x14ac:dyDescent="0.2">
      <c r="A562" s="154"/>
      <c r="B562" s="154"/>
      <c r="C562" s="154"/>
      <c r="D562" s="149"/>
      <c r="E562" s="149"/>
      <c r="F562" s="150"/>
      <c r="H562" s="106"/>
      <c r="I562" s="110" t="str">
        <f t="shared" si="27"/>
        <v/>
      </c>
      <c r="J562" s="104" t="s">
        <v>2117</v>
      </c>
      <c r="K562" s="110" t="s">
        <v>1585</v>
      </c>
      <c r="L562" s="110" t="s">
        <v>1095</v>
      </c>
      <c r="M562" s="134" t="str">
        <f t="shared" si="28"/>
        <v>exotic_evaporite</v>
      </c>
      <c r="N562" s="110" t="s">
        <v>836</v>
      </c>
      <c r="O562" s="110"/>
      <c r="P562" s="234" t="s">
        <v>4974</v>
      </c>
    </row>
    <row r="563" spans="1:16" x14ac:dyDescent="0.2">
      <c r="A563" s="154"/>
      <c r="B563" s="154"/>
      <c r="C563" s="154"/>
      <c r="D563" s="149"/>
      <c r="E563" s="149"/>
      <c r="F563" s="150"/>
      <c r="H563" s="106"/>
      <c r="I563" s="110" t="str">
        <f t="shared" si="27"/>
        <v/>
      </c>
      <c r="J563" s="122" t="s">
        <v>15713</v>
      </c>
      <c r="K563" s="110" t="s">
        <v>2122</v>
      </c>
      <c r="L563" s="110" t="s">
        <v>1095</v>
      </c>
      <c r="M563" s="134" t="str">
        <f t="shared" si="28"/>
        <v/>
      </c>
      <c r="N563" s="110"/>
      <c r="O563" s="110"/>
      <c r="P563" s="234"/>
    </row>
    <row r="564" spans="1:16" x14ac:dyDescent="0.2">
      <c r="A564" s="154"/>
      <c r="B564" s="154"/>
      <c r="C564" s="154"/>
      <c r="D564" s="149"/>
      <c r="E564" s="149"/>
      <c r="F564" s="150"/>
      <c r="H564" s="106"/>
      <c r="I564" s="110" t="str">
        <f t="shared" si="27"/>
        <v/>
      </c>
      <c r="J564" s="122" t="s">
        <v>15714</v>
      </c>
      <c r="K564" s="110" t="s">
        <v>2123</v>
      </c>
      <c r="L564" s="110" t="s">
        <v>1095</v>
      </c>
      <c r="M564" s="134" t="str">
        <f t="shared" si="28"/>
        <v/>
      </c>
      <c r="N564" s="110"/>
      <c r="O564" s="110"/>
      <c r="P564" s="234"/>
    </row>
    <row r="565" spans="1:16" x14ac:dyDescent="0.2">
      <c r="A565" s="154"/>
      <c r="B565" s="154"/>
      <c r="C565" s="154"/>
      <c r="D565" s="149"/>
      <c r="E565" s="149"/>
      <c r="F565" s="150"/>
      <c r="H565" s="106"/>
      <c r="I565" s="110" t="str">
        <f t="shared" si="27"/>
        <v/>
      </c>
      <c r="J565" s="122" t="s">
        <v>15715</v>
      </c>
      <c r="K565" s="110" t="s">
        <v>2124</v>
      </c>
      <c r="L565" s="110" t="s">
        <v>1095</v>
      </c>
      <c r="M565" s="134" t="str">
        <f t="shared" si="28"/>
        <v/>
      </c>
      <c r="N565" s="110"/>
      <c r="O565" s="110"/>
      <c r="P565" s="234"/>
    </row>
    <row r="566" spans="1:16" x14ac:dyDescent="0.2">
      <c r="A566" s="154"/>
      <c r="B566" s="154"/>
      <c r="C566" s="154"/>
      <c r="D566" s="149"/>
      <c r="E566" s="149"/>
      <c r="F566" s="150"/>
      <c r="H566" s="106"/>
      <c r="I566" s="110" t="str">
        <f t="shared" si="27"/>
        <v/>
      </c>
      <c r="J566" s="122" t="s">
        <v>15716</v>
      </c>
      <c r="K566" s="110" t="s">
        <v>2125</v>
      </c>
      <c r="L566" s="110" t="s">
        <v>1095</v>
      </c>
      <c r="M566" s="134" t="str">
        <f t="shared" si="28"/>
        <v/>
      </c>
      <c r="N566" s="110"/>
      <c r="O566" s="110"/>
      <c r="P566" s="234"/>
    </row>
    <row r="567" spans="1:16" x14ac:dyDescent="0.2">
      <c r="A567" s="154"/>
      <c r="B567" s="154"/>
      <c r="C567" s="154"/>
      <c r="D567" s="149"/>
      <c r="E567" s="149"/>
      <c r="F567" s="150"/>
      <c r="H567" s="106"/>
      <c r="I567" s="110" t="str">
        <f t="shared" si="27"/>
        <v/>
      </c>
      <c r="J567" s="122" t="s">
        <v>15717</v>
      </c>
      <c r="K567" s="110" t="s">
        <v>2126</v>
      </c>
      <c r="L567" s="110" t="s">
        <v>1095</v>
      </c>
      <c r="M567" s="134" t="str">
        <f t="shared" si="28"/>
        <v/>
      </c>
      <c r="N567" s="110"/>
      <c r="O567" s="110"/>
      <c r="P567" s="234"/>
    </row>
    <row r="568" spans="1:16" x14ac:dyDescent="0.2">
      <c r="A568" s="154"/>
      <c r="B568" s="154"/>
      <c r="C568" s="154"/>
      <c r="D568" s="149"/>
      <c r="E568" s="149"/>
      <c r="F568" s="150"/>
      <c r="H568" s="106"/>
      <c r="I568" s="110" t="str">
        <f t="shared" si="27"/>
        <v/>
      </c>
      <c r="J568" s="122" t="s">
        <v>15718</v>
      </c>
      <c r="K568" s="110" t="s">
        <v>2127</v>
      </c>
      <c r="L568" s="110" t="s">
        <v>1095</v>
      </c>
      <c r="M568" s="134" t="str">
        <f t="shared" si="28"/>
        <v/>
      </c>
      <c r="N568" s="110"/>
      <c r="O568" s="110"/>
      <c r="P568" s="234"/>
    </row>
    <row r="569" spans="1:16" x14ac:dyDescent="0.2">
      <c r="A569" s="154"/>
      <c r="B569" s="154"/>
      <c r="C569" s="154"/>
      <c r="D569" s="149"/>
      <c r="E569" s="149"/>
      <c r="F569" s="150"/>
      <c r="H569" s="106"/>
      <c r="I569" s="110" t="str">
        <f t="shared" si="27"/>
        <v/>
      </c>
      <c r="J569" s="122" t="s">
        <v>15719</v>
      </c>
      <c r="K569" s="110" t="s">
        <v>2128</v>
      </c>
      <c r="L569" s="110" t="s">
        <v>1095</v>
      </c>
      <c r="M569" s="134" t="str">
        <f t="shared" si="28"/>
        <v/>
      </c>
      <c r="N569" s="110"/>
      <c r="O569" s="110"/>
      <c r="P569" s="234"/>
    </row>
    <row r="570" spans="1:16" x14ac:dyDescent="0.2">
      <c r="A570" s="154"/>
      <c r="B570" s="154"/>
      <c r="C570" s="154"/>
      <c r="D570" s="149"/>
      <c r="E570" s="149"/>
      <c r="F570" s="150"/>
      <c r="H570" s="106"/>
      <c r="I570" s="110" t="str">
        <f t="shared" si="27"/>
        <v/>
      </c>
      <c r="J570" s="122" t="s">
        <v>15720</v>
      </c>
      <c r="K570" s="110" t="s">
        <v>2129</v>
      </c>
      <c r="L570" s="110" t="s">
        <v>1095</v>
      </c>
      <c r="M570" s="134" t="str">
        <f t="shared" si="28"/>
        <v/>
      </c>
      <c r="N570" s="110"/>
      <c r="O570" s="110"/>
      <c r="P570" s="234"/>
    </row>
    <row r="571" spans="1:16" x14ac:dyDescent="0.2">
      <c r="A571" s="154"/>
      <c r="B571" s="154"/>
      <c r="C571" s="154"/>
      <c r="D571" s="149"/>
      <c r="E571" s="149"/>
      <c r="F571" s="150"/>
      <c r="H571" s="106"/>
      <c r="I571" s="110" t="str">
        <f t="shared" si="27"/>
        <v/>
      </c>
      <c r="J571" s="122" t="s">
        <v>15721</v>
      </c>
      <c r="K571" s="110" t="s">
        <v>2130</v>
      </c>
      <c r="L571" s="110" t="s">
        <v>1095</v>
      </c>
      <c r="M571" s="134" t="str">
        <f t="shared" si="28"/>
        <v/>
      </c>
      <c r="N571" s="110"/>
      <c r="O571" s="110"/>
      <c r="P571" s="234"/>
    </row>
    <row r="572" spans="1:16" x14ac:dyDescent="0.2">
      <c r="A572" s="154"/>
      <c r="B572" s="154"/>
      <c r="C572" s="154"/>
      <c r="D572" s="149"/>
      <c r="E572" s="149"/>
      <c r="F572" s="150"/>
      <c r="H572" s="106"/>
      <c r="I572" s="110" t="str">
        <f t="shared" si="27"/>
        <v/>
      </c>
      <c r="J572" s="122" t="s">
        <v>15722</v>
      </c>
      <c r="K572" s="110" t="s">
        <v>2131</v>
      </c>
      <c r="L572" s="110" t="s">
        <v>1095</v>
      </c>
      <c r="M572" s="134" t="str">
        <f t="shared" si="28"/>
        <v/>
      </c>
      <c r="N572" s="110"/>
      <c r="O572" s="110"/>
      <c r="P572" s="234"/>
    </row>
    <row r="573" spans="1:16" x14ac:dyDescent="0.2">
      <c r="A573" s="154"/>
      <c r="B573" s="154"/>
      <c r="C573" s="154"/>
      <c r="D573" s="149"/>
      <c r="E573" s="149"/>
      <c r="F573" s="150"/>
      <c r="H573" s="106"/>
      <c r="I573" s="110" t="str">
        <f t="shared" si="27"/>
        <v/>
      </c>
      <c r="J573" s="122" t="s">
        <v>15723</v>
      </c>
      <c r="K573" s="110" t="s">
        <v>2132</v>
      </c>
      <c r="L573" s="110" t="s">
        <v>1095</v>
      </c>
      <c r="M573" s="134" t="str">
        <f t="shared" si="28"/>
        <v/>
      </c>
      <c r="N573" s="110"/>
      <c r="O573" s="110"/>
      <c r="P573" s="234"/>
    </row>
    <row r="574" spans="1:16" x14ac:dyDescent="0.2">
      <c r="A574" s="154"/>
      <c r="B574" s="154"/>
      <c r="C574" s="154"/>
      <c r="D574" s="149"/>
      <c r="E574" s="149"/>
      <c r="F574" s="150"/>
      <c r="H574" s="106"/>
      <c r="I574" s="110" t="str">
        <f t="shared" si="27"/>
        <v/>
      </c>
      <c r="J574" s="122" t="s">
        <v>15724</v>
      </c>
      <c r="K574" s="110" t="s">
        <v>2133</v>
      </c>
      <c r="L574" s="110" t="s">
        <v>1095</v>
      </c>
      <c r="M574" s="134" t="str">
        <f t="shared" si="28"/>
        <v/>
      </c>
      <c r="N574" s="110"/>
      <c r="O574" s="110"/>
      <c r="P574" s="234"/>
    </row>
    <row r="575" spans="1:16" x14ac:dyDescent="0.2">
      <c r="A575" s="154"/>
      <c r="B575" s="154"/>
      <c r="C575" s="154"/>
      <c r="D575" s="149"/>
      <c r="E575" s="149"/>
      <c r="F575" s="150"/>
      <c r="H575" s="106"/>
      <c r="I575" s="110" t="str">
        <f t="shared" si="27"/>
        <v>TAL</v>
      </c>
      <c r="J575" s="122" t="s">
        <v>15725</v>
      </c>
      <c r="K575" s="110" t="s">
        <v>2134</v>
      </c>
      <c r="L575" s="110" t="s">
        <v>1095</v>
      </c>
      <c r="M575" s="134" t="str">
        <f t="shared" si="28"/>
        <v/>
      </c>
      <c r="N575" s="110"/>
      <c r="O575" s="110"/>
      <c r="P575" s="234"/>
    </row>
    <row r="576" spans="1:16" x14ac:dyDescent="0.2">
      <c r="A576" s="154"/>
      <c r="B576" s="154"/>
      <c r="C576" s="154"/>
      <c r="D576" s="149"/>
      <c r="E576" s="149"/>
      <c r="F576" s="150"/>
      <c r="H576" s="106"/>
      <c r="I576" s="110" t="str">
        <f t="shared" si="27"/>
        <v/>
      </c>
      <c r="J576" s="122" t="s">
        <v>15726</v>
      </c>
      <c r="K576" s="110" t="s">
        <v>2135</v>
      </c>
      <c r="L576" s="110" t="s">
        <v>1095</v>
      </c>
      <c r="M576" s="134" t="str">
        <f t="shared" si="28"/>
        <v/>
      </c>
      <c r="N576" s="110"/>
      <c r="O576" s="110"/>
      <c r="P576" s="234"/>
    </row>
    <row r="577" spans="1:16" x14ac:dyDescent="0.2">
      <c r="A577" s="154"/>
      <c r="B577" s="154"/>
      <c r="C577" s="154"/>
      <c r="D577" s="149"/>
      <c r="E577" s="149"/>
      <c r="F577" s="150"/>
      <c r="H577" s="106"/>
      <c r="I577" s="110" t="str">
        <f t="shared" si="27"/>
        <v/>
      </c>
      <c r="J577" s="122" t="s">
        <v>15727</v>
      </c>
      <c r="K577" s="110" t="s">
        <v>2136</v>
      </c>
      <c r="L577" s="110" t="s">
        <v>1095</v>
      </c>
      <c r="M577" s="134" t="str">
        <f t="shared" si="28"/>
        <v/>
      </c>
      <c r="N577" s="110"/>
      <c r="O577" s="110"/>
      <c r="P577" s="234"/>
    </row>
    <row r="578" spans="1:16" x14ac:dyDescent="0.2">
      <c r="A578" s="154"/>
      <c r="B578" s="154"/>
      <c r="C578" s="154"/>
      <c r="D578" s="149"/>
      <c r="E578" s="149"/>
      <c r="F578" s="150"/>
      <c r="H578" s="106"/>
      <c r="I578" s="110" t="str">
        <f t="shared" si="27"/>
        <v/>
      </c>
      <c r="J578" s="122" t="s">
        <v>15728</v>
      </c>
      <c r="K578" s="110" t="s">
        <v>2137</v>
      </c>
      <c r="L578" s="110" t="s">
        <v>1095</v>
      </c>
      <c r="M578" s="134" t="str">
        <f t="shared" si="28"/>
        <v/>
      </c>
      <c r="N578" s="110"/>
      <c r="O578" s="110"/>
      <c r="P578" s="234"/>
    </row>
    <row r="579" spans="1:16" x14ac:dyDescent="0.2">
      <c r="A579" s="154"/>
      <c r="B579" s="154"/>
      <c r="C579" s="154"/>
      <c r="D579" s="149"/>
      <c r="E579" s="149"/>
      <c r="F579" s="150"/>
      <c r="H579" s="106"/>
      <c r="I579" s="110" t="str">
        <f t="shared" si="27"/>
        <v/>
      </c>
      <c r="J579" s="122" t="s">
        <v>15729</v>
      </c>
      <c r="K579" s="110" t="s">
        <v>2138</v>
      </c>
      <c r="L579" s="110" t="s">
        <v>1095</v>
      </c>
      <c r="M579" s="134" t="str">
        <f t="shared" si="28"/>
        <v/>
      </c>
      <c r="N579" s="110"/>
      <c r="O579" s="110"/>
      <c r="P579" s="234"/>
    </row>
    <row r="580" spans="1:16" x14ac:dyDescent="0.2">
      <c r="A580" s="154"/>
      <c r="B580" s="154"/>
      <c r="C580" s="154"/>
      <c r="D580" s="149"/>
      <c r="E580" s="149"/>
      <c r="F580" s="150"/>
      <c r="H580" s="106"/>
      <c r="I580" s="110" t="str">
        <f t="shared" si="27"/>
        <v/>
      </c>
      <c r="J580" s="122" t="s">
        <v>15730</v>
      </c>
      <c r="K580" s="110" t="s">
        <v>2139</v>
      </c>
      <c r="L580" s="110" t="s">
        <v>1095</v>
      </c>
      <c r="M580" s="134" t="str">
        <f t="shared" si="28"/>
        <v/>
      </c>
      <c r="N580" s="110"/>
      <c r="O580" s="110"/>
      <c r="P580" s="234"/>
    </row>
    <row r="581" spans="1:16" x14ac:dyDescent="0.2">
      <c r="A581" s="154"/>
      <c r="B581" s="154"/>
      <c r="C581" s="154"/>
      <c r="D581" s="149"/>
      <c r="E581" s="149"/>
      <c r="F581" s="150"/>
      <c r="H581" s="106"/>
      <c r="I581" s="110" t="str">
        <f t="shared" si="27"/>
        <v/>
      </c>
      <c r="J581" s="122" t="s">
        <v>15731</v>
      </c>
      <c r="K581" s="110" t="s">
        <v>2140</v>
      </c>
      <c r="L581" s="110" t="s">
        <v>1095</v>
      </c>
      <c r="M581" s="134" t="str">
        <f t="shared" si="28"/>
        <v/>
      </c>
      <c r="N581" s="110"/>
      <c r="O581" s="110"/>
      <c r="P581" s="234"/>
    </row>
    <row r="582" spans="1:16" x14ac:dyDescent="0.2">
      <c r="A582" s="154"/>
      <c r="B582" s="154"/>
      <c r="C582" s="154"/>
      <c r="D582" s="149"/>
      <c r="E582" s="149"/>
      <c r="F582" s="150"/>
      <c r="H582" s="106"/>
      <c r="I582" s="110" t="str">
        <f t="shared" si="27"/>
        <v/>
      </c>
      <c r="J582" s="122" t="s">
        <v>15732</v>
      </c>
      <c r="K582" s="110" t="s">
        <v>2141</v>
      </c>
      <c r="L582" s="110" t="s">
        <v>1095</v>
      </c>
      <c r="M582" s="134" t="str">
        <f t="shared" si="28"/>
        <v/>
      </c>
      <c r="N582" s="110"/>
      <c r="O582" s="110"/>
      <c r="P582" s="234"/>
    </row>
    <row r="583" spans="1:16" x14ac:dyDescent="0.2">
      <c r="A583" s="154"/>
      <c r="B583" s="154"/>
      <c r="C583" s="154"/>
      <c r="D583" s="149"/>
      <c r="E583" s="149"/>
      <c r="F583" s="150"/>
      <c r="H583" s="106"/>
      <c r="I583" s="110" t="str">
        <f t="shared" si="27"/>
        <v/>
      </c>
      <c r="J583" s="122" t="s">
        <v>15733</v>
      </c>
      <c r="K583" s="110" t="s">
        <v>2142</v>
      </c>
      <c r="L583" s="110" t="s">
        <v>15734</v>
      </c>
      <c r="M583" s="134" t="str">
        <f t="shared" si="28"/>
        <v/>
      </c>
      <c r="N583" s="110"/>
      <c r="O583" s="110"/>
      <c r="P583" s="234" t="s">
        <v>4975</v>
      </c>
    </row>
    <row r="584" spans="1:16" x14ac:dyDescent="0.2">
      <c r="A584" s="154"/>
      <c r="B584" s="154"/>
      <c r="C584" s="154"/>
      <c r="D584" s="149"/>
      <c r="E584" s="149"/>
      <c r="F584" s="150"/>
      <c r="H584" s="106"/>
      <c r="I584" s="110" t="str">
        <f t="shared" si="27"/>
        <v/>
      </c>
      <c r="J584" s="122" t="s">
        <v>15735</v>
      </c>
      <c r="K584" s="110" t="s">
        <v>2143</v>
      </c>
      <c r="L584" s="110" t="s">
        <v>1095</v>
      </c>
      <c r="M584" s="134" t="str">
        <f t="shared" si="28"/>
        <v/>
      </c>
      <c r="N584" s="110"/>
      <c r="O584" s="110"/>
      <c r="P584" s="234" t="s">
        <v>4976</v>
      </c>
    </row>
    <row r="585" spans="1:16" x14ac:dyDescent="0.2">
      <c r="A585" s="154"/>
      <c r="B585" s="154"/>
      <c r="C585" s="154"/>
      <c r="D585" s="149"/>
      <c r="E585" s="149"/>
      <c r="F585" s="150"/>
      <c r="H585" s="106"/>
      <c r="I585" s="110" t="str">
        <f t="shared" ref="I585:I648" si="29">IFERROR((INDEX(A:E,MATCH($J585,E:E,0),2)),"")</f>
        <v/>
      </c>
      <c r="J585" s="122" t="s">
        <v>15736</v>
      </c>
      <c r="K585" s="110" t="s">
        <v>2144</v>
      </c>
      <c r="L585" s="110" t="s">
        <v>1095</v>
      </c>
      <c r="M585" s="134" t="str">
        <f t="shared" si="28"/>
        <v/>
      </c>
      <c r="N585" s="110"/>
      <c r="O585" s="110"/>
      <c r="P585" s="234"/>
    </row>
    <row r="586" spans="1:16" x14ac:dyDescent="0.2">
      <c r="A586" s="154"/>
      <c r="B586" s="154"/>
      <c r="C586" s="154"/>
      <c r="D586" s="149"/>
      <c r="E586" s="149"/>
      <c r="F586" s="150"/>
      <c r="H586" s="106"/>
      <c r="I586" s="110" t="str">
        <f t="shared" si="29"/>
        <v/>
      </c>
      <c r="J586" s="122" t="s">
        <v>15737</v>
      </c>
      <c r="K586" s="110" t="s">
        <v>2145</v>
      </c>
      <c r="L586" s="110" t="s">
        <v>1095</v>
      </c>
      <c r="M586" s="134" t="str">
        <f t="shared" ref="M586:M649" si="30">IF(N586="","",HYPERLINK(O586,N586))</f>
        <v/>
      </c>
      <c r="N586" s="110"/>
      <c r="O586" s="110"/>
      <c r="P586" s="234"/>
    </row>
    <row r="587" spans="1:16" x14ac:dyDescent="0.2">
      <c r="A587" s="154"/>
      <c r="B587" s="154"/>
      <c r="C587" s="154"/>
      <c r="D587" s="149"/>
      <c r="E587" s="149"/>
      <c r="F587" s="150"/>
      <c r="H587" s="106"/>
      <c r="I587" s="110" t="str">
        <f t="shared" si="29"/>
        <v/>
      </c>
      <c r="J587" s="122" t="s">
        <v>15738</v>
      </c>
      <c r="K587" s="110" t="s">
        <v>2146</v>
      </c>
      <c r="L587" s="110" t="s">
        <v>1095</v>
      </c>
      <c r="M587" s="134" t="str">
        <f t="shared" si="30"/>
        <v/>
      </c>
      <c r="N587" s="110"/>
      <c r="O587" s="110"/>
      <c r="P587" s="234"/>
    </row>
    <row r="588" spans="1:16" x14ac:dyDescent="0.2">
      <c r="A588" s="154"/>
      <c r="B588" s="154"/>
      <c r="C588" s="154"/>
      <c r="D588" s="149"/>
      <c r="E588" s="149"/>
      <c r="F588" s="150"/>
      <c r="H588" s="106"/>
      <c r="I588" s="110" t="str">
        <f t="shared" si="29"/>
        <v/>
      </c>
      <c r="J588" s="122" t="s">
        <v>15739</v>
      </c>
      <c r="K588" s="110" t="s">
        <v>2147</v>
      </c>
      <c r="L588" s="110" t="s">
        <v>1095</v>
      </c>
      <c r="M588" s="134" t="str">
        <f t="shared" si="30"/>
        <v/>
      </c>
      <c r="N588" s="110"/>
      <c r="O588" s="110"/>
      <c r="P588" s="234"/>
    </row>
    <row r="589" spans="1:16" x14ac:dyDescent="0.2">
      <c r="A589" s="154"/>
      <c r="B589" s="154"/>
      <c r="C589" s="154"/>
      <c r="D589" s="149"/>
      <c r="E589" s="149"/>
      <c r="F589" s="150"/>
      <c r="H589" s="106"/>
      <c r="I589" s="110" t="str">
        <f t="shared" si="29"/>
        <v/>
      </c>
      <c r="J589" s="122" t="s">
        <v>15740</v>
      </c>
      <c r="K589" s="110" t="s">
        <v>2148</v>
      </c>
      <c r="L589" s="110" t="s">
        <v>1095</v>
      </c>
      <c r="M589" s="134" t="str">
        <f t="shared" si="30"/>
        <v/>
      </c>
      <c r="N589" s="110"/>
      <c r="O589" s="110"/>
      <c r="P589" s="234"/>
    </row>
    <row r="590" spans="1:16" x14ac:dyDescent="0.2">
      <c r="A590" s="154"/>
      <c r="B590" s="154"/>
      <c r="C590" s="154"/>
      <c r="D590" s="149"/>
      <c r="E590" s="149"/>
      <c r="F590" s="150"/>
      <c r="H590" s="106"/>
      <c r="I590" s="110" t="str">
        <f t="shared" si="29"/>
        <v/>
      </c>
      <c r="J590" s="122" t="s">
        <v>15741</v>
      </c>
      <c r="K590" s="110" t="s">
        <v>2149</v>
      </c>
      <c r="L590" s="110" t="s">
        <v>1095</v>
      </c>
      <c r="M590" s="134" t="str">
        <f t="shared" si="30"/>
        <v/>
      </c>
      <c r="N590" s="110"/>
      <c r="O590" s="110"/>
      <c r="P590" s="234" t="s">
        <v>4977</v>
      </c>
    </row>
    <row r="591" spans="1:16" x14ac:dyDescent="0.2">
      <c r="A591" s="154"/>
      <c r="B591" s="154"/>
      <c r="C591" s="154"/>
      <c r="D591" s="149"/>
      <c r="E591" s="149"/>
      <c r="F591" s="150"/>
      <c r="H591" s="106"/>
      <c r="I591" s="110" t="str">
        <f t="shared" si="29"/>
        <v/>
      </c>
      <c r="J591" s="122" t="s">
        <v>15742</v>
      </c>
      <c r="K591" s="110" t="s">
        <v>2150</v>
      </c>
      <c r="L591" s="110" t="s">
        <v>1095</v>
      </c>
      <c r="M591" s="134" t="str">
        <f t="shared" si="30"/>
        <v/>
      </c>
      <c r="N591" s="110"/>
      <c r="O591" s="110"/>
      <c r="P591" s="234"/>
    </row>
    <row r="592" spans="1:16" x14ac:dyDescent="0.2">
      <c r="A592" s="154"/>
      <c r="B592" s="154"/>
      <c r="C592" s="154"/>
      <c r="D592" s="149"/>
      <c r="E592" s="149"/>
      <c r="F592" s="150"/>
      <c r="H592" s="106"/>
      <c r="I592" s="110" t="str">
        <f t="shared" si="29"/>
        <v/>
      </c>
      <c r="J592" s="122" t="s">
        <v>15743</v>
      </c>
      <c r="K592" s="110" t="s">
        <v>2151</v>
      </c>
      <c r="L592" s="110" t="s">
        <v>1095</v>
      </c>
      <c r="M592" s="134" t="str">
        <f t="shared" si="30"/>
        <v/>
      </c>
      <c r="N592" s="110"/>
      <c r="O592" s="110"/>
      <c r="P592" s="234" t="s">
        <v>4978</v>
      </c>
    </row>
    <row r="593" spans="1:16" x14ac:dyDescent="0.2">
      <c r="A593" s="154"/>
      <c r="B593" s="154"/>
      <c r="C593" s="154"/>
      <c r="D593" s="149"/>
      <c r="E593" s="149"/>
      <c r="F593" s="150"/>
      <c r="H593" s="106"/>
      <c r="I593" s="110" t="str">
        <f t="shared" si="29"/>
        <v/>
      </c>
      <c r="J593" s="122" t="s">
        <v>15744</v>
      </c>
      <c r="K593" s="110" t="s">
        <v>2152</v>
      </c>
      <c r="L593" s="110" t="s">
        <v>1095</v>
      </c>
      <c r="M593" s="134" t="str">
        <f t="shared" si="30"/>
        <v/>
      </c>
      <c r="N593" s="110"/>
      <c r="O593" s="110"/>
      <c r="P593" s="234"/>
    </row>
    <row r="594" spans="1:16" x14ac:dyDescent="0.2">
      <c r="A594" s="154"/>
      <c r="B594" s="154"/>
      <c r="C594" s="154"/>
      <c r="D594" s="149"/>
      <c r="E594" s="149"/>
      <c r="F594" s="150"/>
      <c r="H594" s="106"/>
      <c r="I594" s="110" t="str">
        <f t="shared" si="29"/>
        <v/>
      </c>
      <c r="J594" s="122" t="s">
        <v>15745</v>
      </c>
      <c r="K594" s="110" t="s">
        <v>2153</v>
      </c>
      <c r="L594" s="110" t="s">
        <v>1095</v>
      </c>
      <c r="M594" s="134" t="str">
        <f t="shared" si="30"/>
        <v/>
      </c>
      <c r="N594" s="110"/>
      <c r="O594" s="110"/>
      <c r="P594" s="234"/>
    </row>
    <row r="595" spans="1:16" x14ac:dyDescent="0.2">
      <c r="A595" s="154"/>
      <c r="B595" s="154"/>
      <c r="C595" s="154"/>
      <c r="D595" s="149"/>
      <c r="E595" s="149"/>
      <c r="F595" s="150"/>
      <c r="H595" s="106"/>
      <c r="I595" s="110" t="str">
        <f t="shared" si="29"/>
        <v/>
      </c>
      <c r="J595" s="122" t="s">
        <v>15746</v>
      </c>
      <c r="K595" s="110" t="s">
        <v>2154</v>
      </c>
      <c r="L595" s="110" t="s">
        <v>1095</v>
      </c>
      <c r="M595" s="134" t="str">
        <f t="shared" si="30"/>
        <v/>
      </c>
      <c r="N595" s="110"/>
      <c r="O595" s="110"/>
      <c r="P595" s="234"/>
    </row>
    <row r="596" spans="1:16" x14ac:dyDescent="0.2">
      <c r="A596" s="154"/>
      <c r="B596" s="154"/>
      <c r="C596" s="154"/>
      <c r="D596" s="149"/>
      <c r="E596" s="149"/>
      <c r="F596" s="150"/>
      <c r="H596" s="106"/>
      <c r="I596" s="110" t="str">
        <f t="shared" si="29"/>
        <v/>
      </c>
      <c r="J596" s="122" t="s">
        <v>15747</v>
      </c>
      <c r="K596" s="110" t="s">
        <v>2155</v>
      </c>
      <c r="L596" s="110" t="s">
        <v>15748</v>
      </c>
      <c r="M596" s="134" t="str">
        <f t="shared" si="30"/>
        <v/>
      </c>
      <c r="N596" s="110"/>
      <c r="O596" s="110"/>
      <c r="P596" s="234" t="s">
        <v>4979</v>
      </c>
    </row>
    <row r="597" spans="1:16" x14ac:dyDescent="0.2">
      <c r="A597" s="154"/>
      <c r="B597" s="154"/>
      <c r="C597" s="154"/>
      <c r="D597" s="149"/>
      <c r="E597" s="149"/>
      <c r="F597" s="150"/>
      <c r="H597" s="106"/>
      <c r="I597" s="110" t="str">
        <f t="shared" si="29"/>
        <v/>
      </c>
      <c r="J597" s="122" t="s">
        <v>15749</v>
      </c>
      <c r="K597" s="110" t="s">
        <v>2156</v>
      </c>
      <c r="L597" s="110" t="s">
        <v>1095</v>
      </c>
      <c r="M597" s="134" t="str">
        <f t="shared" si="30"/>
        <v/>
      </c>
      <c r="N597" s="110"/>
      <c r="O597" s="110"/>
      <c r="P597" s="234"/>
    </row>
    <row r="598" spans="1:16" x14ac:dyDescent="0.2">
      <c r="A598" s="154"/>
      <c r="B598" s="154"/>
      <c r="C598" s="154"/>
      <c r="D598" s="149"/>
      <c r="E598" s="149"/>
      <c r="F598" s="150"/>
      <c r="H598" s="106"/>
      <c r="I598" s="110" t="str">
        <f t="shared" si="29"/>
        <v/>
      </c>
      <c r="J598" s="122" t="s">
        <v>5289</v>
      </c>
      <c r="K598" s="110" t="s">
        <v>2157</v>
      </c>
      <c r="L598" s="110" t="s">
        <v>1095</v>
      </c>
      <c r="M598" s="134" t="str">
        <f t="shared" si="30"/>
        <v/>
      </c>
      <c r="N598" s="110"/>
      <c r="O598" s="110"/>
      <c r="P598" s="234"/>
    </row>
    <row r="599" spans="1:16" x14ac:dyDescent="0.2">
      <c r="A599" s="154"/>
      <c r="B599" s="154"/>
      <c r="C599" s="154"/>
      <c r="D599" s="149"/>
      <c r="E599" s="149"/>
      <c r="F599" s="150"/>
      <c r="H599" s="106"/>
      <c r="I599" s="110" t="str">
        <f t="shared" si="29"/>
        <v/>
      </c>
      <c r="J599" s="122" t="s">
        <v>5290</v>
      </c>
      <c r="K599" s="110" t="s">
        <v>2158</v>
      </c>
      <c r="L599" s="110" t="s">
        <v>1095</v>
      </c>
      <c r="M599" s="134" t="str">
        <f t="shared" si="30"/>
        <v/>
      </c>
      <c r="N599" s="110"/>
      <c r="O599" s="110"/>
      <c r="P599" s="234"/>
    </row>
    <row r="600" spans="1:16" x14ac:dyDescent="0.2">
      <c r="A600" s="154"/>
      <c r="B600" s="154"/>
      <c r="C600" s="154"/>
      <c r="D600" s="149"/>
      <c r="E600" s="149"/>
      <c r="F600" s="150"/>
      <c r="H600" s="106"/>
      <c r="I600" s="110" t="str">
        <f t="shared" si="29"/>
        <v/>
      </c>
      <c r="J600" s="122" t="s">
        <v>5291</v>
      </c>
      <c r="K600" s="110" t="s">
        <v>2159</v>
      </c>
      <c r="L600" s="110" t="s">
        <v>1095</v>
      </c>
      <c r="M600" s="134" t="str">
        <f t="shared" si="30"/>
        <v/>
      </c>
      <c r="N600" s="110"/>
      <c r="O600" s="110"/>
      <c r="P600" s="234"/>
    </row>
    <row r="601" spans="1:16" x14ac:dyDescent="0.2">
      <c r="A601" s="154"/>
      <c r="B601" s="154"/>
      <c r="C601" s="154"/>
      <c r="D601" s="149"/>
      <c r="E601" s="149"/>
      <c r="F601" s="150"/>
      <c r="H601" s="106"/>
      <c r="I601" s="110" t="str">
        <f t="shared" si="29"/>
        <v/>
      </c>
      <c r="J601" s="122" t="s">
        <v>5292</v>
      </c>
      <c r="K601" s="110" t="s">
        <v>2160</v>
      </c>
      <c r="L601" s="110" t="s">
        <v>1095</v>
      </c>
      <c r="M601" s="134" t="str">
        <f t="shared" si="30"/>
        <v/>
      </c>
      <c r="N601" s="110"/>
      <c r="O601" s="110"/>
      <c r="P601" s="234"/>
    </row>
    <row r="602" spans="1:16" x14ac:dyDescent="0.2">
      <c r="A602" s="154"/>
      <c r="B602" s="154"/>
      <c r="C602" s="154"/>
      <c r="D602" s="149"/>
      <c r="E602" s="149"/>
      <c r="F602" s="150"/>
      <c r="H602" s="106"/>
      <c r="I602" s="110" t="str">
        <f t="shared" si="29"/>
        <v/>
      </c>
      <c r="J602" s="122" t="s">
        <v>5293</v>
      </c>
      <c r="K602" s="110" t="s">
        <v>2161</v>
      </c>
      <c r="L602" s="110" t="s">
        <v>1095</v>
      </c>
      <c r="M602" s="134" t="str">
        <f t="shared" si="30"/>
        <v/>
      </c>
      <c r="N602" s="110"/>
      <c r="O602" s="110"/>
      <c r="P602" s="234"/>
    </row>
    <row r="603" spans="1:16" x14ac:dyDescent="0.2">
      <c r="A603" s="154"/>
      <c r="B603" s="154"/>
      <c r="C603" s="154"/>
      <c r="D603" s="149"/>
      <c r="E603" s="149"/>
      <c r="F603" s="150"/>
      <c r="H603" s="106"/>
      <c r="I603" s="110" t="str">
        <f t="shared" si="29"/>
        <v/>
      </c>
      <c r="J603" s="122" t="s">
        <v>15750</v>
      </c>
      <c r="K603" s="110" t="s">
        <v>2162</v>
      </c>
      <c r="L603" s="110" t="s">
        <v>1095</v>
      </c>
      <c r="M603" s="134" t="str">
        <f t="shared" si="30"/>
        <v/>
      </c>
      <c r="N603" s="110"/>
      <c r="O603" s="110"/>
      <c r="P603" s="234"/>
    </row>
    <row r="604" spans="1:16" x14ac:dyDescent="0.2">
      <c r="A604" s="154"/>
      <c r="B604" s="154"/>
      <c r="C604" s="154"/>
      <c r="D604" s="149"/>
      <c r="E604" s="149"/>
      <c r="F604" s="150"/>
      <c r="H604" s="106"/>
      <c r="I604" s="110" t="str">
        <f t="shared" si="29"/>
        <v/>
      </c>
      <c r="J604" s="122" t="s">
        <v>15751</v>
      </c>
      <c r="K604" s="110" t="s">
        <v>2163</v>
      </c>
      <c r="L604" s="110" t="s">
        <v>1095</v>
      </c>
      <c r="M604" s="134" t="str">
        <f t="shared" si="30"/>
        <v/>
      </c>
      <c r="N604" s="110"/>
      <c r="O604" s="110"/>
      <c r="P604" s="234"/>
    </row>
    <row r="605" spans="1:16" x14ac:dyDescent="0.2">
      <c r="A605" s="154"/>
      <c r="B605" s="154"/>
      <c r="C605" s="154"/>
      <c r="D605" s="149"/>
      <c r="E605" s="149"/>
      <c r="F605" s="150"/>
      <c r="H605" s="106"/>
      <c r="I605" s="110" t="str">
        <f t="shared" si="29"/>
        <v/>
      </c>
      <c r="J605" s="122" t="s">
        <v>15752</v>
      </c>
      <c r="K605" s="110" t="s">
        <v>2164</v>
      </c>
      <c r="L605" s="110" t="s">
        <v>1095</v>
      </c>
      <c r="M605" s="134" t="str">
        <f t="shared" si="30"/>
        <v/>
      </c>
      <c r="N605" s="110"/>
      <c r="O605" s="110"/>
      <c r="P605" s="234"/>
    </row>
    <row r="606" spans="1:16" x14ac:dyDescent="0.2">
      <c r="A606" s="154"/>
      <c r="B606" s="154"/>
      <c r="C606" s="154"/>
      <c r="D606" s="149"/>
      <c r="E606" s="149"/>
      <c r="F606" s="150"/>
      <c r="H606" s="106"/>
      <c r="I606" s="110" t="str">
        <f t="shared" si="29"/>
        <v/>
      </c>
      <c r="J606" s="122" t="s">
        <v>15753</v>
      </c>
      <c r="K606" s="110" t="s">
        <v>2165</v>
      </c>
      <c r="L606" s="110" t="s">
        <v>1095</v>
      </c>
      <c r="M606" s="134" t="str">
        <f t="shared" si="30"/>
        <v/>
      </c>
      <c r="N606" s="110"/>
      <c r="O606" s="110"/>
      <c r="P606" s="234"/>
    </row>
    <row r="607" spans="1:16" x14ac:dyDescent="0.2">
      <c r="A607" s="154"/>
      <c r="B607" s="154"/>
      <c r="C607" s="154"/>
      <c r="D607" s="149"/>
      <c r="E607" s="149"/>
      <c r="F607" s="150"/>
      <c r="H607" s="106"/>
      <c r="I607" s="110" t="str">
        <f t="shared" si="29"/>
        <v/>
      </c>
      <c r="J607" s="122" t="s">
        <v>15754</v>
      </c>
      <c r="K607" s="110" t="s">
        <v>2166</v>
      </c>
      <c r="L607" s="110" t="s">
        <v>1095</v>
      </c>
      <c r="M607" s="134" t="str">
        <f t="shared" si="30"/>
        <v/>
      </c>
      <c r="N607" s="110"/>
      <c r="O607" s="110"/>
      <c r="P607" s="234" t="s">
        <v>4980</v>
      </c>
    </row>
    <row r="608" spans="1:16" x14ac:dyDescent="0.2">
      <c r="A608" s="154"/>
      <c r="B608" s="154"/>
      <c r="C608" s="154"/>
      <c r="D608" s="149"/>
      <c r="E608" s="149"/>
      <c r="F608" s="150"/>
      <c r="H608" s="106"/>
      <c r="I608" s="110" t="str">
        <f t="shared" si="29"/>
        <v/>
      </c>
      <c r="J608" s="122" t="s">
        <v>15755</v>
      </c>
      <c r="K608" s="110" t="s">
        <v>2167</v>
      </c>
      <c r="L608" s="110" t="s">
        <v>1095</v>
      </c>
      <c r="M608" s="134" t="str">
        <f t="shared" si="30"/>
        <v/>
      </c>
      <c r="N608" s="110"/>
      <c r="O608" s="110"/>
      <c r="P608" s="234"/>
    </row>
    <row r="609" spans="1:16" x14ac:dyDescent="0.2">
      <c r="A609" s="154"/>
      <c r="B609" s="154"/>
      <c r="C609" s="154"/>
      <c r="D609" s="149"/>
      <c r="E609" s="149"/>
      <c r="F609" s="150"/>
      <c r="H609" s="106"/>
      <c r="I609" s="110" t="str">
        <f t="shared" si="29"/>
        <v/>
      </c>
      <c r="J609" s="122" t="s">
        <v>15756</v>
      </c>
      <c r="K609" s="110" t="s">
        <v>2168</v>
      </c>
      <c r="L609" s="110" t="s">
        <v>1095</v>
      </c>
      <c r="M609" s="134" t="str">
        <f t="shared" si="30"/>
        <v/>
      </c>
      <c r="N609" s="110"/>
      <c r="O609" s="110"/>
      <c r="P609" s="234"/>
    </row>
    <row r="610" spans="1:16" x14ac:dyDescent="0.2">
      <c r="A610" s="154"/>
      <c r="B610" s="154"/>
      <c r="C610" s="154"/>
      <c r="D610" s="149"/>
      <c r="E610" s="149"/>
      <c r="F610" s="150"/>
      <c r="H610" s="106"/>
      <c r="I610" s="110" t="str">
        <f t="shared" si="29"/>
        <v/>
      </c>
      <c r="J610" s="122" t="s">
        <v>15757</v>
      </c>
      <c r="K610" s="110" t="s">
        <v>2169</v>
      </c>
      <c r="L610" s="110" t="s">
        <v>1095</v>
      </c>
      <c r="M610" s="134" t="str">
        <f t="shared" si="30"/>
        <v/>
      </c>
      <c r="N610" s="110"/>
      <c r="O610" s="110"/>
      <c r="P610" s="234"/>
    </row>
    <row r="611" spans="1:16" x14ac:dyDescent="0.2">
      <c r="A611" s="154"/>
      <c r="B611" s="154"/>
      <c r="C611" s="154"/>
      <c r="D611" s="149"/>
      <c r="E611" s="149"/>
      <c r="F611" s="150"/>
      <c r="H611" s="106"/>
      <c r="I611" s="110" t="str">
        <f t="shared" si="29"/>
        <v/>
      </c>
      <c r="J611" s="122" t="s">
        <v>15758</v>
      </c>
      <c r="K611" s="110" t="s">
        <v>2170</v>
      </c>
      <c r="L611" s="110" t="s">
        <v>1095</v>
      </c>
      <c r="M611" s="134" t="str">
        <f t="shared" si="30"/>
        <v/>
      </c>
      <c r="N611" s="110"/>
      <c r="O611" s="110"/>
      <c r="P611" s="234"/>
    </row>
    <row r="612" spans="1:16" x14ac:dyDescent="0.2">
      <c r="A612" s="154"/>
      <c r="B612" s="154"/>
      <c r="C612" s="154"/>
      <c r="D612" s="149"/>
      <c r="E612" s="149"/>
      <c r="F612" s="150"/>
      <c r="H612" s="106"/>
      <c r="I612" s="110" t="str">
        <f t="shared" si="29"/>
        <v/>
      </c>
      <c r="J612" s="122" t="s">
        <v>15759</v>
      </c>
      <c r="K612" s="110" t="s">
        <v>2171</v>
      </c>
      <c r="L612" s="110" t="s">
        <v>1095</v>
      </c>
      <c r="M612" s="134" t="str">
        <f t="shared" si="30"/>
        <v/>
      </c>
      <c r="N612" s="110"/>
      <c r="O612" s="110"/>
      <c r="P612" s="234"/>
    </row>
    <row r="613" spans="1:16" x14ac:dyDescent="0.2">
      <c r="A613" s="154"/>
      <c r="B613" s="154"/>
      <c r="C613" s="154"/>
      <c r="D613" s="149"/>
      <c r="E613" s="149"/>
      <c r="F613" s="150"/>
      <c r="H613" s="106"/>
      <c r="I613" s="110" t="str">
        <f t="shared" si="29"/>
        <v/>
      </c>
      <c r="J613" s="122" t="s">
        <v>15760</v>
      </c>
      <c r="K613" s="110" t="s">
        <v>2172</v>
      </c>
      <c r="L613" s="110" t="s">
        <v>1095</v>
      </c>
      <c r="M613" s="134" t="str">
        <f t="shared" si="30"/>
        <v/>
      </c>
      <c r="N613" s="110"/>
      <c r="O613" s="110"/>
      <c r="P613" s="234"/>
    </row>
    <row r="614" spans="1:16" x14ac:dyDescent="0.2">
      <c r="A614" s="154"/>
      <c r="B614" s="154"/>
      <c r="C614" s="154"/>
      <c r="D614" s="149"/>
      <c r="E614" s="149"/>
      <c r="F614" s="150"/>
      <c r="H614" s="106"/>
      <c r="I614" s="110" t="str">
        <f t="shared" si="29"/>
        <v/>
      </c>
      <c r="J614" s="122" t="s">
        <v>15761</v>
      </c>
      <c r="K614" s="110" t="s">
        <v>2173</v>
      </c>
      <c r="L614" s="110" t="s">
        <v>1095</v>
      </c>
      <c r="M614" s="134" t="str">
        <f t="shared" si="30"/>
        <v/>
      </c>
      <c r="N614" s="110"/>
      <c r="O614" s="110"/>
      <c r="P614" s="234"/>
    </row>
    <row r="615" spans="1:16" x14ac:dyDescent="0.2">
      <c r="A615" s="154"/>
      <c r="B615" s="154"/>
      <c r="C615" s="154"/>
      <c r="D615" s="149"/>
      <c r="E615" s="149"/>
      <c r="F615" s="150"/>
      <c r="H615" s="106"/>
      <c r="I615" s="110" t="str">
        <f t="shared" si="29"/>
        <v/>
      </c>
      <c r="J615" s="122" t="s">
        <v>15762</v>
      </c>
      <c r="K615" s="110" t="s">
        <v>2174</v>
      </c>
      <c r="L615" s="110" t="s">
        <v>1095</v>
      </c>
      <c r="M615" s="134" t="str">
        <f t="shared" si="30"/>
        <v/>
      </c>
      <c r="N615" s="110"/>
      <c r="O615" s="110"/>
      <c r="P615" s="234"/>
    </row>
    <row r="616" spans="1:16" x14ac:dyDescent="0.2">
      <c r="A616" s="154"/>
      <c r="B616" s="154"/>
      <c r="C616" s="154"/>
      <c r="D616" s="149"/>
      <c r="E616" s="149"/>
      <c r="F616" s="150"/>
      <c r="H616" s="106"/>
      <c r="I616" s="110" t="str">
        <f t="shared" si="29"/>
        <v/>
      </c>
      <c r="J616" s="122" t="s">
        <v>15763</v>
      </c>
      <c r="K616" s="110" t="s">
        <v>2175</v>
      </c>
      <c r="L616" s="110" t="s">
        <v>15764</v>
      </c>
      <c r="M616" s="134" t="str">
        <f t="shared" si="30"/>
        <v/>
      </c>
      <c r="N616" s="110"/>
      <c r="O616" s="110"/>
      <c r="P616" s="234" t="s">
        <v>4981</v>
      </c>
    </row>
    <row r="617" spans="1:16" x14ac:dyDescent="0.2">
      <c r="A617" s="154"/>
      <c r="B617" s="154"/>
      <c r="C617" s="154"/>
      <c r="D617" s="149"/>
      <c r="E617" s="149"/>
      <c r="F617" s="150"/>
      <c r="H617" s="106"/>
      <c r="I617" s="110" t="str">
        <f t="shared" si="29"/>
        <v/>
      </c>
      <c r="J617" s="122" t="s">
        <v>15765</v>
      </c>
      <c r="K617" s="110" t="s">
        <v>2176</v>
      </c>
      <c r="L617" s="110" t="s">
        <v>1095</v>
      </c>
      <c r="M617" s="134" t="str">
        <f t="shared" si="30"/>
        <v/>
      </c>
      <c r="N617" s="110"/>
      <c r="O617" s="110"/>
      <c r="P617" s="234"/>
    </row>
    <row r="618" spans="1:16" x14ac:dyDescent="0.2">
      <c r="A618" s="154"/>
      <c r="B618" s="154"/>
      <c r="C618" s="154"/>
      <c r="D618" s="149"/>
      <c r="E618" s="149"/>
      <c r="F618" s="150"/>
      <c r="H618" s="106"/>
      <c r="I618" s="110" t="str">
        <f t="shared" si="29"/>
        <v/>
      </c>
      <c r="J618" s="122" t="s">
        <v>15766</v>
      </c>
      <c r="K618" s="110" t="s">
        <v>2177</v>
      </c>
      <c r="L618" s="110" t="s">
        <v>1095</v>
      </c>
      <c r="M618" s="134" t="str">
        <f t="shared" si="30"/>
        <v/>
      </c>
      <c r="N618" s="110"/>
      <c r="O618" s="110"/>
      <c r="P618" s="234"/>
    </row>
    <row r="619" spans="1:16" x14ac:dyDescent="0.2">
      <c r="A619" s="154"/>
      <c r="B619" s="154"/>
      <c r="C619" s="154"/>
      <c r="D619" s="149"/>
      <c r="E619" s="149"/>
      <c r="F619" s="150"/>
      <c r="H619" s="106"/>
      <c r="I619" s="110" t="str">
        <f t="shared" si="29"/>
        <v/>
      </c>
      <c r="J619" s="122" t="s">
        <v>15767</v>
      </c>
      <c r="K619" s="110" t="s">
        <v>2178</v>
      </c>
      <c r="L619" s="110" t="s">
        <v>1095</v>
      </c>
      <c r="M619" s="134" t="str">
        <f t="shared" si="30"/>
        <v/>
      </c>
      <c r="N619" s="110"/>
      <c r="O619" s="110"/>
      <c r="P619" s="234"/>
    </row>
    <row r="620" spans="1:16" x14ac:dyDescent="0.2">
      <c r="A620" s="154"/>
      <c r="B620" s="154"/>
      <c r="C620" s="154"/>
      <c r="D620" s="149"/>
      <c r="E620" s="149"/>
      <c r="F620" s="150"/>
      <c r="H620" s="106"/>
      <c r="I620" s="110" t="str">
        <f t="shared" si="29"/>
        <v/>
      </c>
      <c r="J620" s="122" t="s">
        <v>15768</v>
      </c>
      <c r="K620" s="110" t="s">
        <v>2179</v>
      </c>
      <c r="L620" s="110" t="s">
        <v>1095</v>
      </c>
      <c r="M620" s="134" t="str">
        <f t="shared" si="30"/>
        <v/>
      </c>
      <c r="N620" s="110"/>
      <c r="O620" s="110"/>
      <c r="P620" s="234"/>
    </row>
    <row r="621" spans="1:16" x14ac:dyDescent="0.2">
      <c r="A621" s="154"/>
      <c r="B621" s="154"/>
      <c r="C621" s="154"/>
      <c r="D621" s="149"/>
      <c r="E621" s="149"/>
      <c r="F621" s="150"/>
      <c r="H621" s="106"/>
      <c r="I621" s="110" t="str">
        <f t="shared" si="29"/>
        <v/>
      </c>
      <c r="J621" s="122" t="s">
        <v>15769</v>
      </c>
      <c r="K621" s="110" t="s">
        <v>2180</v>
      </c>
      <c r="L621" s="110" t="s">
        <v>1095</v>
      </c>
      <c r="M621" s="134" t="str">
        <f t="shared" si="30"/>
        <v/>
      </c>
      <c r="N621" s="110"/>
      <c r="O621" s="110"/>
      <c r="P621" s="234"/>
    </row>
    <row r="622" spans="1:16" x14ac:dyDescent="0.2">
      <c r="A622" s="154"/>
      <c r="B622" s="154"/>
      <c r="C622" s="154"/>
      <c r="D622" s="149"/>
      <c r="E622" s="149"/>
      <c r="F622" s="150"/>
      <c r="H622" s="106"/>
      <c r="I622" s="110" t="str">
        <f t="shared" si="29"/>
        <v/>
      </c>
      <c r="J622" s="122" t="s">
        <v>15770</v>
      </c>
      <c r="K622" s="110" t="s">
        <v>2181</v>
      </c>
      <c r="L622" s="110" t="s">
        <v>1095</v>
      </c>
      <c r="M622" s="134" t="str">
        <f t="shared" si="30"/>
        <v/>
      </c>
      <c r="N622" s="110"/>
      <c r="O622" s="110"/>
      <c r="P622" s="234"/>
    </row>
    <row r="623" spans="1:16" x14ac:dyDescent="0.2">
      <c r="A623" s="154"/>
      <c r="B623" s="154"/>
      <c r="C623" s="154"/>
      <c r="D623" s="149"/>
      <c r="E623" s="149"/>
      <c r="F623" s="150"/>
      <c r="H623" s="106"/>
      <c r="I623" s="110" t="str">
        <f t="shared" si="29"/>
        <v/>
      </c>
      <c r="J623" s="122" t="s">
        <v>15771</v>
      </c>
      <c r="K623" s="110" t="s">
        <v>2182</v>
      </c>
      <c r="L623" s="110" t="s">
        <v>1095</v>
      </c>
      <c r="M623" s="134" t="str">
        <f t="shared" si="30"/>
        <v/>
      </c>
      <c r="N623" s="110"/>
      <c r="O623" s="110"/>
      <c r="P623" s="234"/>
    </row>
    <row r="624" spans="1:16" x14ac:dyDescent="0.2">
      <c r="A624" s="154"/>
      <c r="B624" s="154"/>
      <c r="C624" s="154"/>
      <c r="D624" s="149"/>
      <c r="E624" s="149"/>
      <c r="F624" s="150"/>
      <c r="H624" s="106"/>
      <c r="I624" s="110" t="str">
        <f t="shared" si="29"/>
        <v/>
      </c>
      <c r="J624" s="122" t="s">
        <v>15772</v>
      </c>
      <c r="K624" s="110" t="s">
        <v>2183</v>
      </c>
      <c r="L624" s="110" t="s">
        <v>1095</v>
      </c>
      <c r="M624" s="134" t="str">
        <f t="shared" si="30"/>
        <v/>
      </c>
      <c r="N624" s="110"/>
      <c r="O624" s="110"/>
      <c r="P624" s="234"/>
    </row>
    <row r="625" spans="1:16" x14ac:dyDescent="0.2">
      <c r="A625" s="154"/>
      <c r="B625" s="154"/>
      <c r="C625" s="154"/>
      <c r="D625" s="149"/>
      <c r="E625" s="149"/>
      <c r="F625" s="150"/>
      <c r="H625" s="106"/>
      <c r="I625" s="110" t="str">
        <f t="shared" si="29"/>
        <v/>
      </c>
      <c r="J625" s="122" t="s">
        <v>15773</v>
      </c>
      <c r="K625" s="110" t="s">
        <v>2184</v>
      </c>
      <c r="L625" s="110" t="s">
        <v>15774</v>
      </c>
      <c r="M625" s="134" t="str">
        <f t="shared" si="30"/>
        <v/>
      </c>
      <c r="N625" s="110"/>
      <c r="O625" s="110"/>
      <c r="P625" s="234" t="s">
        <v>4982</v>
      </c>
    </row>
    <row r="626" spans="1:16" x14ac:dyDescent="0.2">
      <c r="A626" s="154"/>
      <c r="B626" s="154"/>
      <c r="C626" s="154"/>
      <c r="D626" s="149"/>
      <c r="E626" s="149"/>
      <c r="F626" s="150"/>
      <c r="H626" s="106"/>
      <c r="I626" s="110" t="str">
        <f t="shared" si="29"/>
        <v/>
      </c>
      <c r="J626" s="122" t="s">
        <v>15775</v>
      </c>
      <c r="K626" s="110" t="s">
        <v>2185</v>
      </c>
      <c r="L626" s="110" t="s">
        <v>1095</v>
      </c>
      <c r="M626" s="134" t="str">
        <f t="shared" si="30"/>
        <v/>
      </c>
      <c r="N626" s="110"/>
      <c r="O626" s="110"/>
      <c r="P626" s="234"/>
    </row>
    <row r="627" spans="1:16" x14ac:dyDescent="0.2">
      <c r="A627" s="154"/>
      <c r="B627" s="154"/>
      <c r="C627" s="154"/>
      <c r="D627" s="149"/>
      <c r="E627" s="149"/>
      <c r="F627" s="150"/>
      <c r="H627" s="106"/>
      <c r="I627" s="110" t="str">
        <f t="shared" si="29"/>
        <v/>
      </c>
      <c r="J627" s="122" t="s">
        <v>15776</v>
      </c>
      <c r="K627" s="110" t="s">
        <v>2186</v>
      </c>
      <c r="L627" s="110" t="s">
        <v>1095</v>
      </c>
      <c r="M627" s="134" t="str">
        <f t="shared" si="30"/>
        <v/>
      </c>
      <c r="N627" s="110"/>
      <c r="O627" s="110"/>
      <c r="P627" s="234"/>
    </row>
    <row r="628" spans="1:16" x14ac:dyDescent="0.2">
      <c r="A628" s="154"/>
      <c r="B628" s="154"/>
      <c r="C628" s="154"/>
      <c r="D628" s="149"/>
      <c r="E628" s="149"/>
      <c r="F628" s="150"/>
      <c r="H628" s="106"/>
      <c r="I628" s="110" t="str">
        <f t="shared" si="29"/>
        <v/>
      </c>
      <c r="J628" s="122" t="s">
        <v>15777</v>
      </c>
      <c r="K628" s="110" t="s">
        <v>2187</v>
      </c>
      <c r="L628" s="110" t="s">
        <v>1095</v>
      </c>
      <c r="M628" s="134" t="str">
        <f t="shared" si="30"/>
        <v/>
      </c>
      <c r="N628" s="110"/>
      <c r="O628" s="110"/>
      <c r="P628" s="234"/>
    </row>
    <row r="629" spans="1:16" x14ac:dyDescent="0.2">
      <c r="A629" s="154"/>
      <c r="B629" s="154"/>
      <c r="C629" s="154"/>
      <c r="D629" s="149"/>
      <c r="E629" s="149"/>
      <c r="F629" s="150"/>
      <c r="H629" s="106"/>
      <c r="I629" s="110" t="str">
        <f t="shared" si="29"/>
        <v/>
      </c>
      <c r="J629" s="122" t="s">
        <v>15778</v>
      </c>
      <c r="K629" s="110" t="s">
        <v>2188</v>
      </c>
      <c r="L629" s="110" t="s">
        <v>1095</v>
      </c>
      <c r="M629" s="134" t="str">
        <f t="shared" si="30"/>
        <v/>
      </c>
      <c r="N629" s="110"/>
      <c r="O629" s="110"/>
      <c r="P629" s="234"/>
    </row>
    <row r="630" spans="1:16" x14ac:dyDescent="0.2">
      <c r="A630" s="154"/>
      <c r="B630" s="154"/>
      <c r="C630" s="154"/>
      <c r="D630" s="149"/>
      <c r="E630" s="149"/>
      <c r="F630" s="150"/>
      <c r="H630" s="106"/>
      <c r="I630" s="110" t="str">
        <f t="shared" si="29"/>
        <v/>
      </c>
      <c r="J630" s="122" t="s">
        <v>15779</v>
      </c>
      <c r="K630" s="110" t="s">
        <v>2189</v>
      </c>
      <c r="L630" s="110" t="s">
        <v>1095</v>
      </c>
      <c r="M630" s="134" t="str">
        <f t="shared" si="30"/>
        <v/>
      </c>
      <c r="N630" s="110"/>
      <c r="O630" s="110"/>
      <c r="P630" s="234"/>
    </row>
    <row r="631" spans="1:16" x14ac:dyDescent="0.2">
      <c r="A631" s="154"/>
      <c r="B631" s="154"/>
      <c r="C631" s="154"/>
      <c r="D631" s="149"/>
      <c r="E631" s="149"/>
      <c r="F631" s="150"/>
      <c r="H631" s="106"/>
      <c r="I631" s="110" t="str">
        <f t="shared" si="29"/>
        <v/>
      </c>
      <c r="J631" s="122" t="s">
        <v>15780</v>
      </c>
      <c r="K631" s="110" t="s">
        <v>2190</v>
      </c>
      <c r="L631" s="110" t="s">
        <v>1095</v>
      </c>
      <c r="M631" s="134" t="str">
        <f t="shared" si="30"/>
        <v/>
      </c>
      <c r="N631" s="110"/>
      <c r="O631" s="110"/>
      <c r="P631" s="234"/>
    </row>
    <row r="632" spans="1:16" x14ac:dyDescent="0.2">
      <c r="A632" s="154"/>
      <c r="B632" s="154"/>
      <c r="C632" s="154"/>
      <c r="D632" s="149"/>
      <c r="E632" s="149"/>
      <c r="F632" s="150"/>
      <c r="H632" s="106"/>
      <c r="I632" s="110" t="str">
        <f t="shared" si="29"/>
        <v/>
      </c>
      <c r="J632" s="122" t="s">
        <v>15781</v>
      </c>
      <c r="K632" s="110" t="s">
        <v>2191</v>
      </c>
      <c r="L632" s="110" t="s">
        <v>1095</v>
      </c>
      <c r="M632" s="134" t="str">
        <f t="shared" si="30"/>
        <v/>
      </c>
      <c r="N632" s="110"/>
      <c r="O632" s="110"/>
      <c r="P632" s="234"/>
    </row>
    <row r="633" spans="1:16" x14ac:dyDescent="0.2">
      <c r="A633" s="154"/>
      <c r="B633" s="154"/>
      <c r="C633" s="154"/>
      <c r="D633" s="149"/>
      <c r="E633" s="149"/>
      <c r="F633" s="150"/>
      <c r="H633" s="106"/>
      <c r="I633" s="110" t="str">
        <f t="shared" si="29"/>
        <v/>
      </c>
      <c r="J633" s="122" t="s">
        <v>15782</v>
      </c>
      <c r="K633" s="110" t="s">
        <v>2192</v>
      </c>
      <c r="L633" s="110" t="s">
        <v>1095</v>
      </c>
      <c r="M633" s="134" t="str">
        <f t="shared" si="30"/>
        <v/>
      </c>
      <c r="N633" s="110"/>
      <c r="O633" s="110"/>
      <c r="P633" s="234"/>
    </row>
    <row r="634" spans="1:16" x14ac:dyDescent="0.2">
      <c r="A634" s="154"/>
      <c r="B634" s="154"/>
      <c r="C634" s="154"/>
      <c r="D634" s="149"/>
      <c r="E634" s="149"/>
      <c r="F634" s="150"/>
      <c r="H634" s="106"/>
      <c r="I634" s="110" t="str">
        <f t="shared" si="29"/>
        <v/>
      </c>
      <c r="J634" s="122" t="s">
        <v>15783</v>
      </c>
      <c r="K634" s="110" t="s">
        <v>2193</v>
      </c>
      <c r="L634" s="110" t="s">
        <v>1095</v>
      </c>
      <c r="M634" s="134" t="str">
        <f t="shared" si="30"/>
        <v/>
      </c>
      <c r="N634" s="110"/>
      <c r="O634" s="110"/>
      <c r="P634" s="234"/>
    </row>
    <row r="635" spans="1:16" x14ac:dyDescent="0.2">
      <c r="A635" s="154"/>
      <c r="B635" s="154"/>
      <c r="C635" s="154"/>
      <c r="D635" s="149"/>
      <c r="E635" s="149"/>
      <c r="F635" s="150"/>
      <c r="H635" s="106"/>
      <c r="I635" s="110" t="str">
        <f t="shared" si="29"/>
        <v/>
      </c>
      <c r="J635" s="122" t="s">
        <v>15784</v>
      </c>
      <c r="K635" s="110" t="s">
        <v>2194</v>
      </c>
      <c r="L635" s="110" t="s">
        <v>1095</v>
      </c>
      <c r="M635" s="134" t="str">
        <f t="shared" si="30"/>
        <v/>
      </c>
      <c r="N635" s="110"/>
      <c r="O635" s="110"/>
      <c r="P635" s="234"/>
    </row>
    <row r="636" spans="1:16" x14ac:dyDescent="0.2">
      <c r="A636" s="154"/>
      <c r="B636" s="154"/>
      <c r="C636" s="154"/>
      <c r="D636" s="149"/>
      <c r="E636" s="149"/>
      <c r="F636" s="150"/>
      <c r="H636" s="106"/>
      <c r="I636" s="110" t="str">
        <f t="shared" si="29"/>
        <v/>
      </c>
      <c r="J636" s="122" t="s">
        <v>15785</v>
      </c>
      <c r="K636" s="110" t="s">
        <v>2195</v>
      </c>
      <c r="L636" s="110" t="s">
        <v>1095</v>
      </c>
      <c r="M636" s="134" t="str">
        <f t="shared" si="30"/>
        <v/>
      </c>
      <c r="N636" s="110"/>
      <c r="O636" s="110"/>
      <c r="P636" s="234"/>
    </row>
    <row r="637" spans="1:16" x14ac:dyDescent="0.2">
      <c r="A637" s="154"/>
      <c r="B637" s="154"/>
      <c r="C637" s="154"/>
      <c r="D637" s="149"/>
      <c r="E637" s="149"/>
      <c r="F637" s="150"/>
      <c r="H637" s="106"/>
      <c r="I637" s="110" t="str">
        <f t="shared" si="29"/>
        <v/>
      </c>
      <c r="J637" s="122" t="s">
        <v>15786</v>
      </c>
      <c r="K637" s="110" t="s">
        <v>2196</v>
      </c>
      <c r="L637" s="110" t="s">
        <v>1095</v>
      </c>
      <c r="M637" s="134" t="str">
        <f t="shared" si="30"/>
        <v/>
      </c>
      <c r="N637" s="110"/>
      <c r="O637" s="110"/>
      <c r="P637" s="234"/>
    </row>
    <row r="638" spans="1:16" x14ac:dyDescent="0.2">
      <c r="A638" s="154"/>
      <c r="B638" s="154"/>
      <c r="C638" s="154"/>
      <c r="D638" s="149"/>
      <c r="E638" s="149"/>
      <c r="F638" s="150"/>
      <c r="H638" s="106"/>
      <c r="I638" s="110" t="str">
        <f t="shared" si="29"/>
        <v/>
      </c>
      <c r="J638" s="122" t="s">
        <v>15787</v>
      </c>
      <c r="K638" s="110" t="s">
        <v>2197</v>
      </c>
      <c r="L638" s="110" t="s">
        <v>1095</v>
      </c>
      <c r="M638" s="134" t="str">
        <f t="shared" si="30"/>
        <v/>
      </c>
      <c r="N638" s="110"/>
      <c r="O638" s="110"/>
      <c r="P638" s="234"/>
    </row>
    <row r="639" spans="1:16" x14ac:dyDescent="0.2">
      <c r="A639" s="154"/>
      <c r="B639" s="154"/>
      <c r="C639" s="154"/>
      <c r="D639" s="149"/>
      <c r="E639" s="149"/>
      <c r="F639" s="150"/>
      <c r="H639" s="106"/>
      <c r="I639" s="110" t="str">
        <f t="shared" si="29"/>
        <v/>
      </c>
      <c r="J639" s="122" t="s">
        <v>15788</v>
      </c>
      <c r="K639" s="110" t="s">
        <v>2198</v>
      </c>
      <c r="L639" s="110" t="s">
        <v>1095</v>
      </c>
      <c r="M639" s="134" t="str">
        <f t="shared" si="30"/>
        <v/>
      </c>
      <c r="N639" s="110"/>
      <c r="O639" s="110"/>
      <c r="P639" s="234"/>
    </row>
    <row r="640" spans="1:16" x14ac:dyDescent="0.2">
      <c r="A640" s="154"/>
      <c r="B640" s="154"/>
      <c r="C640" s="154"/>
      <c r="D640" s="149"/>
      <c r="E640" s="149"/>
      <c r="F640" s="150"/>
      <c r="H640" s="106"/>
      <c r="I640" s="110" t="str">
        <f t="shared" si="29"/>
        <v/>
      </c>
      <c r="J640" s="122" t="s">
        <v>15789</v>
      </c>
      <c r="K640" s="110" t="s">
        <v>2199</v>
      </c>
      <c r="L640" s="110" t="s">
        <v>1095</v>
      </c>
      <c r="M640" s="134" t="str">
        <f t="shared" si="30"/>
        <v/>
      </c>
      <c r="N640" s="110"/>
      <c r="O640" s="110"/>
      <c r="P640" s="234"/>
    </row>
    <row r="641" spans="1:16" x14ac:dyDescent="0.2">
      <c r="A641" s="154"/>
      <c r="B641" s="154"/>
      <c r="C641" s="154"/>
      <c r="D641" s="149"/>
      <c r="E641" s="149"/>
      <c r="F641" s="150"/>
      <c r="H641" s="106"/>
      <c r="I641" s="110" t="str">
        <f t="shared" si="29"/>
        <v/>
      </c>
      <c r="J641" s="122" t="s">
        <v>15790</v>
      </c>
      <c r="K641" s="110" t="s">
        <v>2200</v>
      </c>
      <c r="L641" s="110" t="s">
        <v>1095</v>
      </c>
      <c r="M641" s="134" t="str">
        <f t="shared" si="30"/>
        <v/>
      </c>
      <c r="N641" s="110"/>
      <c r="O641" s="110"/>
      <c r="P641" s="234"/>
    </row>
    <row r="642" spans="1:16" x14ac:dyDescent="0.2">
      <c r="A642" s="154"/>
      <c r="B642" s="154"/>
      <c r="C642" s="154"/>
      <c r="D642" s="149"/>
      <c r="E642" s="149"/>
      <c r="F642" s="150"/>
      <c r="H642" s="106"/>
      <c r="I642" s="110" t="str">
        <f t="shared" si="29"/>
        <v/>
      </c>
      <c r="J642" s="122" t="s">
        <v>15791</v>
      </c>
      <c r="K642" s="110" t="s">
        <v>2201</v>
      </c>
      <c r="L642" s="110" t="s">
        <v>1095</v>
      </c>
      <c r="M642" s="134" t="str">
        <f t="shared" si="30"/>
        <v/>
      </c>
      <c r="N642" s="110"/>
      <c r="O642" s="110"/>
      <c r="P642" s="234"/>
    </row>
    <row r="643" spans="1:16" x14ac:dyDescent="0.2">
      <c r="A643" s="154"/>
      <c r="B643" s="154"/>
      <c r="C643" s="154"/>
      <c r="D643" s="149"/>
      <c r="E643" s="149"/>
      <c r="F643" s="150"/>
      <c r="H643" s="106"/>
      <c r="I643" s="110" t="str">
        <f t="shared" si="29"/>
        <v/>
      </c>
      <c r="J643" s="122" t="s">
        <v>15792</v>
      </c>
      <c r="K643" s="110" t="s">
        <v>2202</v>
      </c>
      <c r="L643" s="110" t="s">
        <v>1095</v>
      </c>
      <c r="M643" s="134" t="str">
        <f t="shared" si="30"/>
        <v/>
      </c>
      <c r="N643" s="110"/>
      <c r="O643" s="110"/>
      <c r="P643" s="234"/>
    </row>
    <row r="644" spans="1:16" x14ac:dyDescent="0.2">
      <c r="A644" s="154"/>
      <c r="B644" s="154"/>
      <c r="C644" s="154"/>
      <c r="D644" s="149"/>
      <c r="E644" s="149"/>
      <c r="F644" s="150"/>
      <c r="H644" s="106"/>
      <c r="I644" s="110" t="str">
        <f t="shared" si="29"/>
        <v/>
      </c>
      <c r="J644" s="122" t="s">
        <v>15793</v>
      </c>
      <c r="K644" s="110" t="s">
        <v>2203</v>
      </c>
      <c r="L644" s="110" t="s">
        <v>1095</v>
      </c>
      <c r="M644" s="134" t="str">
        <f t="shared" si="30"/>
        <v/>
      </c>
      <c r="N644" s="110"/>
      <c r="O644" s="110"/>
      <c r="P644" s="234"/>
    </row>
    <row r="645" spans="1:16" x14ac:dyDescent="0.2">
      <c r="A645" s="154"/>
      <c r="B645" s="154"/>
      <c r="C645" s="154"/>
      <c r="D645" s="149"/>
      <c r="E645" s="149"/>
      <c r="F645" s="150"/>
      <c r="H645" s="106"/>
      <c r="I645" s="110" t="str">
        <f t="shared" si="29"/>
        <v/>
      </c>
      <c r="J645" s="122" t="s">
        <v>15794</v>
      </c>
      <c r="K645" s="110" t="s">
        <v>2204</v>
      </c>
      <c r="L645" s="110" t="s">
        <v>1095</v>
      </c>
      <c r="M645" s="134" t="str">
        <f t="shared" si="30"/>
        <v/>
      </c>
      <c r="N645" s="110"/>
      <c r="O645" s="110"/>
      <c r="P645" s="234"/>
    </row>
    <row r="646" spans="1:16" x14ac:dyDescent="0.2">
      <c r="A646" s="154"/>
      <c r="B646" s="154"/>
      <c r="C646" s="154"/>
      <c r="D646" s="149"/>
      <c r="E646" s="149"/>
      <c r="F646" s="150"/>
      <c r="H646" s="106"/>
      <c r="I646" s="110" t="str">
        <f t="shared" si="29"/>
        <v/>
      </c>
      <c r="J646" s="122" t="s">
        <v>15795</v>
      </c>
      <c r="K646" s="110" t="s">
        <v>2205</v>
      </c>
      <c r="L646" s="110" t="s">
        <v>1095</v>
      </c>
      <c r="M646" s="134" t="str">
        <f t="shared" si="30"/>
        <v/>
      </c>
      <c r="N646" s="110"/>
      <c r="O646" s="110"/>
      <c r="P646" s="234"/>
    </row>
    <row r="647" spans="1:16" x14ac:dyDescent="0.2">
      <c r="A647" s="154"/>
      <c r="B647" s="154"/>
      <c r="C647" s="154"/>
      <c r="D647" s="149"/>
      <c r="E647" s="149"/>
      <c r="F647" s="150"/>
      <c r="H647" s="106"/>
      <c r="I647" s="110" t="str">
        <f t="shared" si="29"/>
        <v/>
      </c>
      <c r="J647" s="122" t="s">
        <v>15796</v>
      </c>
      <c r="K647" s="110" t="s">
        <v>2206</v>
      </c>
      <c r="L647" s="110" t="s">
        <v>1095</v>
      </c>
      <c r="M647" s="134" t="str">
        <f t="shared" si="30"/>
        <v/>
      </c>
      <c r="N647" s="110"/>
      <c r="O647" s="110"/>
      <c r="P647" s="234"/>
    </row>
    <row r="648" spans="1:16" x14ac:dyDescent="0.2">
      <c r="A648" s="154"/>
      <c r="B648" s="154"/>
      <c r="C648" s="154"/>
      <c r="D648" s="149"/>
      <c r="E648" s="149"/>
      <c r="F648" s="150"/>
      <c r="H648" s="106"/>
      <c r="I648" s="110" t="str">
        <f t="shared" si="29"/>
        <v/>
      </c>
      <c r="J648" s="122" t="s">
        <v>15797</v>
      </c>
      <c r="K648" s="110" t="s">
        <v>2207</v>
      </c>
      <c r="L648" s="110" t="s">
        <v>1095</v>
      </c>
      <c r="M648" s="134" t="str">
        <f t="shared" si="30"/>
        <v/>
      </c>
      <c r="N648" s="110"/>
      <c r="O648" s="110"/>
      <c r="P648" s="234"/>
    </row>
    <row r="649" spans="1:16" x14ac:dyDescent="0.2">
      <c r="A649" s="154"/>
      <c r="B649" s="154"/>
      <c r="C649" s="154"/>
      <c r="D649" s="149"/>
      <c r="E649" s="149"/>
      <c r="F649" s="150"/>
      <c r="H649" s="106"/>
      <c r="I649" s="110" t="str">
        <f t="shared" ref="I649:I712" si="31">IFERROR((INDEX(A:E,MATCH($J649,E:E,0),2)),"")</f>
        <v/>
      </c>
      <c r="J649" s="122" t="s">
        <v>15798</v>
      </c>
      <c r="K649" s="110" t="s">
        <v>2208</v>
      </c>
      <c r="L649" s="110" t="s">
        <v>1095</v>
      </c>
      <c r="M649" s="134" t="str">
        <f t="shared" si="30"/>
        <v/>
      </c>
      <c r="N649" s="110"/>
      <c r="O649" s="110"/>
      <c r="P649" s="234"/>
    </row>
    <row r="650" spans="1:16" x14ac:dyDescent="0.2">
      <c r="A650" s="154"/>
      <c r="B650" s="154"/>
      <c r="C650" s="154"/>
      <c r="D650" s="149"/>
      <c r="E650" s="149"/>
      <c r="F650" s="150"/>
      <c r="H650" s="106"/>
      <c r="I650" s="110" t="str">
        <f t="shared" si="31"/>
        <v/>
      </c>
      <c r="J650" s="122" t="s">
        <v>15799</v>
      </c>
      <c r="K650" s="110" t="s">
        <v>2209</v>
      </c>
      <c r="L650" s="110" t="s">
        <v>1095</v>
      </c>
      <c r="M650" s="134" t="str">
        <f t="shared" ref="M650:M713" si="32">IF(N650="","",HYPERLINK(O650,N650))</f>
        <v/>
      </c>
      <c r="N650" s="110"/>
      <c r="O650" s="110"/>
      <c r="P650" s="234"/>
    </row>
    <row r="651" spans="1:16" x14ac:dyDescent="0.2">
      <c r="A651" s="154"/>
      <c r="B651" s="154"/>
      <c r="C651" s="154"/>
      <c r="D651" s="149"/>
      <c r="E651" s="149"/>
      <c r="F651" s="150"/>
      <c r="H651" s="106"/>
      <c r="I651" s="110" t="str">
        <f t="shared" si="31"/>
        <v/>
      </c>
      <c r="J651" s="122" t="s">
        <v>15800</v>
      </c>
      <c r="K651" s="110" t="s">
        <v>2210</v>
      </c>
      <c r="L651" s="110" t="s">
        <v>1095</v>
      </c>
      <c r="M651" s="134" t="str">
        <f t="shared" si="32"/>
        <v/>
      </c>
      <c r="N651" s="110"/>
      <c r="O651" s="110"/>
      <c r="P651" s="234"/>
    </row>
    <row r="652" spans="1:16" x14ac:dyDescent="0.2">
      <c r="A652" s="154"/>
      <c r="B652" s="154"/>
      <c r="C652" s="154"/>
      <c r="D652" s="149"/>
      <c r="E652" s="149"/>
      <c r="F652" s="150"/>
      <c r="H652" s="106"/>
      <c r="I652" s="110" t="str">
        <f t="shared" si="31"/>
        <v/>
      </c>
      <c r="J652" s="122" t="s">
        <v>15801</v>
      </c>
      <c r="K652" s="110" t="s">
        <v>2211</v>
      </c>
      <c r="L652" s="110" t="s">
        <v>1095</v>
      </c>
      <c r="M652" s="134" t="str">
        <f t="shared" si="32"/>
        <v/>
      </c>
      <c r="N652" s="110"/>
      <c r="O652" s="110"/>
      <c r="P652" s="234"/>
    </row>
    <row r="653" spans="1:16" x14ac:dyDescent="0.2">
      <c r="A653" s="154"/>
      <c r="B653" s="154"/>
      <c r="C653" s="154"/>
      <c r="D653" s="149"/>
      <c r="E653" s="149"/>
      <c r="F653" s="150"/>
      <c r="H653" s="106"/>
      <c r="I653" s="110" t="str">
        <f t="shared" si="31"/>
        <v/>
      </c>
      <c r="J653" s="122" t="s">
        <v>15802</v>
      </c>
      <c r="K653" s="110" t="s">
        <v>2212</v>
      </c>
      <c r="L653" s="110" t="s">
        <v>1095</v>
      </c>
      <c r="M653" s="134" t="str">
        <f t="shared" si="32"/>
        <v/>
      </c>
      <c r="N653" s="110"/>
      <c r="O653" s="110"/>
      <c r="P653" s="234" t="s">
        <v>4983</v>
      </c>
    </row>
    <row r="654" spans="1:16" x14ac:dyDescent="0.2">
      <c r="A654" s="154"/>
      <c r="B654" s="154"/>
      <c r="C654" s="154"/>
      <c r="D654" s="149"/>
      <c r="E654" s="149"/>
      <c r="F654" s="150"/>
      <c r="H654" s="106"/>
      <c r="I654" s="110" t="str">
        <f t="shared" si="31"/>
        <v/>
      </c>
      <c r="J654" s="122" t="s">
        <v>15803</v>
      </c>
      <c r="K654" s="110" t="s">
        <v>2213</v>
      </c>
      <c r="L654" s="110" t="s">
        <v>1095</v>
      </c>
      <c r="M654" s="134" t="str">
        <f t="shared" si="32"/>
        <v/>
      </c>
      <c r="N654" s="110"/>
      <c r="O654" s="110"/>
      <c r="P654" s="234"/>
    </row>
    <row r="655" spans="1:16" x14ac:dyDescent="0.2">
      <c r="A655" s="154"/>
      <c r="B655" s="154"/>
      <c r="C655" s="154"/>
      <c r="D655" s="149"/>
      <c r="E655" s="149"/>
      <c r="F655" s="150"/>
      <c r="H655" s="106"/>
      <c r="I655" s="110" t="str">
        <f t="shared" si="31"/>
        <v/>
      </c>
      <c r="J655" s="122" t="s">
        <v>15804</v>
      </c>
      <c r="K655" s="110" t="s">
        <v>2214</v>
      </c>
      <c r="L655" s="110" t="s">
        <v>1095</v>
      </c>
      <c r="M655" s="134" t="str">
        <f t="shared" si="32"/>
        <v/>
      </c>
      <c r="N655" s="110"/>
      <c r="O655" s="110"/>
      <c r="P655" s="234"/>
    </row>
    <row r="656" spans="1:16" x14ac:dyDescent="0.2">
      <c r="A656" s="154"/>
      <c r="B656" s="154"/>
      <c r="C656" s="154"/>
      <c r="D656" s="149"/>
      <c r="E656" s="149"/>
      <c r="F656" s="150"/>
      <c r="H656" s="106"/>
      <c r="I656" s="110" t="str">
        <f t="shared" si="31"/>
        <v/>
      </c>
      <c r="J656" s="122" t="s">
        <v>15805</v>
      </c>
      <c r="K656" s="110" t="s">
        <v>2215</v>
      </c>
      <c r="L656" s="110" t="s">
        <v>1095</v>
      </c>
      <c r="M656" s="134" t="str">
        <f t="shared" si="32"/>
        <v/>
      </c>
      <c r="N656" s="110"/>
      <c r="O656" s="110"/>
      <c r="P656" s="234"/>
    </row>
    <row r="657" spans="1:16" x14ac:dyDescent="0.2">
      <c r="A657" s="154"/>
      <c r="B657" s="154"/>
      <c r="C657" s="154"/>
      <c r="D657" s="149"/>
      <c r="E657" s="149"/>
      <c r="F657" s="150"/>
      <c r="H657" s="106"/>
      <c r="I657" s="110" t="str">
        <f t="shared" si="31"/>
        <v>IBA</v>
      </c>
      <c r="J657" s="122" t="s">
        <v>15806</v>
      </c>
      <c r="K657" s="110" t="s">
        <v>2216</v>
      </c>
      <c r="L657" s="110" t="s">
        <v>18754</v>
      </c>
      <c r="M657" s="134" t="str">
        <f t="shared" si="32"/>
        <v/>
      </c>
      <c r="N657" s="110"/>
      <c r="O657" s="110"/>
      <c r="P657" s="234"/>
    </row>
    <row r="658" spans="1:16" x14ac:dyDescent="0.2">
      <c r="A658" s="154"/>
      <c r="B658" s="154"/>
      <c r="C658" s="154"/>
      <c r="D658" s="149"/>
      <c r="E658" s="149"/>
      <c r="F658" s="150"/>
      <c r="H658" s="106"/>
      <c r="I658" s="110" t="str">
        <f t="shared" si="31"/>
        <v/>
      </c>
      <c r="J658" s="122" t="s">
        <v>15807</v>
      </c>
      <c r="K658" s="110" t="s">
        <v>2217</v>
      </c>
      <c r="L658" s="110" t="s">
        <v>1095</v>
      </c>
      <c r="M658" s="134" t="str">
        <f t="shared" si="32"/>
        <v/>
      </c>
      <c r="N658" s="110"/>
      <c r="O658" s="110"/>
      <c r="P658" s="234"/>
    </row>
    <row r="659" spans="1:16" x14ac:dyDescent="0.2">
      <c r="A659" s="154"/>
      <c r="B659" s="154"/>
      <c r="C659" s="154"/>
      <c r="D659" s="149"/>
      <c r="E659" s="149"/>
      <c r="F659" s="150"/>
      <c r="H659" s="106"/>
      <c r="I659" s="110" t="str">
        <f t="shared" si="31"/>
        <v>IAF</v>
      </c>
      <c r="J659" s="122" t="s">
        <v>15808</v>
      </c>
      <c r="K659" s="110" t="s">
        <v>2218</v>
      </c>
      <c r="L659" s="110" t="s">
        <v>18766</v>
      </c>
      <c r="M659" s="134" t="str">
        <f t="shared" si="32"/>
        <v/>
      </c>
      <c r="N659" s="110"/>
      <c r="O659" s="110"/>
      <c r="P659" s="234"/>
    </row>
    <row r="660" spans="1:16" x14ac:dyDescent="0.2">
      <c r="A660" s="154"/>
      <c r="B660" s="154"/>
      <c r="C660" s="154"/>
      <c r="D660" s="149"/>
      <c r="E660" s="149"/>
      <c r="F660" s="150"/>
      <c r="H660" s="106"/>
      <c r="I660" s="110" t="str">
        <f t="shared" si="31"/>
        <v/>
      </c>
      <c r="J660" s="122" t="s">
        <v>15809</v>
      </c>
      <c r="K660" s="110" t="s">
        <v>2219</v>
      </c>
      <c r="L660" s="110" t="s">
        <v>18764</v>
      </c>
      <c r="M660" s="134" t="str">
        <f t="shared" si="32"/>
        <v/>
      </c>
      <c r="N660" s="110"/>
      <c r="O660" s="110"/>
      <c r="P660" s="234" t="s">
        <v>4984</v>
      </c>
    </row>
    <row r="661" spans="1:16" x14ac:dyDescent="0.2">
      <c r="A661" s="154"/>
      <c r="B661" s="154"/>
      <c r="C661" s="154"/>
      <c r="D661" s="149"/>
      <c r="E661" s="149"/>
      <c r="F661" s="150"/>
      <c r="H661" s="106"/>
      <c r="I661" s="110" t="str">
        <f t="shared" si="31"/>
        <v/>
      </c>
      <c r="J661" s="122" t="s">
        <v>15810</v>
      </c>
      <c r="K661" s="110" t="s">
        <v>2220</v>
      </c>
      <c r="L661" s="110" t="s">
        <v>1095</v>
      </c>
      <c r="M661" s="134" t="str">
        <f t="shared" si="32"/>
        <v/>
      </c>
      <c r="N661" s="110"/>
      <c r="O661" s="110"/>
      <c r="P661" s="234"/>
    </row>
    <row r="662" spans="1:16" x14ac:dyDescent="0.2">
      <c r="A662" s="154"/>
      <c r="B662" s="154"/>
      <c r="C662" s="154"/>
      <c r="D662" s="149"/>
      <c r="E662" s="149"/>
      <c r="F662" s="150"/>
      <c r="H662" s="106"/>
      <c r="I662" s="110" t="str">
        <f t="shared" si="31"/>
        <v/>
      </c>
      <c r="J662" s="122" t="s">
        <v>15811</v>
      </c>
      <c r="K662" s="110" t="s">
        <v>2221</v>
      </c>
      <c r="L662" s="110" t="s">
        <v>1095</v>
      </c>
      <c r="M662" s="134" t="str">
        <f t="shared" si="32"/>
        <v/>
      </c>
      <c r="N662" s="110"/>
      <c r="O662" s="110"/>
      <c r="P662" s="234"/>
    </row>
    <row r="663" spans="1:16" x14ac:dyDescent="0.2">
      <c r="A663" s="154"/>
      <c r="B663" s="154"/>
      <c r="C663" s="154"/>
      <c r="D663" s="149"/>
      <c r="E663" s="149"/>
      <c r="F663" s="150"/>
      <c r="H663" s="106"/>
      <c r="I663" s="110" t="str">
        <f t="shared" si="31"/>
        <v/>
      </c>
      <c r="J663" s="122" t="s">
        <v>15812</v>
      </c>
      <c r="K663" s="110" t="s">
        <v>2222</v>
      </c>
      <c r="L663" s="110" t="s">
        <v>1095</v>
      </c>
      <c r="M663" s="134" t="str">
        <f t="shared" si="32"/>
        <v/>
      </c>
      <c r="N663" s="110"/>
      <c r="O663" s="110"/>
      <c r="P663" s="234" t="s">
        <v>4985</v>
      </c>
    </row>
    <row r="664" spans="1:16" x14ac:dyDescent="0.2">
      <c r="A664" s="154"/>
      <c r="B664" s="154"/>
      <c r="C664" s="154"/>
      <c r="D664" s="149"/>
      <c r="E664" s="149"/>
      <c r="F664" s="150"/>
      <c r="H664" s="106"/>
      <c r="I664" s="110" t="str">
        <f t="shared" si="31"/>
        <v/>
      </c>
      <c r="J664" s="122" t="s">
        <v>15813</v>
      </c>
      <c r="K664" s="110" t="s">
        <v>2223</v>
      </c>
      <c r="L664" s="110" t="s">
        <v>1095</v>
      </c>
      <c r="M664" s="134" t="str">
        <f t="shared" si="32"/>
        <v/>
      </c>
      <c r="N664" s="110"/>
      <c r="O664" s="110"/>
      <c r="P664" s="234"/>
    </row>
    <row r="665" spans="1:16" x14ac:dyDescent="0.2">
      <c r="A665" s="154"/>
      <c r="B665" s="154"/>
      <c r="C665" s="154"/>
      <c r="D665" s="149"/>
      <c r="E665" s="149"/>
      <c r="F665" s="150"/>
      <c r="H665" s="106"/>
      <c r="I665" s="110" t="str">
        <f t="shared" si="31"/>
        <v/>
      </c>
      <c r="J665" s="122" t="s">
        <v>5325</v>
      </c>
      <c r="K665" s="110" t="s">
        <v>2224</v>
      </c>
      <c r="L665" s="110" t="s">
        <v>1095</v>
      </c>
      <c r="M665" s="134" t="str">
        <f t="shared" si="32"/>
        <v/>
      </c>
      <c r="N665" s="110"/>
      <c r="O665" s="110"/>
      <c r="P665" s="234"/>
    </row>
    <row r="666" spans="1:16" x14ac:dyDescent="0.2">
      <c r="A666" s="154"/>
      <c r="B666" s="154"/>
      <c r="C666" s="154"/>
      <c r="D666" s="149"/>
      <c r="E666" s="149"/>
      <c r="F666" s="150"/>
      <c r="H666" s="106"/>
      <c r="I666" s="110" t="str">
        <f t="shared" si="31"/>
        <v/>
      </c>
      <c r="J666" s="122" t="s">
        <v>5324</v>
      </c>
      <c r="K666" s="110" t="s">
        <v>2225</v>
      </c>
      <c r="L666" s="110" t="s">
        <v>1095</v>
      </c>
      <c r="M666" s="134" t="str">
        <f t="shared" si="32"/>
        <v/>
      </c>
      <c r="N666" s="110"/>
      <c r="O666" s="110"/>
      <c r="P666" s="234"/>
    </row>
    <row r="667" spans="1:16" x14ac:dyDescent="0.2">
      <c r="A667" s="154"/>
      <c r="B667" s="154"/>
      <c r="C667" s="154"/>
      <c r="D667" s="149"/>
      <c r="E667" s="149"/>
      <c r="F667" s="150"/>
      <c r="H667" s="106"/>
      <c r="I667" s="110" t="str">
        <f t="shared" si="31"/>
        <v/>
      </c>
      <c r="J667" s="122" t="s">
        <v>5323</v>
      </c>
      <c r="K667" s="110" t="s">
        <v>2226</v>
      </c>
      <c r="L667" s="110" t="s">
        <v>1095</v>
      </c>
      <c r="M667" s="134" t="str">
        <f t="shared" si="32"/>
        <v/>
      </c>
      <c r="N667" s="110"/>
      <c r="O667" s="110"/>
      <c r="P667" s="234"/>
    </row>
    <row r="668" spans="1:16" x14ac:dyDescent="0.2">
      <c r="A668" s="154"/>
      <c r="B668" s="154"/>
      <c r="C668" s="154"/>
      <c r="D668" s="149"/>
      <c r="E668" s="149"/>
      <c r="F668" s="150"/>
      <c r="H668" s="106"/>
      <c r="I668" s="110" t="str">
        <f t="shared" si="31"/>
        <v/>
      </c>
      <c r="J668" s="122" t="s">
        <v>5322</v>
      </c>
      <c r="K668" s="110" t="s">
        <v>2227</v>
      </c>
      <c r="L668" s="110" t="s">
        <v>1095</v>
      </c>
      <c r="M668" s="134" t="str">
        <f t="shared" si="32"/>
        <v/>
      </c>
      <c r="N668" s="110"/>
      <c r="O668" s="110"/>
      <c r="P668" s="234"/>
    </row>
    <row r="669" spans="1:16" x14ac:dyDescent="0.2">
      <c r="A669" s="154"/>
      <c r="B669" s="154"/>
      <c r="C669" s="154"/>
      <c r="D669" s="149"/>
      <c r="E669" s="149"/>
      <c r="F669" s="150"/>
      <c r="H669" s="106"/>
      <c r="I669" s="110" t="str">
        <f t="shared" si="31"/>
        <v/>
      </c>
      <c r="J669" s="122" t="s">
        <v>5321</v>
      </c>
      <c r="K669" s="110" t="s">
        <v>2228</v>
      </c>
      <c r="L669" s="110" t="s">
        <v>1095</v>
      </c>
      <c r="M669" s="134" t="str">
        <f t="shared" si="32"/>
        <v/>
      </c>
      <c r="N669" s="110"/>
      <c r="O669" s="110"/>
      <c r="P669" s="234"/>
    </row>
    <row r="670" spans="1:16" x14ac:dyDescent="0.2">
      <c r="A670" s="154"/>
      <c r="B670" s="154"/>
      <c r="C670" s="154"/>
      <c r="D670" s="149"/>
      <c r="E670" s="149"/>
      <c r="F670" s="150"/>
      <c r="H670" s="106"/>
      <c r="I670" s="110" t="str">
        <f t="shared" si="31"/>
        <v/>
      </c>
      <c r="J670" s="122" t="s">
        <v>5320</v>
      </c>
      <c r="K670" s="110" t="s">
        <v>2229</v>
      </c>
      <c r="L670" s="110" t="s">
        <v>1095</v>
      </c>
      <c r="M670" s="134" t="str">
        <f t="shared" si="32"/>
        <v/>
      </c>
      <c r="N670" s="110"/>
      <c r="O670" s="110"/>
      <c r="P670" s="234" t="s">
        <v>4986</v>
      </c>
    </row>
    <row r="671" spans="1:16" x14ac:dyDescent="0.2">
      <c r="A671" s="154"/>
      <c r="B671" s="154"/>
      <c r="C671" s="154"/>
      <c r="D671" s="149"/>
      <c r="E671" s="149"/>
      <c r="F671" s="150"/>
      <c r="H671" s="106"/>
      <c r="I671" s="110" t="str">
        <f t="shared" si="31"/>
        <v/>
      </c>
      <c r="J671" s="122" t="s">
        <v>5319</v>
      </c>
      <c r="K671" s="110" t="s">
        <v>2230</v>
      </c>
      <c r="L671" s="110" t="s">
        <v>1095</v>
      </c>
      <c r="M671" s="134" t="str">
        <f t="shared" si="32"/>
        <v/>
      </c>
      <c r="N671" s="110"/>
      <c r="O671" s="110"/>
      <c r="P671" s="234"/>
    </row>
    <row r="672" spans="1:16" x14ac:dyDescent="0.2">
      <c r="A672" s="154"/>
      <c r="B672" s="154"/>
      <c r="C672" s="154"/>
      <c r="D672" s="149"/>
      <c r="E672" s="149"/>
      <c r="F672" s="150"/>
      <c r="H672" s="106"/>
      <c r="I672" s="110" t="str">
        <f t="shared" si="31"/>
        <v/>
      </c>
      <c r="J672" s="122" t="s">
        <v>5318</v>
      </c>
      <c r="K672" s="110" t="s">
        <v>2231</v>
      </c>
      <c r="L672" s="110" t="s">
        <v>1095</v>
      </c>
      <c r="M672" s="134" t="str">
        <f t="shared" si="32"/>
        <v/>
      </c>
      <c r="N672" s="110"/>
      <c r="O672" s="110"/>
      <c r="P672" s="234"/>
    </row>
    <row r="673" spans="1:16" x14ac:dyDescent="0.2">
      <c r="A673" s="154"/>
      <c r="B673" s="154"/>
      <c r="C673" s="154"/>
      <c r="D673" s="149"/>
      <c r="E673" s="149"/>
      <c r="F673" s="150"/>
      <c r="H673" s="106"/>
      <c r="I673" s="110" t="str">
        <f t="shared" si="31"/>
        <v/>
      </c>
      <c r="J673" s="122" t="s">
        <v>5317</v>
      </c>
      <c r="K673" s="110" t="s">
        <v>2232</v>
      </c>
      <c r="L673" s="110" t="s">
        <v>1095</v>
      </c>
      <c r="M673" s="134" t="str">
        <f t="shared" si="32"/>
        <v/>
      </c>
      <c r="N673" s="110"/>
      <c r="O673" s="110"/>
      <c r="P673" s="234"/>
    </row>
    <row r="674" spans="1:16" x14ac:dyDescent="0.2">
      <c r="A674" s="154"/>
      <c r="B674" s="154"/>
      <c r="C674" s="154"/>
      <c r="D674" s="149"/>
      <c r="E674" s="149"/>
      <c r="F674" s="150"/>
      <c r="H674" s="106"/>
      <c r="I674" s="110" t="str">
        <f t="shared" si="31"/>
        <v/>
      </c>
      <c r="J674" s="122" t="s">
        <v>5316</v>
      </c>
      <c r="K674" s="110" t="s">
        <v>2233</v>
      </c>
      <c r="L674" s="110" t="s">
        <v>1095</v>
      </c>
      <c r="M674" s="134" t="str">
        <f t="shared" si="32"/>
        <v/>
      </c>
      <c r="N674" s="110"/>
      <c r="O674" s="110"/>
      <c r="P674" s="234"/>
    </row>
    <row r="675" spans="1:16" x14ac:dyDescent="0.2">
      <c r="A675" s="154"/>
      <c r="B675" s="154"/>
      <c r="C675" s="154"/>
      <c r="D675" s="149"/>
      <c r="E675" s="149"/>
      <c r="F675" s="150"/>
      <c r="H675" s="106"/>
      <c r="I675" s="110" t="str">
        <f t="shared" si="31"/>
        <v/>
      </c>
      <c r="J675" s="122" t="s">
        <v>5315</v>
      </c>
      <c r="K675" s="110" t="s">
        <v>2234</v>
      </c>
      <c r="L675" s="110" t="s">
        <v>1095</v>
      </c>
      <c r="M675" s="134" t="str">
        <f t="shared" si="32"/>
        <v/>
      </c>
      <c r="N675" s="110"/>
      <c r="O675" s="110"/>
      <c r="P675" s="234"/>
    </row>
    <row r="676" spans="1:16" x14ac:dyDescent="0.2">
      <c r="A676" s="154"/>
      <c r="B676" s="154"/>
      <c r="C676" s="154"/>
      <c r="D676" s="149"/>
      <c r="E676" s="149"/>
      <c r="F676" s="150"/>
      <c r="H676" s="106"/>
      <c r="I676" s="110" t="str">
        <f t="shared" si="31"/>
        <v/>
      </c>
      <c r="J676" s="122" t="s">
        <v>5314</v>
      </c>
      <c r="K676" s="110" t="s">
        <v>2235</v>
      </c>
      <c r="L676" s="110" t="s">
        <v>1095</v>
      </c>
      <c r="M676" s="134" t="str">
        <f t="shared" si="32"/>
        <v/>
      </c>
      <c r="N676" s="110"/>
      <c r="O676" s="110"/>
      <c r="P676" s="234"/>
    </row>
    <row r="677" spans="1:16" x14ac:dyDescent="0.2">
      <c r="A677" s="154"/>
      <c r="B677" s="154"/>
      <c r="C677" s="154"/>
      <c r="D677" s="149"/>
      <c r="E677" s="149"/>
      <c r="F677" s="150"/>
      <c r="H677" s="106"/>
      <c r="I677" s="110" t="str">
        <f t="shared" si="31"/>
        <v/>
      </c>
      <c r="J677" s="122" t="s">
        <v>5313</v>
      </c>
      <c r="K677" s="110" t="s">
        <v>2236</v>
      </c>
      <c r="L677" s="110" t="s">
        <v>1095</v>
      </c>
      <c r="M677" s="134" t="str">
        <f t="shared" si="32"/>
        <v/>
      </c>
      <c r="N677" s="110"/>
      <c r="O677" s="110"/>
      <c r="P677" s="234"/>
    </row>
    <row r="678" spans="1:16" x14ac:dyDescent="0.2">
      <c r="A678" s="154"/>
      <c r="B678" s="154"/>
      <c r="C678" s="154"/>
      <c r="D678" s="149"/>
      <c r="E678" s="149"/>
      <c r="F678" s="150"/>
      <c r="H678" s="106"/>
      <c r="I678" s="110" t="str">
        <f t="shared" si="31"/>
        <v/>
      </c>
      <c r="J678" s="122" t="s">
        <v>5306</v>
      </c>
      <c r="K678" s="110" t="s">
        <v>2237</v>
      </c>
      <c r="L678" s="110" t="s">
        <v>1095</v>
      </c>
      <c r="M678" s="134" t="str">
        <f t="shared" si="32"/>
        <v/>
      </c>
      <c r="N678" s="110"/>
      <c r="O678" s="110"/>
      <c r="P678" s="234"/>
    </row>
    <row r="679" spans="1:16" x14ac:dyDescent="0.2">
      <c r="A679" s="154"/>
      <c r="B679" s="154"/>
      <c r="C679" s="154"/>
      <c r="D679" s="149"/>
      <c r="E679" s="149"/>
      <c r="F679" s="150"/>
      <c r="H679" s="106"/>
      <c r="I679" s="110" t="str">
        <f t="shared" si="31"/>
        <v/>
      </c>
      <c r="J679" s="122" t="s">
        <v>5307</v>
      </c>
      <c r="K679" s="110" t="s">
        <v>2238</v>
      </c>
      <c r="L679" s="110" t="s">
        <v>1095</v>
      </c>
      <c r="M679" s="134" t="str">
        <f t="shared" si="32"/>
        <v/>
      </c>
      <c r="N679" s="110"/>
      <c r="O679" s="110"/>
      <c r="P679" s="234"/>
    </row>
    <row r="680" spans="1:16" x14ac:dyDescent="0.2">
      <c r="A680" s="154"/>
      <c r="B680" s="154"/>
      <c r="C680" s="154"/>
      <c r="D680" s="149"/>
      <c r="E680" s="149"/>
      <c r="F680" s="150"/>
      <c r="H680" s="106"/>
      <c r="I680" s="110" t="str">
        <f t="shared" si="31"/>
        <v/>
      </c>
      <c r="J680" s="122" t="s">
        <v>5308</v>
      </c>
      <c r="K680" s="110" t="s">
        <v>2239</v>
      </c>
      <c r="L680" s="110" t="s">
        <v>1095</v>
      </c>
      <c r="M680" s="134" t="str">
        <f t="shared" si="32"/>
        <v/>
      </c>
      <c r="N680" s="110"/>
      <c r="O680" s="110"/>
      <c r="P680" s="234"/>
    </row>
    <row r="681" spans="1:16" x14ac:dyDescent="0.2">
      <c r="A681" s="154"/>
      <c r="B681" s="154"/>
      <c r="C681" s="154"/>
      <c r="D681" s="149"/>
      <c r="E681" s="149"/>
      <c r="F681" s="150"/>
      <c r="H681" s="106"/>
      <c r="I681" s="110" t="str">
        <f t="shared" si="31"/>
        <v/>
      </c>
      <c r="J681" s="122" t="s">
        <v>5309</v>
      </c>
      <c r="K681" s="110" t="s">
        <v>2240</v>
      </c>
      <c r="L681" s="110" t="s">
        <v>1095</v>
      </c>
      <c r="M681" s="134" t="str">
        <f t="shared" si="32"/>
        <v/>
      </c>
      <c r="N681" s="110"/>
      <c r="O681" s="110"/>
      <c r="P681" s="234"/>
    </row>
    <row r="682" spans="1:16" x14ac:dyDescent="0.2">
      <c r="A682" s="154"/>
      <c r="B682" s="154"/>
      <c r="C682" s="154"/>
      <c r="D682" s="149"/>
      <c r="E682" s="149"/>
      <c r="F682" s="150"/>
      <c r="H682" s="106"/>
      <c r="I682" s="110" t="str">
        <f t="shared" si="31"/>
        <v/>
      </c>
      <c r="J682" s="122" t="s">
        <v>5310</v>
      </c>
      <c r="K682" s="110" t="s">
        <v>2241</v>
      </c>
      <c r="L682" s="110" t="s">
        <v>1095</v>
      </c>
      <c r="M682" s="134" t="str">
        <f t="shared" si="32"/>
        <v/>
      </c>
      <c r="N682" s="110"/>
      <c r="O682" s="110"/>
      <c r="P682" s="234"/>
    </row>
    <row r="683" spans="1:16" x14ac:dyDescent="0.2">
      <c r="A683" s="154"/>
      <c r="B683" s="154"/>
      <c r="C683" s="154"/>
      <c r="D683" s="149"/>
      <c r="E683" s="149"/>
      <c r="F683" s="150"/>
      <c r="H683" s="106"/>
      <c r="I683" s="110" t="str">
        <f t="shared" si="31"/>
        <v/>
      </c>
      <c r="J683" s="122" t="s">
        <v>5311</v>
      </c>
      <c r="K683" s="110" t="s">
        <v>2242</v>
      </c>
      <c r="L683" s="110" t="s">
        <v>1095</v>
      </c>
      <c r="M683" s="134" t="str">
        <f t="shared" si="32"/>
        <v/>
      </c>
      <c r="N683" s="110"/>
      <c r="O683" s="110"/>
      <c r="P683" s="234"/>
    </row>
    <row r="684" spans="1:16" x14ac:dyDescent="0.2">
      <c r="A684" s="154"/>
      <c r="B684" s="154"/>
      <c r="C684" s="154"/>
      <c r="D684" s="149"/>
      <c r="E684" s="149"/>
      <c r="F684" s="150"/>
      <c r="H684" s="106"/>
      <c r="I684" s="110" t="str">
        <f t="shared" si="31"/>
        <v/>
      </c>
      <c r="J684" s="122" t="s">
        <v>5312</v>
      </c>
      <c r="K684" s="110" t="s">
        <v>2243</v>
      </c>
      <c r="L684" s="110" t="s">
        <v>1095</v>
      </c>
      <c r="M684" s="134" t="str">
        <f t="shared" si="32"/>
        <v/>
      </c>
      <c r="N684" s="110"/>
      <c r="O684" s="110"/>
      <c r="P684" s="234"/>
    </row>
    <row r="685" spans="1:16" x14ac:dyDescent="0.2">
      <c r="A685" s="154"/>
      <c r="B685" s="154"/>
      <c r="C685" s="154"/>
      <c r="D685" s="149"/>
      <c r="E685" s="149"/>
      <c r="F685" s="150"/>
      <c r="H685" s="106"/>
      <c r="I685" s="110" t="str">
        <f t="shared" si="31"/>
        <v/>
      </c>
      <c r="J685" s="122" t="s">
        <v>15814</v>
      </c>
      <c r="K685" s="110" t="s">
        <v>2244</v>
      </c>
      <c r="L685" s="110" t="s">
        <v>1095</v>
      </c>
      <c r="M685" s="134" t="str">
        <f t="shared" si="32"/>
        <v/>
      </c>
      <c r="N685" s="110"/>
      <c r="O685" s="110"/>
      <c r="P685" s="234"/>
    </row>
    <row r="686" spans="1:16" x14ac:dyDescent="0.2">
      <c r="A686" s="154"/>
      <c r="B686" s="154"/>
      <c r="C686" s="154"/>
      <c r="D686" s="149"/>
      <c r="E686" s="149"/>
      <c r="F686" s="150"/>
      <c r="H686" s="106"/>
      <c r="I686" s="110" t="str">
        <f t="shared" si="31"/>
        <v/>
      </c>
      <c r="J686" s="122" t="s">
        <v>15815</v>
      </c>
      <c r="K686" s="110" t="s">
        <v>2245</v>
      </c>
      <c r="L686" s="110" t="s">
        <v>1095</v>
      </c>
      <c r="M686" s="134" t="str">
        <f t="shared" si="32"/>
        <v/>
      </c>
      <c r="N686" s="110"/>
      <c r="O686" s="110"/>
      <c r="P686" s="234"/>
    </row>
    <row r="687" spans="1:16" x14ac:dyDescent="0.2">
      <c r="A687" s="154"/>
      <c r="B687" s="154"/>
      <c r="C687" s="154"/>
      <c r="D687" s="149"/>
      <c r="E687" s="149"/>
      <c r="F687" s="150"/>
      <c r="H687" s="106"/>
      <c r="I687" s="110" t="str">
        <f t="shared" si="31"/>
        <v/>
      </c>
      <c r="J687" s="122" t="s">
        <v>15816</v>
      </c>
      <c r="K687" s="110" t="s">
        <v>2246</v>
      </c>
      <c r="L687" s="110" t="s">
        <v>1095</v>
      </c>
      <c r="M687" s="134" t="str">
        <f t="shared" si="32"/>
        <v/>
      </c>
      <c r="N687" s="110"/>
      <c r="O687" s="110"/>
      <c r="P687" s="234"/>
    </row>
    <row r="688" spans="1:16" x14ac:dyDescent="0.2">
      <c r="A688" s="154"/>
      <c r="B688" s="154"/>
      <c r="C688" s="154"/>
      <c r="D688" s="149"/>
      <c r="E688" s="149"/>
      <c r="F688" s="150"/>
      <c r="H688" s="106"/>
      <c r="I688" s="110" t="str">
        <f t="shared" si="31"/>
        <v/>
      </c>
      <c r="J688" s="122" t="s">
        <v>15817</v>
      </c>
      <c r="K688" s="110" t="s">
        <v>2247</v>
      </c>
      <c r="L688" s="110" t="s">
        <v>1095</v>
      </c>
      <c r="M688" s="134" t="str">
        <f t="shared" si="32"/>
        <v/>
      </c>
      <c r="N688" s="110"/>
      <c r="O688" s="110"/>
      <c r="P688" s="234"/>
    </row>
    <row r="689" spans="1:16" x14ac:dyDescent="0.2">
      <c r="A689" s="154"/>
      <c r="B689" s="154"/>
      <c r="C689" s="154"/>
      <c r="D689" s="149"/>
      <c r="E689" s="149"/>
      <c r="F689" s="150"/>
      <c r="H689" s="106"/>
      <c r="I689" s="110" t="str">
        <f t="shared" si="31"/>
        <v/>
      </c>
      <c r="J689" s="122" t="s">
        <v>15818</v>
      </c>
      <c r="K689" s="110" t="s">
        <v>2248</v>
      </c>
      <c r="L689" s="110" t="s">
        <v>1095</v>
      </c>
      <c r="M689" s="134" t="str">
        <f t="shared" si="32"/>
        <v/>
      </c>
      <c r="N689" s="110"/>
      <c r="O689" s="110"/>
      <c r="P689" s="234"/>
    </row>
    <row r="690" spans="1:16" x14ac:dyDescent="0.2">
      <c r="A690" s="154"/>
      <c r="B690" s="154"/>
      <c r="C690" s="154"/>
      <c r="D690" s="149"/>
      <c r="E690" s="149"/>
      <c r="F690" s="150"/>
      <c r="H690" s="106"/>
      <c r="I690" s="110" t="str">
        <f t="shared" si="31"/>
        <v/>
      </c>
      <c r="J690" s="122" t="s">
        <v>15819</v>
      </c>
      <c r="K690" s="110" t="s">
        <v>2249</v>
      </c>
      <c r="L690" s="110" t="s">
        <v>1095</v>
      </c>
      <c r="M690" s="134" t="str">
        <f t="shared" si="32"/>
        <v/>
      </c>
      <c r="N690" s="110"/>
      <c r="O690" s="110"/>
      <c r="P690" s="234"/>
    </row>
    <row r="691" spans="1:16" x14ac:dyDescent="0.2">
      <c r="A691" s="154"/>
      <c r="B691" s="154"/>
      <c r="C691" s="154"/>
      <c r="D691" s="149"/>
      <c r="E691" s="149"/>
      <c r="F691" s="150"/>
      <c r="H691" s="106"/>
      <c r="I691" s="110" t="str">
        <f t="shared" si="31"/>
        <v/>
      </c>
      <c r="J691" s="122" t="s">
        <v>15820</v>
      </c>
      <c r="K691" s="110" t="s">
        <v>2250</v>
      </c>
      <c r="L691" s="110" t="s">
        <v>1095</v>
      </c>
      <c r="M691" s="134" t="str">
        <f t="shared" si="32"/>
        <v/>
      </c>
      <c r="N691" s="110"/>
      <c r="O691" s="110"/>
      <c r="P691" s="234"/>
    </row>
    <row r="692" spans="1:16" x14ac:dyDescent="0.2">
      <c r="A692" s="154"/>
      <c r="B692" s="154"/>
      <c r="C692" s="154"/>
      <c r="D692" s="149"/>
      <c r="E692" s="149"/>
      <c r="F692" s="150"/>
      <c r="H692" s="106"/>
      <c r="I692" s="110" t="str">
        <f t="shared" si="31"/>
        <v/>
      </c>
      <c r="J692" s="122" t="s">
        <v>15821</v>
      </c>
      <c r="K692" s="110" t="s">
        <v>2251</v>
      </c>
      <c r="L692" s="110" t="s">
        <v>1095</v>
      </c>
      <c r="M692" s="134" t="str">
        <f t="shared" si="32"/>
        <v/>
      </c>
      <c r="N692" s="110"/>
      <c r="O692" s="110"/>
      <c r="P692" s="234"/>
    </row>
    <row r="693" spans="1:16" x14ac:dyDescent="0.2">
      <c r="A693" s="154"/>
      <c r="B693" s="154"/>
      <c r="C693" s="154"/>
      <c r="D693" s="149"/>
      <c r="E693" s="149"/>
      <c r="F693" s="150"/>
      <c r="H693" s="106"/>
      <c r="I693" s="110" t="str">
        <f t="shared" si="31"/>
        <v/>
      </c>
      <c r="J693" s="122" t="s">
        <v>15822</v>
      </c>
      <c r="K693" s="110" t="s">
        <v>2252</v>
      </c>
      <c r="L693" s="110" t="s">
        <v>1095</v>
      </c>
      <c r="M693" s="134" t="str">
        <f t="shared" si="32"/>
        <v/>
      </c>
      <c r="N693" s="110"/>
      <c r="O693" s="110"/>
      <c r="P693" s="234"/>
    </row>
    <row r="694" spans="1:16" x14ac:dyDescent="0.2">
      <c r="A694" s="154"/>
      <c r="B694" s="154"/>
      <c r="C694" s="154"/>
      <c r="D694" s="149"/>
      <c r="E694" s="149"/>
      <c r="F694" s="150"/>
      <c r="H694" s="106"/>
      <c r="I694" s="110" t="str">
        <f t="shared" si="31"/>
        <v/>
      </c>
      <c r="J694" s="122" t="s">
        <v>15823</v>
      </c>
      <c r="K694" s="110" t="s">
        <v>2253</v>
      </c>
      <c r="L694" s="110" t="s">
        <v>1095</v>
      </c>
      <c r="M694" s="134" t="str">
        <f t="shared" si="32"/>
        <v/>
      </c>
      <c r="N694" s="110"/>
      <c r="O694" s="110"/>
      <c r="P694" s="234"/>
    </row>
    <row r="695" spans="1:16" x14ac:dyDescent="0.2">
      <c r="A695" s="154"/>
      <c r="B695" s="154"/>
      <c r="C695" s="154"/>
      <c r="D695" s="149"/>
      <c r="E695" s="149"/>
      <c r="F695" s="150"/>
      <c r="H695" s="106"/>
      <c r="I695" s="110" t="str">
        <f t="shared" si="31"/>
        <v/>
      </c>
      <c r="J695" s="122" t="s">
        <v>15824</v>
      </c>
      <c r="K695" s="110" t="s">
        <v>2254</v>
      </c>
      <c r="L695" s="110" t="s">
        <v>1095</v>
      </c>
      <c r="M695" s="134" t="str">
        <f t="shared" si="32"/>
        <v/>
      </c>
      <c r="N695" s="110"/>
      <c r="O695" s="110"/>
      <c r="P695" s="234"/>
    </row>
    <row r="696" spans="1:16" x14ac:dyDescent="0.2">
      <c r="A696" s="154"/>
      <c r="B696" s="154"/>
      <c r="C696" s="154"/>
      <c r="D696" s="149"/>
      <c r="E696" s="149"/>
      <c r="F696" s="150"/>
      <c r="H696" s="106"/>
      <c r="I696" s="110" t="str">
        <f t="shared" si="31"/>
        <v/>
      </c>
      <c r="J696" s="122" t="s">
        <v>15825</v>
      </c>
      <c r="K696" s="110" t="s">
        <v>2255</v>
      </c>
      <c r="L696" s="110" t="s">
        <v>1095</v>
      </c>
      <c r="M696" s="134" t="str">
        <f t="shared" si="32"/>
        <v/>
      </c>
      <c r="N696" s="110"/>
      <c r="O696" s="110"/>
      <c r="P696" s="234"/>
    </row>
    <row r="697" spans="1:16" x14ac:dyDescent="0.2">
      <c r="A697" s="154"/>
      <c r="B697" s="154"/>
      <c r="C697" s="154"/>
      <c r="D697" s="149"/>
      <c r="E697" s="149"/>
      <c r="F697" s="150"/>
      <c r="H697" s="106"/>
      <c r="I697" s="110" t="str">
        <f t="shared" si="31"/>
        <v/>
      </c>
      <c r="J697" s="122" t="s">
        <v>15826</v>
      </c>
      <c r="K697" s="110" t="s">
        <v>2256</v>
      </c>
      <c r="L697" s="110" t="s">
        <v>1095</v>
      </c>
      <c r="M697" s="134" t="str">
        <f t="shared" si="32"/>
        <v/>
      </c>
      <c r="N697" s="110"/>
      <c r="O697" s="110"/>
      <c r="P697" s="234"/>
    </row>
    <row r="698" spans="1:16" x14ac:dyDescent="0.2">
      <c r="A698" s="154"/>
      <c r="B698" s="154"/>
      <c r="C698" s="154"/>
      <c r="D698" s="149"/>
      <c r="E698" s="149"/>
      <c r="F698" s="150"/>
      <c r="H698" s="106"/>
      <c r="I698" s="110" t="str">
        <f t="shared" si="31"/>
        <v/>
      </c>
      <c r="J698" s="122" t="s">
        <v>15827</v>
      </c>
      <c r="K698" s="110" t="s">
        <v>2257</v>
      </c>
      <c r="L698" s="110" t="s">
        <v>1095</v>
      </c>
      <c r="M698" s="134" t="str">
        <f t="shared" si="32"/>
        <v/>
      </c>
      <c r="N698" s="110"/>
      <c r="O698" s="110"/>
      <c r="P698" s="234"/>
    </row>
    <row r="699" spans="1:16" x14ac:dyDescent="0.2">
      <c r="A699" s="154"/>
      <c r="B699" s="154"/>
      <c r="C699" s="154"/>
      <c r="D699" s="149"/>
      <c r="E699" s="149"/>
      <c r="F699" s="150"/>
      <c r="H699" s="106"/>
      <c r="I699" s="110" t="str">
        <f t="shared" si="31"/>
        <v/>
      </c>
      <c r="J699" s="122" t="s">
        <v>15828</v>
      </c>
      <c r="K699" s="110" t="s">
        <v>2258</v>
      </c>
      <c r="L699" s="110" t="s">
        <v>1095</v>
      </c>
      <c r="M699" s="134" t="str">
        <f t="shared" si="32"/>
        <v/>
      </c>
      <c r="N699" s="110"/>
      <c r="O699" s="110"/>
      <c r="P699" s="234"/>
    </row>
    <row r="700" spans="1:16" x14ac:dyDescent="0.2">
      <c r="A700" s="154"/>
      <c r="B700" s="154"/>
      <c r="C700" s="154"/>
      <c r="D700" s="149"/>
      <c r="E700" s="149"/>
      <c r="F700" s="150"/>
      <c r="H700" s="106"/>
      <c r="I700" s="110" t="str">
        <f t="shared" si="31"/>
        <v/>
      </c>
      <c r="J700" s="122" t="s">
        <v>15829</v>
      </c>
      <c r="K700" s="110" t="s">
        <v>2259</v>
      </c>
      <c r="L700" s="110" t="s">
        <v>1095</v>
      </c>
      <c r="M700" s="134" t="str">
        <f t="shared" si="32"/>
        <v/>
      </c>
      <c r="N700" s="110"/>
      <c r="O700" s="110"/>
      <c r="P700" s="234"/>
    </row>
    <row r="701" spans="1:16" x14ac:dyDescent="0.2">
      <c r="A701" s="154"/>
      <c r="B701" s="154"/>
      <c r="C701" s="154"/>
      <c r="D701" s="149"/>
      <c r="E701" s="149"/>
      <c r="F701" s="150"/>
      <c r="H701" s="106"/>
      <c r="I701" s="110" t="str">
        <f t="shared" si="31"/>
        <v/>
      </c>
      <c r="J701" s="122" t="s">
        <v>15830</v>
      </c>
      <c r="K701" s="110" t="s">
        <v>2260</v>
      </c>
      <c r="L701" s="110" t="s">
        <v>1095</v>
      </c>
      <c r="M701" s="134" t="str">
        <f t="shared" si="32"/>
        <v/>
      </c>
      <c r="N701" s="110"/>
      <c r="O701" s="110"/>
      <c r="P701" s="234"/>
    </row>
    <row r="702" spans="1:16" x14ac:dyDescent="0.2">
      <c r="A702" s="154"/>
      <c r="B702" s="154"/>
      <c r="C702" s="154"/>
      <c r="D702" s="149"/>
      <c r="E702" s="149"/>
      <c r="F702" s="150"/>
      <c r="H702" s="106"/>
      <c r="I702" s="110" t="str">
        <f t="shared" si="31"/>
        <v/>
      </c>
      <c r="J702" s="122" t="s">
        <v>15831</v>
      </c>
      <c r="K702" s="110" t="s">
        <v>2261</v>
      </c>
      <c r="L702" s="110" t="s">
        <v>1095</v>
      </c>
      <c r="M702" s="134" t="str">
        <f t="shared" si="32"/>
        <v/>
      </c>
      <c r="N702" s="110"/>
      <c r="O702" s="110"/>
      <c r="P702" s="234"/>
    </row>
    <row r="703" spans="1:16" x14ac:dyDescent="0.2">
      <c r="A703" s="154"/>
      <c r="B703" s="154"/>
      <c r="C703" s="154"/>
      <c r="D703" s="149"/>
      <c r="E703" s="149"/>
      <c r="F703" s="150"/>
      <c r="H703" s="106"/>
      <c r="I703" s="110" t="str">
        <f t="shared" si="31"/>
        <v/>
      </c>
      <c r="J703" s="122" t="s">
        <v>15832</v>
      </c>
      <c r="K703" s="110" t="s">
        <v>2262</v>
      </c>
      <c r="L703" s="110" t="s">
        <v>1095</v>
      </c>
      <c r="M703" s="134" t="str">
        <f t="shared" si="32"/>
        <v/>
      </c>
      <c r="N703" s="110"/>
      <c r="O703" s="110"/>
      <c r="P703" s="234"/>
    </row>
    <row r="704" spans="1:16" x14ac:dyDescent="0.2">
      <c r="A704" s="154"/>
      <c r="B704" s="154"/>
      <c r="C704" s="154"/>
      <c r="D704" s="149"/>
      <c r="E704" s="149"/>
      <c r="F704" s="150"/>
      <c r="H704" s="106"/>
      <c r="I704" s="110" t="str">
        <f t="shared" si="31"/>
        <v/>
      </c>
      <c r="J704" s="122" t="s">
        <v>15833</v>
      </c>
      <c r="K704" s="110" t="s">
        <v>2263</v>
      </c>
      <c r="L704" s="110" t="s">
        <v>1095</v>
      </c>
      <c r="M704" s="134" t="str">
        <f t="shared" si="32"/>
        <v/>
      </c>
      <c r="N704" s="110"/>
      <c r="O704" s="110"/>
      <c r="P704" s="234"/>
    </row>
    <row r="705" spans="1:16" x14ac:dyDescent="0.2">
      <c r="A705" s="154"/>
      <c r="B705" s="154"/>
      <c r="C705" s="154"/>
      <c r="D705" s="149"/>
      <c r="E705" s="149"/>
      <c r="F705" s="150"/>
      <c r="H705" s="106"/>
      <c r="I705" s="110" t="str">
        <f t="shared" si="31"/>
        <v/>
      </c>
      <c r="J705" s="122" t="s">
        <v>15834</v>
      </c>
      <c r="K705" s="110" t="s">
        <v>2264</v>
      </c>
      <c r="L705" s="110" t="s">
        <v>1095</v>
      </c>
      <c r="M705" s="134" t="str">
        <f t="shared" si="32"/>
        <v/>
      </c>
      <c r="N705" s="110"/>
      <c r="O705" s="110"/>
      <c r="P705" s="234"/>
    </row>
    <row r="706" spans="1:16" x14ac:dyDescent="0.2">
      <c r="A706" s="154"/>
      <c r="B706" s="154"/>
      <c r="C706" s="154"/>
      <c r="D706" s="149"/>
      <c r="E706" s="149"/>
      <c r="F706" s="150"/>
      <c r="H706" s="106"/>
      <c r="I706" s="110" t="str">
        <f t="shared" si="31"/>
        <v/>
      </c>
      <c r="J706" s="122" t="s">
        <v>15835</v>
      </c>
      <c r="K706" s="110" t="s">
        <v>2265</v>
      </c>
      <c r="L706" s="110" t="s">
        <v>1095</v>
      </c>
      <c r="M706" s="134" t="str">
        <f t="shared" si="32"/>
        <v/>
      </c>
      <c r="N706" s="110"/>
      <c r="O706" s="110"/>
      <c r="P706" s="234"/>
    </row>
    <row r="707" spans="1:16" x14ac:dyDescent="0.2">
      <c r="A707" s="154"/>
      <c r="B707" s="154"/>
      <c r="C707" s="154"/>
      <c r="D707" s="149"/>
      <c r="E707" s="149"/>
      <c r="F707" s="150"/>
      <c r="H707" s="106"/>
      <c r="I707" s="110" t="str">
        <f t="shared" si="31"/>
        <v/>
      </c>
      <c r="J707" s="122" t="s">
        <v>15836</v>
      </c>
      <c r="K707" s="110" t="s">
        <v>2266</v>
      </c>
      <c r="L707" s="110" t="s">
        <v>1095</v>
      </c>
      <c r="M707" s="134" t="str">
        <f t="shared" si="32"/>
        <v/>
      </c>
      <c r="N707" s="110"/>
      <c r="O707" s="110"/>
      <c r="P707" s="234"/>
    </row>
    <row r="708" spans="1:16" x14ac:dyDescent="0.2">
      <c r="A708" s="154"/>
      <c r="B708" s="154"/>
      <c r="C708" s="154"/>
      <c r="D708" s="149"/>
      <c r="E708" s="149"/>
      <c r="F708" s="150"/>
      <c r="H708" s="106"/>
      <c r="I708" s="110" t="str">
        <f t="shared" si="31"/>
        <v/>
      </c>
      <c r="J708" s="122" t="s">
        <v>15837</v>
      </c>
      <c r="K708" s="110" t="s">
        <v>2267</v>
      </c>
      <c r="L708" s="110" t="s">
        <v>1095</v>
      </c>
      <c r="M708" s="134" t="str">
        <f t="shared" si="32"/>
        <v/>
      </c>
      <c r="N708" s="110"/>
      <c r="O708" s="110"/>
      <c r="P708" s="234"/>
    </row>
    <row r="709" spans="1:16" x14ac:dyDescent="0.2">
      <c r="A709" s="154"/>
      <c r="B709" s="154"/>
      <c r="C709" s="154"/>
      <c r="D709" s="149"/>
      <c r="E709" s="149"/>
      <c r="F709" s="150"/>
      <c r="H709" s="106"/>
      <c r="I709" s="110" t="str">
        <f t="shared" si="31"/>
        <v/>
      </c>
      <c r="J709" s="122" t="s">
        <v>15838</v>
      </c>
      <c r="K709" s="110" t="s">
        <v>2268</v>
      </c>
      <c r="L709" s="110" t="s">
        <v>1095</v>
      </c>
      <c r="M709" s="134" t="str">
        <f t="shared" si="32"/>
        <v/>
      </c>
      <c r="N709" s="110"/>
      <c r="O709" s="110"/>
      <c r="P709" s="234"/>
    </row>
    <row r="710" spans="1:16" x14ac:dyDescent="0.2">
      <c r="A710" s="154"/>
      <c r="B710" s="154"/>
      <c r="C710" s="154"/>
      <c r="D710" s="149"/>
      <c r="E710" s="149"/>
      <c r="F710" s="150"/>
      <c r="H710" s="106"/>
      <c r="I710" s="110" t="str">
        <f t="shared" si="31"/>
        <v/>
      </c>
      <c r="J710" s="122" t="s">
        <v>15839</v>
      </c>
      <c r="K710" s="110" t="s">
        <v>2269</v>
      </c>
      <c r="L710" s="110" t="s">
        <v>1095</v>
      </c>
      <c r="M710" s="134" t="str">
        <f t="shared" si="32"/>
        <v/>
      </c>
      <c r="N710" s="110"/>
      <c r="O710" s="110"/>
      <c r="P710" s="234"/>
    </row>
    <row r="711" spans="1:16" x14ac:dyDescent="0.2">
      <c r="A711" s="154"/>
      <c r="B711" s="154"/>
      <c r="C711" s="154"/>
      <c r="D711" s="149"/>
      <c r="E711" s="149"/>
      <c r="F711" s="150"/>
      <c r="H711" s="106"/>
      <c r="I711" s="110" t="str">
        <f t="shared" si="31"/>
        <v/>
      </c>
      <c r="J711" s="122" t="s">
        <v>15840</v>
      </c>
      <c r="K711" s="110" t="s">
        <v>2270</v>
      </c>
      <c r="L711" s="110" t="s">
        <v>1095</v>
      </c>
      <c r="M711" s="134" t="str">
        <f t="shared" si="32"/>
        <v/>
      </c>
      <c r="N711" s="110"/>
      <c r="O711" s="110"/>
      <c r="P711" s="234"/>
    </row>
    <row r="712" spans="1:16" x14ac:dyDescent="0.2">
      <c r="A712" s="154"/>
      <c r="B712" s="154"/>
      <c r="C712" s="154"/>
      <c r="D712" s="149"/>
      <c r="E712" s="149"/>
      <c r="F712" s="150"/>
      <c r="H712" s="106"/>
      <c r="I712" s="110" t="str">
        <f t="shared" si="31"/>
        <v/>
      </c>
      <c r="J712" s="122" t="s">
        <v>15841</v>
      </c>
      <c r="K712" s="110" t="s">
        <v>2271</v>
      </c>
      <c r="L712" s="110" t="s">
        <v>1095</v>
      </c>
      <c r="M712" s="134" t="str">
        <f t="shared" si="32"/>
        <v/>
      </c>
      <c r="N712" s="110"/>
      <c r="O712" s="110"/>
      <c r="P712" s="234"/>
    </row>
    <row r="713" spans="1:16" x14ac:dyDescent="0.2">
      <c r="A713" s="154"/>
      <c r="B713" s="154"/>
      <c r="C713" s="154"/>
      <c r="D713" s="149"/>
      <c r="E713" s="149"/>
      <c r="F713" s="150"/>
      <c r="H713" s="106"/>
      <c r="I713" s="110" t="str">
        <f t="shared" ref="I713:I776" si="33">IFERROR((INDEX(A:E,MATCH($J713,E:E,0),2)),"")</f>
        <v/>
      </c>
      <c r="J713" s="122" t="s">
        <v>15842</v>
      </c>
      <c r="K713" s="110" t="s">
        <v>2272</v>
      </c>
      <c r="L713" s="110" t="s">
        <v>1095</v>
      </c>
      <c r="M713" s="134" t="str">
        <f t="shared" si="32"/>
        <v/>
      </c>
      <c r="N713" s="110"/>
      <c r="O713" s="110"/>
      <c r="P713" s="234"/>
    </row>
    <row r="714" spans="1:16" x14ac:dyDescent="0.2">
      <c r="A714" s="154"/>
      <c r="B714" s="154"/>
      <c r="C714" s="154"/>
      <c r="D714" s="149"/>
      <c r="E714" s="149"/>
      <c r="F714" s="150"/>
      <c r="H714" s="106"/>
      <c r="I714" s="110" t="str">
        <f t="shared" si="33"/>
        <v/>
      </c>
      <c r="J714" s="122" t="s">
        <v>15843</v>
      </c>
      <c r="K714" s="110" t="s">
        <v>2273</v>
      </c>
      <c r="L714" s="110" t="s">
        <v>1095</v>
      </c>
      <c r="M714" s="134" t="str">
        <f t="shared" ref="M714:M777" si="34">IF(N714="","",HYPERLINK(O714,N714))</f>
        <v/>
      </c>
      <c r="N714" s="110"/>
      <c r="O714" s="110"/>
      <c r="P714" s="234"/>
    </row>
    <row r="715" spans="1:16" x14ac:dyDescent="0.2">
      <c r="A715" s="154"/>
      <c r="B715" s="154"/>
      <c r="C715" s="154"/>
      <c r="D715" s="149"/>
      <c r="E715" s="149"/>
      <c r="F715" s="150"/>
      <c r="H715" s="106"/>
      <c r="I715" s="110" t="str">
        <f t="shared" si="33"/>
        <v/>
      </c>
      <c r="J715" s="122" t="s">
        <v>15844</v>
      </c>
      <c r="K715" s="110" t="s">
        <v>2274</v>
      </c>
      <c r="L715" s="110" t="s">
        <v>1095</v>
      </c>
      <c r="M715" s="134" t="str">
        <f t="shared" si="34"/>
        <v/>
      </c>
      <c r="N715" s="110"/>
      <c r="O715" s="110"/>
      <c r="P715" s="234"/>
    </row>
    <row r="716" spans="1:16" x14ac:dyDescent="0.2">
      <c r="A716" s="154"/>
      <c r="B716" s="154"/>
      <c r="C716" s="154"/>
      <c r="D716" s="149"/>
      <c r="E716" s="149"/>
      <c r="F716" s="150"/>
      <c r="H716" s="106"/>
      <c r="I716" s="110" t="str">
        <f t="shared" si="33"/>
        <v/>
      </c>
      <c r="J716" s="122" t="s">
        <v>15845</v>
      </c>
      <c r="K716" s="110" t="s">
        <v>2275</v>
      </c>
      <c r="L716" s="110" t="s">
        <v>1095</v>
      </c>
      <c r="M716" s="134" t="str">
        <f t="shared" si="34"/>
        <v/>
      </c>
      <c r="N716" s="110"/>
      <c r="O716" s="110"/>
      <c r="P716" s="234"/>
    </row>
    <row r="717" spans="1:16" x14ac:dyDescent="0.2">
      <c r="A717" s="154"/>
      <c r="B717" s="154"/>
      <c r="C717" s="154"/>
      <c r="D717" s="149"/>
      <c r="E717" s="149"/>
      <c r="F717" s="150"/>
      <c r="H717" s="106"/>
      <c r="I717" s="110" t="str">
        <f t="shared" si="33"/>
        <v/>
      </c>
      <c r="J717" s="122" t="s">
        <v>15846</v>
      </c>
      <c r="K717" s="110" t="s">
        <v>2276</v>
      </c>
      <c r="L717" s="110" t="s">
        <v>1095</v>
      </c>
      <c r="M717" s="134" t="str">
        <f t="shared" si="34"/>
        <v/>
      </c>
      <c r="N717" s="110"/>
      <c r="O717" s="110"/>
      <c r="P717" s="234"/>
    </row>
    <row r="718" spans="1:16" x14ac:dyDescent="0.2">
      <c r="A718" s="154"/>
      <c r="B718" s="154"/>
      <c r="C718" s="154"/>
      <c r="D718" s="149"/>
      <c r="E718" s="149"/>
      <c r="F718" s="150"/>
      <c r="H718" s="106"/>
      <c r="I718" s="110" t="str">
        <f t="shared" si="33"/>
        <v/>
      </c>
      <c r="J718" s="122" t="s">
        <v>15847</v>
      </c>
      <c r="K718" s="110" t="s">
        <v>2277</v>
      </c>
      <c r="L718" s="110" t="s">
        <v>1095</v>
      </c>
      <c r="M718" s="134" t="str">
        <f t="shared" si="34"/>
        <v/>
      </c>
      <c r="N718" s="110"/>
      <c r="O718" s="110"/>
      <c r="P718" s="234"/>
    </row>
    <row r="719" spans="1:16" x14ac:dyDescent="0.2">
      <c r="A719" s="154"/>
      <c r="B719" s="154"/>
      <c r="C719" s="154"/>
      <c r="D719" s="149"/>
      <c r="E719" s="149"/>
      <c r="F719" s="150"/>
      <c r="H719" s="106"/>
      <c r="I719" s="110" t="str">
        <f t="shared" si="33"/>
        <v/>
      </c>
      <c r="J719" s="122" t="s">
        <v>15848</v>
      </c>
      <c r="K719" s="110" t="s">
        <v>2278</v>
      </c>
      <c r="L719" s="110" t="s">
        <v>1095</v>
      </c>
      <c r="M719" s="134" t="str">
        <f t="shared" si="34"/>
        <v/>
      </c>
      <c r="N719" s="110"/>
      <c r="O719" s="110"/>
      <c r="P719" s="234" t="s">
        <v>4987</v>
      </c>
    </row>
    <row r="720" spans="1:16" x14ac:dyDescent="0.2">
      <c r="A720" s="154"/>
      <c r="B720" s="154"/>
      <c r="C720" s="154"/>
      <c r="D720" s="149"/>
      <c r="E720" s="149"/>
      <c r="F720" s="150"/>
      <c r="H720" s="106"/>
      <c r="I720" s="110" t="str">
        <f t="shared" si="33"/>
        <v/>
      </c>
      <c r="J720" s="122" t="s">
        <v>15849</v>
      </c>
      <c r="K720" s="110" t="s">
        <v>2279</v>
      </c>
      <c r="L720" s="110" t="s">
        <v>1095</v>
      </c>
      <c r="M720" s="134" t="str">
        <f t="shared" si="34"/>
        <v/>
      </c>
      <c r="N720" s="110"/>
      <c r="O720" s="110"/>
      <c r="P720" s="234"/>
    </row>
    <row r="721" spans="1:16" x14ac:dyDescent="0.2">
      <c r="A721" s="154"/>
      <c r="B721" s="154"/>
      <c r="C721" s="154"/>
      <c r="D721" s="149"/>
      <c r="E721" s="149"/>
      <c r="F721" s="150"/>
      <c r="H721" s="106"/>
      <c r="I721" s="110" t="str">
        <f t="shared" si="33"/>
        <v/>
      </c>
      <c r="J721" s="122" t="s">
        <v>15850</v>
      </c>
      <c r="K721" s="110" t="s">
        <v>2280</v>
      </c>
      <c r="L721" s="110" t="s">
        <v>1095</v>
      </c>
      <c r="M721" s="134" t="str">
        <f t="shared" si="34"/>
        <v/>
      </c>
      <c r="N721" s="110"/>
      <c r="O721" s="110"/>
      <c r="P721" s="234"/>
    </row>
    <row r="722" spans="1:16" x14ac:dyDescent="0.2">
      <c r="A722" s="154"/>
      <c r="B722" s="154"/>
      <c r="C722" s="154"/>
      <c r="D722" s="149"/>
      <c r="E722" s="149"/>
      <c r="F722" s="150"/>
      <c r="H722" s="106"/>
      <c r="I722" s="110" t="str">
        <f t="shared" si="33"/>
        <v/>
      </c>
      <c r="J722" s="122" t="s">
        <v>15851</v>
      </c>
      <c r="K722" s="110" t="s">
        <v>2281</v>
      </c>
      <c r="L722" s="110" t="s">
        <v>1095</v>
      </c>
      <c r="M722" s="134" t="str">
        <f t="shared" si="34"/>
        <v/>
      </c>
      <c r="N722" s="110"/>
      <c r="O722" s="110"/>
      <c r="P722" s="234"/>
    </row>
    <row r="723" spans="1:16" x14ac:dyDescent="0.2">
      <c r="A723" s="154"/>
      <c r="B723" s="154"/>
      <c r="C723" s="154"/>
      <c r="D723" s="149"/>
      <c r="E723" s="149"/>
      <c r="F723" s="150"/>
      <c r="H723" s="106"/>
      <c r="I723" s="110" t="str">
        <f t="shared" si="33"/>
        <v/>
      </c>
      <c r="J723" s="122" t="s">
        <v>15852</v>
      </c>
      <c r="K723" s="110" t="s">
        <v>2282</v>
      </c>
      <c r="L723" s="110" t="s">
        <v>1095</v>
      </c>
      <c r="M723" s="134" t="str">
        <f t="shared" si="34"/>
        <v/>
      </c>
      <c r="N723" s="110"/>
      <c r="O723" s="110"/>
      <c r="P723" s="234" t="s">
        <v>4988</v>
      </c>
    </row>
    <row r="724" spans="1:16" x14ac:dyDescent="0.2">
      <c r="A724" s="154"/>
      <c r="B724" s="154"/>
      <c r="C724" s="154"/>
      <c r="D724" s="149"/>
      <c r="E724" s="149"/>
      <c r="F724" s="150"/>
      <c r="H724" s="106"/>
      <c r="I724" s="110" t="str">
        <f t="shared" si="33"/>
        <v/>
      </c>
      <c r="J724" s="122" t="s">
        <v>15853</v>
      </c>
      <c r="K724" s="110" t="s">
        <v>2283</v>
      </c>
      <c r="L724" s="110" t="s">
        <v>1095</v>
      </c>
      <c r="M724" s="134" t="str">
        <f t="shared" si="34"/>
        <v/>
      </c>
      <c r="N724" s="110"/>
      <c r="O724" s="110"/>
      <c r="P724" s="234"/>
    </row>
    <row r="725" spans="1:16" x14ac:dyDescent="0.2">
      <c r="A725" s="154"/>
      <c r="B725" s="154"/>
      <c r="C725" s="154"/>
      <c r="D725" s="149"/>
      <c r="E725" s="149"/>
      <c r="F725" s="150"/>
      <c r="H725" s="106"/>
      <c r="I725" s="110" t="str">
        <f t="shared" si="33"/>
        <v/>
      </c>
      <c r="J725" s="122" t="s">
        <v>15854</v>
      </c>
      <c r="K725" s="110" t="s">
        <v>2284</v>
      </c>
      <c r="L725" s="110" t="s">
        <v>1095</v>
      </c>
      <c r="M725" s="134" t="str">
        <f t="shared" si="34"/>
        <v/>
      </c>
      <c r="N725" s="110"/>
      <c r="O725" s="110"/>
      <c r="P725" s="234" t="s">
        <v>4989</v>
      </c>
    </row>
    <row r="726" spans="1:16" x14ac:dyDescent="0.2">
      <c r="A726" s="154"/>
      <c r="B726" s="154"/>
      <c r="C726" s="154"/>
      <c r="D726" s="149"/>
      <c r="E726" s="149"/>
      <c r="F726" s="150"/>
      <c r="H726" s="106"/>
      <c r="I726" s="110" t="str">
        <f t="shared" si="33"/>
        <v/>
      </c>
      <c r="J726" s="122" t="s">
        <v>15855</v>
      </c>
      <c r="K726" s="110" t="s">
        <v>2285</v>
      </c>
      <c r="L726" s="110" t="s">
        <v>1095</v>
      </c>
      <c r="M726" s="134" t="str">
        <f t="shared" si="34"/>
        <v/>
      </c>
      <c r="N726" s="110"/>
      <c r="O726" s="110"/>
      <c r="P726" s="234"/>
    </row>
    <row r="727" spans="1:16" x14ac:dyDescent="0.2">
      <c r="A727" s="154"/>
      <c r="B727" s="154"/>
      <c r="C727" s="154"/>
      <c r="D727" s="149"/>
      <c r="E727" s="149"/>
      <c r="F727" s="150"/>
      <c r="H727" s="106"/>
      <c r="I727" s="110" t="str">
        <f t="shared" si="33"/>
        <v/>
      </c>
      <c r="J727" s="122" t="s">
        <v>15856</v>
      </c>
      <c r="K727" s="110" t="s">
        <v>2286</v>
      </c>
      <c r="L727" s="110" t="s">
        <v>1095</v>
      </c>
      <c r="M727" s="134" t="str">
        <f t="shared" si="34"/>
        <v/>
      </c>
      <c r="N727" s="110"/>
      <c r="O727" s="110"/>
      <c r="P727" s="234"/>
    </row>
    <row r="728" spans="1:16" x14ac:dyDescent="0.2">
      <c r="A728" s="154"/>
      <c r="B728" s="154"/>
      <c r="C728" s="154"/>
      <c r="D728" s="149"/>
      <c r="E728" s="149"/>
      <c r="F728" s="150"/>
      <c r="H728" s="106"/>
      <c r="I728" s="110" t="str">
        <f t="shared" si="33"/>
        <v/>
      </c>
      <c r="J728" s="122" t="s">
        <v>15857</v>
      </c>
      <c r="K728" s="110" t="s">
        <v>2287</v>
      </c>
      <c r="L728" s="110" t="s">
        <v>1095</v>
      </c>
      <c r="M728" s="134" t="str">
        <f t="shared" si="34"/>
        <v/>
      </c>
      <c r="N728" s="110"/>
      <c r="O728" s="110"/>
      <c r="P728" s="234"/>
    </row>
    <row r="729" spans="1:16" x14ac:dyDescent="0.2">
      <c r="A729" s="154"/>
      <c r="B729" s="154"/>
      <c r="C729" s="154"/>
      <c r="D729" s="149"/>
      <c r="E729" s="149"/>
      <c r="F729" s="150"/>
      <c r="H729" s="106"/>
      <c r="I729" s="110" t="str">
        <f t="shared" si="33"/>
        <v/>
      </c>
      <c r="J729" s="122" t="s">
        <v>15858</v>
      </c>
      <c r="K729" s="110" t="s">
        <v>9389</v>
      </c>
      <c r="L729" s="110" t="s">
        <v>1095</v>
      </c>
      <c r="M729" s="134" t="str">
        <f t="shared" si="34"/>
        <v/>
      </c>
      <c r="N729" s="110"/>
      <c r="O729" s="110"/>
      <c r="P729" s="234"/>
    </row>
    <row r="730" spans="1:16" x14ac:dyDescent="0.2">
      <c r="A730" s="154"/>
      <c r="B730" s="154"/>
      <c r="C730" s="154"/>
      <c r="D730" s="149"/>
      <c r="E730" s="149"/>
      <c r="F730" s="150"/>
      <c r="H730" s="106"/>
      <c r="I730" s="110" t="str">
        <f t="shared" si="33"/>
        <v/>
      </c>
      <c r="J730" s="122" t="s">
        <v>15859</v>
      </c>
      <c r="K730" s="110" t="s">
        <v>2288</v>
      </c>
      <c r="L730" s="110" t="s">
        <v>1095</v>
      </c>
      <c r="M730" s="134" t="str">
        <f t="shared" si="34"/>
        <v/>
      </c>
      <c r="N730" s="110"/>
      <c r="O730" s="110"/>
      <c r="P730" s="234"/>
    </row>
    <row r="731" spans="1:16" x14ac:dyDescent="0.2">
      <c r="A731" s="154"/>
      <c r="B731" s="154"/>
      <c r="C731" s="154"/>
      <c r="D731" s="149"/>
      <c r="E731" s="149"/>
      <c r="F731" s="150"/>
      <c r="H731" s="106"/>
      <c r="I731" s="110" t="str">
        <f t="shared" si="33"/>
        <v/>
      </c>
      <c r="J731" s="122" t="s">
        <v>15860</v>
      </c>
      <c r="K731" s="110" t="s">
        <v>2289</v>
      </c>
      <c r="L731" s="110" t="s">
        <v>1095</v>
      </c>
      <c r="M731" s="134" t="str">
        <f t="shared" si="34"/>
        <v/>
      </c>
      <c r="N731" s="110"/>
      <c r="O731" s="110"/>
      <c r="P731" s="234"/>
    </row>
    <row r="732" spans="1:16" x14ac:dyDescent="0.2">
      <c r="A732" s="154"/>
      <c r="B732" s="154"/>
      <c r="C732" s="154"/>
      <c r="D732" s="149"/>
      <c r="E732" s="149"/>
      <c r="F732" s="150"/>
      <c r="H732" s="106"/>
      <c r="I732" s="110" t="str">
        <f t="shared" si="33"/>
        <v/>
      </c>
      <c r="J732" s="122" t="s">
        <v>15861</v>
      </c>
      <c r="K732" s="110" t="s">
        <v>2290</v>
      </c>
      <c r="L732" s="110" t="s">
        <v>1095</v>
      </c>
      <c r="M732" s="134" t="str">
        <f t="shared" si="34"/>
        <v/>
      </c>
      <c r="N732" s="110"/>
      <c r="O732" s="110"/>
      <c r="P732" s="234"/>
    </row>
    <row r="733" spans="1:16" x14ac:dyDescent="0.2">
      <c r="A733" s="154"/>
      <c r="B733" s="154"/>
      <c r="C733" s="154"/>
      <c r="D733" s="149"/>
      <c r="E733" s="149"/>
      <c r="F733" s="150"/>
      <c r="H733" s="106"/>
      <c r="I733" s="110" t="str">
        <f t="shared" si="33"/>
        <v/>
      </c>
      <c r="J733" s="122" t="s">
        <v>15862</v>
      </c>
      <c r="K733" s="110" t="s">
        <v>2291</v>
      </c>
      <c r="L733" s="110" t="s">
        <v>1095</v>
      </c>
      <c r="M733" s="134" t="str">
        <f t="shared" si="34"/>
        <v/>
      </c>
      <c r="N733" s="110"/>
      <c r="O733" s="110"/>
      <c r="P733" s="234"/>
    </row>
    <row r="734" spans="1:16" x14ac:dyDescent="0.2">
      <c r="A734" s="154"/>
      <c r="B734" s="154"/>
      <c r="C734" s="154"/>
      <c r="D734" s="149"/>
      <c r="E734" s="149"/>
      <c r="F734" s="150"/>
      <c r="H734" s="106"/>
      <c r="I734" s="110" t="str">
        <f t="shared" si="33"/>
        <v/>
      </c>
      <c r="J734" s="122" t="s">
        <v>15863</v>
      </c>
      <c r="K734" s="110" t="s">
        <v>2292</v>
      </c>
      <c r="L734" s="110" t="s">
        <v>1095</v>
      </c>
      <c r="M734" s="134" t="str">
        <f t="shared" si="34"/>
        <v/>
      </c>
      <c r="N734" s="110"/>
      <c r="O734" s="110"/>
      <c r="P734" s="234"/>
    </row>
    <row r="735" spans="1:16" x14ac:dyDescent="0.2">
      <c r="A735" s="154"/>
      <c r="B735" s="154"/>
      <c r="C735" s="154"/>
      <c r="D735" s="149"/>
      <c r="E735" s="149"/>
      <c r="F735" s="150"/>
      <c r="H735" s="106"/>
      <c r="I735" s="110" t="str">
        <f t="shared" si="33"/>
        <v/>
      </c>
      <c r="J735" s="122" t="s">
        <v>15864</v>
      </c>
      <c r="K735" s="110" t="s">
        <v>2293</v>
      </c>
      <c r="L735" s="110" t="s">
        <v>1095</v>
      </c>
      <c r="M735" s="134" t="str">
        <f t="shared" si="34"/>
        <v/>
      </c>
      <c r="N735" s="110"/>
      <c r="O735" s="110"/>
      <c r="P735" s="234"/>
    </row>
    <row r="736" spans="1:16" x14ac:dyDescent="0.2">
      <c r="A736" s="154"/>
      <c r="B736" s="154"/>
      <c r="C736" s="154"/>
      <c r="D736" s="149"/>
      <c r="E736" s="149"/>
      <c r="F736" s="150"/>
      <c r="H736" s="106"/>
      <c r="I736" s="110" t="str">
        <f t="shared" si="33"/>
        <v/>
      </c>
      <c r="J736" s="122" t="s">
        <v>15865</v>
      </c>
      <c r="K736" s="110" t="s">
        <v>2294</v>
      </c>
      <c r="L736" s="110" t="s">
        <v>1095</v>
      </c>
      <c r="M736" s="134" t="str">
        <f t="shared" si="34"/>
        <v/>
      </c>
      <c r="N736" s="110"/>
      <c r="O736" s="110"/>
      <c r="P736" s="234"/>
    </row>
    <row r="737" spans="1:16" x14ac:dyDescent="0.2">
      <c r="A737" s="154"/>
      <c r="B737" s="154"/>
      <c r="C737" s="154"/>
      <c r="D737" s="149"/>
      <c r="E737" s="149"/>
      <c r="F737" s="150"/>
      <c r="H737" s="106"/>
      <c r="I737" s="110" t="str">
        <f t="shared" si="33"/>
        <v/>
      </c>
      <c r="J737" s="122" t="s">
        <v>15866</v>
      </c>
      <c r="K737" s="110" t="s">
        <v>2295</v>
      </c>
      <c r="L737" s="110" t="s">
        <v>1095</v>
      </c>
      <c r="M737" s="134" t="str">
        <f t="shared" si="34"/>
        <v/>
      </c>
      <c r="N737" s="110"/>
      <c r="O737" s="110"/>
      <c r="P737" s="234"/>
    </row>
    <row r="738" spans="1:16" x14ac:dyDescent="0.2">
      <c r="A738" s="154"/>
      <c r="B738" s="154"/>
      <c r="C738" s="154"/>
      <c r="D738" s="149"/>
      <c r="E738" s="149"/>
      <c r="F738" s="150"/>
      <c r="H738" s="106"/>
      <c r="I738" s="110" t="str">
        <f t="shared" si="33"/>
        <v/>
      </c>
      <c r="J738" s="122" t="s">
        <v>15867</v>
      </c>
      <c r="K738" s="110" t="s">
        <v>2296</v>
      </c>
      <c r="L738" s="110" t="s">
        <v>15868</v>
      </c>
      <c r="M738" s="134" t="str">
        <f t="shared" si="34"/>
        <v/>
      </c>
      <c r="N738" s="110"/>
      <c r="O738" s="110"/>
      <c r="P738" s="234" t="s">
        <v>4990</v>
      </c>
    </row>
    <row r="739" spans="1:16" x14ac:dyDescent="0.2">
      <c r="A739" s="154"/>
      <c r="B739" s="154"/>
      <c r="C739" s="154"/>
      <c r="D739" s="149"/>
      <c r="E739" s="149"/>
      <c r="F739" s="150"/>
      <c r="H739" s="106"/>
      <c r="I739" s="110" t="str">
        <f t="shared" si="33"/>
        <v/>
      </c>
      <c r="J739" s="122" t="s">
        <v>15869</v>
      </c>
      <c r="K739" s="110" t="s">
        <v>2297</v>
      </c>
      <c r="L739" s="110" t="s">
        <v>1095</v>
      </c>
      <c r="M739" s="134" t="str">
        <f t="shared" si="34"/>
        <v/>
      </c>
      <c r="N739" s="110"/>
      <c r="O739" s="110"/>
      <c r="P739" s="234"/>
    </row>
    <row r="740" spans="1:16" x14ac:dyDescent="0.2">
      <c r="A740" s="154"/>
      <c r="B740" s="154"/>
      <c r="C740" s="154"/>
      <c r="D740" s="149"/>
      <c r="E740" s="149"/>
      <c r="F740" s="150"/>
      <c r="H740" s="106"/>
      <c r="I740" s="110" t="str">
        <f t="shared" si="33"/>
        <v/>
      </c>
      <c r="J740" s="122" t="s">
        <v>15870</v>
      </c>
      <c r="K740" s="110" t="s">
        <v>2298</v>
      </c>
      <c r="L740" s="110" t="s">
        <v>1095</v>
      </c>
      <c r="M740" s="134" t="str">
        <f t="shared" si="34"/>
        <v/>
      </c>
      <c r="N740" s="110"/>
      <c r="O740" s="110"/>
      <c r="P740" s="234"/>
    </row>
    <row r="741" spans="1:16" x14ac:dyDescent="0.2">
      <c r="A741" s="154"/>
      <c r="B741" s="154"/>
      <c r="C741" s="154"/>
      <c r="D741" s="149"/>
      <c r="E741" s="149"/>
      <c r="F741" s="150"/>
      <c r="H741" s="106"/>
      <c r="I741" s="110" t="str">
        <f t="shared" si="33"/>
        <v/>
      </c>
      <c r="J741" s="122" t="s">
        <v>15871</v>
      </c>
      <c r="K741" s="110" t="s">
        <v>2299</v>
      </c>
      <c r="L741" s="110" t="s">
        <v>1095</v>
      </c>
      <c r="M741" s="134" t="str">
        <f t="shared" si="34"/>
        <v/>
      </c>
      <c r="N741" s="110"/>
      <c r="O741" s="110"/>
      <c r="P741" s="234"/>
    </row>
    <row r="742" spans="1:16" x14ac:dyDescent="0.2">
      <c r="A742" s="154"/>
      <c r="B742" s="154"/>
      <c r="C742" s="154"/>
      <c r="D742" s="149"/>
      <c r="E742" s="149"/>
      <c r="F742" s="150"/>
      <c r="H742" s="106"/>
      <c r="I742" s="110" t="str">
        <f t="shared" si="33"/>
        <v/>
      </c>
      <c r="J742" s="122" t="s">
        <v>15872</v>
      </c>
      <c r="K742" s="110" t="s">
        <v>2300</v>
      </c>
      <c r="L742" s="110" t="s">
        <v>1095</v>
      </c>
      <c r="M742" s="134" t="str">
        <f t="shared" si="34"/>
        <v/>
      </c>
      <c r="N742" s="110"/>
      <c r="O742" s="110"/>
      <c r="P742" s="234"/>
    </row>
    <row r="743" spans="1:16" x14ac:dyDescent="0.2">
      <c r="A743" s="154"/>
      <c r="B743" s="154"/>
      <c r="C743" s="154"/>
      <c r="D743" s="149"/>
      <c r="E743" s="149"/>
      <c r="F743" s="150"/>
      <c r="H743" s="106"/>
      <c r="I743" s="110" t="str">
        <f t="shared" si="33"/>
        <v/>
      </c>
      <c r="J743" s="122" t="s">
        <v>15873</v>
      </c>
      <c r="K743" s="110" t="s">
        <v>2301</v>
      </c>
      <c r="L743" s="110" t="s">
        <v>1095</v>
      </c>
      <c r="M743" s="134" t="str">
        <f t="shared" si="34"/>
        <v/>
      </c>
      <c r="N743" s="110"/>
      <c r="O743" s="110"/>
      <c r="P743" s="234"/>
    </row>
    <row r="744" spans="1:16" x14ac:dyDescent="0.2">
      <c r="A744" s="154"/>
      <c r="B744" s="154"/>
      <c r="C744" s="154"/>
      <c r="D744" s="149"/>
      <c r="E744" s="149"/>
      <c r="F744" s="150"/>
      <c r="H744" s="106"/>
      <c r="I744" s="110" t="str">
        <f t="shared" si="33"/>
        <v/>
      </c>
      <c r="J744" s="122" t="s">
        <v>15874</v>
      </c>
      <c r="K744" s="110" t="s">
        <v>2302</v>
      </c>
      <c r="L744" s="110" t="s">
        <v>1095</v>
      </c>
      <c r="M744" s="134" t="str">
        <f t="shared" si="34"/>
        <v/>
      </c>
      <c r="N744" s="110"/>
      <c r="O744" s="110"/>
      <c r="P744" s="234"/>
    </row>
    <row r="745" spans="1:16" x14ac:dyDescent="0.2">
      <c r="A745" s="154"/>
      <c r="B745" s="154"/>
      <c r="C745" s="154"/>
      <c r="D745" s="149"/>
      <c r="E745" s="149"/>
      <c r="F745" s="150"/>
      <c r="H745" s="106"/>
      <c r="I745" s="110" t="str">
        <f t="shared" si="33"/>
        <v/>
      </c>
      <c r="J745" s="122" t="s">
        <v>15875</v>
      </c>
      <c r="K745" s="110" t="s">
        <v>2303</v>
      </c>
      <c r="L745" s="110" t="s">
        <v>1095</v>
      </c>
      <c r="M745" s="134" t="str">
        <f t="shared" si="34"/>
        <v/>
      </c>
      <c r="N745" s="110"/>
      <c r="O745" s="110"/>
      <c r="P745" s="234"/>
    </row>
    <row r="746" spans="1:16" x14ac:dyDescent="0.2">
      <c r="A746" s="154"/>
      <c r="B746" s="154"/>
      <c r="C746" s="154"/>
      <c r="D746" s="149"/>
      <c r="E746" s="149"/>
      <c r="F746" s="150"/>
      <c r="H746" s="106"/>
      <c r="I746" s="110" t="str">
        <f t="shared" si="33"/>
        <v/>
      </c>
      <c r="J746" s="122" t="s">
        <v>15876</v>
      </c>
      <c r="K746" s="110" t="s">
        <v>2304</v>
      </c>
      <c r="L746" s="110" t="s">
        <v>1095</v>
      </c>
      <c r="M746" s="134" t="str">
        <f t="shared" si="34"/>
        <v/>
      </c>
      <c r="N746" s="110"/>
      <c r="O746" s="110"/>
      <c r="P746" s="234"/>
    </row>
    <row r="747" spans="1:16" x14ac:dyDescent="0.2">
      <c r="A747" s="154"/>
      <c r="B747" s="154"/>
      <c r="C747" s="154"/>
      <c r="D747" s="149"/>
      <c r="E747" s="149"/>
      <c r="F747" s="150"/>
      <c r="H747" s="106"/>
      <c r="I747" s="110" t="str">
        <f t="shared" si="33"/>
        <v/>
      </c>
      <c r="J747" s="122" t="s">
        <v>5326</v>
      </c>
      <c r="K747" s="110" t="s">
        <v>2305</v>
      </c>
      <c r="L747" s="110" t="s">
        <v>1095</v>
      </c>
      <c r="M747" s="134" t="str">
        <f t="shared" si="34"/>
        <v/>
      </c>
      <c r="N747" s="110"/>
      <c r="O747" s="110"/>
      <c r="P747" s="234"/>
    </row>
    <row r="748" spans="1:16" x14ac:dyDescent="0.2">
      <c r="A748" s="154"/>
      <c r="B748" s="154"/>
      <c r="C748" s="154"/>
      <c r="D748" s="149"/>
      <c r="E748" s="149"/>
      <c r="F748" s="150"/>
      <c r="H748" s="106"/>
      <c r="I748" s="110" t="str">
        <f t="shared" si="33"/>
        <v/>
      </c>
      <c r="J748" s="122" t="s">
        <v>5327</v>
      </c>
      <c r="K748" s="110" t="s">
        <v>2306</v>
      </c>
      <c r="L748" s="110" t="s">
        <v>1095</v>
      </c>
      <c r="M748" s="134" t="str">
        <f t="shared" si="34"/>
        <v/>
      </c>
      <c r="N748" s="110"/>
      <c r="O748" s="110"/>
      <c r="P748" s="234"/>
    </row>
    <row r="749" spans="1:16" x14ac:dyDescent="0.2">
      <c r="A749" s="154"/>
      <c r="B749" s="154"/>
      <c r="C749" s="154"/>
      <c r="D749" s="149"/>
      <c r="E749" s="149"/>
      <c r="F749" s="150"/>
      <c r="H749" s="106"/>
      <c r="I749" s="110" t="str">
        <f t="shared" si="33"/>
        <v/>
      </c>
      <c r="J749" s="122" t="s">
        <v>5328</v>
      </c>
      <c r="K749" s="110" t="s">
        <v>2307</v>
      </c>
      <c r="L749" s="110" t="s">
        <v>1095</v>
      </c>
      <c r="M749" s="134" t="str">
        <f t="shared" si="34"/>
        <v/>
      </c>
      <c r="N749" s="110"/>
      <c r="O749" s="110"/>
      <c r="P749" s="234"/>
    </row>
    <row r="750" spans="1:16" x14ac:dyDescent="0.2">
      <c r="A750" s="154"/>
      <c r="B750" s="154"/>
      <c r="C750" s="154"/>
      <c r="D750" s="149"/>
      <c r="E750" s="149"/>
      <c r="F750" s="150"/>
      <c r="H750" s="106"/>
      <c r="I750" s="110" t="str">
        <f t="shared" si="33"/>
        <v/>
      </c>
      <c r="J750" s="122" t="s">
        <v>5330</v>
      </c>
      <c r="K750" s="110" t="s">
        <v>2308</v>
      </c>
      <c r="L750" s="110" t="s">
        <v>1095</v>
      </c>
      <c r="M750" s="134" t="str">
        <f t="shared" si="34"/>
        <v/>
      </c>
      <c r="N750" s="110"/>
      <c r="O750" s="110"/>
      <c r="P750" s="234"/>
    </row>
    <row r="751" spans="1:16" x14ac:dyDescent="0.2">
      <c r="A751" s="154"/>
      <c r="B751" s="154"/>
      <c r="C751" s="154"/>
      <c r="D751" s="149"/>
      <c r="E751" s="149"/>
      <c r="F751" s="150"/>
      <c r="H751" s="106"/>
      <c r="I751" s="110" t="str">
        <f t="shared" si="33"/>
        <v/>
      </c>
      <c r="J751" s="122" t="s">
        <v>5332</v>
      </c>
      <c r="K751" s="110" t="s">
        <v>2309</v>
      </c>
      <c r="L751" s="110" t="s">
        <v>1095</v>
      </c>
      <c r="M751" s="134" t="str">
        <f t="shared" si="34"/>
        <v/>
      </c>
      <c r="N751" s="110"/>
      <c r="O751" s="110"/>
      <c r="P751" s="234"/>
    </row>
    <row r="752" spans="1:16" x14ac:dyDescent="0.2">
      <c r="A752" s="154"/>
      <c r="B752" s="154"/>
      <c r="C752" s="154"/>
      <c r="D752" s="149"/>
      <c r="E752" s="149"/>
      <c r="F752" s="150"/>
      <c r="H752" s="106"/>
      <c r="I752" s="110" t="str">
        <f t="shared" si="33"/>
        <v/>
      </c>
      <c r="J752" s="122" t="s">
        <v>5331</v>
      </c>
      <c r="K752" s="110" t="s">
        <v>2310</v>
      </c>
      <c r="L752" s="110" t="s">
        <v>1095</v>
      </c>
      <c r="M752" s="134" t="str">
        <f t="shared" si="34"/>
        <v/>
      </c>
      <c r="N752" s="110"/>
      <c r="O752" s="110"/>
      <c r="P752" s="234"/>
    </row>
    <row r="753" spans="1:16" x14ac:dyDescent="0.2">
      <c r="A753" s="154"/>
      <c r="B753" s="154"/>
      <c r="C753" s="154"/>
      <c r="D753" s="149"/>
      <c r="E753" s="149"/>
      <c r="F753" s="150"/>
      <c r="H753" s="106"/>
      <c r="I753" s="110" t="str">
        <f t="shared" si="33"/>
        <v/>
      </c>
      <c r="J753" s="122" t="s">
        <v>5333</v>
      </c>
      <c r="K753" s="110" t="s">
        <v>2311</v>
      </c>
      <c r="L753" s="110" t="s">
        <v>1095</v>
      </c>
      <c r="M753" s="134" t="str">
        <f t="shared" si="34"/>
        <v/>
      </c>
      <c r="N753" s="110"/>
      <c r="O753" s="110"/>
      <c r="P753" s="234"/>
    </row>
    <row r="754" spans="1:16" x14ac:dyDescent="0.2">
      <c r="A754" s="154"/>
      <c r="B754" s="154"/>
      <c r="C754" s="154"/>
      <c r="D754" s="149"/>
      <c r="E754" s="149"/>
      <c r="F754" s="150"/>
      <c r="H754" s="106"/>
      <c r="I754" s="110" t="str">
        <f t="shared" si="33"/>
        <v/>
      </c>
      <c r="J754" s="122" t="s">
        <v>5329</v>
      </c>
      <c r="K754" s="110" t="s">
        <v>2312</v>
      </c>
      <c r="L754" s="110" t="s">
        <v>1095</v>
      </c>
      <c r="M754" s="134" t="str">
        <f t="shared" si="34"/>
        <v/>
      </c>
      <c r="N754" s="110"/>
      <c r="O754" s="110"/>
      <c r="P754" s="234"/>
    </row>
    <row r="755" spans="1:16" x14ac:dyDescent="0.2">
      <c r="A755" s="154"/>
      <c r="B755" s="154"/>
      <c r="C755" s="154"/>
      <c r="D755" s="149"/>
      <c r="E755" s="149"/>
      <c r="F755" s="150"/>
      <c r="H755" s="106"/>
      <c r="I755" s="110" t="str">
        <f t="shared" si="33"/>
        <v/>
      </c>
      <c r="J755" s="122" t="s">
        <v>5334</v>
      </c>
      <c r="K755" s="110" t="s">
        <v>2313</v>
      </c>
      <c r="L755" s="110" t="s">
        <v>1095</v>
      </c>
      <c r="M755" s="134" t="str">
        <f t="shared" si="34"/>
        <v/>
      </c>
      <c r="N755" s="110"/>
      <c r="O755" s="110"/>
      <c r="P755" s="234"/>
    </row>
    <row r="756" spans="1:16" x14ac:dyDescent="0.2">
      <c r="A756" s="154"/>
      <c r="B756" s="154"/>
      <c r="C756" s="154"/>
      <c r="D756" s="149"/>
      <c r="E756" s="149"/>
      <c r="F756" s="150"/>
      <c r="H756" s="106"/>
      <c r="I756" s="110" t="str">
        <f t="shared" si="33"/>
        <v/>
      </c>
      <c r="J756" s="122" t="s">
        <v>5335</v>
      </c>
      <c r="K756" s="110" t="s">
        <v>2314</v>
      </c>
      <c r="L756" s="110" t="s">
        <v>1095</v>
      </c>
      <c r="M756" s="134" t="str">
        <f t="shared" si="34"/>
        <v/>
      </c>
      <c r="N756" s="110"/>
      <c r="O756" s="110"/>
      <c r="P756" s="234"/>
    </row>
    <row r="757" spans="1:16" x14ac:dyDescent="0.2">
      <c r="A757" s="154"/>
      <c r="B757" s="154"/>
      <c r="C757" s="154"/>
      <c r="D757" s="149"/>
      <c r="E757" s="149"/>
      <c r="F757" s="150"/>
      <c r="H757" s="106"/>
      <c r="I757" s="110" t="str">
        <f t="shared" si="33"/>
        <v/>
      </c>
      <c r="J757" s="122" t="s">
        <v>5336</v>
      </c>
      <c r="K757" s="110" t="s">
        <v>2315</v>
      </c>
      <c r="L757" s="110" t="s">
        <v>1095</v>
      </c>
      <c r="M757" s="134" t="str">
        <f t="shared" si="34"/>
        <v/>
      </c>
      <c r="N757" s="110"/>
      <c r="O757" s="110"/>
      <c r="P757" s="234"/>
    </row>
    <row r="758" spans="1:16" x14ac:dyDescent="0.2">
      <c r="A758" s="154"/>
      <c r="B758" s="154"/>
      <c r="C758" s="154"/>
      <c r="D758" s="149"/>
      <c r="E758" s="149"/>
      <c r="F758" s="150"/>
      <c r="H758" s="106"/>
      <c r="I758" s="110" t="str">
        <f t="shared" si="33"/>
        <v/>
      </c>
      <c r="J758" s="122" t="s">
        <v>5337</v>
      </c>
      <c r="K758" s="110" t="s">
        <v>2316</v>
      </c>
      <c r="L758" s="110" t="s">
        <v>1095</v>
      </c>
      <c r="M758" s="134" t="str">
        <f t="shared" si="34"/>
        <v/>
      </c>
      <c r="N758" s="110"/>
      <c r="O758" s="110"/>
      <c r="P758" s="234"/>
    </row>
    <row r="759" spans="1:16" x14ac:dyDescent="0.2">
      <c r="A759" s="154"/>
      <c r="B759" s="154"/>
      <c r="C759" s="154"/>
      <c r="D759" s="149"/>
      <c r="E759" s="149"/>
      <c r="F759" s="150"/>
      <c r="H759" s="106"/>
      <c r="I759" s="110" t="str">
        <f t="shared" si="33"/>
        <v/>
      </c>
      <c r="J759" s="122" t="s">
        <v>5338</v>
      </c>
      <c r="K759" s="110" t="s">
        <v>2317</v>
      </c>
      <c r="L759" s="110" t="s">
        <v>1095</v>
      </c>
      <c r="M759" s="134" t="str">
        <f t="shared" si="34"/>
        <v/>
      </c>
      <c r="N759" s="110"/>
      <c r="O759" s="110"/>
      <c r="P759" s="234"/>
    </row>
    <row r="760" spans="1:16" x14ac:dyDescent="0.2">
      <c r="A760" s="154"/>
      <c r="B760" s="154"/>
      <c r="C760" s="154"/>
      <c r="D760" s="149"/>
      <c r="E760" s="149"/>
      <c r="F760" s="150"/>
      <c r="H760" s="106"/>
      <c r="I760" s="110" t="str">
        <f t="shared" si="33"/>
        <v/>
      </c>
      <c r="J760" s="122" t="s">
        <v>15877</v>
      </c>
      <c r="K760" s="110" t="s">
        <v>2318</v>
      </c>
      <c r="L760" s="110" t="s">
        <v>1095</v>
      </c>
      <c r="M760" s="134" t="str">
        <f t="shared" si="34"/>
        <v/>
      </c>
      <c r="N760" s="110"/>
      <c r="O760" s="110"/>
      <c r="P760" s="234"/>
    </row>
    <row r="761" spans="1:16" x14ac:dyDescent="0.2">
      <c r="A761" s="154"/>
      <c r="B761" s="154"/>
      <c r="C761" s="154"/>
      <c r="D761" s="149"/>
      <c r="E761" s="149"/>
      <c r="F761" s="150"/>
      <c r="H761" s="106"/>
      <c r="I761" s="110" t="str">
        <f t="shared" si="33"/>
        <v/>
      </c>
      <c r="J761" s="122" t="s">
        <v>15878</v>
      </c>
      <c r="K761" s="110" t="s">
        <v>2319</v>
      </c>
      <c r="L761" s="110" t="s">
        <v>1095</v>
      </c>
      <c r="M761" s="134" t="str">
        <f t="shared" si="34"/>
        <v/>
      </c>
      <c r="N761" s="110"/>
      <c r="O761" s="110"/>
      <c r="P761" s="234"/>
    </row>
    <row r="762" spans="1:16" x14ac:dyDescent="0.2">
      <c r="A762" s="154"/>
      <c r="B762" s="154"/>
      <c r="C762" s="154"/>
      <c r="D762" s="149"/>
      <c r="E762" s="149"/>
      <c r="F762" s="150"/>
      <c r="H762" s="106"/>
      <c r="I762" s="110" t="str">
        <f t="shared" si="33"/>
        <v/>
      </c>
      <c r="J762" s="122" t="s">
        <v>15879</v>
      </c>
      <c r="K762" s="110" t="s">
        <v>2320</v>
      </c>
      <c r="L762" s="110" t="s">
        <v>1095</v>
      </c>
      <c r="M762" s="134" t="str">
        <f t="shared" si="34"/>
        <v/>
      </c>
      <c r="N762" s="110"/>
      <c r="O762" s="110"/>
      <c r="P762" s="234"/>
    </row>
    <row r="763" spans="1:16" x14ac:dyDescent="0.2">
      <c r="A763" s="154"/>
      <c r="B763" s="154"/>
      <c r="C763" s="154"/>
      <c r="D763" s="149"/>
      <c r="E763" s="149"/>
      <c r="F763" s="150"/>
      <c r="H763" s="106"/>
      <c r="I763" s="110" t="str">
        <f t="shared" si="33"/>
        <v/>
      </c>
      <c r="J763" s="122" t="s">
        <v>15880</v>
      </c>
      <c r="K763" s="110" t="s">
        <v>2321</v>
      </c>
      <c r="L763" s="110" t="s">
        <v>1095</v>
      </c>
      <c r="M763" s="134" t="str">
        <f t="shared" si="34"/>
        <v/>
      </c>
      <c r="N763" s="110"/>
      <c r="O763" s="110"/>
      <c r="P763" s="234"/>
    </row>
    <row r="764" spans="1:16" x14ac:dyDescent="0.2">
      <c r="A764" s="154"/>
      <c r="B764" s="154"/>
      <c r="C764" s="154"/>
      <c r="D764" s="149"/>
      <c r="E764" s="149"/>
      <c r="F764" s="150"/>
      <c r="H764" s="106"/>
      <c r="I764" s="110" t="str">
        <f t="shared" si="33"/>
        <v/>
      </c>
      <c r="J764" s="122" t="s">
        <v>15881</v>
      </c>
      <c r="K764" s="110" t="s">
        <v>2322</v>
      </c>
      <c r="L764" s="110" t="s">
        <v>1095</v>
      </c>
      <c r="M764" s="134" t="str">
        <f t="shared" si="34"/>
        <v/>
      </c>
      <c r="N764" s="110"/>
      <c r="O764" s="110"/>
      <c r="P764" s="234"/>
    </row>
    <row r="765" spans="1:16" x14ac:dyDescent="0.2">
      <c r="A765" s="154"/>
      <c r="B765" s="154"/>
      <c r="C765" s="154"/>
      <c r="D765" s="149"/>
      <c r="E765" s="149"/>
      <c r="F765" s="150"/>
      <c r="H765" s="106"/>
      <c r="I765" s="110" t="str">
        <f t="shared" si="33"/>
        <v/>
      </c>
      <c r="J765" s="122" t="s">
        <v>15882</v>
      </c>
      <c r="K765" s="110" t="s">
        <v>2323</v>
      </c>
      <c r="L765" s="110" t="s">
        <v>1095</v>
      </c>
      <c r="M765" s="134" t="str">
        <f t="shared" si="34"/>
        <v/>
      </c>
      <c r="N765" s="110"/>
      <c r="O765" s="110"/>
      <c r="P765" s="234"/>
    </row>
    <row r="766" spans="1:16" x14ac:dyDescent="0.2">
      <c r="A766" s="154"/>
      <c r="B766" s="154"/>
      <c r="C766" s="154"/>
      <c r="D766" s="149"/>
      <c r="E766" s="149"/>
      <c r="F766" s="150"/>
      <c r="H766" s="106"/>
      <c r="I766" s="110" t="str">
        <f t="shared" si="33"/>
        <v/>
      </c>
      <c r="J766" s="122" t="s">
        <v>15883</v>
      </c>
      <c r="K766" s="110" t="s">
        <v>19356</v>
      </c>
      <c r="L766" s="110" t="s">
        <v>1095</v>
      </c>
      <c r="M766" s="134" t="str">
        <f t="shared" si="34"/>
        <v/>
      </c>
      <c r="N766" s="110"/>
      <c r="O766" s="110"/>
      <c r="P766" s="234" t="s">
        <v>4991</v>
      </c>
    </row>
    <row r="767" spans="1:16" x14ac:dyDescent="0.2">
      <c r="A767" s="154"/>
      <c r="B767" s="154"/>
      <c r="C767" s="154"/>
      <c r="D767" s="149"/>
      <c r="E767" s="149"/>
      <c r="F767" s="150"/>
      <c r="H767" s="106"/>
      <c r="I767" s="110" t="str">
        <f t="shared" si="33"/>
        <v/>
      </c>
      <c r="J767" s="122" t="s">
        <v>15884</v>
      </c>
      <c r="K767" s="110" t="s">
        <v>2324</v>
      </c>
      <c r="L767" s="110" t="s">
        <v>1095</v>
      </c>
      <c r="M767" s="134" t="str">
        <f t="shared" si="34"/>
        <v/>
      </c>
      <c r="N767" s="110"/>
      <c r="O767" s="110"/>
      <c r="P767" s="234"/>
    </row>
    <row r="768" spans="1:16" x14ac:dyDescent="0.2">
      <c r="A768" s="154"/>
      <c r="B768" s="154"/>
      <c r="C768" s="154"/>
      <c r="D768" s="149"/>
      <c r="E768" s="149"/>
      <c r="F768" s="150"/>
      <c r="H768" s="106"/>
      <c r="I768" s="110" t="str">
        <f t="shared" si="33"/>
        <v/>
      </c>
      <c r="J768" s="122" t="s">
        <v>15885</v>
      </c>
      <c r="K768" s="110" t="s">
        <v>2325</v>
      </c>
      <c r="L768" s="110" t="s">
        <v>1095</v>
      </c>
      <c r="M768" s="134" t="str">
        <f t="shared" si="34"/>
        <v/>
      </c>
      <c r="N768" s="110"/>
      <c r="O768" s="110"/>
      <c r="P768" s="234"/>
    </row>
    <row r="769" spans="1:16" x14ac:dyDescent="0.2">
      <c r="A769" s="154"/>
      <c r="B769" s="154"/>
      <c r="C769" s="154"/>
      <c r="D769" s="149"/>
      <c r="E769" s="149"/>
      <c r="F769" s="150"/>
      <c r="H769" s="106"/>
      <c r="I769" s="110" t="str">
        <f t="shared" si="33"/>
        <v/>
      </c>
      <c r="J769" s="122" t="s">
        <v>15886</v>
      </c>
      <c r="K769" s="110" t="s">
        <v>2326</v>
      </c>
      <c r="L769" s="110" t="s">
        <v>1095</v>
      </c>
      <c r="M769" s="134" t="str">
        <f t="shared" si="34"/>
        <v/>
      </c>
      <c r="N769" s="110"/>
      <c r="O769" s="110"/>
      <c r="P769" s="234"/>
    </row>
    <row r="770" spans="1:16" x14ac:dyDescent="0.2">
      <c r="A770" s="154"/>
      <c r="B770" s="154"/>
      <c r="C770" s="154"/>
      <c r="D770" s="149"/>
      <c r="E770" s="149"/>
      <c r="F770" s="150"/>
      <c r="H770" s="106"/>
      <c r="I770" s="110" t="str">
        <f t="shared" si="33"/>
        <v/>
      </c>
      <c r="J770" s="122" t="s">
        <v>15887</v>
      </c>
      <c r="K770" s="110" t="s">
        <v>2327</v>
      </c>
      <c r="L770" s="110" t="s">
        <v>1095</v>
      </c>
      <c r="M770" s="134" t="str">
        <f t="shared" si="34"/>
        <v/>
      </c>
      <c r="N770" s="110"/>
      <c r="O770" s="110"/>
      <c r="P770" s="234" t="s">
        <v>4992</v>
      </c>
    </row>
    <row r="771" spans="1:16" x14ac:dyDescent="0.2">
      <c r="A771" s="154"/>
      <c r="B771" s="154"/>
      <c r="C771" s="154"/>
      <c r="D771" s="149"/>
      <c r="E771" s="149"/>
      <c r="F771" s="150"/>
      <c r="H771" s="106"/>
      <c r="I771" s="110" t="str">
        <f t="shared" si="33"/>
        <v/>
      </c>
      <c r="J771" s="122" t="s">
        <v>15888</v>
      </c>
      <c r="K771" s="110" t="s">
        <v>2328</v>
      </c>
      <c r="L771" s="110" t="s">
        <v>1095</v>
      </c>
      <c r="M771" s="134" t="str">
        <f t="shared" si="34"/>
        <v/>
      </c>
      <c r="N771" s="110"/>
      <c r="O771" s="110"/>
      <c r="P771" s="234"/>
    </row>
    <row r="772" spans="1:16" x14ac:dyDescent="0.2">
      <c r="A772" s="154"/>
      <c r="B772" s="154"/>
      <c r="C772" s="154"/>
      <c r="D772" s="149"/>
      <c r="E772" s="149"/>
      <c r="F772" s="150"/>
      <c r="H772" s="106"/>
      <c r="I772" s="110" t="str">
        <f t="shared" si="33"/>
        <v/>
      </c>
      <c r="J772" s="122" t="s">
        <v>15889</v>
      </c>
      <c r="K772" s="110" t="s">
        <v>2329</v>
      </c>
      <c r="L772" s="110" t="s">
        <v>1095</v>
      </c>
      <c r="M772" s="134" t="str">
        <f t="shared" si="34"/>
        <v/>
      </c>
      <c r="N772" s="110"/>
      <c r="O772" s="110"/>
      <c r="P772" s="234"/>
    </row>
    <row r="773" spans="1:16" x14ac:dyDescent="0.2">
      <c r="A773" s="154"/>
      <c r="B773" s="154"/>
      <c r="C773" s="154"/>
      <c r="D773" s="149"/>
      <c r="E773" s="149"/>
      <c r="F773" s="150"/>
      <c r="H773" s="106"/>
      <c r="I773" s="110" t="str">
        <f t="shared" si="33"/>
        <v/>
      </c>
      <c r="J773" s="122" t="s">
        <v>15890</v>
      </c>
      <c r="K773" s="110" t="s">
        <v>2330</v>
      </c>
      <c r="L773" s="110" t="s">
        <v>1095</v>
      </c>
      <c r="M773" s="134" t="str">
        <f t="shared" si="34"/>
        <v/>
      </c>
      <c r="N773" s="110"/>
      <c r="O773" s="110"/>
      <c r="P773" s="234"/>
    </row>
    <row r="774" spans="1:16" x14ac:dyDescent="0.2">
      <c r="A774" s="154"/>
      <c r="B774" s="154"/>
      <c r="C774" s="154"/>
      <c r="D774" s="149"/>
      <c r="E774" s="149"/>
      <c r="F774" s="150"/>
      <c r="H774" s="106"/>
      <c r="I774" s="110" t="str">
        <f t="shared" si="33"/>
        <v/>
      </c>
      <c r="J774" s="122" t="s">
        <v>15891</v>
      </c>
      <c r="K774" s="110" t="s">
        <v>2331</v>
      </c>
      <c r="L774" s="110" t="s">
        <v>1095</v>
      </c>
      <c r="M774" s="134" t="str">
        <f t="shared" si="34"/>
        <v/>
      </c>
      <c r="N774" s="110"/>
      <c r="O774" s="110"/>
      <c r="P774" s="234"/>
    </row>
    <row r="775" spans="1:16" x14ac:dyDescent="0.2">
      <c r="A775" s="154"/>
      <c r="B775" s="154"/>
      <c r="C775" s="154"/>
      <c r="D775" s="149"/>
      <c r="E775" s="149"/>
      <c r="F775" s="150"/>
      <c r="H775" s="106"/>
      <c r="I775" s="110" t="str">
        <f t="shared" si="33"/>
        <v/>
      </c>
      <c r="J775" s="122" t="s">
        <v>15892</v>
      </c>
      <c r="K775" s="110" t="s">
        <v>2332</v>
      </c>
      <c r="L775" s="110" t="s">
        <v>1095</v>
      </c>
      <c r="M775" s="134" t="str">
        <f t="shared" si="34"/>
        <v/>
      </c>
      <c r="N775" s="110"/>
      <c r="O775" s="110"/>
      <c r="P775" s="234"/>
    </row>
    <row r="776" spans="1:16" x14ac:dyDescent="0.2">
      <c r="A776" s="154"/>
      <c r="B776" s="154"/>
      <c r="C776" s="154"/>
      <c r="D776" s="149"/>
      <c r="E776" s="149"/>
      <c r="F776" s="150"/>
      <c r="H776" s="106"/>
      <c r="I776" s="110" t="str">
        <f t="shared" si="33"/>
        <v/>
      </c>
      <c r="J776" s="122" t="s">
        <v>15893</v>
      </c>
      <c r="K776" s="110" t="s">
        <v>2333</v>
      </c>
      <c r="L776" s="110" t="s">
        <v>1095</v>
      </c>
      <c r="M776" s="134" t="str">
        <f t="shared" si="34"/>
        <v/>
      </c>
      <c r="N776" s="110"/>
      <c r="O776" s="110"/>
      <c r="P776" s="234"/>
    </row>
    <row r="777" spans="1:16" x14ac:dyDescent="0.2">
      <c r="A777" s="154"/>
      <c r="B777" s="154"/>
      <c r="C777" s="154"/>
      <c r="D777" s="149"/>
      <c r="E777" s="149"/>
      <c r="F777" s="150"/>
      <c r="H777" s="106"/>
      <c r="I777" s="110" t="str">
        <f t="shared" ref="I777:I840" si="35">IFERROR((INDEX(A:E,MATCH($J777,E:E,0),2)),"")</f>
        <v/>
      </c>
      <c r="J777" s="122" t="s">
        <v>15894</v>
      </c>
      <c r="K777" s="110" t="s">
        <v>2334</v>
      </c>
      <c r="L777" s="110" t="s">
        <v>1095</v>
      </c>
      <c r="M777" s="134" t="str">
        <f t="shared" si="34"/>
        <v/>
      </c>
      <c r="N777" s="110"/>
      <c r="O777" s="110"/>
      <c r="P777" s="234"/>
    </row>
    <row r="778" spans="1:16" x14ac:dyDescent="0.2">
      <c r="A778" s="154"/>
      <c r="B778" s="154"/>
      <c r="C778" s="154"/>
      <c r="D778" s="149"/>
      <c r="E778" s="149"/>
      <c r="F778" s="150"/>
      <c r="H778" s="106"/>
      <c r="I778" s="110" t="str">
        <f t="shared" si="35"/>
        <v/>
      </c>
      <c r="J778" s="122" t="s">
        <v>15895</v>
      </c>
      <c r="K778" s="110" t="s">
        <v>2335</v>
      </c>
      <c r="L778" s="110" t="s">
        <v>1095</v>
      </c>
      <c r="M778" s="134" t="str">
        <f t="shared" ref="M778:M841" si="36">IF(N778="","",HYPERLINK(O778,N778))</f>
        <v/>
      </c>
      <c r="N778" s="110"/>
      <c r="O778" s="110"/>
      <c r="P778" s="234"/>
    </row>
    <row r="779" spans="1:16" x14ac:dyDescent="0.2">
      <c r="A779" s="154"/>
      <c r="B779" s="154"/>
      <c r="C779" s="154"/>
      <c r="D779" s="149"/>
      <c r="E779" s="149"/>
      <c r="F779" s="150"/>
      <c r="H779" s="106"/>
      <c r="I779" s="110" t="str">
        <f t="shared" si="35"/>
        <v/>
      </c>
      <c r="J779" s="122" t="s">
        <v>15896</v>
      </c>
      <c r="K779" s="110" t="s">
        <v>2336</v>
      </c>
      <c r="L779" s="110" t="s">
        <v>1095</v>
      </c>
      <c r="M779" s="134" t="str">
        <f t="shared" si="36"/>
        <v/>
      </c>
      <c r="N779" s="110"/>
      <c r="O779" s="110"/>
      <c r="P779" s="234"/>
    </row>
    <row r="780" spans="1:16" x14ac:dyDescent="0.2">
      <c r="A780" s="154"/>
      <c r="B780" s="154"/>
      <c r="C780" s="154"/>
      <c r="D780" s="149"/>
      <c r="E780" s="149"/>
      <c r="F780" s="150"/>
      <c r="H780" s="106"/>
      <c r="I780" s="110" t="str">
        <f t="shared" si="35"/>
        <v/>
      </c>
      <c r="J780" s="122" t="s">
        <v>15897</v>
      </c>
      <c r="K780" s="110" t="s">
        <v>2337</v>
      </c>
      <c r="L780" s="110" t="s">
        <v>1095</v>
      </c>
      <c r="M780" s="134" t="str">
        <f t="shared" si="36"/>
        <v/>
      </c>
      <c r="N780" s="110"/>
      <c r="O780" s="110"/>
      <c r="P780" s="234"/>
    </row>
    <row r="781" spans="1:16" x14ac:dyDescent="0.2">
      <c r="A781" s="154"/>
      <c r="B781" s="154"/>
      <c r="C781" s="154"/>
      <c r="D781" s="149"/>
      <c r="E781" s="149"/>
      <c r="F781" s="150"/>
      <c r="H781" s="106"/>
      <c r="I781" s="110" t="str">
        <f t="shared" si="35"/>
        <v/>
      </c>
      <c r="J781" s="122" t="s">
        <v>15898</v>
      </c>
      <c r="K781" s="110" t="s">
        <v>2338</v>
      </c>
      <c r="L781" s="110" t="s">
        <v>1095</v>
      </c>
      <c r="M781" s="134" t="str">
        <f t="shared" si="36"/>
        <v/>
      </c>
      <c r="N781" s="110"/>
      <c r="O781" s="110"/>
      <c r="P781" s="234"/>
    </row>
    <row r="782" spans="1:16" x14ac:dyDescent="0.2">
      <c r="A782" s="154"/>
      <c r="B782" s="154"/>
      <c r="C782" s="154"/>
      <c r="D782" s="149"/>
      <c r="E782" s="149"/>
      <c r="F782" s="150"/>
      <c r="H782" s="106"/>
      <c r="I782" s="110" t="str">
        <f t="shared" si="35"/>
        <v/>
      </c>
      <c r="J782" s="122" t="s">
        <v>15899</v>
      </c>
      <c r="K782" s="110" t="s">
        <v>2339</v>
      </c>
      <c r="L782" s="110" t="s">
        <v>1095</v>
      </c>
      <c r="M782" s="134" t="str">
        <f t="shared" si="36"/>
        <v/>
      </c>
      <c r="N782" s="110"/>
      <c r="O782" s="110"/>
      <c r="P782" s="234"/>
    </row>
    <row r="783" spans="1:16" x14ac:dyDescent="0.2">
      <c r="A783" s="154"/>
      <c r="B783" s="154"/>
      <c r="C783" s="154"/>
      <c r="D783" s="149"/>
      <c r="E783" s="149"/>
      <c r="F783" s="150"/>
      <c r="H783" s="106"/>
      <c r="I783" s="110" t="str">
        <f t="shared" si="35"/>
        <v/>
      </c>
      <c r="J783" s="122" t="s">
        <v>15900</v>
      </c>
      <c r="K783" s="110" t="s">
        <v>2340</v>
      </c>
      <c r="L783" s="110" t="s">
        <v>1095</v>
      </c>
      <c r="M783" s="134" t="str">
        <f t="shared" si="36"/>
        <v/>
      </c>
      <c r="N783" s="110"/>
      <c r="O783" s="110"/>
      <c r="P783" s="234"/>
    </row>
    <row r="784" spans="1:16" x14ac:dyDescent="0.2">
      <c r="A784" s="154"/>
      <c r="B784" s="154"/>
      <c r="C784" s="154"/>
      <c r="D784" s="149"/>
      <c r="E784" s="149"/>
      <c r="F784" s="150"/>
      <c r="H784" s="106"/>
      <c r="I784" s="110" t="str">
        <f t="shared" si="35"/>
        <v/>
      </c>
      <c r="J784" s="122" t="s">
        <v>15901</v>
      </c>
      <c r="K784" s="110" t="s">
        <v>2341</v>
      </c>
      <c r="L784" s="110" t="s">
        <v>1095</v>
      </c>
      <c r="M784" s="134" t="str">
        <f t="shared" si="36"/>
        <v/>
      </c>
      <c r="N784" s="110"/>
      <c r="O784" s="110"/>
      <c r="P784" s="234" t="s">
        <v>4993</v>
      </c>
    </row>
    <row r="785" spans="1:16" x14ac:dyDescent="0.2">
      <c r="A785" s="154"/>
      <c r="B785" s="154"/>
      <c r="C785" s="154"/>
      <c r="D785" s="149"/>
      <c r="E785" s="149"/>
      <c r="F785" s="150"/>
      <c r="H785" s="106"/>
      <c r="I785" s="110" t="str">
        <f t="shared" si="35"/>
        <v/>
      </c>
      <c r="J785" s="122" t="s">
        <v>15902</v>
      </c>
      <c r="K785" s="110" t="s">
        <v>2342</v>
      </c>
      <c r="L785" s="110" t="s">
        <v>1095</v>
      </c>
      <c r="M785" s="134" t="str">
        <f t="shared" si="36"/>
        <v/>
      </c>
      <c r="N785" s="110"/>
      <c r="O785" s="110"/>
      <c r="P785" s="234"/>
    </row>
    <row r="786" spans="1:16" x14ac:dyDescent="0.2">
      <c r="A786" s="154"/>
      <c r="B786" s="154"/>
      <c r="C786" s="154"/>
      <c r="D786" s="149"/>
      <c r="E786" s="149"/>
      <c r="F786" s="150"/>
      <c r="H786" s="106"/>
      <c r="I786" s="110" t="str">
        <f t="shared" si="35"/>
        <v/>
      </c>
      <c r="J786" s="122" t="s">
        <v>15903</v>
      </c>
      <c r="K786" s="110" t="s">
        <v>2343</v>
      </c>
      <c r="L786" s="110" t="s">
        <v>1095</v>
      </c>
      <c r="M786" s="134" t="str">
        <f t="shared" si="36"/>
        <v/>
      </c>
      <c r="N786" s="110"/>
      <c r="O786" s="110"/>
      <c r="P786" s="234"/>
    </row>
    <row r="787" spans="1:16" x14ac:dyDescent="0.2">
      <c r="A787" s="154"/>
      <c r="B787" s="154"/>
      <c r="C787" s="154"/>
      <c r="D787" s="149"/>
      <c r="E787" s="149"/>
      <c r="F787" s="150"/>
      <c r="H787" s="106"/>
      <c r="I787" s="110" t="str">
        <f t="shared" si="35"/>
        <v/>
      </c>
      <c r="J787" s="122" t="s">
        <v>15904</v>
      </c>
      <c r="K787" s="110" t="s">
        <v>2344</v>
      </c>
      <c r="L787" s="110" t="s">
        <v>1095</v>
      </c>
      <c r="M787" s="134" t="str">
        <f t="shared" si="36"/>
        <v/>
      </c>
      <c r="N787" s="110"/>
      <c r="O787" s="110"/>
      <c r="P787" s="234"/>
    </row>
    <row r="788" spans="1:16" x14ac:dyDescent="0.2">
      <c r="A788" s="154"/>
      <c r="B788" s="154"/>
      <c r="C788" s="154"/>
      <c r="D788" s="149"/>
      <c r="E788" s="149"/>
      <c r="F788" s="150"/>
      <c r="H788" s="106"/>
      <c r="I788" s="110" t="str">
        <f t="shared" si="35"/>
        <v/>
      </c>
      <c r="J788" s="122" t="s">
        <v>15905</v>
      </c>
      <c r="K788" s="110" t="s">
        <v>2345</v>
      </c>
      <c r="L788" s="110" t="s">
        <v>1095</v>
      </c>
      <c r="M788" s="134" t="str">
        <f t="shared" si="36"/>
        <v/>
      </c>
      <c r="N788" s="110"/>
      <c r="O788" s="110"/>
      <c r="P788" s="234"/>
    </row>
    <row r="789" spans="1:16" x14ac:dyDescent="0.2">
      <c r="A789" s="154"/>
      <c r="B789" s="154"/>
      <c r="C789" s="154"/>
      <c r="D789" s="149"/>
      <c r="E789" s="149"/>
      <c r="F789" s="150"/>
      <c r="H789" s="106"/>
      <c r="I789" s="110" t="str">
        <f t="shared" si="35"/>
        <v/>
      </c>
      <c r="J789" s="122" t="s">
        <v>15906</v>
      </c>
      <c r="K789" s="110" t="s">
        <v>2346</v>
      </c>
      <c r="L789" s="110" t="s">
        <v>1095</v>
      </c>
      <c r="M789" s="134" t="str">
        <f t="shared" si="36"/>
        <v/>
      </c>
      <c r="N789" s="110"/>
      <c r="O789" s="110"/>
      <c r="P789" s="234"/>
    </row>
    <row r="790" spans="1:16" x14ac:dyDescent="0.2">
      <c r="A790" s="154"/>
      <c r="B790" s="154"/>
      <c r="C790" s="154"/>
      <c r="D790" s="149"/>
      <c r="E790" s="149"/>
      <c r="F790" s="150"/>
      <c r="H790" s="106"/>
      <c r="I790" s="110" t="str">
        <f t="shared" si="35"/>
        <v/>
      </c>
      <c r="J790" s="122" t="s">
        <v>15907</v>
      </c>
      <c r="K790" s="110" t="s">
        <v>2347</v>
      </c>
      <c r="L790" s="110" t="s">
        <v>1095</v>
      </c>
      <c r="M790" s="134" t="str">
        <f t="shared" si="36"/>
        <v/>
      </c>
      <c r="N790" s="110"/>
      <c r="O790" s="110"/>
      <c r="P790" s="234"/>
    </row>
    <row r="791" spans="1:16" x14ac:dyDescent="0.2">
      <c r="A791" s="154"/>
      <c r="B791" s="154"/>
      <c r="C791" s="154"/>
      <c r="D791" s="149"/>
      <c r="E791" s="149"/>
      <c r="F791" s="150"/>
      <c r="H791" s="106"/>
      <c r="I791" s="110" t="str">
        <f t="shared" si="35"/>
        <v/>
      </c>
      <c r="J791" s="122" t="s">
        <v>15908</v>
      </c>
      <c r="K791" s="110" t="s">
        <v>2348</v>
      </c>
      <c r="L791" s="110" t="s">
        <v>1095</v>
      </c>
      <c r="M791" s="134" t="str">
        <f t="shared" si="36"/>
        <v/>
      </c>
      <c r="N791" s="110"/>
      <c r="O791" s="110"/>
      <c r="P791" s="234"/>
    </row>
    <row r="792" spans="1:16" x14ac:dyDescent="0.2">
      <c r="A792" s="154"/>
      <c r="B792" s="154"/>
      <c r="C792" s="154"/>
      <c r="D792" s="149"/>
      <c r="E792" s="149"/>
      <c r="F792" s="150"/>
      <c r="H792" s="106"/>
      <c r="I792" s="110" t="str">
        <f t="shared" si="35"/>
        <v/>
      </c>
      <c r="J792" s="122" t="s">
        <v>15909</v>
      </c>
      <c r="K792" s="110" t="s">
        <v>2349</v>
      </c>
      <c r="L792" s="110" t="s">
        <v>1095</v>
      </c>
      <c r="M792" s="134" t="str">
        <f t="shared" si="36"/>
        <v/>
      </c>
      <c r="N792" s="110"/>
      <c r="O792" s="110"/>
      <c r="P792" s="234" t="s">
        <v>4994</v>
      </c>
    </row>
    <row r="793" spans="1:16" x14ac:dyDescent="0.2">
      <c r="A793" s="154"/>
      <c r="B793" s="154"/>
      <c r="C793" s="154"/>
      <c r="D793" s="149"/>
      <c r="E793" s="149"/>
      <c r="F793" s="150"/>
      <c r="H793" s="106"/>
      <c r="I793" s="110" t="str">
        <f t="shared" si="35"/>
        <v/>
      </c>
      <c r="J793" s="122" t="s">
        <v>15910</v>
      </c>
      <c r="K793" s="110" t="s">
        <v>2350</v>
      </c>
      <c r="L793" s="110" t="s">
        <v>1095</v>
      </c>
      <c r="M793" s="134" t="str">
        <f t="shared" si="36"/>
        <v/>
      </c>
      <c r="N793" s="110"/>
      <c r="O793" s="110"/>
      <c r="P793" s="234"/>
    </row>
    <row r="794" spans="1:16" x14ac:dyDescent="0.2">
      <c r="A794" s="154"/>
      <c r="B794" s="154"/>
      <c r="C794" s="154"/>
      <c r="D794" s="149"/>
      <c r="E794" s="149"/>
      <c r="F794" s="150"/>
      <c r="H794" s="106"/>
      <c r="I794" s="110" t="str">
        <f t="shared" si="35"/>
        <v/>
      </c>
      <c r="J794" s="122" t="s">
        <v>15911</v>
      </c>
      <c r="K794" s="110" t="s">
        <v>2351</v>
      </c>
      <c r="L794" s="110" t="s">
        <v>1095</v>
      </c>
      <c r="M794" s="134" t="str">
        <f t="shared" si="36"/>
        <v/>
      </c>
      <c r="N794" s="110"/>
      <c r="O794" s="110"/>
      <c r="P794" s="234"/>
    </row>
    <row r="795" spans="1:16" x14ac:dyDescent="0.2">
      <c r="A795" s="154"/>
      <c r="B795" s="154"/>
      <c r="C795" s="154"/>
      <c r="D795" s="149"/>
      <c r="E795" s="149"/>
      <c r="F795" s="150"/>
      <c r="H795" s="106"/>
      <c r="I795" s="110" t="str">
        <f t="shared" si="35"/>
        <v/>
      </c>
      <c r="J795" s="122" t="s">
        <v>15912</v>
      </c>
      <c r="K795" s="110" t="s">
        <v>2352</v>
      </c>
      <c r="L795" s="110" t="s">
        <v>1095</v>
      </c>
      <c r="M795" s="134" t="str">
        <f t="shared" si="36"/>
        <v/>
      </c>
      <c r="N795" s="110"/>
      <c r="O795" s="110"/>
      <c r="P795" s="234"/>
    </row>
    <row r="796" spans="1:16" x14ac:dyDescent="0.2">
      <c r="A796" s="154"/>
      <c r="B796" s="154"/>
      <c r="C796" s="154"/>
      <c r="D796" s="149"/>
      <c r="E796" s="149"/>
      <c r="F796" s="150"/>
      <c r="H796" s="106"/>
      <c r="I796" s="110" t="str">
        <f t="shared" si="35"/>
        <v/>
      </c>
      <c r="J796" s="122" t="s">
        <v>15913</v>
      </c>
      <c r="K796" s="110" t="s">
        <v>2353</v>
      </c>
      <c r="L796" s="110" t="s">
        <v>1095</v>
      </c>
      <c r="M796" s="134" t="str">
        <f t="shared" si="36"/>
        <v/>
      </c>
      <c r="N796" s="110"/>
      <c r="O796" s="110"/>
      <c r="P796" s="234"/>
    </row>
    <row r="797" spans="1:16" x14ac:dyDescent="0.2">
      <c r="A797" s="154"/>
      <c r="B797" s="154"/>
      <c r="C797" s="154"/>
      <c r="D797" s="149"/>
      <c r="E797" s="149"/>
      <c r="F797" s="150"/>
      <c r="H797" s="106"/>
      <c r="I797" s="110" t="str">
        <f t="shared" si="35"/>
        <v/>
      </c>
      <c r="J797" s="122" t="s">
        <v>15914</v>
      </c>
      <c r="K797" s="110" t="s">
        <v>2354</v>
      </c>
      <c r="L797" s="110" t="s">
        <v>1095</v>
      </c>
      <c r="M797" s="134" t="str">
        <f t="shared" si="36"/>
        <v/>
      </c>
      <c r="N797" s="110"/>
      <c r="O797" s="110"/>
      <c r="P797" s="234"/>
    </row>
    <row r="798" spans="1:16" x14ac:dyDescent="0.2">
      <c r="A798" s="154"/>
      <c r="B798" s="154"/>
      <c r="C798" s="154"/>
      <c r="D798" s="149"/>
      <c r="E798" s="149"/>
      <c r="F798" s="150"/>
      <c r="H798" s="106"/>
      <c r="I798" s="110" t="str">
        <f t="shared" si="35"/>
        <v/>
      </c>
      <c r="J798" s="122" t="s">
        <v>15915</v>
      </c>
      <c r="K798" s="110" t="s">
        <v>2355</v>
      </c>
      <c r="L798" s="110" t="s">
        <v>1095</v>
      </c>
      <c r="M798" s="134" t="str">
        <f t="shared" si="36"/>
        <v/>
      </c>
      <c r="N798" s="110"/>
      <c r="O798" s="110"/>
      <c r="P798" s="234"/>
    </row>
    <row r="799" spans="1:16" x14ac:dyDescent="0.2">
      <c r="A799" s="154"/>
      <c r="B799" s="154"/>
      <c r="C799" s="154"/>
      <c r="D799" s="149"/>
      <c r="E799" s="149"/>
      <c r="F799" s="150"/>
      <c r="H799" s="106"/>
      <c r="I799" s="110" t="str">
        <f t="shared" si="35"/>
        <v/>
      </c>
      <c r="J799" s="122" t="s">
        <v>15916</v>
      </c>
      <c r="K799" s="110" t="s">
        <v>2356</v>
      </c>
      <c r="L799" s="110" t="s">
        <v>1095</v>
      </c>
      <c r="M799" s="134" t="str">
        <f t="shared" si="36"/>
        <v/>
      </c>
      <c r="N799" s="110"/>
      <c r="O799" s="110"/>
      <c r="P799" s="234"/>
    </row>
    <row r="800" spans="1:16" x14ac:dyDescent="0.2">
      <c r="A800" s="154"/>
      <c r="B800" s="154"/>
      <c r="C800" s="154"/>
      <c r="D800" s="149"/>
      <c r="E800" s="149"/>
      <c r="F800" s="150"/>
      <c r="H800" s="106"/>
      <c r="I800" s="110" t="str">
        <f t="shared" si="35"/>
        <v/>
      </c>
      <c r="J800" s="122" t="s">
        <v>15917</v>
      </c>
      <c r="K800" s="110" t="s">
        <v>2357</v>
      </c>
      <c r="L800" s="110" t="s">
        <v>1095</v>
      </c>
      <c r="M800" s="134" t="str">
        <f t="shared" si="36"/>
        <v/>
      </c>
      <c r="N800" s="110"/>
      <c r="O800" s="110"/>
      <c r="P800" s="234"/>
    </row>
    <row r="801" spans="1:16" x14ac:dyDescent="0.2">
      <c r="A801" s="154"/>
      <c r="B801" s="154"/>
      <c r="C801" s="154"/>
      <c r="D801" s="149"/>
      <c r="E801" s="149"/>
      <c r="F801" s="150"/>
      <c r="H801" s="106"/>
      <c r="I801" s="110" t="str">
        <f t="shared" si="35"/>
        <v/>
      </c>
      <c r="J801" s="122" t="s">
        <v>15918</v>
      </c>
      <c r="K801" s="110" t="s">
        <v>2358</v>
      </c>
      <c r="L801" s="110" t="s">
        <v>1095</v>
      </c>
      <c r="M801" s="134" t="str">
        <f t="shared" si="36"/>
        <v/>
      </c>
      <c r="N801" s="110"/>
      <c r="O801" s="110"/>
      <c r="P801" s="234"/>
    </row>
    <row r="802" spans="1:16" x14ac:dyDescent="0.2">
      <c r="A802" s="154"/>
      <c r="B802" s="154"/>
      <c r="C802" s="154"/>
      <c r="D802" s="149"/>
      <c r="E802" s="149"/>
      <c r="F802" s="150"/>
      <c r="H802" s="106"/>
      <c r="I802" s="110" t="str">
        <f t="shared" si="35"/>
        <v/>
      </c>
      <c r="J802" s="122" t="s">
        <v>15919</v>
      </c>
      <c r="K802" s="110" t="s">
        <v>2359</v>
      </c>
      <c r="L802" s="110" t="s">
        <v>1095</v>
      </c>
      <c r="M802" s="134" t="str">
        <f t="shared" si="36"/>
        <v/>
      </c>
      <c r="N802" s="110"/>
      <c r="O802" s="110"/>
      <c r="P802" s="234"/>
    </row>
    <row r="803" spans="1:16" x14ac:dyDescent="0.2">
      <c r="A803" s="154"/>
      <c r="B803" s="154"/>
      <c r="C803" s="154"/>
      <c r="D803" s="149"/>
      <c r="E803" s="149"/>
      <c r="F803" s="150"/>
      <c r="H803" s="106"/>
      <c r="I803" s="110" t="str">
        <f t="shared" si="35"/>
        <v/>
      </c>
      <c r="J803" s="122" t="s">
        <v>15920</v>
      </c>
      <c r="K803" s="110" t="s">
        <v>2360</v>
      </c>
      <c r="L803" s="110" t="s">
        <v>1095</v>
      </c>
      <c r="M803" s="134" t="str">
        <f t="shared" si="36"/>
        <v/>
      </c>
      <c r="N803" s="110"/>
      <c r="O803" s="110"/>
      <c r="P803" s="234"/>
    </row>
    <row r="804" spans="1:16" x14ac:dyDescent="0.2">
      <c r="A804" s="154"/>
      <c r="B804" s="154"/>
      <c r="C804" s="154"/>
      <c r="D804" s="149"/>
      <c r="E804" s="149"/>
      <c r="F804" s="150"/>
      <c r="H804" s="106"/>
      <c r="I804" s="110" t="str">
        <f t="shared" si="35"/>
        <v/>
      </c>
      <c r="J804" s="122" t="s">
        <v>15921</v>
      </c>
      <c r="K804" s="110" t="s">
        <v>2361</v>
      </c>
      <c r="L804" s="110" t="s">
        <v>1095</v>
      </c>
      <c r="M804" s="134" t="str">
        <f t="shared" si="36"/>
        <v/>
      </c>
      <c r="N804" s="110"/>
      <c r="O804" s="110"/>
      <c r="P804" s="234"/>
    </row>
    <row r="805" spans="1:16" x14ac:dyDescent="0.2">
      <c r="A805" s="154"/>
      <c r="B805" s="154"/>
      <c r="C805" s="154"/>
      <c r="D805" s="149"/>
      <c r="E805" s="149"/>
      <c r="F805" s="150"/>
      <c r="H805" s="106"/>
      <c r="I805" s="110" t="str">
        <f t="shared" si="35"/>
        <v/>
      </c>
      <c r="J805" s="122" t="s">
        <v>15922</v>
      </c>
      <c r="K805" s="110" t="s">
        <v>2362</v>
      </c>
      <c r="L805" s="110" t="s">
        <v>1095</v>
      </c>
      <c r="M805" s="134" t="str">
        <f t="shared" si="36"/>
        <v/>
      </c>
      <c r="N805" s="110"/>
      <c r="O805" s="110"/>
      <c r="P805" s="234"/>
    </row>
    <row r="806" spans="1:16" x14ac:dyDescent="0.2">
      <c r="A806" s="154"/>
      <c r="B806" s="154"/>
      <c r="C806" s="154"/>
      <c r="D806" s="149"/>
      <c r="E806" s="149"/>
      <c r="F806" s="150"/>
      <c r="H806" s="106"/>
      <c r="I806" s="110" t="str">
        <f t="shared" si="35"/>
        <v/>
      </c>
      <c r="J806" s="122" t="s">
        <v>15923</v>
      </c>
      <c r="K806" s="110" t="s">
        <v>2363</v>
      </c>
      <c r="L806" s="110" t="s">
        <v>1095</v>
      </c>
      <c r="M806" s="134" t="str">
        <f t="shared" si="36"/>
        <v/>
      </c>
      <c r="N806" s="110"/>
      <c r="O806" s="110"/>
      <c r="P806" s="234"/>
    </row>
    <row r="807" spans="1:16" x14ac:dyDescent="0.2">
      <c r="A807" s="154"/>
      <c r="B807" s="154"/>
      <c r="C807" s="154"/>
      <c r="D807" s="149"/>
      <c r="E807" s="149"/>
      <c r="F807" s="150"/>
      <c r="H807" s="106"/>
      <c r="I807" s="110" t="str">
        <f t="shared" si="35"/>
        <v/>
      </c>
      <c r="J807" s="122" t="s">
        <v>15924</v>
      </c>
      <c r="K807" s="110" t="s">
        <v>2364</v>
      </c>
      <c r="L807" s="110" t="s">
        <v>1095</v>
      </c>
      <c r="M807" s="134" t="str">
        <f t="shared" si="36"/>
        <v/>
      </c>
      <c r="N807" s="110"/>
      <c r="O807" s="110"/>
      <c r="P807" s="234"/>
    </row>
    <row r="808" spans="1:16" x14ac:dyDescent="0.2">
      <c r="A808" s="154"/>
      <c r="B808" s="154"/>
      <c r="C808" s="154"/>
      <c r="D808" s="149"/>
      <c r="E808" s="149"/>
      <c r="F808" s="150"/>
      <c r="H808" s="106"/>
      <c r="I808" s="110" t="str">
        <f t="shared" si="35"/>
        <v/>
      </c>
      <c r="J808" s="122" t="s">
        <v>15925</v>
      </c>
      <c r="K808" s="110" t="s">
        <v>2365</v>
      </c>
      <c r="L808" s="110" t="s">
        <v>1095</v>
      </c>
      <c r="M808" s="134" t="str">
        <f t="shared" si="36"/>
        <v/>
      </c>
      <c r="N808" s="110"/>
      <c r="O808" s="110"/>
      <c r="P808" s="234"/>
    </row>
    <row r="809" spans="1:16" x14ac:dyDescent="0.2">
      <c r="A809" s="154"/>
      <c r="B809" s="154"/>
      <c r="C809" s="154"/>
      <c r="D809" s="149"/>
      <c r="E809" s="149"/>
      <c r="F809" s="150"/>
      <c r="H809" s="106"/>
      <c r="I809" s="110" t="str">
        <f t="shared" si="35"/>
        <v/>
      </c>
      <c r="J809" s="122" t="s">
        <v>15926</v>
      </c>
      <c r="K809" s="110" t="s">
        <v>2366</v>
      </c>
      <c r="L809" s="110" t="s">
        <v>1095</v>
      </c>
      <c r="M809" s="134" t="str">
        <f t="shared" si="36"/>
        <v/>
      </c>
      <c r="N809" s="110"/>
      <c r="O809" s="110"/>
      <c r="P809" s="234"/>
    </row>
    <row r="810" spans="1:16" x14ac:dyDescent="0.2">
      <c r="A810" s="154"/>
      <c r="B810" s="154"/>
      <c r="C810" s="154"/>
      <c r="D810" s="149"/>
      <c r="E810" s="149"/>
      <c r="F810" s="150"/>
      <c r="H810" s="106"/>
      <c r="I810" s="110" t="str">
        <f t="shared" si="35"/>
        <v/>
      </c>
      <c r="J810" s="122" t="s">
        <v>15927</v>
      </c>
      <c r="K810" s="110" t="s">
        <v>2367</v>
      </c>
      <c r="L810" s="110" t="s">
        <v>1095</v>
      </c>
      <c r="M810" s="134" t="str">
        <f t="shared" si="36"/>
        <v/>
      </c>
      <c r="N810" s="110"/>
      <c r="O810" s="110"/>
      <c r="P810" s="234"/>
    </row>
    <row r="811" spans="1:16" x14ac:dyDescent="0.2">
      <c r="A811" s="154"/>
      <c r="B811" s="154"/>
      <c r="C811" s="154"/>
      <c r="D811" s="149"/>
      <c r="E811" s="149"/>
      <c r="F811" s="150"/>
      <c r="H811" s="106"/>
      <c r="I811" s="110" t="str">
        <f t="shared" si="35"/>
        <v/>
      </c>
      <c r="J811" s="122" t="s">
        <v>15928</v>
      </c>
      <c r="K811" s="110" t="s">
        <v>2368</v>
      </c>
      <c r="L811" s="110" t="s">
        <v>1095</v>
      </c>
      <c r="M811" s="134" t="str">
        <f t="shared" si="36"/>
        <v/>
      </c>
      <c r="N811" s="110"/>
      <c r="O811" s="110"/>
      <c r="P811" s="234"/>
    </row>
    <row r="812" spans="1:16" x14ac:dyDescent="0.2">
      <c r="A812" s="154"/>
      <c r="B812" s="154"/>
      <c r="C812" s="154"/>
      <c r="D812" s="149"/>
      <c r="E812" s="149"/>
      <c r="F812" s="150"/>
      <c r="H812" s="106"/>
      <c r="I812" s="110" t="str">
        <f t="shared" si="35"/>
        <v/>
      </c>
      <c r="J812" s="122" t="s">
        <v>15929</v>
      </c>
      <c r="K812" s="110" t="s">
        <v>2369</v>
      </c>
      <c r="L812" s="110" t="s">
        <v>1095</v>
      </c>
      <c r="M812" s="134" t="str">
        <f t="shared" si="36"/>
        <v/>
      </c>
      <c r="N812" s="110"/>
      <c r="O812" s="110"/>
      <c r="P812" s="234"/>
    </row>
    <row r="813" spans="1:16" x14ac:dyDescent="0.2">
      <c r="A813" s="154"/>
      <c r="B813" s="154"/>
      <c r="C813" s="154"/>
      <c r="D813" s="149"/>
      <c r="E813" s="149"/>
      <c r="F813" s="150"/>
      <c r="H813" s="106"/>
      <c r="I813" s="110" t="str">
        <f t="shared" si="35"/>
        <v/>
      </c>
      <c r="J813" s="122" t="s">
        <v>15930</v>
      </c>
      <c r="K813" s="110" t="s">
        <v>2370</v>
      </c>
      <c r="L813" s="110" t="s">
        <v>1095</v>
      </c>
      <c r="M813" s="134" t="str">
        <f t="shared" si="36"/>
        <v/>
      </c>
      <c r="N813" s="110"/>
      <c r="O813" s="110"/>
      <c r="P813" s="234"/>
    </row>
    <row r="814" spans="1:16" x14ac:dyDescent="0.2">
      <c r="A814" s="154"/>
      <c r="B814" s="154"/>
      <c r="C814" s="154"/>
      <c r="D814" s="149"/>
      <c r="E814" s="149"/>
      <c r="F814" s="150"/>
      <c r="H814" s="106"/>
      <c r="I814" s="110" t="str">
        <f t="shared" si="35"/>
        <v/>
      </c>
      <c r="J814" s="122" t="s">
        <v>15931</v>
      </c>
      <c r="K814" s="110" t="s">
        <v>2371</v>
      </c>
      <c r="L814" s="110" t="s">
        <v>1095</v>
      </c>
      <c r="M814" s="134" t="str">
        <f t="shared" si="36"/>
        <v/>
      </c>
      <c r="N814" s="110"/>
      <c r="O814" s="110"/>
      <c r="P814" s="234"/>
    </row>
    <row r="815" spans="1:16" x14ac:dyDescent="0.2">
      <c r="A815" s="154"/>
      <c r="B815" s="154"/>
      <c r="C815" s="154"/>
      <c r="D815" s="149"/>
      <c r="E815" s="149"/>
      <c r="F815" s="150"/>
      <c r="H815" s="106"/>
      <c r="I815" s="110" t="str">
        <f t="shared" si="35"/>
        <v/>
      </c>
      <c r="J815" s="122" t="s">
        <v>15932</v>
      </c>
      <c r="K815" s="110" t="s">
        <v>2372</v>
      </c>
      <c r="L815" s="110" t="s">
        <v>1095</v>
      </c>
      <c r="M815" s="134" t="str">
        <f t="shared" si="36"/>
        <v/>
      </c>
      <c r="N815" s="110"/>
      <c r="O815" s="110"/>
      <c r="P815" s="234"/>
    </row>
    <row r="816" spans="1:16" x14ac:dyDescent="0.2">
      <c r="A816" s="154"/>
      <c r="B816" s="154"/>
      <c r="C816" s="154"/>
      <c r="D816" s="149"/>
      <c r="E816" s="149"/>
      <c r="F816" s="150"/>
      <c r="H816" s="106"/>
      <c r="I816" s="110" t="str">
        <f t="shared" si="35"/>
        <v/>
      </c>
      <c r="J816" s="122" t="s">
        <v>15933</v>
      </c>
      <c r="K816" s="110" t="s">
        <v>2373</v>
      </c>
      <c r="L816" s="110" t="s">
        <v>1095</v>
      </c>
      <c r="M816" s="134" t="str">
        <f t="shared" si="36"/>
        <v/>
      </c>
      <c r="N816" s="110"/>
      <c r="O816" s="110"/>
      <c r="P816" s="234"/>
    </row>
    <row r="817" spans="1:16" x14ac:dyDescent="0.2">
      <c r="A817" s="154"/>
      <c r="B817" s="154"/>
      <c r="C817" s="154"/>
      <c r="D817" s="149"/>
      <c r="E817" s="149"/>
      <c r="F817" s="150"/>
      <c r="H817" s="106"/>
      <c r="I817" s="110" t="str">
        <f t="shared" si="35"/>
        <v/>
      </c>
      <c r="J817" s="122" t="s">
        <v>15934</v>
      </c>
      <c r="K817" s="110" t="s">
        <v>2374</v>
      </c>
      <c r="L817" s="110" t="s">
        <v>1095</v>
      </c>
      <c r="M817" s="134" t="str">
        <f t="shared" si="36"/>
        <v/>
      </c>
      <c r="N817" s="110"/>
      <c r="O817" s="110"/>
      <c r="P817" s="234"/>
    </row>
    <row r="818" spans="1:16" x14ac:dyDescent="0.2">
      <c r="A818" s="154"/>
      <c r="B818" s="154"/>
      <c r="C818" s="154"/>
      <c r="D818" s="149"/>
      <c r="E818" s="149"/>
      <c r="F818" s="150"/>
      <c r="H818" s="106"/>
      <c r="I818" s="110" t="str">
        <f t="shared" si="35"/>
        <v/>
      </c>
      <c r="J818" s="122" t="s">
        <v>15935</v>
      </c>
      <c r="K818" s="110" t="s">
        <v>2375</v>
      </c>
      <c r="L818" s="110" t="s">
        <v>1095</v>
      </c>
      <c r="M818" s="134" t="str">
        <f t="shared" si="36"/>
        <v/>
      </c>
      <c r="N818" s="110"/>
      <c r="O818" s="110"/>
      <c r="P818" s="234"/>
    </row>
    <row r="819" spans="1:16" x14ac:dyDescent="0.2">
      <c r="A819" s="154"/>
      <c r="B819" s="154"/>
      <c r="C819" s="154"/>
      <c r="D819" s="149"/>
      <c r="E819" s="149"/>
      <c r="F819" s="150"/>
      <c r="H819" s="106"/>
      <c r="I819" s="110" t="str">
        <f t="shared" si="35"/>
        <v/>
      </c>
      <c r="J819" s="122" t="s">
        <v>15936</v>
      </c>
      <c r="K819" s="110" t="s">
        <v>2376</v>
      </c>
      <c r="L819" s="110" t="s">
        <v>1095</v>
      </c>
      <c r="M819" s="134" t="str">
        <f t="shared" si="36"/>
        <v/>
      </c>
      <c r="N819" s="110"/>
      <c r="O819" s="110"/>
      <c r="P819" s="234"/>
    </row>
    <row r="820" spans="1:16" x14ac:dyDescent="0.2">
      <c r="A820" s="154"/>
      <c r="B820" s="154"/>
      <c r="C820" s="154"/>
      <c r="D820" s="149"/>
      <c r="E820" s="149"/>
      <c r="F820" s="150"/>
      <c r="H820" s="106"/>
      <c r="I820" s="110" t="str">
        <f t="shared" si="35"/>
        <v/>
      </c>
      <c r="J820" s="122" t="s">
        <v>15937</v>
      </c>
      <c r="K820" s="110" t="s">
        <v>2377</v>
      </c>
      <c r="L820" s="110" t="s">
        <v>1095</v>
      </c>
      <c r="M820" s="134" t="str">
        <f t="shared" si="36"/>
        <v/>
      </c>
      <c r="N820" s="110"/>
      <c r="O820" s="110"/>
      <c r="P820" s="234"/>
    </row>
    <row r="821" spans="1:16" x14ac:dyDescent="0.2">
      <c r="A821" s="154"/>
      <c r="B821" s="154"/>
      <c r="C821" s="154"/>
      <c r="D821" s="149"/>
      <c r="E821" s="149"/>
      <c r="F821" s="150"/>
      <c r="H821" s="106"/>
      <c r="I821" s="110" t="str">
        <f t="shared" si="35"/>
        <v/>
      </c>
      <c r="J821" s="122" t="s">
        <v>15938</v>
      </c>
      <c r="K821" s="110" t="s">
        <v>2378</v>
      </c>
      <c r="L821" s="110" t="s">
        <v>1095</v>
      </c>
      <c r="M821" s="134" t="str">
        <f t="shared" si="36"/>
        <v/>
      </c>
      <c r="N821" s="110"/>
      <c r="O821" s="110"/>
      <c r="P821" s="234"/>
    </row>
    <row r="822" spans="1:16" x14ac:dyDescent="0.2">
      <c r="A822" s="154"/>
      <c r="B822" s="154"/>
      <c r="C822" s="154"/>
      <c r="D822" s="149"/>
      <c r="E822" s="149"/>
      <c r="F822" s="150"/>
      <c r="H822" s="106"/>
      <c r="I822" s="110" t="str">
        <f t="shared" si="35"/>
        <v/>
      </c>
      <c r="J822" s="122" t="s">
        <v>15939</v>
      </c>
      <c r="K822" s="110" t="s">
        <v>2379</v>
      </c>
      <c r="L822" s="110" t="s">
        <v>1095</v>
      </c>
      <c r="M822" s="134" t="str">
        <f t="shared" si="36"/>
        <v/>
      </c>
      <c r="N822" s="110"/>
      <c r="O822" s="110"/>
      <c r="P822" s="234"/>
    </row>
    <row r="823" spans="1:16" x14ac:dyDescent="0.2">
      <c r="A823" s="154"/>
      <c r="B823" s="154"/>
      <c r="C823" s="154"/>
      <c r="D823" s="149"/>
      <c r="E823" s="149"/>
      <c r="F823" s="150"/>
      <c r="H823" s="106"/>
      <c r="I823" s="110" t="str">
        <f t="shared" si="35"/>
        <v/>
      </c>
      <c r="J823" s="122" t="s">
        <v>15940</v>
      </c>
      <c r="K823" s="110" t="s">
        <v>2380</v>
      </c>
      <c r="L823" s="110" t="s">
        <v>1095</v>
      </c>
      <c r="M823" s="134" t="str">
        <f t="shared" si="36"/>
        <v/>
      </c>
      <c r="N823" s="110"/>
      <c r="O823" s="110"/>
      <c r="P823" s="234"/>
    </row>
    <row r="824" spans="1:16" x14ac:dyDescent="0.2">
      <c r="A824" s="154"/>
      <c r="B824" s="154"/>
      <c r="C824" s="154"/>
      <c r="D824" s="149"/>
      <c r="E824" s="149"/>
      <c r="F824" s="150"/>
      <c r="H824" s="106"/>
      <c r="I824" s="110" t="str">
        <f t="shared" si="35"/>
        <v/>
      </c>
      <c r="J824" s="122" t="s">
        <v>15941</v>
      </c>
      <c r="K824" s="110" t="s">
        <v>2381</v>
      </c>
      <c r="L824" s="110" t="s">
        <v>1095</v>
      </c>
      <c r="M824" s="134" t="str">
        <f t="shared" si="36"/>
        <v/>
      </c>
      <c r="N824" s="110"/>
      <c r="O824" s="110"/>
      <c r="P824" s="234"/>
    </row>
    <row r="825" spans="1:16" x14ac:dyDescent="0.2">
      <c r="A825" s="154"/>
      <c r="B825" s="154"/>
      <c r="C825" s="154"/>
      <c r="D825" s="149"/>
      <c r="E825" s="149"/>
      <c r="F825" s="150"/>
      <c r="H825" s="106"/>
      <c r="I825" s="110" t="str">
        <f t="shared" si="35"/>
        <v/>
      </c>
      <c r="J825" s="122" t="s">
        <v>15942</v>
      </c>
      <c r="K825" s="110" t="s">
        <v>2382</v>
      </c>
      <c r="L825" s="110" t="s">
        <v>1095</v>
      </c>
      <c r="M825" s="134" t="str">
        <f t="shared" si="36"/>
        <v/>
      </c>
      <c r="N825" s="110"/>
      <c r="O825" s="110"/>
      <c r="P825" s="234"/>
    </row>
    <row r="826" spans="1:16" x14ac:dyDescent="0.2">
      <c r="A826" s="154"/>
      <c r="B826" s="154"/>
      <c r="C826" s="154"/>
      <c r="D826" s="149"/>
      <c r="E826" s="149"/>
      <c r="F826" s="150"/>
      <c r="H826" s="106"/>
      <c r="I826" s="110" t="str">
        <f t="shared" si="35"/>
        <v/>
      </c>
      <c r="J826" s="122" t="s">
        <v>15943</v>
      </c>
      <c r="K826" s="110" t="s">
        <v>2383</v>
      </c>
      <c r="L826" s="110" t="s">
        <v>1095</v>
      </c>
      <c r="M826" s="134" t="str">
        <f t="shared" si="36"/>
        <v/>
      </c>
      <c r="N826" s="110"/>
      <c r="O826" s="110"/>
      <c r="P826" s="234"/>
    </row>
    <row r="827" spans="1:16" x14ac:dyDescent="0.2">
      <c r="A827" s="154"/>
      <c r="B827" s="154"/>
      <c r="C827" s="154"/>
      <c r="D827" s="149"/>
      <c r="E827" s="149"/>
      <c r="F827" s="150"/>
      <c r="H827" s="106"/>
      <c r="I827" s="110" t="str">
        <f t="shared" si="35"/>
        <v/>
      </c>
      <c r="J827" s="122" t="s">
        <v>15944</v>
      </c>
      <c r="K827" s="110" t="s">
        <v>2384</v>
      </c>
      <c r="L827" s="110" t="s">
        <v>1095</v>
      </c>
      <c r="M827" s="134" t="str">
        <f t="shared" si="36"/>
        <v/>
      </c>
      <c r="N827" s="110"/>
      <c r="O827" s="110"/>
      <c r="P827" s="234"/>
    </row>
    <row r="828" spans="1:16" x14ac:dyDescent="0.2">
      <c r="A828" s="154"/>
      <c r="B828" s="154"/>
      <c r="C828" s="154"/>
      <c r="D828" s="149"/>
      <c r="E828" s="149"/>
      <c r="F828" s="150"/>
      <c r="H828" s="106"/>
      <c r="I828" s="110" t="str">
        <f t="shared" si="35"/>
        <v/>
      </c>
      <c r="J828" s="122" t="s">
        <v>15945</v>
      </c>
      <c r="K828" s="110" t="s">
        <v>2385</v>
      </c>
      <c r="L828" s="110" t="s">
        <v>1095</v>
      </c>
      <c r="M828" s="134" t="str">
        <f t="shared" si="36"/>
        <v/>
      </c>
      <c r="N828" s="110"/>
      <c r="O828" s="110"/>
      <c r="P828" s="234"/>
    </row>
    <row r="829" spans="1:16" x14ac:dyDescent="0.2">
      <c r="A829" s="154"/>
      <c r="B829" s="154"/>
      <c r="C829" s="154"/>
      <c r="D829" s="149"/>
      <c r="E829" s="149"/>
      <c r="F829" s="150"/>
      <c r="H829" s="106"/>
      <c r="I829" s="110" t="str">
        <f t="shared" si="35"/>
        <v/>
      </c>
      <c r="J829" s="122" t="s">
        <v>15946</v>
      </c>
      <c r="K829" s="110" t="s">
        <v>2386</v>
      </c>
      <c r="L829" s="110" t="s">
        <v>1095</v>
      </c>
      <c r="M829" s="134" t="str">
        <f t="shared" si="36"/>
        <v/>
      </c>
      <c r="N829" s="110"/>
      <c r="O829" s="110"/>
      <c r="P829" s="234"/>
    </row>
    <row r="830" spans="1:16" x14ac:dyDescent="0.2">
      <c r="A830" s="154"/>
      <c r="B830" s="154"/>
      <c r="C830" s="154"/>
      <c r="D830" s="149"/>
      <c r="E830" s="149"/>
      <c r="F830" s="150"/>
      <c r="H830" s="106"/>
      <c r="I830" s="110" t="str">
        <f t="shared" si="35"/>
        <v/>
      </c>
      <c r="J830" s="122" t="s">
        <v>15947</v>
      </c>
      <c r="K830" s="110" t="s">
        <v>2387</v>
      </c>
      <c r="L830" s="110" t="s">
        <v>1095</v>
      </c>
      <c r="M830" s="134" t="str">
        <f t="shared" si="36"/>
        <v/>
      </c>
      <c r="N830" s="110"/>
      <c r="O830" s="110"/>
      <c r="P830" s="234"/>
    </row>
    <row r="831" spans="1:16" x14ac:dyDescent="0.2">
      <c r="A831" s="154"/>
      <c r="B831" s="154"/>
      <c r="C831" s="154"/>
      <c r="D831" s="149"/>
      <c r="E831" s="149"/>
      <c r="F831" s="150"/>
      <c r="H831" s="106"/>
      <c r="I831" s="110" t="str">
        <f t="shared" si="35"/>
        <v/>
      </c>
      <c r="J831" s="122" t="s">
        <v>15948</v>
      </c>
      <c r="K831" s="110" t="s">
        <v>2388</v>
      </c>
      <c r="L831" s="110" t="s">
        <v>1095</v>
      </c>
      <c r="M831" s="134" t="str">
        <f t="shared" si="36"/>
        <v/>
      </c>
      <c r="N831" s="110"/>
      <c r="O831" s="110"/>
      <c r="P831" s="234"/>
    </row>
    <row r="832" spans="1:16" x14ac:dyDescent="0.2">
      <c r="A832" s="154"/>
      <c r="B832" s="154"/>
      <c r="C832" s="154"/>
      <c r="D832" s="149"/>
      <c r="E832" s="149"/>
      <c r="F832" s="150"/>
      <c r="H832" s="106"/>
      <c r="I832" s="110" t="str">
        <f t="shared" si="35"/>
        <v/>
      </c>
      <c r="J832" s="122" t="s">
        <v>15949</v>
      </c>
      <c r="K832" s="110" t="s">
        <v>2389</v>
      </c>
      <c r="L832" s="110" t="s">
        <v>1095</v>
      </c>
      <c r="M832" s="134" t="str">
        <f t="shared" si="36"/>
        <v/>
      </c>
      <c r="N832" s="110"/>
      <c r="O832" s="110"/>
      <c r="P832" s="234"/>
    </row>
    <row r="833" spans="1:16" x14ac:dyDescent="0.2">
      <c r="A833" s="154"/>
      <c r="B833" s="154"/>
      <c r="C833" s="154"/>
      <c r="D833" s="149"/>
      <c r="E833" s="149"/>
      <c r="F833" s="150"/>
      <c r="H833" s="106"/>
      <c r="I833" s="110" t="str">
        <f t="shared" si="35"/>
        <v/>
      </c>
      <c r="J833" s="122" t="s">
        <v>15950</v>
      </c>
      <c r="K833" s="110" t="s">
        <v>2390</v>
      </c>
      <c r="L833" s="110" t="s">
        <v>1095</v>
      </c>
      <c r="M833" s="134" t="str">
        <f t="shared" si="36"/>
        <v/>
      </c>
      <c r="N833" s="110"/>
      <c r="O833" s="110"/>
      <c r="P833" s="234"/>
    </row>
    <row r="834" spans="1:16" x14ac:dyDescent="0.2">
      <c r="A834" s="154"/>
      <c r="B834" s="154"/>
      <c r="C834" s="154"/>
      <c r="D834" s="149"/>
      <c r="E834" s="149"/>
      <c r="F834" s="150"/>
      <c r="H834" s="106"/>
      <c r="I834" s="110" t="str">
        <f t="shared" si="35"/>
        <v/>
      </c>
      <c r="J834" s="122" t="s">
        <v>15951</v>
      </c>
      <c r="K834" s="110" t="s">
        <v>2391</v>
      </c>
      <c r="L834" s="110" t="s">
        <v>1095</v>
      </c>
      <c r="M834" s="134" t="str">
        <f t="shared" si="36"/>
        <v/>
      </c>
      <c r="N834" s="110"/>
      <c r="O834" s="110"/>
      <c r="P834" s="234"/>
    </row>
    <row r="835" spans="1:16" x14ac:dyDescent="0.2">
      <c r="A835" s="154"/>
      <c r="B835" s="154"/>
      <c r="C835" s="154"/>
      <c r="D835" s="149"/>
      <c r="E835" s="149"/>
      <c r="F835" s="150"/>
      <c r="H835" s="106"/>
      <c r="I835" s="110" t="str">
        <f t="shared" si="35"/>
        <v/>
      </c>
      <c r="J835" s="122" t="s">
        <v>15952</v>
      </c>
      <c r="K835" s="110" t="s">
        <v>2392</v>
      </c>
      <c r="L835" s="110" t="s">
        <v>1095</v>
      </c>
      <c r="M835" s="134" t="str">
        <f t="shared" si="36"/>
        <v/>
      </c>
      <c r="N835" s="110"/>
      <c r="O835" s="110"/>
      <c r="P835" s="234"/>
    </row>
    <row r="836" spans="1:16" x14ac:dyDescent="0.2">
      <c r="A836" s="154"/>
      <c r="B836" s="154"/>
      <c r="C836" s="154"/>
      <c r="D836" s="149"/>
      <c r="E836" s="149"/>
      <c r="F836" s="150"/>
      <c r="H836" s="106"/>
      <c r="I836" s="110" t="str">
        <f t="shared" si="35"/>
        <v/>
      </c>
      <c r="J836" s="122" t="s">
        <v>15953</v>
      </c>
      <c r="K836" s="110" t="s">
        <v>2393</v>
      </c>
      <c r="L836" s="110" t="s">
        <v>1095</v>
      </c>
      <c r="M836" s="134" t="str">
        <f t="shared" si="36"/>
        <v/>
      </c>
      <c r="N836" s="110"/>
      <c r="O836" s="110"/>
      <c r="P836" s="234"/>
    </row>
    <row r="837" spans="1:16" x14ac:dyDescent="0.2">
      <c r="A837" s="154"/>
      <c r="B837" s="154"/>
      <c r="C837" s="154"/>
      <c r="D837" s="149"/>
      <c r="E837" s="149"/>
      <c r="F837" s="150"/>
      <c r="H837" s="106"/>
      <c r="I837" s="110" t="str">
        <f t="shared" si="35"/>
        <v/>
      </c>
      <c r="J837" s="122" t="s">
        <v>15954</v>
      </c>
      <c r="K837" s="110" t="s">
        <v>2394</v>
      </c>
      <c r="L837" s="110" t="s">
        <v>1095</v>
      </c>
      <c r="M837" s="134" t="str">
        <f t="shared" si="36"/>
        <v/>
      </c>
      <c r="N837" s="110"/>
      <c r="O837" s="110"/>
      <c r="P837" s="234"/>
    </row>
    <row r="838" spans="1:16" x14ac:dyDescent="0.2">
      <c r="A838" s="154"/>
      <c r="B838" s="154"/>
      <c r="C838" s="154"/>
      <c r="D838" s="149"/>
      <c r="E838" s="149"/>
      <c r="F838" s="150"/>
      <c r="H838" s="106"/>
      <c r="I838" s="110" t="str">
        <f t="shared" si="35"/>
        <v/>
      </c>
      <c r="J838" s="122" t="s">
        <v>15955</v>
      </c>
      <c r="K838" s="110" t="s">
        <v>2395</v>
      </c>
      <c r="L838" s="110" t="s">
        <v>1095</v>
      </c>
      <c r="M838" s="134" t="str">
        <f t="shared" si="36"/>
        <v/>
      </c>
      <c r="N838" s="110"/>
      <c r="O838" s="110"/>
      <c r="P838" s="234"/>
    </row>
    <row r="839" spans="1:16" x14ac:dyDescent="0.2">
      <c r="A839" s="154"/>
      <c r="B839" s="154"/>
      <c r="C839" s="154"/>
      <c r="D839" s="149"/>
      <c r="E839" s="149"/>
      <c r="F839" s="150"/>
      <c r="H839" s="106"/>
      <c r="I839" s="110" t="str">
        <f t="shared" si="35"/>
        <v/>
      </c>
      <c r="J839" s="122" t="s">
        <v>15956</v>
      </c>
      <c r="K839" s="110" t="s">
        <v>2396</v>
      </c>
      <c r="L839" s="110" t="s">
        <v>1095</v>
      </c>
      <c r="M839" s="134" t="str">
        <f t="shared" si="36"/>
        <v/>
      </c>
      <c r="N839" s="110"/>
      <c r="O839" s="110"/>
      <c r="P839" s="234"/>
    </row>
    <row r="840" spans="1:16" x14ac:dyDescent="0.2">
      <c r="A840" s="154"/>
      <c r="B840" s="154"/>
      <c r="C840" s="154"/>
      <c r="D840" s="149"/>
      <c r="E840" s="149"/>
      <c r="F840" s="150"/>
      <c r="H840" s="106"/>
      <c r="I840" s="110" t="str">
        <f t="shared" si="35"/>
        <v>TSD</v>
      </c>
      <c r="J840" s="122" t="s">
        <v>15957</v>
      </c>
      <c r="K840" s="110" t="s">
        <v>2397</v>
      </c>
      <c r="L840" s="110" t="s">
        <v>18684</v>
      </c>
      <c r="M840" s="134" t="str">
        <f t="shared" si="36"/>
        <v/>
      </c>
      <c r="N840" s="110"/>
      <c r="O840" s="110"/>
      <c r="P840" s="234"/>
    </row>
    <row r="841" spans="1:16" x14ac:dyDescent="0.2">
      <c r="A841" s="154"/>
      <c r="B841" s="154"/>
      <c r="C841" s="154"/>
      <c r="D841" s="149"/>
      <c r="E841" s="149"/>
      <c r="F841" s="150"/>
      <c r="H841" s="106"/>
      <c r="I841" s="110" t="str">
        <f t="shared" ref="I841:I904" si="37">IFERROR((INDEX(A:E,MATCH($J841,E:E,0),2)),"")</f>
        <v/>
      </c>
      <c r="J841" s="122" t="s">
        <v>15958</v>
      </c>
      <c r="K841" s="110" t="s">
        <v>2398</v>
      </c>
      <c r="L841" s="110" t="s">
        <v>1095</v>
      </c>
      <c r="M841" s="134" t="str">
        <f t="shared" si="36"/>
        <v/>
      </c>
      <c r="N841" s="110"/>
      <c r="O841" s="110"/>
      <c r="P841" s="234"/>
    </row>
    <row r="842" spans="1:16" x14ac:dyDescent="0.2">
      <c r="A842" s="154"/>
      <c r="B842" s="154"/>
      <c r="C842" s="154"/>
      <c r="D842" s="149"/>
      <c r="E842" s="149"/>
      <c r="F842" s="150"/>
      <c r="H842" s="106"/>
      <c r="I842" s="110" t="str">
        <f t="shared" si="37"/>
        <v/>
      </c>
      <c r="J842" s="122" t="s">
        <v>15959</v>
      </c>
      <c r="K842" s="110" t="s">
        <v>2399</v>
      </c>
      <c r="L842" s="110" t="s">
        <v>1095</v>
      </c>
      <c r="M842" s="134" t="str">
        <f t="shared" ref="M842:M905" si="38">IF(N842="","",HYPERLINK(O842,N842))</f>
        <v/>
      </c>
      <c r="N842" s="110"/>
      <c r="O842" s="110"/>
      <c r="P842" s="234"/>
    </row>
    <row r="843" spans="1:16" x14ac:dyDescent="0.2">
      <c r="A843" s="154"/>
      <c r="B843" s="154"/>
      <c r="C843" s="154"/>
      <c r="D843" s="149"/>
      <c r="E843" s="149"/>
      <c r="F843" s="150"/>
      <c r="H843" s="106"/>
      <c r="I843" s="110" t="str">
        <f t="shared" si="37"/>
        <v/>
      </c>
      <c r="J843" s="122" t="s">
        <v>15960</v>
      </c>
      <c r="K843" s="110" t="s">
        <v>2400</v>
      </c>
      <c r="L843" s="110" t="s">
        <v>1095</v>
      </c>
      <c r="M843" s="134" t="str">
        <f t="shared" si="38"/>
        <v/>
      </c>
      <c r="N843" s="110"/>
      <c r="O843" s="110"/>
      <c r="P843" s="234"/>
    </row>
    <row r="844" spans="1:16" x14ac:dyDescent="0.2">
      <c r="A844" s="154"/>
      <c r="B844" s="154"/>
      <c r="C844" s="154"/>
      <c r="D844" s="149"/>
      <c r="E844" s="149"/>
      <c r="F844" s="150"/>
      <c r="H844" s="106"/>
      <c r="I844" s="110" t="str">
        <f t="shared" si="37"/>
        <v/>
      </c>
      <c r="J844" s="122" t="s">
        <v>15961</v>
      </c>
      <c r="K844" s="110" t="s">
        <v>2401</v>
      </c>
      <c r="L844" s="110" t="s">
        <v>1095</v>
      </c>
      <c r="M844" s="134" t="str">
        <f t="shared" si="38"/>
        <v/>
      </c>
      <c r="N844" s="110"/>
      <c r="O844" s="110"/>
      <c r="P844" s="234"/>
    </row>
    <row r="845" spans="1:16" x14ac:dyDescent="0.2">
      <c r="A845" s="154"/>
      <c r="B845" s="154"/>
      <c r="C845" s="154"/>
      <c r="D845" s="149"/>
      <c r="E845" s="149"/>
      <c r="F845" s="150"/>
      <c r="H845" s="106"/>
      <c r="I845" s="110" t="str">
        <f t="shared" si="37"/>
        <v/>
      </c>
      <c r="J845" s="122" t="s">
        <v>15962</v>
      </c>
      <c r="K845" s="110" t="s">
        <v>2402</v>
      </c>
      <c r="L845" s="110" t="s">
        <v>1095</v>
      </c>
      <c r="M845" s="134" t="str">
        <f t="shared" si="38"/>
        <v/>
      </c>
      <c r="N845" s="110"/>
      <c r="O845" s="110"/>
      <c r="P845" s="234"/>
    </row>
    <row r="846" spans="1:16" x14ac:dyDescent="0.2">
      <c r="A846" s="154"/>
      <c r="B846" s="154"/>
      <c r="C846" s="154"/>
      <c r="D846" s="149"/>
      <c r="E846" s="149"/>
      <c r="F846" s="150"/>
      <c r="H846" s="106"/>
      <c r="I846" s="110" t="str">
        <f t="shared" si="37"/>
        <v/>
      </c>
      <c r="J846" s="122" t="s">
        <v>15963</v>
      </c>
      <c r="K846" s="110" t="s">
        <v>2403</v>
      </c>
      <c r="L846" s="110" t="s">
        <v>1095</v>
      </c>
      <c r="M846" s="134" t="str">
        <f t="shared" si="38"/>
        <v/>
      </c>
      <c r="N846" s="110"/>
      <c r="O846" s="110"/>
      <c r="P846" s="234"/>
    </row>
    <row r="847" spans="1:16" x14ac:dyDescent="0.2">
      <c r="A847" s="154"/>
      <c r="B847" s="154"/>
      <c r="C847" s="154"/>
      <c r="D847" s="149"/>
      <c r="E847" s="149"/>
      <c r="F847" s="150"/>
      <c r="H847" s="106"/>
      <c r="I847" s="110" t="str">
        <f t="shared" si="37"/>
        <v/>
      </c>
      <c r="J847" s="122" t="s">
        <v>15964</v>
      </c>
      <c r="K847" s="110" t="s">
        <v>2404</v>
      </c>
      <c r="L847" s="110" t="s">
        <v>1095</v>
      </c>
      <c r="M847" s="134" t="str">
        <f t="shared" si="38"/>
        <v/>
      </c>
      <c r="N847" s="110"/>
      <c r="O847" s="110"/>
      <c r="P847" s="234"/>
    </row>
    <row r="848" spans="1:16" x14ac:dyDescent="0.2">
      <c r="A848" s="154"/>
      <c r="B848" s="154"/>
      <c r="C848" s="154"/>
      <c r="D848" s="149"/>
      <c r="E848" s="149"/>
      <c r="F848" s="150"/>
      <c r="H848" s="106"/>
      <c r="I848" s="110" t="str">
        <f t="shared" si="37"/>
        <v/>
      </c>
      <c r="J848" s="122" t="s">
        <v>15965</v>
      </c>
      <c r="K848" s="110" t="s">
        <v>2405</v>
      </c>
      <c r="L848" s="110" t="s">
        <v>1095</v>
      </c>
      <c r="M848" s="134" t="str">
        <f t="shared" si="38"/>
        <v/>
      </c>
      <c r="N848" s="110"/>
      <c r="O848" s="110"/>
      <c r="P848" s="234"/>
    </row>
    <row r="849" spans="1:16" x14ac:dyDescent="0.2">
      <c r="A849" s="154"/>
      <c r="B849" s="154"/>
      <c r="C849" s="154"/>
      <c r="D849" s="149"/>
      <c r="E849" s="149"/>
      <c r="F849" s="150"/>
      <c r="H849" s="106"/>
      <c r="I849" s="110" t="str">
        <f t="shared" si="37"/>
        <v/>
      </c>
      <c r="J849" s="122" t="s">
        <v>15966</v>
      </c>
      <c r="K849" s="110" t="s">
        <v>2406</v>
      </c>
      <c r="L849" s="110" t="s">
        <v>1095</v>
      </c>
      <c r="M849" s="134" t="str">
        <f t="shared" si="38"/>
        <v/>
      </c>
      <c r="N849" s="110"/>
      <c r="O849" s="110"/>
      <c r="P849" s="234"/>
    </row>
    <row r="850" spans="1:16" x14ac:dyDescent="0.2">
      <c r="A850" s="154"/>
      <c r="B850" s="154"/>
      <c r="C850" s="154"/>
      <c r="D850" s="149"/>
      <c r="E850" s="149"/>
      <c r="F850" s="150"/>
      <c r="H850" s="106"/>
      <c r="I850" s="110" t="str">
        <f t="shared" si="37"/>
        <v/>
      </c>
      <c r="J850" s="122" t="s">
        <v>15967</v>
      </c>
      <c r="K850" s="110" t="s">
        <v>2407</v>
      </c>
      <c r="L850" s="110" t="s">
        <v>1095</v>
      </c>
      <c r="M850" s="134" t="str">
        <f t="shared" si="38"/>
        <v/>
      </c>
      <c r="N850" s="110"/>
      <c r="O850" s="110"/>
      <c r="P850" s="234"/>
    </row>
    <row r="851" spans="1:16" x14ac:dyDescent="0.2">
      <c r="A851" s="154"/>
      <c r="B851" s="154"/>
      <c r="C851" s="154"/>
      <c r="D851" s="149"/>
      <c r="E851" s="149"/>
      <c r="F851" s="150"/>
      <c r="H851" s="106"/>
      <c r="I851" s="110" t="str">
        <f t="shared" si="37"/>
        <v/>
      </c>
      <c r="J851" s="122" t="s">
        <v>15968</v>
      </c>
      <c r="K851" s="110" t="s">
        <v>2408</v>
      </c>
      <c r="L851" s="110" t="s">
        <v>1095</v>
      </c>
      <c r="M851" s="134" t="str">
        <f t="shared" si="38"/>
        <v/>
      </c>
      <c r="N851" s="110"/>
      <c r="O851" s="110"/>
      <c r="P851" s="234"/>
    </row>
    <row r="852" spans="1:16" x14ac:dyDescent="0.2">
      <c r="A852" s="154"/>
      <c r="B852" s="154"/>
      <c r="C852" s="154"/>
      <c r="D852" s="149"/>
      <c r="E852" s="149"/>
      <c r="F852" s="150"/>
      <c r="H852" s="106"/>
      <c r="I852" s="110" t="str">
        <f t="shared" si="37"/>
        <v/>
      </c>
      <c r="J852" s="122" t="s">
        <v>15969</v>
      </c>
      <c r="K852" s="110" t="s">
        <v>2409</v>
      </c>
      <c r="L852" s="110" t="s">
        <v>1095</v>
      </c>
      <c r="M852" s="134" t="str">
        <f t="shared" si="38"/>
        <v/>
      </c>
      <c r="N852" s="110"/>
      <c r="O852" s="110"/>
      <c r="P852" s="234"/>
    </row>
    <row r="853" spans="1:16" x14ac:dyDescent="0.2">
      <c r="A853" s="154"/>
      <c r="B853" s="154"/>
      <c r="C853" s="154"/>
      <c r="D853" s="149"/>
      <c r="E853" s="149"/>
      <c r="F853" s="150"/>
      <c r="H853" s="106"/>
      <c r="I853" s="110" t="str">
        <f t="shared" si="37"/>
        <v/>
      </c>
      <c r="J853" s="122" t="s">
        <v>15970</v>
      </c>
      <c r="K853" s="110" t="s">
        <v>2410</v>
      </c>
      <c r="L853" s="110" t="s">
        <v>1095</v>
      </c>
      <c r="M853" s="134" t="str">
        <f t="shared" si="38"/>
        <v/>
      </c>
      <c r="N853" s="110"/>
      <c r="O853" s="110"/>
      <c r="P853" s="234"/>
    </row>
    <row r="854" spans="1:16" x14ac:dyDescent="0.2">
      <c r="A854" s="154"/>
      <c r="B854" s="154"/>
      <c r="C854" s="154"/>
      <c r="D854" s="149"/>
      <c r="E854" s="149"/>
      <c r="F854" s="150"/>
      <c r="H854" s="106"/>
      <c r="I854" s="110" t="str">
        <f t="shared" si="37"/>
        <v/>
      </c>
      <c r="J854" s="122" t="s">
        <v>15971</v>
      </c>
      <c r="K854" s="110" t="s">
        <v>2411</v>
      </c>
      <c r="L854" s="110" t="s">
        <v>1095</v>
      </c>
      <c r="M854" s="134" t="str">
        <f t="shared" si="38"/>
        <v/>
      </c>
      <c r="N854" s="110"/>
      <c r="O854" s="110"/>
      <c r="P854" s="234"/>
    </row>
    <row r="855" spans="1:16" x14ac:dyDescent="0.2">
      <c r="A855" s="154"/>
      <c r="B855" s="154"/>
      <c r="C855" s="154"/>
      <c r="D855" s="149"/>
      <c r="E855" s="149"/>
      <c r="F855" s="150"/>
      <c r="H855" s="106"/>
      <c r="I855" s="110" t="str">
        <f t="shared" si="37"/>
        <v/>
      </c>
      <c r="J855" s="122" t="s">
        <v>15972</v>
      </c>
      <c r="K855" s="110" t="s">
        <v>2412</v>
      </c>
      <c r="L855" s="110" t="s">
        <v>1095</v>
      </c>
      <c r="M855" s="134" t="str">
        <f t="shared" si="38"/>
        <v/>
      </c>
      <c r="N855" s="110"/>
      <c r="O855" s="110"/>
      <c r="P855" s="234"/>
    </row>
    <row r="856" spans="1:16" x14ac:dyDescent="0.2">
      <c r="A856" s="154"/>
      <c r="B856" s="154"/>
      <c r="C856" s="154"/>
      <c r="D856" s="149"/>
      <c r="E856" s="149"/>
      <c r="F856" s="150"/>
      <c r="H856" s="106"/>
      <c r="I856" s="110" t="str">
        <f t="shared" si="37"/>
        <v/>
      </c>
      <c r="J856" s="122" t="s">
        <v>15973</v>
      </c>
      <c r="K856" s="110" t="s">
        <v>2413</v>
      </c>
      <c r="L856" s="110" t="s">
        <v>1095</v>
      </c>
      <c r="M856" s="134" t="str">
        <f t="shared" si="38"/>
        <v/>
      </c>
      <c r="N856" s="110"/>
      <c r="O856" s="110"/>
      <c r="P856" s="234"/>
    </row>
    <row r="857" spans="1:16" x14ac:dyDescent="0.2">
      <c r="A857" s="154"/>
      <c r="B857" s="154"/>
      <c r="C857" s="154"/>
      <c r="D857" s="149"/>
      <c r="E857" s="149"/>
      <c r="F857" s="150"/>
      <c r="H857" s="106"/>
      <c r="I857" s="110" t="str">
        <f t="shared" si="37"/>
        <v/>
      </c>
      <c r="J857" s="122" t="s">
        <v>15974</v>
      </c>
      <c r="K857" s="110" t="s">
        <v>2414</v>
      </c>
      <c r="L857" s="110" t="s">
        <v>1095</v>
      </c>
      <c r="M857" s="134" t="str">
        <f t="shared" si="38"/>
        <v/>
      </c>
      <c r="N857" s="110"/>
      <c r="O857" s="110"/>
      <c r="P857" s="234"/>
    </row>
    <row r="858" spans="1:16" x14ac:dyDescent="0.2">
      <c r="A858" s="154"/>
      <c r="B858" s="154"/>
      <c r="C858" s="154"/>
      <c r="D858" s="149"/>
      <c r="E858" s="149"/>
      <c r="F858" s="150"/>
      <c r="H858" s="106"/>
      <c r="I858" s="110" t="str">
        <f t="shared" si="37"/>
        <v/>
      </c>
      <c r="J858" s="122" t="s">
        <v>15975</v>
      </c>
      <c r="K858" s="110" t="s">
        <v>2415</v>
      </c>
      <c r="L858" s="110" t="s">
        <v>1095</v>
      </c>
      <c r="M858" s="134" t="str">
        <f t="shared" si="38"/>
        <v/>
      </c>
      <c r="N858" s="110"/>
      <c r="O858" s="110"/>
      <c r="P858" s="234"/>
    </row>
    <row r="859" spans="1:16" x14ac:dyDescent="0.2">
      <c r="A859" s="154"/>
      <c r="B859" s="154"/>
      <c r="C859" s="154"/>
      <c r="D859" s="149"/>
      <c r="E859" s="149"/>
      <c r="F859" s="150"/>
      <c r="H859" s="106"/>
      <c r="I859" s="110" t="str">
        <f t="shared" si="37"/>
        <v/>
      </c>
      <c r="J859" s="122" t="s">
        <v>15976</v>
      </c>
      <c r="K859" s="110" t="s">
        <v>2416</v>
      </c>
      <c r="L859" s="110" t="s">
        <v>1095</v>
      </c>
      <c r="M859" s="134" t="str">
        <f t="shared" si="38"/>
        <v/>
      </c>
      <c r="N859" s="110"/>
      <c r="O859" s="110"/>
      <c r="P859" s="234"/>
    </row>
    <row r="860" spans="1:16" x14ac:dyDescent="0.2">
      <c r="A860" s="154"/>
      <c r="B860" s="154"/>
      <c r="C860" s="154"/>
      <c r="D860" s="149"/>
      <c r="E860" s="149"/>
      <c r="F860" s="150"/>
      <c r="H860" s="106"/>
      <c r="I860" s="110" t="str">
        <f t="shared" si="37"/>
        <v/>
      </c>
      <c r="J860" s="122" t="s">
        <v>15977</v>
      </c>
      <c r="K860" s="110" t="s">
        <v>2417</v>
      </c>
      <c r="L860" s="110" t="s">
        <v>1095</v>
      </c>
      <c r="M860" s="134" t="str">
        <f t="shared" si="38"/>
        <v/>
      </c>
      <c r="N860" s="110"/>
      <c r="O860" s="110"/>
      <c r="P860" s="234"/>
    </row>
    <row r="861" spans="1:16" x14ac:dyDescent="0.2">
      <c r="A861" s="154"/>
      <c r="B861" s="154"/>
      <c r="C861" s="154"/>
      <c r="D861" s="149"/>
      <c r="E861" s="149"/>
      <c r="F861" s="150"/>
      <c r="H861" s="106"/>
      <c r="I861" s="110" t="str">
        <f t="shared" si="37"/>
        <v/>
      </c>
      <c r="J861" s="122" t="s">
        <v>15978</v>
      </c>
      <c r="K861" s="110" t="s">
        <v>2418</v>
      </c>
      <c r="L861" s="110" t="s">
        <v>1095</v>
      </c>
      <c r="M861" s="134" t="str">
        <f t="shared" si="38"/>
        <v/>
      </c>
      <c r="N861" s="110"/>
      <c r="O861" s="110"/>
      <c r="P861" s="234"/>
    </row>
    <row r="862" spans="1:16" x14ac:dyDescent="0.2">
      <c r="A862" s="154"/>
      <c r="B862" s="154"/>
      <c r="C862" s="154"/>
      <c r="D862" s="149"/>
      <c r="E862" s="149"/>
      <c r="F862" s="150"/>
      <c r="H862" s="106"/>
      <c r="I862" s="110" t="str">
        <f t="shared" si="37"/>
        <v/>
      </c>
      <c r="J862" s="122" t="s">
        <v>15979</v>
      </c>
      <c r="K862" s="110" t="s">
        <v>2419</v>
      </c>
      <c r="L862" s="110" t="s">
        <v>1095</v>
      </c>
      <c r="M862" s="134" t="str">
        <f t="shared" si="38"/>
        <v/>
      </c>
      <c r="N862" s="110"/>
      <c r="O862" s="110"/>
      <c r="P862" s="234"/>
    </row>
    <row r="863" spans="1:16" x14ac:dyDescent="0.2">
      <c r="A863" s="154"/>
      <c r="B863" s="154"/>
      <c r="C863" s="154"/>
      <c r="D863" s="149"/>
      <c r="E863" s="149"/>
      <c r="F863" s="150"/>
      <c r="H863" s="106"/>
      <c r="I863" s="110" t="str">
        <f t="shared" si="37"/>
        <v/>
      </c>
      <c r="J863" s="122" t="s">
        <v>15980</v>
      </c>
      <c r="K863" s="110" t="s">
        <v>2420</v>
      </c>
      <c r="L863" s="110" t="s">
        <v>1095</v>
      </c>
      <c r="M863" s="134" t="str">
        <f t="shared" si="38"/>
        <v/>
      </c>
      <c r="N863" s="110"/>
      <c r="O863" s="110"/>
      <c r="P863" s="234"/>
    </row>
    <row r="864" spans="1:16" x14ac:dyDescent="0.2">
      <c r="A864" s="154"/>
      <c r="B864" s="154"/>
      <c r="C864" s="154"/>
      <c r="D864" s="149"/>
      <c r="E864" s="149"/>
      <c r="F864" s="150"/>
      <c r="H864" s="106"/>
      <c r="I864" s="110" t="str">
        <f t="shared" si="37"/>
        <v/>
      </c>
      <c r="J864" s="122" t="s">
        <v>15981</v>
      </c>
      <c r="K864" s="110" t="s">
        <v>2421</v>
      </c>
      <c r="L864" s="110" t="s">
        <v>1095</v>
      </c>
      <c r="M864" s="134" t="str">
        <f t="shared" si="38"/>
        <v/>
      </c>
      <c r="N864" s="110"/>
      <c r="O864" s="110"/>
      <c r="P864" s="234"/>
    </row>
    <row r="865" spans="1:16" x14ac:dyDescent="0.2">
      <c r="A865" s="154"/>
      <c r="B865" s="154"/>
      <c r="C865" s="154"/>
      <c r="D865" s="149"/>
      <c r="E865" s="149"/>
      <c r="F865" s="150"/>
      <c r="H865" s="106"/>
      <c r="I865" s="110" t="str">
        <f t="shared" si="37"/>
        <v/>
      </c>
      <c r="J865" s="122" t="s">
        <v>15982</v>
      </c>
      <c r="K865" s="110" t="s">
        <v>2422</v>
      </c>
      <c r="L865" s="110" t="s">
        <v>1095</v>
      </c>
      <c r="M865" s="134" t="str">
        <f t="shared" si="38"/>
        <v/>
      </c>
      <c r="N865" s="110"/>
      <c r="O865" s="110"/>
      <c r="P865" s="234"/>
    </row>
    <row r="866" spans="1:16" x14ac:dyDescent="0.2">
      <c r="A866" s="154"/>
      <c r="B866" s="154"/>
      <c r="C866" s="154"/>
      <c r="D866" s="149"/>
      <c r="E866" s="149"/>
      <c r="F866" s="150"/>
      <c r="H866" s="106"/>
      <c r="I866" s="110" t="str">
        <f t="shared" si="37"/>
        <v/>
      </c>
      <c r="J866" s="122" t="s">
        <v>5215</v>
      </c>
      <c r="K866" s="110" t="s">
        <v>2423</v>
      </c>
      <c r="L866" s="110" t="s">
        <v>15983</v>
      </c>
      <c r="M866" s="134" t="str">
        <f t="shared" si="38"/>
        <v/>
      </c>
      <c r="N866" s="110"/>
      <c r="O866" s="110"/>
      <c r="P866" s="234" t="s">
        <v>4995</v>
      </c>
    </row>
    <row r="867" spans="1:16" x14ac:dyDescent="0.2">
      <c r="A867" s="154"/>
      <c r="B867" s="154"/>
      <c r="C867" s="154"/>
      <c r="D867" s="149"/>
      <c r="E867" s="149"/>
      <c r="F867" s="150"/>
      <c r="H867" s="106"/>
      <c r="I867" s="110" t="str">
        <f t="shared" si="37"/>
        <v/>
      </c>
      <c r="J867" s="122" t="s">
        <v>15984</v>
      </c>
      <c r="K867" s="110" t="s">
        <v>2424</v>
      </c>
      <c r="L867" s="110" t="s">
        <v>1095</v>
      </c>
      <c r="M867" s="134" t="str">
        <f t="shared" si="38"/>
        <v/>
      </c>
      <c r="N867" s="110"/>
      <c r="O867" s="110"/>
      <c r="P867" s="234" t="s">
        <v>4996</v>
      </c>
    </row>
    <row r="868" spans="1:16" x14ac:dyDescent="0.2">
      <c r="A868" s="154"/>
      <c r="B868" s="154"/>
      <c r="C868" s="154"/>
      <c r="D868" s="149"/>
      <c r="E868" s="149"/>
      <c r="F868" s="150"/>
      <c r="H868" s="106"/>
      <c r="I868" s="110" t="str">
        <f t="shared" si="37"/>
        <v/>
      </c>
      <c r="J868" s="122" t="s">
        <v>15985</v>
      </c>
      <c r="K868" s="110" t="s">
        <v>2425</v>
      </c>
      <c r="L868" s="110" t="s">
        <v>1095</v>
      </c>
      <c r="M868" s="134" t="str">
        <f t="shared" si="38"/>
        <v/>
      </c>
      <c r="N868" s="110"/>
      <c r="O868" s="110"/>
      <c r="P868" s="234"/>
    </row>
    <row r="869" spans="1:16" x14ac:dyDescent="0.2">
      <c r="A869" s="154"/>
      <c r="B869" s="154"/>
      <c r="C869" s="154"/>
      <c r="D869" s="149"/>
      <c r="E869" s="149"/>
      <c r="F869" s="150"/>
      <c r="H869" s="106"/>
      <c r="I869" s="110" t="str">
        <f t="shared" si="37"/>
        <v/>
      </c>
      <c r="J869" s="122" t="s">
        <v>15986</v>
      </c>
      <c r="K869" s="110" t="s">
        <v>2426</v>
      </c>
      <c r="L869" s="110" t="s">
        <v>1095</v>
      </c>
      <c r="M869" s="134" t="str">
        <f t="shared" si="38"/>
        <v/>
      </c>
      <c r="N869" s="110"/>
      <c r="O869" s="110"/>
      <c r="P869" s="234"/>
    </row>
    <row r="870" spans="1:16" x14ac:dyDescent="0.2">
      <c r="A870" s="154"/>
      <c r="B870" s="154"/>
      <c r="C870" s="154"/>
      <c r="D870" s="149"/>
      <c r="E870" s="149"/>
      <c r="F870" s="150"/>
      <c r="H870" s="106"/>
      <c r="I870" s="110" t="str">
        <f t="shared" si="37"/>
        <v/>
      </c>
      <c r="J870" s="122" t="s">
        <v>15987</v>
      </c>
      <c r="K870" s="110" t="s">
        <v>2427</v>
      </c>
      <c r="L870" s="110" t="s">
        <v>1095</v>
      </c>
      <c r="M870" s="134" t="str">
        <f t="shared" si="38"/>
        <v/>
      </c>
      <c r="N870" s="110"/>
      <c r="O870" s="110"/>
      <c r="P870" s="234"/>
    </row>
    <row r="871" spans="1:16" x14ac:dyDescent="0.2">
      <c r="A871" s="154"/>
      <c r="B871" s="154"/>
      <c r="C871" s="154"/>
      <c r="D871" s="149"/>
      <c r="E871" s="149"/>
      <c r="F871" s="150"/>
      <c r="H871" s="106"/>
      <c r="I871" s="110" t="str">
        <f t="shared" si="37"/>
        <v/>
      </c>
      <c r="J871" s="122" t="s">
        <v>15988</v>
      </c>
      <c r="K871" s="110" t="s">
        <v>2428</v>
      </c>
      <c r="L871" s="110" t="s">
        <v>1095</v>
      </c>
      <c r="M871" s="134" t="str">
        <f t="shared" si="38"/>
        <v/>
      </c>
      <c r="N871" s="110"/>
      <c r="O871" s="110"/>
      <c r="P871" s="234"/>
    </row>
    <row r="872" spans="1:16" x14ac:dyDescent="0.2">
      <c r="A872" s="154"/>
      <c r="B872" s="154"/>
      <c r="C872" s="154"/>
      <c r="D872" s="149"/>
      <c r="E872" s="149"/>
      <c r="F872" s="150"/>
      <c r="H872" s="106"/>
      <c r="I872" s="110" t="str">
        <f t="shared" si="37"/>
        <v/>
      </c>
      <c r="J872" s="122" t="s">
        <v>15989</v>
      </c>
      <c r="K872" s="110" t="s">
        <v>2429</v>
      </c>
      <c r="L872" s="110" t="s">
        <v>1095</v>
      </c>
      <c r="M872" s="134" t="str">
        <f t="shared" si="38"/>
        <v/>
      </c>
      <c r="N872" s="110"/>
      <c r="O872" s="110"/>
      <c r="P872" s="234"/>
    </row>
    <row r="873" spans="1:16" x14ac:dyDescent="0.2">
      <c r="A873" s="154"/>
      <c r="B873" s="154"/>
      <c r="C873" s="154"/>
      <c r="D873" s="149"/>
      <c r="E873" s="149"/>
      <c r="F873" s="150"/>
      <c r="H873" s="106"/>
      <c r="I873" s="110" t="str">
        <f t="shared" si="37"/>
        <v/>
      </c>
      <c r="J873" s="122" t="s">
        <v>19357</v>
      </c>
      <c r="K873" s="110" t="s">
        <v>2430</v>
      </c>
      <c r="L873" s="110" t="s">
        <v>1095</v>
      </c>
      <c r="M873" s="134" t="str">
        <f t="shared" si="38"/>
        <v/>
      </c>
      <c r="N873" s="110"/>
      <c r="O873" s="110"/>
      <c r="P873" s="234"/>
    </row>
    <row r="874" spans="1:16" x14ac:dyDescent="0.2">
      <c r="A874" s="154"/>
      <c r="B874" s="154"/>
      <c r="C874" s="154"/>
      <c r="D874" s="149"/>
      <c r="E874" s="149"/>
      <c r="F874" s="150"/>
      <c r="H874" s="106"/>
      <c r="I874" s="110" t="str">
        <f t="shared" si="37"/>
        <v/>
      </c>
      <c r="J874" s="122" t="s">
        <v>15990</v>
      </c>
      <c r="K874" s="110" t="s">
        <v>2431</v>
      </c>
      <c r="L874" s="110" t="s">
        <v>1095</v>
      </c>
      <c r="M874" s="134" t="str">
        <f t="shared" si="38"/>
        <v/>
      </c>
      <c r="N874" s="110"/>
      <c r="O874" s="110"/>
      <c r="P874" s="234"/>
    </row>
    <row r="875" spans="1:16" x14ac:dyDescent="0.2">
      <c r="A875" s="154"/>
      <c r="B875" s="154"/>
      <c r="C875" s="154"/>
      <c r="D875" s="149"/>
      <c r="E875" s="149"/>
      <c r="F875" s="150"/>
      <c r="H875" s="106"/>
      <c r="I875" s="110" t="str">
        <f t="shared" si="37"/>
        <v/>
      </c>
      <c r="J875" s="122" t="s">
        <v>15991</v>
      </c>
      <c r="K875" s="110" t="s">
        <v>2432</v>
      </c>
      <c r="L875" s="110" t="s">
        <v>1095</v>
      </c>
      <c r="M875" s="134" t="str">
        <f t="shared" si="38"/>
        <v/>
      </c>
      <c r="N875" s="110"/>
      <c r="O875" s="110"/>
      <c r="P875" s="234"/>
    </row>
    <row r="876" spans="1:16" x14ac:dyDescent="0.2">
      <c r="A876" s="154"/>
      <c r="B876" s="154"/>
      <c r="C876" s="154"/>
      <c r="D876" s="149"/>
      <c r="E876" s="149"/>
      <c r="F876" s="150"/>
      <c r="H876" s="106"/>
      <c r="I876" s="110" t="str">
        <f t="shared" si="37"/>
        <v/>
      </c>
      <c r="J876" s="122" t="s">
        <v>15992</v>
      </c>
      <c r="K876" s="110" t="s">
        <v>2433</v>
      </c>
      <c r="L876" s="110" t="s">
        <v>1095</v>
      </c>
      <c r="M876" s="134" t="str">
        <f t="shared" si="38"/>
        <v/>
      </c>
      <c r="N876" s="110"/>
      <c r="O876" s="110"/>
      <c r="P876" s="234"/>
    </row>
    <row r="877" spans="1:16" x14ac:dyDescent="0.2">
      <c r="A877" s="154"/>
      <c r="B877" s="154"/>
      <c r="C877" s="154"/>
      <c r="D877" s="149"/>
      <c r="E877" s="149"/>
      <c r="F877" s="150"/>
      <c r="H877" s="106"/>
      <c r="I877" s="110" t="str">
        <f t="shared" si="37"/>
        <v/>
      </c>
      <c r="J877" s="122" t="s">
        <v>15993</v>
      </c>
      <c r="K877" s="110" t="s">
        <v>2434</v>
      </c>
      <c r="L877" s="110" t="s">
        <v>1095</v>
      </c>
      <c r="M877" s="134" t="str">
        <f t="shared" si="38"/>
        <v/>
      </c>
      <c r="N877" s="110"/>
      <c r="O877" s="110"/>
      <c r="P877" s="234"/>
    </row>
    <row r="878" spans="1:16" x14ac:dyDescent="0.2">
      <c r="A878" s="154"/>
      <c r="B878" s="154"/>
      <c r="C878" s="154"/>
      <c r="D878" s="149"/>
      <c r="E878" s="149"/>
      <c r="F878" s="150"/>
      <c r="H878" s="106"/>
      <c r="I878" s="110" t="str">
        <f t="shared" si="37"/>
        <v/>
      </c>
      <c r="J878" s="122" t="s">
        <v>15994</v>
      </c>
      <c r="K878" s="110" t="s">
        <v>2435</v>
      </c>
      <c r="L878" s="110" t="s">
        <v>1095</v>
      </c>
      <c r="M878" s="134" t="str">
        <f t="shared" si="38"/>
        <v/>
      </c>
      <c r="N878" s="110"/>
      <c r="O878" s="110"/>
      <c r="P878" s="234"/>
    </row>
    <row r="879" spans="1:16" x14ac:dyDescent="0.2">
      <c r="A879" s="154"/>
      <c r="B879" s="154"/>
      <c r="C879" s="154"/>
      <c r="D879" s="149"/>
      <c r="E879" s="149"/>
      <c r="F879" s="150"/>
      <c r="H879" s="106"/>
      <c r="I879" s="110" t="str">
        <f t="shared" si="37"/>
        <v/>
      </c>
      <c r="J879" s="122" t="s">
        <v>15995</v>
      </c>
      <c r="K879" s="110" t="s">
        <v>2436</v>
      </c>
      <c r="L879" s="110" t="s">
        <v>1095</v>
      </c>
      <c r="M879" s="134" t="str">
        <f t="shared" si="38"/>
        <v/>
      </c>
      <c r="N879" s="110"/>
      <c r="O879" s="110"/>
      <c r="P879" s="234" t="s">
        <v>4997</v>
      </c>
    </row>
    <row r="880" spans="1:16" x14ac:dyDescent="0.2">
      <c r="A880" s="154"/>
      <c r="B880" s="154"/>
      <c r="C880" s="154"/>
      <c r="D880" s="149"/>
      <c r="E880" s="149"/>
      <c r="F880" s="150"/>
      <c r="H880" s="106"/>
      <c r="I880" s="110" t="str">
        <f t="shared" si="37"/>
        <v/>
      </c>
      <c r="J880" s="122" t="s">
        <v>15996</v>
      </c>
      <c r="K880" s="110" t="s">
        <v>2437</v>
      </c>
      <c r="L880" s="110" t="s">
        <v>1095</v>
      </c>
      <c r="M880" s="134" t="str">
        <f t="shared" si="38"/>
        <v/>
      </c>
      <c r="N880" s="110"/>
      <c r="O880" s="110"/>
      <c r="P880" s="234"/>
    </row>
    <row r="881" spans="1:16" x14ac:dyDescent="0.2">
      <c r="A881" s="154"/>
      <c r="B881" s="154"/>
      <c r="C881" s="154"/>
      <c r="D881" s="149"/>
      <c r="E881" s="149"/>
      <c r="F881" s="150"/>
      <c r="H881" s="106"/>
      <c r="I881" s="110" t="str">
        <f t="shared" si="37"/>
        <v/>
      </c>
      <c r="J881" s="122" t="s">
        <v>15997</v>
      </c>
      <c r="K881" s="110" t="s">
        <v>2438</v>
      </c>
      <c r="L881" s="110" t="s">
        <v>1095</v>
      </c>
      <c r="M881" s="134" t="str">
        <f t="shared" si="38"/>
        <v/>
      </c>
      <c r="N881" s="110"/>
      <c r="O881" s="110"/>
      <c r="P881" s="234"/>
    </row>
    <row r="882" spans="1:16" x14ac:dyDescent="0.2">
      <c r="A882" s="154"/>
      <c r="B882" s="154"/>
      <c r="C882" s="154"/>
      <c r="D882" s="149"/>
      <c r="E882" s="149"/>
      <c r="F882" s="150"/>
      <c r="H882" s="106"/>
      <c r="I882" s="110" t="str">
        <f t="shared" si="37"/>
        <v/>
      </c>
      <c r="J882" s="122" t="s">
        <v>5288</v>
      </c>
      <c r="K882" s="110" t="s">
        <v>2439</v>
      </c>
      <c r="L882" s="110" t="s">
        <v>1095</v>
      </c>
      <c r="M882" s="134" t="str">
        <f t="shared" si="38"/>
        <v/>
      </c>
      <c r="N882" s="110"/>
      <c r="O882" s="110"/>
      <c r="P882" s="234"/>
    </row>
    <row r="883" spans="1:16" x14ac:dyDescent="0.2">
      <c r="A883" s="154"/>
      <c r="B883" s="154"/>
      <c r="C883" s="154"/>
      <c r="D883" s="149"/>
      <c r="E883" s="149"/>
      <c r="F883" s="150"/>
      <c r="H883" s="106"/>
      <c r="I883" s="110" t="str">
        <f t="shared" si="37"/>
        <v/>
      </c>
      <c r="J883" s="122" t="s">
        <v>15998</v>
      </c>
      <c r="K883" s="110" t="s">
        <v>2440</v>
      </c>
      <c r="L883" s="110" t="s">
        <v>1095</v>
      </c>
      <c r="M883" s="134" t="str">
        <f t="shared" si="38"/>
        <v/>
      </c>
      <c r="N883" s="110"/>
      <c r="O883" s="110"/>
      <c r="P883" s="234" t="s">
        <v>4998</v>
      </c>
    </row>
    <row r="884" spans="1:16" x14ac:dyDescent="0.2">
      <c r="A884" s="154"/>
      <c r="B884" s="154"/>
      <c r="C884" s="154"/>
      <c r="D884" s="149"/>
      <c r="E884" s="149"/>
      <c r="F884" s="150"/>
      <c r="H884" s="106"/>
      <c r="I884" s="110" t="str">
        <f t="shared" si="37"/>
        <v/>
      </c>
      <c r="J884" s="122" t="s">
        <v>15999</v>
      </c>
      <c r="K884" s="110" t="s">
        <v>2441</v>
      </c>
      <c r="L884" s="110" t="s">
        <v>1095</v>
      </c>
      <c r="M884" s="134" t="str">
        <f t="shared" si="38"/>
        <v/>
      </c>
      <c r="N884" s="110"/>
      <c r="O884" s="110"/>
      <c r="P884" s="234"/>
    </row>
    <row r="885" spans="1:16" x14ac:dyDescent="0.2">
      <c r="A885" s="154"/>
      <c r="B885" s="154"/>
      <c r="C885" s="154"/>
      <c r="D885" s="149"/>
      <c r="E885" s="149"/>
      <c r="F885" s="150"/>
      <c r="H885" s="106"/>
      <c r="I885" s="110" t="str">
        <f t="shared" si="37"/>
        <v/>
      </c>
      <c r="J885" s="122" t="s">
        <v>16000</v>
      </c>
      <c r="K885" s="110" t="s">
        <v>2442</v>
      </c>
      <c r="L885" s="110" t="s">
        <v>1095</v>
      </c>
      <c r="M885" s="134" t="str">
        <f t="shared" si="38"/>
        <v/>
      </c>
      <c r="N885" s="110"/>
      <c r="O885" s="110"/>
      <c r="P885" s="234"/>
    </row>
    <row r="886" spans="1:16" x14ac:dyDescent="0.2">
      <c r="A886" s="154"/>
      <c r="B886" s="154"/>
      <c r="C886" s="154"/>
      <c r="D886" s="149"/>
      <c r="E886" s="149"/>
      <c r="F886" s="150"/>
      <c r="H886" s="106"/>
      <c r="I886" s="110" t="str">
        <f t="shared" si="37"/>
        <v/>
      </c>
      <c r="J886" s="122" t="s">
        <v>16001</v>
      </c>
      <c r="K886" s="110" t="s">
        <v>2443</v>
      </c>
      <c r="L886" s="110" t="s">
        <v>1095</v>
      </c>
      <c r="M886" s="134" t="str">
        <f t="shared" si="38"/>
        <v/>
      </c>
      <c r="N886" s="110"/>
      <c r="O886" s="110"/>
      <c r="P886" s="234"/>
    </row>
    <row r="887" spans="1:16" x14ac:dyDescent="0.2">
      <c r="A887" s="154"/>
      <c r="B887" s="154"/>
      <c r="C887" s="154"/>
      <c r="D887" s="149"/>
      <c r="E887" s="149"/>
      <c r="F887" s="150"/>
      <c r="H887" s="106"/>
      <c r="I887" s="110" t="str">
        <f t="shared" si="37"/>
        <v/>
      </c>
      <c r="J887" s="122" t="s">
        <v>16002</v>
      </c>
      <c r="K887" s="110" t="s">
        <v>2444</v>
      </c>
      <c r="L887" s="110" t="s">
        <v>1095</v>
      </c>
      <c r="M887" s="134" t="str">
        <f t="shared" si="38"/>
        <v/>
      </c>
      <c r="N887" s="110"/>
      <c r="O887" s="110"/>
      <c r="P887" s="234"/>
    </row>
    <row r="888" spans="1:16" x14ac:dyDescent="0.2">
      <c r="A888" s="154"/>
      <c r="B888" s="154"/>
      <c r="C888" s="154"/>
      <c r="D888" s="149"/>
      <c r="E888" s="149"/>
      <c r="F888" s="150"/>
      <c r="H888" s="106"/>
      <c r="I888" s="110" t="str">
        <f t="shared" si="37"/>
        <v/>
      </c>
      <c r="J888" s="122" t="s">
        <v>16003</v>
      </c>
      <c r="K888" s="110" t="s">
        <v>2445</v>
      </c>
      <c r="L888" s="110" t="s">
        <v>1095</v>
      </c>
      <c r="M888" s="134" t="str">
        <f t="shared" si="38"/>
        <v/>
      </c>
      <c r="N888" s="110"/>
      <c r="O888" s="110"/>
      <c r="P888" s="234"/>
    </row>
    <row r="889" spans="1:16" x14ac:dyDescent="0.2">
      <c r="A889" s="154"/>
      <c r="B889" s="154"/>
      <c r="C889" s="154"/>
      <c r="D889" s="149"/>
      <c r="E889" s="149"/>
      <c r="F889" s="150"/>
      <c r="H889" s="106"/>
      <c r="I889" s="110" t="str">
        <f t="shared" si="37"/>
        <v/>
      </c>
      <c r="J889" s="122" t="s">
        <v>16004</v>
      </c>
      <c r="K889" s="110" t="s">
        <v>2446</v>
      </c>
      <c r="L889" s="110" t="s">
        <v>1095</v>
      </c>
      <c r="M889" s="134" t="str">
        <f t="shared" si="38"/>
        <v/>
      </c>
      <c r="N889" s="110"/>
      <c r="O889" s="110"/>
      <c r="P889" s="234"/>
    </row>
    <row r="890" spans="1:16" x14ac:dyDescent="0.2">
      <c r="A890" s="154"/>
      <c r="B890" s="154"/>
      <c r="C890" s="154"/>
      <c r="D890" s="149"/>
      <c r="E890" s="149"/>
      <c r="F890" s="150"/>
      <c r="H890" s="106"/>
      <c r="I890" s="110" t="str">
        <f t="shared" si="37"/>
        <v/>
      </c>
      <c r="J890" s="122" t="s">
        <v>16005</v>
      </c>
      <c r="K890" s="110" t="s">
        <v>2447</v>
      </c>
      <c r="L890" s="110" t="s">
        <v>1095</v>
      </c>
      <c r="M890" s="134" t="str">
        <f t="shared" si="38"/>
        <v/>
      </c>
      <c r="N890" s="110"/>
      <c r="O890" s="110"/>
      <c r="P890" s="234"/>
    </row>
    <row r="891" spans="1:16" x14ac:dyDescent="0.2">
      <c r="A891" s="154"/>
      <c r="B891" s="154"/>
      <c r="C891" s="154"/>
      <c r="D891" s="149"/>
      <c r="E891" s="149"/>
      <c r="F891" s="150"/>
      <c r="H891" s="106"/>
      <c r="I891" s="110" t="str">
        <f t="shared" si="37"/>
        <v/>
      </c>
      <c r="J891" s="122" t="s">
        <v>16006</v>
      </c>
      <c r="K891" s="110" t="s">
        <v>2448</v>
      </c>
      <c r="L891" s="110" t="s">
        <v>1095</v>
      </c>
      <c r="M891" s="134" t="str">
        <f t="shared" si="38"/>
        <v/>
      </c>
      <c r="N891" s="110"/>
      <c r="O891" s="110"/>
      <c r="P891" s="234"/>
    </row>
    <row r="892" spans="1:16" x14ac:dyDescent="0.2">
      <c r="A892" s="154"/>
      <c r="B892" s="154"/>
      <c r="C892" s="154"/>
      <c r="D892" s="149"/>
      <c r="E892" s="149"/>
      <c r="F892" s="150"/>
      <c r="H892" s="106"/>
      <c r="I892" s="110" t="str">
        <f t="shared" si="37"/>
        <v/>
      </c>
      <c r="J892" s="122" t="s">
        <v>16007</v>
      </c>
      <c r="K892" s="110" t="s">
        <v>2449</v>
      </c>
      <c r="L892" s="110" t="s">
        <v>1095</v>
      </c>
      <c r="M892" s="134" t="str">
        <f t="shared" si="38"/>
        <v/>
      </c>
      <c r="N892" s="110"/>
      <c r="O892" s="110"/>
      <c r="P892" s="234"/>
    </row>
    <row r="893" spans="1:16" x14ac:dyDescent="0.2">
      <c r="A893" s="154"/>
      <c r="B893" s="154"/>
      <c r="C893" s="154"/>
      <c r="D893" s="149"/>
      <c r="E893" s="149"/>
      <c r="F893" s="150"/>
      <c r="H893" s="106"/>
      <c r="I893" s="110" t="str">
        <f t="shared" si="37"/>
        <v/>
      </c>
      <c r="J893" s="122" t="s">
        <v>16008</v>
      </c>
      <c r="K893" s="110" t="s">
        <v>2450</v>
      </c>
      <c r="L893" s="110" t="s">
        <v>1095</v>
      </c>
      <c r="M893" s="134" t="str">
        <f t="shared" si="38"/>
        <v/>
      </c>
      <c r="N893" s="110"/>
      <c r="O893" s="110"/>
      <c r="P893" s="234"/>
    </row>
    <row r="894" spans="1:16" x14ac:dyDescent="0.2">
      <c r="A894" s="154"/>
      <c r="B894" s="154"/>
      <c r="C894" s="154"/>
      <c r="D894" s="149"/>
      <c r="E894" s="149"/>
      <c r="F894" s="150"/>
      <c r="H894" s="106"/>
      <c r="I894" s="110" t="str">
        <f t="shared" si="37"/>
        <v/>
      </c>
      <c r="J894" s="122" t="s">
        <v>16009</v>
      </c>
      <c r="K894" s="110" t="s">
        <v>2451</v>
      </c>
      <c r="L894" s="110" t="s">
        <v>1095</v>
      </c>
      <c r="M894" s="134" t="str">
        <f t="shared" si="38"/>
        <v/>
      </c>
      <c r="N894" s="110"/>
      <c r="O894" s="110"/>
      <c r="P894" s="234"/>
    </row>
    <row r="895" spans="1:16" x14ac:dyDescent="0.2">
      <c r="A895" s="154"/>
      <c r="B895" s="154"/>
      <c r="C895" s="154"/>
      <c r="D895" s="149"/>
      <c r="E895" s="149"/>
      <c r="F895" s="150"/>
      <c r="H895" s="106"/>
      <c r="I895" s="110" t="str">
        <f t="shared" si="37"/>
        <v/>
      </c>
      <c r="J895" s="122" t="s">
        <v>16010</v>
      </c>
      <c r="K895" s="110" t="s">
        <v>2452</v>
      </c>
      <c r="L895" s="110" t="s">
        <v>1095</v>
      </c>
      <c r="M895" s="134" t="str">
        <f t="shared" si="38"/>
        <v/>
      </c>
      <c r="N895" s="110"/>
      <c r="O895" s="110"/>
      <c r="P895" s="234"/>
    </row>
    <row r="896" spans="1:16" x14ac:dyDescent="0.2">
      <c r="A896" s="154"/>
      <c r="B896" s="154"/>
      <c r="C896" s="154"/>
      <c r="D896" s="149"/>
      <c r="E896" s="149"/>
      <c r="F896" s="150"/>
      <c r="H896" s="106"/>
      <c r="I896" s="110" t="str">
        <f t="shared" si="37"/>
        <v/>
      </c>
      <c r="J896" s="122" t="s">
        <v>16011</v>
      </c>
      <c r="K896" s="110" t="s">
        <v>2453</v>
      </c>
      <c r="L896" s="110" t="s">
        <v>1095</v>
      </c>
      <c r="M896" s="134" t="str">
        <f t="shared" si="38"/>
        <v/>
      </c>
      <c r="N896" s="110"/>
      <c r="O896" s="110"/>
      <c r="P896" s="234"/>
    </row>
    <row r="897" spans="1:16" x14ac:dyDescent="0.2">
      <c r="A897" s="154"/>
      <c r="B897" s="154"/>
      <c r="C897" s="154"/>
      <c r="D897" s="149"/>
      <c r="E897" s="149"/>
      <c r="F897" s="150"/>
      <c r="H897" s="106"/>
      <c r="I897" s="110" t="str">
        <f t="shared" si="37"/>
        <v/>
      </c>
      <c r="J897" s="122" t="s">
        <v>16012</v>
      </c>
      <c r="K897" s="110" t="s">
        <v>2454</v>
      </c>
      <c r="L897" s="110" t="s">
        <v>1095</v>
      </c>
      <c r="M897" s="134" t="str">
        <f t="shared" si="38"/>
        <v/>
      </c>
      <c r="N897" s="110"/>
      <c r="O897" s="110"/>
      <c r="P897" s="234"/>
    </row>
    <row r="898" spans="1:16" x14ac:dyDescent="0.2">
      <c r="A898" s="154"/>
      <c r="B898" s="154"/>
      <c r="C898" s="154"/>
      <c r="D898" s="149"/>
      <c r="E898" s="149"/>
      <c r="F898" s="150"/>
      <c r="H898" s="106"/>
      <c r="I898" s="110" t="str">
        <f t="shared" si="37"/>
        <v/>
      </c>
      <c r="J898" s="122" t="s">
        <v>16013</v>
      </c>
      <c r="K898" s="110" t="s">
        <v>2455</v>
      </c>
      <c r="L898" s="110" t="s">
        <v>1095</v>
      </c>
      <c r="M898" s="134" t="str">
        <f t="shared" si="38"/>
        <v/>
      </c>
      <c r="N898" s="110"/>
      <c r="O898" s="110"/>
      <c r="P898" s="234"/>
    </row>
    <row r="899" spans="1:16" x14ac:dyDescent="0.2">
      <c r="A899" s="154"/>
      <c r="B899" s="154"/>
      <c r="C899" s="154"/>
      <c r="D899" s="149"/>
      <c r="E899" s="149"/>
      <c r="F899" s="150"/>
      <c r="H899" s="106"/>
      <c r="I899" s="110" t="str">
        <f t="shared" si="37"/>
        <v/>
      </c>
      <c r="J899" s="122" t="s">
        <v>16014</v>
      </c>
      <c r="K899" s="110" t="s">
        <v>2456</v>
      </c>
      <c r="L899" s="110" t="s">
        <v>1095</v>
      </c>
      <c r="M899" s="134" t="str">
        <f t="shared" si="38"/>
        <v/>
      </c>
      <c r="N899" s="110"/>
      <c r="O899" s="110"/>
      <c r="P899" s="234"/>
    </row>
    <row r="900" spans="1:16" x14ac:dyDescent="0.2">
      <c r="A900" s="154"/>
      <c r="B900" s="154"/>
      <c r="C900" s="154"/>
      <c r="D900" s="149"/>
      <c r="E900" s="149"/>
      <c r="F900" s="150"/>
      <c r="H900" s="106"/>
      <c r="I900" s="110" t="str">
        <f t="shared" si="37"/>
        <v/>
      </c>
      <c r="J900" s="122" t="s">
        <v>16015</v>
      </c>
      <c r="K900" s="110" t="s">
        <v>2457</v>
      </c>
      <c r="L900" s="110" t="s">
        <v>1095</v>
      </c>
      <c r="M900" s="134" t="str">
        <f t="shared" si="38"/>
        <v/>
      </c>
      <c r="N900" s="110"/>
      <c r="O900" s="110"/>
      <c r="P900" s="234"/>
    </row>
    <row r="901" spans="1:16" x14ac:dyDescent="0.2">
      <c r="A901" s="154"/>
      <c r="B901" s="154"/>
      <c r="C901" s="154"/>
      <c r="D901" s="149"/>
      <c r="E901" s="149"/>
      <c r="F901" s="150"/>
      <c r="H901" s="106"/>
      <c r="I901" s="110" t="str">
        <f t="shared" si="37"/>
        <v/>
      </c>
      <c r="J901" s="122" t="s">
        <v>16016</v>
      </c>
      <c r="K901" s="110" t="s">
        <v>2458</v>
      </c>
      <c r="L901" s="110" t="s">
        <v>1095</v>
      </c>
      <c r="M901" s="134" t="str">
        <f t="shared" si="38"/>
        <v/>
      </c>
      <c r="N901" s="110"/>
      <c r="O901" s="110"/>
      <c r="P901" s="234"/>
    </row>
    <row r="902" spans="1:16" x14ac:dyDescent="0.2">
      <c r="A902" s="154"/>
      <c r="B902" s="154"/>
      <c r="C902" s="154"/>
      <c r="D902" s="149"/>
      <c r="E902" s="149"/>
      <c r="F902" s="150"/>
      <c r="H902" s="106"/>
      <c r="I902" s="110" t="str">
        <f t="shared" si="37"/>
        <v/>
      </c>
      <c r="J902" s="122" t="s">
        <v>16017</v>
      </c>
      <c r="K902" s="110" t="s">
        <v>2459</v>
      </c>
      <c r="L902" s="110" t="s">
        <v>1095</v>
      </c>
      <c r="M902" s="134" t="str">
        <f t="shared" si="38"/>
        <v/>
      </c>
      <c r="N902" s="110"/>
      <c r="O902" s="110"/>
      <c r="P902" s="234"/>
    </row>
    <row r="903" spans="1:16" x14ac:dyDescent="0.2">
      <c r="A903" s="154"/>
      <c r="B903" s="154"/>
      <c r="C903" s="154"/>
      <c r="D903" s="149"/>
      <c r="E903" s="149"/>
      <c r="F903" s="150"/>
      <c r="H903" s="106"/>
      <c r="I903" s="110" t="str">
        <f t="shared" si="37"/>
        <v/>
      </c>
      <c r="J903" s="122" t="s">
        <v>16018</v>
      </c>
      <c r="K903" s="110" t="s">
        <v>2460</v>
      </c>
      <c r="L903" s="110" t="s">
        <v>1095</v>
      </c>
      <c r="M903" s="134" t="str">
        <f t="shared" si="38"/>
        <v/>
      </c>
      <c r="N903" s="110"/>
      <c r="O903" s="110"/>
      <c r="P903" s="234"/>
    </row>
    <row r="904" spans="1:16" x14ac:dyDescent="0.2">
      <c r="A904" s="154"/>
      <c r="B904" s="154"/>
      <c r="C904" s="154"/>
      <c r="D904" s="149"/>
      <c r="E904" s="149"/>
      <c r="F904" s="150"/>
      <c r="H904" s="106"/>
      <c r="I904" s="110" t="str">
        <f t="shared" si="37"/>
        <v/>
      </c>
      <c r="J904" s="122" t="s">
        <v>16019</v>
      </c>
      <c r="K904" s="110" t="s">
        <v>2461</v>
      </c>
      <c r="L904" s="110" t="s">
        <v>1095</v>
      </c>
      <c r="M904" s="134" t="str">
        <f t="shared" si="38"/>
        <v/>
      </c>
      <c r="N904" s="110"/>
      <c r="O904" s="110"/>
      <c r="P904" s="234"/>
    </row>
    <row r="905" spans="1:16" x14ac:dyDescent="0.2">
      <c r="A905" s="154"/>
      <c r="B905" s="154"/>
      <c r="C905" s="154"/>
      <c r="D905" s="149"/>
      <c r="E905" s="149"/>
      <c r="F905" s="150"/>
      <c r="H905" s="106"/>
      <c r="I905" s="110" t="str">
        <f t="shared" ref="I905:I968" si="39">IFERROR((INDEX(A:E,MATCH($J905,E:E,0),2)),"")</f>
        <v/>
      </c>
      <c r="J905" s="122" t="s">
        <v>16020</v>
      </c>
      <c r="K905" s="110" t="s">
        <v>2462</v>
      </c>
      <c r="L905" s="110" t="s">
        <v>1095</v>
      </c>
      <c r="M905" s="134" t="str">
        <f t="shared" si="38"/>
        <v/>
      </c>
      <c r="N905" s="110"/>
      <c r="O905" s="110"/>
      <c r="P905" s="234"/>
    </row>
    <row r="906" spans="1:16" x14ac:dyDescent="0.2">
      <c r="A906" s="154"/>
      <c r="B906" s="154"/>
      <c r="C906" s="154"/>
      <c r="D906" s="149"/>
      <c r="E906" s="149"/>
      <c r="F906" s="150"/>
      <c r="H906" s="106"/>
      <c r="I906" s="110" t="str">
        <f t="shared" si="39"/>
        <v/>
      </c>
      <c r="J906" s="122" t="s">
        <v>16021</v>
      </c>
      <c r="K906" s="110" t="s">
        <v>2463</v>
      </c>
      <c r="L906" s="110" t="s">
        <v>1095</v>
      </c>
      <c r="M906" s="134" t="str">
        <f t="shared" ref="M906:M969" si="40">IF(N906="","",HYPERLINK(O906,N906))</f>
        <v/>
      </c>
      <c r="N906" s="110"/>
      <c r="O906" s="110"/>
      <c r="P906" s="234"/>
    </row>
    <row r="907" spans="1:16" x14ac:dyDescent="0.2">
      <c r="A907" s="154"/>
      <c r="B907" s="154"/>
      <c r="C907" s="154"/>
      <c r="D907" s="149"/>
      <c r="E907" s="149"/>
      <c r="F907" s="150"/>
      <c r="H907" s="106"/>
      <c r="I907" s="110" t="str">
        <f t="shared" si="39"/>
        <v/>
      </c>
      <c r="J907" s="122" t="s">
        <v>16022</v>
      </c>
      <c r="K907" s="110" t="s">
        <v>2464</v>
      </c>
      <c r="L907" s="110" t="s">
        <v>1095</v>
      </c>
      <c r="M907" s="134" t="str">
        <f t="shared" si="40"/>
        <v/>
      </c>
      <c r="N907" s="110"/>
      <c r="O907" s="110"/>
      <c r="P907" s="234"/>
    </row>
    <row r="908" spans="1:16" x14ac:dyDescent="0.2">
      <c r="A908" s="154"/>
      <c r="B908" s="154"/>
      <c r="C908" s="154"/>
      <c r="D908" s="149"/>
      <c r="E908" s="149"/>
      <c r="F908" s="150"/>
      <c r="H908" s="106"/>
      <c r="I908" s="110" t="str">
        <f t="shared" si="39"/>
        <v/>
      </c>
      <c r="J908" s="122" t="s">
        <v>16023</v>
      </c>
      <c r="K908" s="110" t="s">
        <v>2465</v>
      </c>
      <c r="L908" s="110" t="s">
        <v>1095</v>
      </c>
      <c r="M908" s="134" t="str">
        <f t="shared" si="40"/>
        <v/>
      </c>
      <c r="N908" s="110"/>
      <c r="O908" s="110"/>
      <c r="P908" s="234"/>
    </row>
    <row r="909" spans="1:16" x14ac:dyDescent="0.2">
      <c r="A909" s="154"/>
      <c r="B909" s="154"/>
      <c r="C909" s="154"/>
      <c r="D909" s="149"/>
      <c r="E909" s="149"/>
      <c r="F909" s="150"/>
      <c r="H909" s="106"/>
      <c r="I909" s="110" t="str">
        <f t="shared" si="39"/>
        <v/>
      </c>
      <c r="J909" s="122" t="s">
        <v>16024</v>
      </c>
      <c r="K909" s="110" t="s">
        <v>2466</v>
      </c>
      <c r="L909" s="110" t="s">
        <v>1095</v>
      </c>
      <c r="M909" s="134" t="str">
        <f t="shared" si="40"/>
        <v/>
      </c>
      <c r="N909" s="110"/>
      <c r="O909" s="110"/>
      <c r="P909" s="234"/>
    </row>
    <row r="910" spans="1:16" x14ac:dyDescent="0.2">
      <c r="A910" s="154"/>
      <c r="B910" s="154"/>
      <c r="C910" s="154"/>
      <c r="D910" s="149"/>
      <c r="E910" s="149"/>
      <c r="F910" s="150"/>
      <c r="H910" s="106"/>
      <c r="I910" s="110" t="str">
        <f t="shared" si="39"/>
        <v/>
      </c>
      <c r="J910" s="122" t="s">
        <v>16025</v>
      </c>
      <c r="K910" s="110" t="s">
        <v>2467</v>
      </c>
      <c r="L910" s="110" t="s">
        <v>1095</v>
      </c>
      <c r="M910" s="134" t="str">
        <f t="shared" si="40"/>
        <v/>
      </c>
      <c r="N910" s="110"/>
      <c r="O910" s="110"/>
      <c r="P910" s="234"/>
    </row>
    <row r="911" spans="1:16" x14ac:dyDescent="0.2">
      <c r="A911" s="154"/>
      <c r="B911" s="154"/>
      <c r="C911" s="154"/>
      <c r="D911" s="149"/>
      <c r="E911" s="149"/>
      <c r="F911" s="150"/>
      <c r="H911" s="106"/>
      <c r="I911" s="110" t="str">
        <f t="shared" si="39"/>
        <v/>
      </c>
      <c r="J911" s="122" t="s">
        <v>16026</v>
      </c>
      <c r="K911" s="110" t="s">
        <v>2468</v>
      </c>
      <c r="L911" s="110" t="s">
        <v>1095</v>
      </c>
      <c r="M911" s="134" t="str">
        <f t="shared" si="40"/>
        <v/>
      </c>
      <c r="N911" s="110"/>
      <c r="O911" s="110"/>
      <c r="P911" s="234"/>
    </row>
    <row r="912" spans="1:16" x14ac:dyDescent="0.2">
      <c r="A912" s="154"/>
      <c r="B912" s="154"/>
      <c r="C912" s="154"/>
      <c r="D912" s="149"/>
      <c r="E912" s="149"/>
      <c r="F912" s="150"/>
      <c r="H912" s="106"/>
      <c r="I912" s="110" t="str">
        <f t="shared" si="39"/>
        <v/>
      </c>
      <c r="J912" s="122" t="s">
        <v>16027</v>
      </c>
      <c r="K912" s="110" t="s">
        <v>2469</v>
      </c>
      <c r="L912" s="110" t="s">
        <v>1095</v>
      </c>
      <c r="M912" s="134" t="str">
        <f t="shared" si="40"/>
        <v/>
      </c>
      <c r="N912" s="110"/>
      <c r="O912" s="110"/>
      <c r="P912" s="234" t="s">
        <v>4999</v>
      </c>
    </row>
    <row r="913" spans="1:16" x14ac:dyDescent="0.2">
      <c r="A913" s="154"/>
      <c r="B913" s="154"/>
      <c r="C913" s="154"/>
      <c r="D913" s="149"/>
      <c r="E913" s="149"/>
      <c r="F913" s="150"/>
      <c r="H913" s="106"/>
      <c r="I913" s="110" t="str">
        <f t="shared" si="39"/>
        <v>IAB</v>
      </c>
      <c r="J913" s="122" t="s">
        <v>16028</v>
      </c>
      <c r="K913" s="110" t="s">
        <v>2470</v>
      </c>
      <c r="L913" s="110" t="s">
        <v>18767</v>
      </c>
      <c r="M913" s="134" t="str">
        <f t="shared" si="40"/>
        <v/>
      </c>
      <c r="N913" s="110"/>
      <c r="O913" s="110"/>
      <c r="P913" s="234"/>
    </row>
    <row r="914" spans="1:16" x14ac:dyDescent="0.2">
      <c r="A914" s="154"/>
      <c r="B914" s="154"/>
      <c r="C914" s="154"/>
      <c r="D914" s="149"/>
      <c r="E914" s="149"/>
      <c r="F914" s="150"/>
      <c r="H914" s="106"/>
      <c r="I914" s="110" t="str">
        <f t="shared" si="39"/>
        <v/>
      </c>
      <c r="J914" s="122" t="s">
        <v>16029</v>
      </c>
      <c r="K914" s="110" t="s">
        <v>2471</v>
      </c>
      <c r="L914" s="110" t="s">
        <v>1095</v>
      </c>
      <c r="M914" s="134" t="str">
        <f t="shared" si="40"/>
        <v/>
      </c>
      <c r="N914" s="110"/>
      <c r="O914" s="110"/>
      <c r="P914" s="234" t="s">
        <v>5000</v>
      </c>
    </row>
    <row r="915" spans="1:16" x14ac:dyDescent="0.2">
      <c r="A915" s="154"/>
      <c r="B915" s="154"/>
      <c r="C915" s="154"/>
      <c r="D915" s="149"/>
      <c r="E915" s="149"/>
      <c r="F915" s="150"/>
      <c r="H915" s="106"/>
      <c r="I915" s="110" t="str">
        <f t="shared" si="39"/>
        <v/>
      </c>
      <c r="J915" s="122" t="s">
        <v>16030</v>
      </c>
      <c r="K915" s="110" t="s">
        <v>2472</v>
      </c>
      <c r="L915" s="110" t="s">
        <v>1095</v>
      </c>
      <c r="M915" s="134" t="str">
        <f t="shared" si="40"/>
        <v/>
      </c>
      <c r="N915" s="110"/>
      <c r="O915" s="110"/>
      <c r="P915" s="234"/>
    </row>
    <row r="916" spans="1:16" x14ac:dyDescent="0.2">
      <c r="A916" s="154"/>
      <c r="B916" s="154"/>
      <c r="C916" s="154"/>
      <c r="D916" s="149"/>
      <c r="E916" s="149"/>
      <c r="F916" s="150"/>
      <c r="H916" s="106"/>
      <c r="I916" s="110" t="str">
        <f t="shared" si="39"/>
        <v/>
      </c>
      <c r="J916" s="122" t="s">
        <v>16031</v>
      </c>
      <c r="K916" s="110" t="s">
        <v>2473</v>
      </c>
      <c r="L916" s="110" t="s">
        <v>1095</v>
      </c>
      <c r="M916" s="134" t="str">
        <f t="shared" si="40"/>
        <v/>
      </c>
      <c r="N916" s="110"/>
      <c r="O916" s="110"/>
      <c r="P916" s="234"/>
    </row>
    <row r="917" spans="1:16" x14ac:dyDescent="0.2">
      <c r="A917" s="154"/>
      <c r="B917" s="154"/>
      <c r="C917" s="154"/>
      <c r="D917" s="149"/>
      <c r="E917" s="149"/>
      <c r="F917" s="150"/>
      <c r="H917" s="106"/>
      <c r="I917" s="110" t="str">
        <f t="shared" si="39"/>
        <v/>
      </c>
      <c r="J917" s="122" t="s">
        <v>16032</v>
      </c>
      <c r="K917" s="110" t="s">
        <v>2474</v>
      </c>
      <c r="L917" s="110" t="s">
        <v>1095</v>
      </c>
      <c r="M917" s="134" t="str">
        <f t="shared" si="40"/>
        <v/>
      </c>
      <c r="N917" s="110"/>
      <c r="O917" s="110"/>
      <c r="P917" s="234"/>
    </row>
    <row r="918" spans="1:16" x14ac:dyDescent="0.2">
      <c r="A918" s="154"/>
      <c r="B918" s="154"/>
      <c r="C918" s="154"/>
      <c r="D918" s="149"/>
      <c r="E918" s="149"/>
      <c r="F918" s="150"/>
      <c r="H918" s="106"/>
      <c r="I918" s="110" t="str">
        <f t="shared" si="39"/>
        <v/>
      </c>
      <c r="J918" s="122" t="s">
        <v>16033</v>
      </c>
      <c r="K918" s="110" t="s">
        <v>2475</v>
      </c>
      <c r="L918" s="110" t="s">
        <v>1095</v>
      </c>
      <c r="M918" s="134" t="str">
        <f t="shared" si="40"/>
        <v/>
      </c>
      <c r="N918" s="110"/>
      <c r="O918" s="110"/>
      <c r="P918" s="234"/>
    </row>
    <row r="919" spans="1:16" x14ac:dyDescent="0.2">
      <c r="A919" s="154"/>
      <c r="B919" s="154"/>
      <c r="C919" s="154"/>
      <c r="D919" s="149"/>
      <c r="E919" s="149"/>
      <c r="F919" s="150"/>
      <c r="H919" s="106"/>
      <c r="I919" s="110" t="str">
        <f t="shared" si="39"/>
        <v/>
      </c>
      <c r="J919" s="122" t="s">
        <v>16034</v>
      </c>
      <c r="K919" s="110" t="s">
        <v>2476</v>
      </c>
      <c r="L919" s="110" t="s">
        <v>1095</v>
      </c>
      <c r="M919" s="134" t="str">
        <f t="shared" si="40"/>
        <v/>
      </c>
      <c r="N919" s="110"/>
      <c r="O919" s="110"/>
      <c r="P919" s="234"/>
    </row>
    <row r="920" spans="1:16" x14ac:dyDescent="0.2">
      <c r="A920" s="154"/>
      <c r="B920" s="154"/>
      <c r="C920" s="154"/>
      <c r="D920" s="149"/>
      <c r="E920" s="149"/>
      <c r="F920" s="150"/>
      <c r="H920" s="106"/>
      <c r="I920" s="110" t="str">
        <f t="shared" si="39"/>
        <v/>
      </c>
      <c r="J920" s="122" t="s">
        <v>16035</v>
      </c>
      <c r="K920" s="110" t="s">
        <v>2477</v>
      </c>
      <c r="L920" s="110" t="s">
        <v>1095</v>
      </c>
      <c r="M920" s="134" t="str">
        <f t="shared" si="40"/>
        <v/>
      </c>
      <c r="N920" s="110"/>
      <c r="O920" s="110"/>
      <c r="P920" s="234"/>
    </row>
    <row r="921" spans="1:16" x14ac:dyDescent="0.2">
      <c r="A921" s="154"/>
      <c r="B921" s="154"/>
      <c r="C921" s="154"/>
      <c r="D921" s="149"/>
      <c r="E921" s="149"/>
      <c r="F921" s="150"/>
      <c r="H921" s="106"/>
      <c r="I921" s="110" t="str">
        <f t="shared" si="39"/>
        <v/>
      </c>
      <c r="J921" s="122" t="s">
        <v>16036</v>
      </c>
      <c r="K921" s="110" t="s">
        <v>2478</v>
      </c>
      <c r="L921" s="110" t="s">
        <v>1095</v>
      </c>
      <c r="M921" s="134" t="str">
        <f t="shared" si="40"/>
        <v/>
      </c>
      <c r="N921" s="110"/>
      <c r="O921" s="110"/>
      <c r="P921" s="234"/>
    </row>
    <row r="922" spans="1:16" x14ac:dyDescent="0.2">
      <c r="A922" s="154"/>
      <c r="B922" s="154"/>
      <c r="C922" s="154"/>
      <c r="D922" s="149"/>
      <c r="E922" s="149"/>
      <c r="F922" s="150"/>
      <c r="H922" s="106"/>
      <c r="I922" s="110" t="str">
        <f t="shared" si="39"/>
        <v/>
      </c>
      <c r="J922" s="122" t="s">
        <v>16037</v>
      </c>
      <c r="K922" s="110" t="s">
        <v>2479</v>
      </c>
      <c r="L922" s="110" t="s">
        <v>1095</v>
      </c>
      <c r="M922" s="134" t="str">
        <f t="shared" si="40"/>
        <v/>
      </c>
      <c r="N922" s="110"/>
      <c r="O922" s="110"/>
      <c r="P922" s="234"/>
    </row>
    <row r="923" spans="1:16" x14ac:dyDescent="0.2">
      <c r="A923" s="154"/>
      <c r="B923" s="154"/>
      <c r="C923" s="154"/>
      <c r="D923" s="149"/>
      <c r="E923" s="149"/>
      <c r="F923" s="150"/>
      <c r="H923" s="106"/>
      <c r="I923" s="110" t="str">
        <f t="shared" si="39"/>
        <v/>
      </c>
      <c r="J923" s="122" t="s">
        <v>16038</v>
      </c>
      <c r="K923" s="110" t="s">
        <v>2480</v>
      </c>
      <c r="L923" s="110" t="s">
        <v>1095</v>
      </c>
      <c r="M923" s="134" t="str">
        <f t="shared" si="40"/>
        <v/>
      </c>
      <c r="N923" s="110"/>
      <c r="O923" s="110"/>
      <c r="P923" s="234"/>
    </row>
    <row r="924" spans="1:16" x14ac:dyDescent="0.2">
      <c r="A924" s="154"/>
      <c r="B924" s="154"/>
      <c r="C924" s="154"/>
      <c r="D924" s="149"/>
      <c r="E924" s="149"/>
      <c r="F924" s="150"/>
      <c r="H924" s="106"/>
      <c r="I924" s="110" t="str">
        <f t="shared" si="39"/>
        <v/>
      </c>
      <c r="J924" s="122" t="s">
        <v>16039</v>
      </c>
      <c r="K924" s="110" t="s">
        <v>2481</v>
      </c>
      <c r="L924" s="110" t="s">
        <v>1095</v>
      </c>
      <c r="M924" s="134" t="str">
        <f t="shared" si="40"/>
        <v/>
      </c>
      <c r="N924" s="110"/>
      <c r="O924" s="110"/>
      <c r="P924" s="234"/>
    </row>
    <row r="925" spans="1:16" x14ac:dyDescent="0.2">
      <c r="A925" s="154"/>
      <c r="B925" s="154"/>
      <c r="C925" s="154"/>
      <c r="D925" s="149"/>
      <c r="E925" s="149"/>
      <c r="F925" s="150"/>
      <c r="H925" s="106"/>
      <c r="I925" s="110" t="str">
        <f t="shared" si="39"/>
        <v/>
      </c>
      <c r="J925" s="122" t="s">
        <v>16040</v>
      </c>
      <c r="K925" s="110" t="s">
        <v>2482</v>
      </c>
      <c r="L925" s="110" t="s">
        <v>1095</v>
      </c>
      <c r="M925" s="134" t="str">
        <f t="shared" si="40"/>
        <v/>
      </c>
      <c r="N925" s="110"/>
      <c r="O925" s="110"/>
      <c r="P925" s="234"/>
    </row>
    <row r="926" spans="1:16" x14ac:dyDescent="0.2">
      <c r="A926" s="154"/>
      <c r="B926" s="154"/>
      <c r="C926" s="154"/>
      <c r="D926" s="149"/>
      <c r="E926" s="149"/>
      <c r="F926" s="150"/>
      <c r="H926" s="106"/>
      <c r="I926" s="110" t="str">
        <f t="shared" si="39"/>
        <v/>
      </c>
      <c r="J926" s="122" t="s">
        <v>16041</v>
      </c>
      <c r="K926" s="110" t="s">
        <v>2483</v>
      </c>
      <c r="L926" s="110" t="s">
        <v>1095</v>
      </c>
      <c r="M926" s="134" t="str">
        <f t="shared" si="40"/>
        <v/>
      </c>
      <c r="N926" s="110"/>
      <c r="O926" s="110"/>
      <c r="P926" s="234"/>
    </row>
    <row r="927" spans="1:16" x14ac:dyDescent="0.2">
      <c r="A927" s="154"/>
      <c r="B927" s="154"/>
      <c r="C927" s="154"/>
      <c r="D927" s="149"/>
      <c r="E927" s="149"/>
      <c r="F927" s="150"/>
      <c r="H927" s="106"/>
      <c r="I927" s="110" t="str">
        <f t="shared" si="39"/>
        <v/>
      </c>
      <c r="J927" s="122" t="s">
        <v>16042</v>
      </c>
      <c r="K927" s="110" t="s">
        <v>2484</v>
      </c>
      <c r="L927" s="110" t="s">
        <v>1095</v>
      </c>
      <c r="M927" s="134" t="str">
        <f t="shared" si="40"/>
        <v/>
      </c>
      <c r="N927" s="110"/>
      <c r="O927" s="110"/>
      <c r="P927" s="234"/>
    </row>
    <row r="928" spans="1:16" x14ac:dyDescent="0.2">
      <c r="A928" s="154"/>
      <c r="B928" s="154"/>
      <c r="C928" s="154"/>
      <c r="D928" s="149"/>
      <c r="E928" s="149"/>
      <c r="F928" s="150"/>
      <c r="H928" s="106"/>
      <c r="I928" s="110" t="str">
        <f t="shared" si="39"/>
        <v/>
      </c>
      <c r="J928" s="122" t="s">
        <v>16043</v>
      </c>
      <c r="K928" s="110" t="s">
        <v>2485</v>
      </c>
      <c r="L928" s="110" t="s">
        <v>1095</v>
      </c>
      <c r="M928" s="134" t="str">
        <f t="shared" si="40"/>
        <v/>
      </c>
      <c r="N928" s="110"/>
      <c r="O928" s="110"/>
      <c r="P928" s="234"/>
    </row>
    <row r="929" spans="1:16" x14ac:dyDescent="0.2">
      <c r="A929" s="154"/>
      <c r="B929" s="154"/>
      <c r="C929" s="154"/>
      <c r="D929" s="149"/>
      <c r="E929" s="149"/>
      <c r="F929" s="150"/>
      <c r="H929" s="106"/>
      <c r="I929" s="110" t="str">
        <f t="shared" si="39"/>
        <v/>
      </c>
      <c r="J929" s="122" t="s">
        <v>16044</v>
      </c>
      <c r="K929" s="110" t="s">
        <v>2486</v>
      </c>
      <c r="L929" s="110" t="s">
        <v>1095</v>
      </c>
      <c r="M929" s="134" t="str">
        <f t="shared" si="40"/>
        <v/>
      </c>
      <c r="N929" s="110"/>
      <c r="O929" s="110"/>
      <c r="P929" s="234"/>
    </row>
    <row r="930" spans="1:16" x14ac:dyDescent="0.2">
      <c r="A930" s="154"/>
      <c r="B930" s="154"/>
      <c r="C930" s="154"/>
      <c r="D930" s="149"/>
      <c r="E930" s="149"/>
      <c r="F930" s="150"/>
      <c r="H930" s="106"/>
      <c r="I930" s="110" t="str">
        <f t="shared" si="39"/>
        <v/>
      </c>
      <c r="J930" s="122" t="s">
        <v>16045</v>
      </c>
      <c r="K930" s="110" t="s">
        <v>2487</v>
      </c>
      <c r="L930" s="110" t="s">
        <v>1095</v>
      </c>
      <c r="M930" s="134" t="str">
        <f t="shared" si="40"/>
        <v/>
      </c>
      <c r="N930" s="110"/>
      <c r="O930" s="110"/>
      <c r="P930" s="234"/>
    </row>
    <row r="931" spans="1:16" x14ac:dyDescent="0.2">
      <c r="A931" s="154"/>
      <c r="B931" s="154"/>
      <c r="C931" s="154"/>
      <c r="D931" s="149"/>
      <c r="E931" s="149"/>
      <c r="F931" s="150"/>
      <c r="H931" s="106"/>
      <c r="I931" s="110" t="str">
        <f t="shared" si="39"/>
        <v/>
      </c>
      <c r="J931" s="122" t="s">
        <v>16046</v>
      </c>
      <c r="K931" s="110" t="s">
        <v>2488</v>
      </c>
      <c r="L931" s="110" t="s">
        <v>1095</v>
      </c>
      <c r="M931" s="134" t="str">
        <f t="shared" si="40"/>
        <v/>
      </c>
      <c r="N931" s="110"/>
      <c r="O931" s="110"/>
      <c r="P931" s="234"/>
    </row>
    <row r="932" spans="1:16" x14ac:dyDescent="0.2">
      <c r="A932" s="154"/>
      <c r="B932" s="154"/>
      <c r="C932" s="154"/>
      <c r="D932" s="149"/>
      <c r="E932" s="149"/>
      <c r="F932" s="150"/>
      <c r="H932" s="106"/>
      <c r="I932" s="110" t="str">
        <f t="shared" si="39"/>
        <v/>
      </c>
      <c r="J932" s="122" t="s">
        <v>16047</v>
      </c>
      <c r="K932" s="110" t="s">
        <v>2489</v>
      </c>
      <c r="L932" s="110" t="s">
        <v>1095</v>
      </c>
      <c r="M932" s="134" t="str">
        <f t="shared" si="40"/>
        <v/>
      </c>
      <c r="N932" s="110"/>
      <c r="O932" s="110"/>
      <c r="P932" s="234"/>
    </row>
    <row r="933" spans="1:16" x14ac:dyDescent="0.2">
      <c r="A933" s="154"/>
      <c r="B933" s="154"/>
      <c r="C933" s="154"/>
      <c r="D933" s="149"/>
      <c r="E933" s="149"/>
      <c r="F933" s="150"/>
      <c r="H933" s="106"/>
      <c r="I933" s="110" t="str">
        <f t="shared" si="39"/>
        <v/>
      </c>
      <c r="J933" s="122" t="s">
        <v>16048</v>
      </c>
      <c r="K933" s="110" t="s">
        <v>2490</v>
      </c>
      <c r="L933" s="110" t="s">
        <v>1095</v>
      </c>
      <c r="M933" s="134" t="str">
        <f t="shared" si="40"/>
        <v/>
      </c>
      <c r="N933" s="110"/>
      <c r="O933" s="110"/>
      <c r="P933" s="234"/>
    </row>
    <row r="934" spans="1:16" x14ac:dyDescent="0.2">
      <c r="A934" s="154"/>
      <c r="B934" s="154"/>
      <c r="C934" s="154"/>
      <c r="D934" s="149"/>
      <c r="E934" s="149"/>
      <c r="F934" s="150"/>
      <c r="H934" s="106"/>
      <c r="I934" s="110" t="str">
        <f t="shared" si="39"/>
        <v/>
      </c>
      <c r="J934" s="122" t="s">
        <v>16049</v>
      </c>
      <c r="K934" s="110" t="s">
        <v>2491</v>
      </c>
      <c r="L934" s="110" t="s">
        <v>1095</v>
      </c>
      <c r="M934" s="134" t="str">
        <f t="shared" si="40"/>
        <v/>
      </c>
      <c r="N934" s="110"/>
      <c r="O934" s="110"/>
      <c r="P934" s="234"/>
    </row>
    <row r="935" spans="1:16" x14ac:dyDescent="0.2">
      <c r="A935" s="154"/>
      <c r="B935" s="154"/>
      <c r="C935" s="154"/>
      <c r="D935" s="149"/>
      <c r="E935" s="149"/>
      <c r="F935" s="150"/>
      <c r="H935" s="106"/>
      <c r="I935" s="110" t="str">
        <f t="shared" si="39"/>
        <v/>
      </c>
      <c r="J935" s="122" t="s">
        <v>16050</v>
      </c>
      <c r="K935" s="110" t="s">
        <v>2492</v>
      </c>
      <c r="L935" s="110" t="s">
        <v>1095</v>
      </c>
      <c r="M935" s="134" t="str">
        <f t="shared" si="40"/>
        <v/>
      </c>
      <c r="N935" s="110"/>
      <c r="O935" s="110"/>
      <c r="P935" s="234"/>
    </row>
    <row r="936" spans="1:16" x14ac:dyDescent="0.2">
      <c r="A936" s="154"/>
      <c r="B936" s="154"/>
      <c r="C936" s="154"/>
      <c r="D936" s="149"/>
      <c r="E936" s="149"/>
      <c r="F936" s="150"/>
      <c r="H936" s="106"/>
      <c r="I936" s="110" t="str">
        <f t="shared" si="39"/>
        <v/>
      </c>
      <c r="J936" s="122" t="s">
        <v>16051</v>
      </c>
      <c r="K936" s="110" t="s">
        <v>2493</v>
      </c>
      <c r="L936" s="110" t="s">
        <v>1095</v>
      </c>
      <c r="M936" s="134" t="str">
        <f t="shared" si="40"/>
        <v/>
      </c>
      <c r="N936" s="110"/>
      <c r="O936" s="110"/>
      <c r="P936" s="234"/>
    </row>
    <row r="937" spans="1:16" x14ac:dyDescent="0.2">
      <c r="A937" s="154"/>
      <c r="B937" s="154"/>
      <c r="C937" s="154"/>
      <c r="D937" s="149"/>
      <c r="E937" s="149"/>
      <c r="F937" s="150"/>
      <c r="H937" s="106"/>
      <c r="I937" s="110" t="str">
        <f t="shared" si="39"/>
        <v/>
      </c>
      <c r="J937" s="122" t="s">
        <v>16052</v>
      </c>
      <c r="K937" s="110" t="s">
        <v>2494</v>
      </c>
      <c r="L937" s="110" t="s">
        <v>1095</v>
      </c>
      <c r="M937" s="134" t="str">
        <f t="shared" si="40"/>
        <v/>
      </c>
      <c r="N937" s="110"/>
      <c r="O937" s="110"/>
      <c r="P937" s="234"/>
    </row>
    <row r="938" spans="1:16" x14ac:dyDescent="0.2">
      <c r="A938" s="154"/>
      <c r="B938" s="154"/>
      <c r="C938" s="154"/>
      <c r="D938" s="149"/>
      <c r="E938" s="149"/>
      <c r="F938" s="150"/>
      <c r="H938" s="106"/>
      <c r="I938" s="110" t="str">
        <f t="shared" si="39"/>
        <v/>
      </c>
      <c r="J938" s="122" t="s">
        <v>16053</v>
      </c>
      <c r="K938" s="110" t="s">
        <v>2495</v>
      </c>
      <c r="L938" s="110" t="s">
        <v>1095</v>
      </c>
      <c r="M938" s="134" t="str">
        <f t="shared" si="40"/>
        <v/>
      </c>
      <c r="N938" s="110"/>
      <c r="O938" s="110"/>
      <c r="P938" s="234" t="s">
        <v>5001</v>
      </c>
    </row>
    <row r="939" spans="1:16" x14ac:dyDescent="0.2">
      <c r="A939" s="154"/>
      <c r="B939" s="154"/>
      <c r="C939" s="154"/>
      <c r="D939" s="149"/>
      <c r="E939" s="149"/>
      <c r="F939" s="150"/>
      <c r="H939" s="106"/>
      <c r="I939" s="110" t="str">
        <f t="shared" si="39"/>
        <v/>
      </c>
      <c r="J939" s="122" t="s">
        <v>16054</v>
      </c>
      <c r="K939" s="110" t="s">
        <v>2496</v>
      </c>
      <c r="L939" s="110" t="s">
        <v>1095</v>
      </c>
      <c r="M939" s="134" t="str">
        <f t="shared" si="40"/>
        <v/>
      </c>
      <c r="N939" s="110"/>
      <c r="O939" s="110"/>
      <c r="P939" s="234" t="s">
        <v>5002</v>
      </c>
    </row>
    <row r="940" spans="1:16" x14ac:dyDescent="0.2">
      <c r="A940" s="154"/>
      <c r="B940" s="154"/>
      <c r="C940" s="154"/>
      <c r="D940" s="149"/>
      <c r="E940" s="149"/>
      <c r="F940" s="150"/>
      <c r="H940" s="106"/>
      <c r="I940" s="110" t="str">
        <f t="shared" si="39"/>
        <v/>
      </c>
      <c r="J940" s="122" t="s">
        <v>16055</v>
      </c>
      <c r="K940" s="110" t="s">
        <v>2497</v>
      </c>
      <c r="L940" s="110" t="s">
        <v>1095</v>
      </c>
      <c r="M940" s="134" t="str">
        <f t="shared" si="40"/>
        <v/>
      </c>
      <c r="N940" s="110"/>
      <c r="O940" s="110"/>
      <c r="P940" s="234"/>
    </row>
    <row r="941" spans="1:16" x14ac:dyDescent="0.2">
      <c r="A941" s="154"/>
      <c r="B941" s="154"/>
      <c r="C941" s="154"/>
      <c r="D941" s="149"/>
      <c r="E941" s="149"/>
      <c r="F941" s="150"/>
      <c r="H941" s="106"/>
      <c r="I941" s="110" t="str">
        <f t="shared" si="39"/>
        <v>MCB</v>
      </c>
      <c r="J941" s="122" t="s">
        <v>16056</v>
      </c>
      <c r="K941" s="110" t="s">
        <v>2498</v>
      </c>
      <c r="L941" s="110" t="s">
        <v>18744</v>
      </c>
      <c r="M941" s="134" t="str">
        <f t="shared" si="40"/>
        <v/>
      </c>
      <c r="N941" s="110"/>
      <c r="O941" s="110"/>
      <c r="P941" s="234"/>
    </row>
    <row r="942" spans="1:16" x14ac:dyDescent="0.2">
      <c r="A942" s="154"/>
      <c r="B942" s="154"/>
      <c r="C942" s="154"/>
      <c r="D942" s="149"/>
      <c r="E942" s="149"/>
      <c r="F942" s="150"/>
      <c r="H942" s="106"/>
      <c r="I942" s="110" t="str">
        <f t="shared" si="39"/>
        <v/>
      </c>
      <c r="J942" s="122" t="s">
        <v>16057</v>
      </c>
      <c r="K942" s="110" t="s">
        <v>2499</v>
      </c>
      <c r="L942" s="110" t="s">
        <v>1095</v>
      </c>
      <c r="M942" s="134" t="str">
        <f t="shared" si="40"/>
        <v/>
      </c>
      <c r="N942" s="110"/>
      <c r="O942" s="110"/>
      <c r="P942" s="234"/>
    </row>
    <row r="943" spans="1:16" x14ac:dyDescent="0.2">
      <c r="A943" s="154"/>
      <c r="B943" s="154"/>
      <c r="C943" s="154"/>
      <c r="D943" s="149"/>
      <c r="E943" s="149"/>
      <c r="F943" s="150"/>
      <c r="H943" s="106"/>
      <c r="I943" s="110" t="str">
        <f t="shared" si="39"/>
        <v/>
      </c>
      <c r="J943" s="122" t="s">
        <v>16058</v>
      </c>
      <c r="K943" s="110" t="s">
        <v>2500</v>
      </c>
      <c r="L943" s="110" t="s">
        <v>1095</v>
      </c>
      <c r="M943" s="134" t="str">
        <f t="shared" si="40"/>
        <v/>
      </c>
      <c r="N943" s="110"/>
      <c r="O943" s="110"/>
      <c r="P943" s="234"/>
    </row>
    <row r="944" spans="1:16" x14ac:dyDescent="0.2">
      <c r="A944" s="154"/>
      <c r="B944" s="154"/>
      <c r="C944" s="154"/>
      <c r="D944" s="149"/>
      <c r="E944" s="149"/>
      <c r="F944" s="150"/>
      <c r="H944" s="106"/>
      <c r="I944" s="110" t="str">
        <f t="shared" si="39"/>
        <v/>
      </c>
      <c r="J944" s="122" t="s">
        <v>16059</v>
      </c>
      <c r="K944" s="110" t="s">
        <v>2501</v>
      </c>
      <c r="L944" s="110" t="s">
        <v>1095</v>
      </c>
      <c r="M944" s="134" t="str">
        <f t="shared" si="40"/>
        <v/>
      </c>
      <c r="N944" s="110"/>
      <c r="O944" s="110"/>
      <c r="P944" s="234"/>
    </row>
    <row r="945" spans="1:16" x14ac:dyDescent="0.2">
      <c r="A945" s="154"/>
      <c r="B945" s="154"/>
      <c r="C945" s="154"/>
      <c r="D945" s="149"/>
      <c r="E945" s="149"/>
      <c r="F945" s="150"/>
      <c r="H945" s="106"/>
      <c r="I945" s="110" t="str">
        <f t="shared" si="39"/>
        <v/>
      </c>
      <c r="J945" s="122" t="s">
        <v>16060</v>
      </c>
      <c r="K945" s="110" t="s">
        <v>2502</v>
      </c>
      <c r="L945" s="110" t="s">
        <v>1095</v>
      </c>
      <c r="M945" s="134" t="str">
        <f t="shared" si="40"/>
        <v/>
      </c>
      <c r="N945" s="110"/>
      <c r="O945" s="110"/>
      <c r="P945" s="234"/>
    </row>
    <row r="946" spans="1:16" x14ac:dyDescent="0.2">
      <c r="A946" s="154"/>
      <c r="B946" s="154"/>
      <c r="C946" s="154"/>
      <c r="D946" s="149"/>
      <c r="E946" s="149"/>
      <c r="F946" s="150"/>
      <c r="H946" s="106"/>
      <c r="I946" s="110" t="str">
        <f t="shared" si="39"/>
        <v/>
      </c>
      <c r="J946" s="122" t="s">
        <v>16061</v>
      </c>
      <c r="K946" s="110" t="s">
        <v>2503</v>
      </c>
      <c r="L946" s="110" t="s">
        <v>1095</v>
      </c>
      <c r="M946" s="134" t="str">
        <f t="shared" si="40"/>
        <v/>
      </c>
      <c r="N946" s="110"/>
      <c r="O946" s="110"/>
      <c r="P946" s="234"/>
    </row>
    <row r="947" spans="1:16" x14ac:dyDescent="0.2">
      <c r="A947" s="154"/>
      <c r="B947" s="154"/>
      <c r="C947" s="154"/>
      <c r="D947" s="149"/>
      <c r="E947" s="149"/>
      <c r="F947" s="150"/>
      <c r="H947" s="106"/>
      <c r="I947" s="110" t="str">
        <f t="shared" si="39"/>
        <v/>
      </c>
      <c r="J947" s="122" t="s">
        <v>16062</v>
      </c>
      <c r="K947" s="110" t="s">
        <v>2504</v>
      </c>
      <c r="L947" s="110" t="s">
        <v>1095</v>
      </c>
      <c r="M947" s="134" t="str">
        <f t="shared" si="40"/>
        <v/>
      </c>
      <c r="N947" s="110"/>
      <c r="O947" s="110"/>
      <c r="P947" s="234"/>
    </row>
    <row r="948" spans="1:16" x14ac:dyDescent="0.2">
      <c r="A948" s="154"/>
      <c r="B948" s="154"/>
      <c r="C948" s="154"/>
      <c r="D948" s="149"/>
      <c r="E948" s="149"/>
      <c r="F948" s="150"/>
      <c r="H948" s="106"/>
      <c r="I948" s="110" t="str">
        <f t="shared" si="39"/>
        <v/>
      </c>
      <c r="J948" s="122" t="s">
        <v>16063</v>
      </c>
      <c r="K948" s="110" t="s">
        <v>2505</v>
      </c>
      <c r="L948" s="110" t="s">
        <v>1095</v>
      </c>
      <c r="M948" s="134" t="str">
        <f t="shared" si="40"/>
        <v/>
      </c>
      <c r="N948" s="110"/>
      <c r="O948" s="110"/>
      <c r="P948" s="234"/>
    </row>
    <row r="949" spans="1:16" x14ac:dyDescent="0.2">
      <c r="A949" s="154"/>
      <c r="B949" s="154"/>
      <c r="C949" s="154"/>
      <c r="D949" s="149"/>
      <c r="E949" s="149"/>
      <c r="F949" s="150"/>
      <c r="H949" s="106"/>
      <c r="I949" s="110" t="str">
        <f t="shared" si="39"/>
        <v/>
      </c>
      <c r="J949" s="122" t="s">
        <v>16064</v>
      </c>
      <c r="K949" s="110" t="s">
        <v>2506</v>
      </c>
      <c r="L949" s="110" t="s">
        <v>1095</v>
      </c>
      <c r="M949" s="134" t="str">
        <f t="shared" si="40"/>
        <v/>
      </c>
      <c r="N949" s="110"/>
      <c r="O949" s="110"/>
      <c r="P949" s="234"/>
    </row>
    <row r="950" spans="1:16" x14ac:dyDescent="0.2">
      <c r="A950" s="154"/>
      <c r="B950" s="154"/>
      <c r="C950" s="154"/>
      <c r="D950" s="149"/>
      <c r="E950" s="149"/>
      <c r="F950" s="150"/>
      <c r="H950" s="106"/>
      <c r="I950" s="110" t="str">
        <f t="shared" si="39"/>
        <v/>
      </c>
      <c r="J950" s="122" t="s">
        <v>16065</v>
      </c>
      <c r="K950" s="110" t="s">
        <v>2507</v>
      </c>
      <c r="L950" s="110" t="s">
        <v>1095</v>
      </c>
      <c r="M950" s="134" t="str">
        <f t="shared" si="40"/>
        <v/>
      </c>
      <c r="N950" s="110"/>
      <c r="O950" s="110"/>
      <c r="P950" s="234"/>
    </row>
    <row r="951" spans="1:16" x14ac:dyDescent="0.2">
      <c r="A951" s="154"/>
      <c r="B951" s="154"/>
      <c r="C951" s="154"/>
      <c r="D951" s="149"/>
      <c r="E951" s="149"/>
      <c r="F951" s="150"/>
      <c r="H951" s="106"/>
      <c r="I951" s="110" t="str">
        <f t="shared" si="39"/>
        <v/>
      </c>
      <c r="J951" s="122" t="s">
        <v>16066</v>
      </c>
      <c r="K951" s="110" t="s">
        <v>2508</v>
      </c>
      <c r="L951" s="110" t="s">
        <v>1095</v>
      </c>
      <c r="M951" s="134" t="str">
        <f t="shared" si="40"/>
        <v/>
      </c>
      <c r="N951" s="110"/>
      <c r="O951" s="110"/>
      <c r="P951" s="234"/>
    </row>
    <row r="952" spans="1:16" x14ac:dyDescent="0.2">
      <c r="A952" s="154"/>
      <c r="B952" s="154"/>
      <c r="C952" s="154"/>
      <c r="D952" s="149"/>
      <c r="E952" s="149"/>
      <c r="F952" s="150"/>
      <c r="H952" s="106"/>
      <c r="I952" s="110" t="str">
        <f t="shared" si="39"/>
        <v/>
      </c>
      <c r="J952" s="122" t="s">
        <v>16067</v>
      </c>
      <c r="K952" s="110" t="s">
        <v>2509</v>
      </c>
      <c r="L952" s="110" t="s">
        <v>1095</v>
      </c>
      <c r="M952" s="134" t="str">
        <f t="shared" si="40"/>
        <v/>
      </c>
      <c r="N952" s="110"/>
      <c r="O952" s="110"/>
      <c r="P952" s="234"/>
    </row>
    <row r="953" spans="1:16" x14ac:dyDescent="0.2">
      <c r="A953" s="154"/>
      <c r="B953" s="154"/>
      <c r="C953" s="154"/>
      <c r="D953" s="149"/>
      <c r="E953" s="149"/>
      <c r="F953" s="150"/>
      <c r="H953" s="106"/>
      <c r="I953" s="110" t="str">
        <f t="shared" si="39"/>
        <v/>
      </c>
      <c r="J953" s="122" t="s">
        <v>16068</v>
      </c>
      <c r="K953" s="110" t="s">
        <v>2510</v>
      </c>
      <c r="L953" s="110" t="s">
        <v>1095</v>
      </c>
      <c r="M953" s="134" t="str">
        <f t="shared" si="40"/>
        <v/>
      </c>
      <c r="N953" s="110"/>
      <c r="O953" s="110"/>
      <c r="P953" s="234"/>
    </row>
    <row r="954" spans="1:16" x14ac:dyDescent="0.2">
      <c r="A954" s="154"/>
      <c r="B954" s="154"/>
      <c r="C954" s="154"/>
      <c r="D954" s="149"/>
      <c r="E954" s="149"/>
      <c r="F954" s="150"/>
      <c r="H954" s="106"/>
      <c r="I954" s="110" t="str">
        <f t="shared" si="39"/>
        <v/>
      </c>
      <c r="J954" s="122" t="s">
        <v>16069</v>
      </c>
      <c r="K954" s="110" t="s">
        <v>2511</v>
      </c>
      <c r="L954" s="110" t="s">
        <v>1095</v>
      </c>
      <c r="M954" s="134" t="str">
        <f t="shared" si="40"/>
        <v/>
      </c>
      <c r="N954" s="110"/>
      <c r="O954" s="110"/>
      <c r="P954" s="234"/>
    </row>
    <row r="955" spans="1:16" x14ac:dyDescent="0.2">
      <c r="A955" s="154"/>
      <c r="B955" s="154"/>
      <c r="C955" s="154"/>
      <c r="D955" s="149"/>
      <c r="E955" s="149"/>
      <c r="F955" s="150"/>
      <c r="H955" s="106"/>
      <c r="I955" s="110" t="str">
        <f t="shared" si="39"/>
        <v/>
      </c>
      <c r="J955" s="122" t="s">
        <v>16070</v>
      </c>
      <c r="K955" s="110" t="s">
        <v>2512</v>
      </c>
      <c r="L955" s="110" t="s">
        <v>1095</v>
      </c>
      <c r="M955" s="134" t="str">
        <f t="shared" si="40"/>
        <v/>
      </c>
      <c r="N955" s="110"/>
      <c r="O955" s="110"/>
      <c r="P955" s="234"/>
    </row>
    <row r="956" spans="1:16" x14ac:dyDescent="0.2">
      <c r="A956" s="154"/>
      <c r="B956" s="154"/>
      <c r="C956" s="154"/>
      <c r="D956" s="149"/>
      <c r="E956" s="149"/>
      <c r="F956" s="150"/>
      <c r="H956" s="106"/>
      <c r="I956" s="110" t="str">
        <f t="shared" si="39"/>
        <v/>
      </c>
      <c r="J956" s="122" t="s">
        <v>16071</v>
      </c>
      <c r="K956" s="110" t="s">
        <v>2513</v>
      </c>
      <c r="L956" s="110" t="s">
        <v>1095</v>
      </c>
      <c r="M956" s="134" t="str">
        <f t="shared" si="40"/>
        <v/>
      </c>
      <c r="N956" s="110"/>
      <c r="O956" s="110"/>
      <c r="P956" s="234"/>
    </row>
    <row r="957" spans="1:16" x14ac:dyDescent="0.2">
      <c r="A957" s="154"/>
      <c r="B957" s="154"/>
      <c r="C957" s="154"/>
      <c r="D957" s="149"/>
      <c r="E957" s="149"/>
      <c r="F957" s="150"/>
      <c r="H957" s="106"/>
      <c r="I957" s="110" t="str">
        <f t="shared" si="39"/>
        <v/>
      </c>
      <c r="J957" s="122" t="s">
        <v>16072</v>
      </c>
      <c r="K957" s="110" t="s">
        <v>2514</v>
      </c>
      <c r="L957" s="110" t="s">
        <v>1095</v>
      </c>
      <c r="M957" s="134" t="str">
        <f t="shared" si="40"/>
        <v/>
      </c>
      <c r="N957" s="110"/>
      <c r="O957" s="110"/>
      <c r="P957" s="234"/>
    </row>
    <row r="958" spans="1:16" x14ac:dyDescent="0.2">
      <c r="A958" s="154"/>
      <c r="B958" s="154"/>
      <c r="C958" s="154"/>
      <c r="D958" s="149"/>
      <c r="E958" s="149"/>
      <c r="F958" s="150"/>
      <c r="H958" s="106"/>
      <c r="I958" s="110" t="str">
        <f t="shared" si="39"/>
        <v/>
      </c>
      <c r="J958" s="122" t="s">
        <v>16073</v>
      </c>
      <c r="K958" s="110" t="s">
        <v>2515</v>
      </c>
      <c r="L958" s="110" t="s">
        <v>1095</v>
      </c>
      <c r="M958" s="134" t="str">
        <f t="shared" si="40"/>
        <v/>
      </c>
      <c r="N958" s="110"/>
      <c r="O958" s="110"/>
      <c r="P958" s="234"/>
    </row>
    <row r="959" spans="1:16" x14ac:dyDescent="0.2">
      <c r="A959" s="154"/>
      <c r="B959" s="154"/>
      <c r="C959" s="154"/>
      <c r="D959" s="149"/>
      <c r="E959" s="149"/>
      <c r="F959" s="150"/>
      <c r="H959" s="106"/>
      <c r="I959" s="110" t="str">
        <f t="shared" si="39"/>
        <v/>
      </c>
      <c r="J959" s="122" t="s">
        <v>16074</v>
      </c>
      <c r="K959" s="110" t="s">
        <v>2516</v>
      </c>
      <c r="L959" s="110" t="s">
        <v>1095</v>
      </c>
      <c r="M959" s="134" t="str">
        <f t="shared" si="40"/>
        <v/>
      </c>
      <c r="N959" s="110"/>
      <c r="O959" s="110"/>
      <c r="P959" s="234"/>
    </row>
    <row r="960" spans="1:16" x14ac:dyDescent="0.2">
      <c r="A960" s="154"/>
      <c r="B960" s="154"/>
      <c r="C960" s="154"/>
      <c r="D960" s="149"/>
      <c r="E960" s="149"/>
      <c r="F960" s="150"/>
      <c r="H960" s="106"/>
      <c r="I960" s="110" t="str">
        <f t="shared" si="39"/>
        <v/>
      </c>
      <c r="J960" s="122" t="s">
        <v>16075</v>
      </c>
      <c r="K960" s="110" t="s">
        <v>2517</v>
      </c>
      <c r="L960" s="110" t="s">
        <v>1095</v>
      </c>
      <c r="M960" s="134" t="str">
        <f t="shared" si="40"/>
        <v/>
      </c>
      <c r="N960" s="110"/>
      <c r="O960" s="110"/>
      <c r="P960" s="234"/>
    </row>
    <row r="961" spans="1:16" x14ac:dyDescent="0.2">
      <c r="A961" s="154"/>
      <c r="B961" s="154"/>
      <c r="C961" s="154"/>
      <c r="D961" s="149"/>
      <c r="E961" s="149"/>
      <c r="F961" s="150"/>
      <c r="H961" s="106"/>
      <c r="I961" s="110" t="str">
        <f t="shared" si="39"/>
        <v/>
      </c>
      <c r="J961" s="122" t="s">
        <v>16076</v>
      </c>
      <c r="K961" s="110" t="s">
        <v>2518</v>
      </c>
      <c r="L961" s="110" t="s">
        <v>1095</v>
      </c>
      <c r="M961" s="134" t="str">
        <f t="shared" si="40"/>
        <v/>
      </c>
      <c r="N961" s="110"/>
      <c r="O961" s="110"/>
      <c r="P961" s="234"/>
    </row>
    <row r="962" spans="1:16" x14ac:dyDescent="0.2">
      <c r="A962" s="154"/>
      <c r="B962" s="154"/>
      <c r="C962" s="154"/>
      <c r="D962" s="149"/>
      <c r="E962" s="149"/>
      <c r="F962" s="150"/>
      <c r="H962" s="106"/>
      <c r="I962" s="110" t="str">
        <f t="shared" si="39"/>
        <v/>
      </c>
      <c r="J962" s="122" t="s">
        <v>16077</v>
      </c>
      <c r="K962" s="110" t="s">
        <v>2519</v>
      </c>
      <c r="L962" s="110" t="s">
        <v>1095</v>
      </c>
      <c r="M962" s="134" t="str">
        <f t="shared" si="40"/>
        <v/>
      </c>
      <c r="N962" s="110"/>
      <c r="O962" s="110"/>
      <c r="P962" s="234"/>
    </row>
    <row r="963" spans="1:16" x14ac:dyDescent="0.2">
      <c r="A963" s="154"/>
      <c r="B963" s="154"/>
      <c r="C963" s="154"/>
      <c r="D963" s="149"/>
      <c r="E963" s="149"/>
      <c r="F963" s="150"/>
      <c r="H963" s="106"/>
      <c r="I963" s="110" t="str">
        <f t="shared" si="39"/>
        <v/>
      </c>
      <c r="J963" s="122" t="s">
        <v>16078</v>
      </c>
      <c r="K963" s="110" t="s">
        <v>2520</v>
      </c>
      <c r="L963" s="110" t="s">
        <v>1095</v>
      </c>
      <c r="M963" s="134" t="str">
        <f t="shared" si="40"/>
        <v/>
      </c>
      <c r="N963" s="110"/>
      <c r="O963" s="110"/>
      <c r="P963" s="234"/>
    </row>
    <row r="964" spans="1:16" x14ac:dyDescent="0.2">
      <c r="A964" s="154"/>
      <c r="B964" s="154"/>
      <c r="C964" s="154"/>
      <c r="D964" s="149"/>
      <c r="E964" s="149"/>
      <c r="F964" s="150"/>
      <c r="H964" s="106"/>
      <c r="I964" s="110" t="str">
        <f t="shared" si="39"/>
        <v/>
      </c>
      <c r="J964" s="122" t="s">
        <v>16079</v>
      </c>
      <c r="K964" s="110" t="s">
        <v>2521</v>
      </c>
      <c r="L964" s="110" t="s">
        <v>1095</v>
      </c>
      <c r="M964" s="134" t="str">
        <f t="shared" si="40"/>
        <v/>
      </c>
      <c r="N964" s="110"/>
      <c r="O964" s="110"/>
      <c r="P964" s="234"/>
    </row>
    <row r="965" spans="1:16" x14ac:dyDescent="0.2">
      <c r="A965" s="154"/>
      <c r="B965" s="154"/>
      <c r="C965" s="154"/>
      <c r="D965" s="149"/>
      <c r="E965" s="149"/>
      <c r="F965" s="150"/>
      <c r="H965" s="106"/>
      <c r="I965" s="110" t="str">
        <f t="shared" si="39"/>
        <v/>
      </c>
      <c r="J965" s="122" t="s">
        <v>16080</v>
      </c>
      <c r="K965" s="110" t="s">
        <v>2522</v>
      </c>
      <c r="L965" s="110" t="s">
        <v>1095</v>
      </c>
      <c r="M965" s="134" t="str">
        <f t="shared" si="40"/>
        <v/>
      </c>
      <c r="N965" s="110"/>
      <c r="O965" s="110"/>
      <c r="P965" s="234"/>
    </row>
    <row r="966" spans="1:16" x14ac:dyDescent="0.2">
      <c r="A966" s="154"/>
      <c r="B966" s="154"/>
      <c r="C966" s="154"/>
      <c r="D966" s="149"/>
      <c r="E966" s="149"/>
      <c r="F966" s="150"/>
      <c r="H966" s="106"/>
      <c r="I966" s="110" t="str">
        <f t="shared" si="39"/>
        <v/>
      </c>
      <c r="J966" s="122" t="s">
        <v>16081</v>
      </c>
      <c r="K966" s="110" t="s">
        <v>2523</v>
      </c>
      <c r="L966" s="110" t="s">
        <v>1095</v>
      </c>
      <c r="M966" s="134" t="str">
        <f t="shared" si="40"/>
        <v/>
      </c>
      <c r="N966" s="110"/>
      <c r="O966" s="110"/>
      <c r="P966" s="234"/>
    </row>
    <row r="967" spans="1:16" x14ac:dyDescent="0.2">
      <c r="A967" s="154"/>
      <c r="B967" s="154"/>
      <c r="C967" s="154"/>
      <c r="D967" s="149"/>
      <c r="E967" s="149"/>
      <c r="F967" s="150"/>
      <c r="H967" s="106"/>
      <c r="I967" s="110" t="str">
        <f t="shared" si="39"/>
        <v/>
      </c>
      <c r="J967" s="122" t="s">
        <v>16082</v>
      </c>
      <c r="K967" s="110" t="s">
        <v>2524</v>
      </c>
      <c r="L967" s="110" t="s">
        <v>1095</v>
      </c>
      <c r="M967" s="134" t="str">
        <f t="shared" si="40"/>
        <v/>
      </c>
      <c r="N967" s="110"/>
      <c r="O967" s="110"/>
      <c r="P967" s="234"/>
    </row>
    <row r="968" spans="1:16" x14ac:dyDescent="0.2">
      <c r="A968" s="154"/>
      <c r="B968" s="154"/>
      <c r="C968" s="154"/>
      <c r="D968" s="149"/>
      <c r="E968" s="149"/>
      <c r="F968" s="150"/>
      <c r="H968" s="106"/>
      <c r="I968" s="110" t="str">
        <f t="shared" si="39"/>
        <v/>
      </c>
      <c r="J968" s="122" t="s">
        <v>16083</v>
      </c>
      <c r="K968" s="110" t="s">
        <v>2525</v>
      </c>
      <c r="L968" s="110" t="s">
        <v>1095</v>
      </c>
      <c r="M968" s="134" t="str">
        <f t="shared" si="40"/>
        <v/>
      </c>
      <c r="N968" s="110"/>
      <c r="O968" s="110"/>
      <c r="P968" s="234"/>
    </row>
    <row r="969" spans="1:16" x14ac:dyDescent="0.2">
      <c r="A969" s="154"/>
      <c r="B969" s="154"/>
      <c r="C969" s="154"/>
      <c r="D969" s="149"/>
      <c r="E969" s="149"/>
      <c r="F969" s="150"/>
      <c r="H969" s="106"/>
      <c r="I969" s="110" t="str">
        <f t="shared" ref="I969:I1032" si="41">IFERROR((INDEX(A:E,MATCH($J969,E:E,0),2)),"")</f>
        <v/>
      </c>
      <c r="J969" s="122" t="s">
        <v>16084</v>
      </c>
      <c r="K969" s="110" t="s">
        <v>2526</v>
      </c>
      <c r="L969" s="110" t="s">
        <v>1095</v>
      </c>
      <c r="M969" s="134" t="str">
        <f t="shared" si="40"/>
        <v/>
      </c>
      <c r="N969" s="110"/>
      <c r="O969" s="110"/>
      <c r="P969" s="234"/>
    </row>
    <row r="970" spans="1:16" x14ac:dyDescent="0.2">
      <c r="A970" s="154"/>
      <c r="B970" s="154"/>
      <c r="C970" s="154"/>
      <c r="D970" s="149"/>
      <c r="E970" s="149"/>
      <c r="F970" s="150"/>
      <c r="H970" s="106"/>
      <c r="I970" s="110" t="str">
        <f t="shared" si="41"/>
        <v/>
      </c>
      <c r="J970" s="122" t="s">
        <v>16085</v>
      </c>
      <c r="K970" s="110" t="s">
        <v>2527</v>
      </c>
      <c r="L970" s="110" t="s">
        <v>1095</v>
      </c>
      <c r="M970" s="134" t="str">
        <f t="shared" ref="M970:M1033" si="42">IF(N970="","",HYPERLINK(O970,N970))</f>
        <v/>
      </c>
      <c r="N970" s="110"/>
      <c r="O970" s="110"/>
      <c r="P970" s="234" t="s">
        <v>5003</v>
      </c>
    </row>
    <row r="971" spans="1:16" x14ac:dyDescent="0.2">
      <c r="A971" s="154"/>
      <c r="B971" s="154"/>
      <c r="C971" s="154"/>
      <c r="D971" s="149"/>
      <c r="E971" s="149"/>
      <c r="F971" s="150"/>
      <c r="H971" s="106"/>
      <c r="I971" s="110" t="str">
        <f t="shared" si="41"/>
        <v/>
      </c>
      <c r="J971" s="122" t="s">
        <v>16086</v>
      </c>
      <c r="K971" s="110" t="s">
        <v>2528</v>
      </c>
      <c r="L971" s="110" t="s">
        <v>1095</v>
      </c>
      <c r="M971" s="134" t="str">
        <f t="shared" si="42"/>
        <v/>
      </c>
      <c r="N971" s="110"/>
      <c r="O971" s="110"/>
      <c r="P971" s="234"/>
    </row>
    <row r="972" spans="1:16" x14ac:dyDescent="0.2">
      <c r="A972" s="154"/>
      <c r="B972" s="154"/>
      <c r="C972" s="154"/>
      <c r="D972" s="149"/>
      <c r="E972" s="149"/>
      <c r="F972" s="150"/>
      <c r="H972" s="106"/>
      <c r="I972" s="110" t="str">
        <f t="shared" si="41"/>
        <v/>
      </c>
      <c r="J972" s="122" t="s">
        <v>16087</v>
      </c>
      <c r="K972" s="110" t="s">
        <v>2529</v>
      </c>
      <c r="L972" s="110" t="s">
        <v>1095</v>
      </c>
      <c r="M972" s="134" t="str">
        <f t="shared" si="42"/>
        <v/>
      </c>
      <c r="N972" s="110"/>
      <c r="O972" s="110"/>
      <c r="P972" s="234"/>
    </row>
    <row r="973" spans="1:16" x14ac:dyDescent="0.2">
      <c r="A973" s="154"/>
      <c r="B973" s="154"/>
      <c r="C973" s="154"/>
      <c r="D973" s="149"/>
      <c r="E973" s="149"/>
      <c r="F973" s="150"/>
      <c r="H973" s="106"/>
      <c r="I973" s="110" t="str">
        <f t="shared" si="41"/>
        <v/>
      </c>
      <c r="J973" s="122" t="s">
        <v>16088</v>
      </c>
      <c r="K973" s="110" t="s">
        <v>2530</v>
      </c>
      <c r="L973" s="110" t="s">
        <v>1095</v>
      </c>
      <c r="M973" s="134" t="str">
        <f t="shared" si="42"/>
        <v/>
      </c>
      <c r="N973" s="110"/>
      <c r="O973" s="110"/>
      <c r="P973" s="234"/>
    </row>
    <row r="974" spans="1:16" x14ac:dyDescent="0.2">
      <c r="A974" s="154"/>
      <c r="B974" s="154"/>
      <c r="C974" s="154"/>
      <c r="D974" s="149"/>
      <c r="E974" s="149"/>
      <c r="F974" s="150"/>
      <c r="H974" s="106"/>
      <c r="I974" s="110" t="str">
        <f t="shared" si="41"/>
        <v/>
      </c>
      <c r="J974" s="122" t="s">
        <v>16089</v>
      </c>
      <c r="K974" s="110" t="s">
        <v>2531</v>
      </c>
      <c r="L974" s="110" t="s">
        <v>1095</v>
      </c>
      <c r="M974" s="134" t="str">
        <f t="shared" si="42"/>
        <v/>
      </c>
      <c r="N974" s="110"/>
      <c r="O974" s="110"/>
      <c r="P974" s="234"/>
    </row>
    <row r="975" spans="1:16" x14ac:dyDescent="0.2">
      <c r="A975" s="154"/>
      <c r="B975" s="154"/>
      <c r="C975" s="154"/>
      <c r="D975" s="149"/>
      <c r="E975" s="149"/>
      <c r="F975" s="150"/>
      <c r="H975" s="106"/>
      <c r="I975" s="110" t="str">
        <f t="shared" si="41"/>
        <v/>
      </c>
      <c r="J975" s="122" t="s">
        <v>16090</v>
      </c>
      <c r="K975" s="110" t="s">
        <v>2532</v>
      </c>
      <c r="L975" s="110" t="s">
        <v>1095</v>
      </c>
      <c r="M975" s="134" t="str">
        <f t="shared" si="42"/>
        <v/>
      </c>
      <c r="N975" s="110"/>
      <c r="O975" s="110"/>
      <c r="P975" s="234"/>
    </row>
    <row r="976" spans="1:16" x14ac:dyDescent="0.2">
      <c r="A976" s="154"/>
      <c r="B976" s="154"/>
      <c r="C976" s="154"/>
      <c r="D976" s="149"/>
      <c r="E976" s="149"/>
      <c r="F976" s="150"/>
      <c r="H976" s="106"/>
      <c r="I976" s="110" t="str">
        <f t="shared" si="41"/>
        <v/>
      </c>
      <c r="J976" s="122" t="s">
        <v>16091</v>
      </c>
      <c r="K976" s="110" t="s">
        <v>2533</v>
      </c>
      <c r="L976" s="110" t="s">
        <v>1095</v>
      </c>
      <c r="M976" s="134" t="str">
        <f t="shared" si="42"/>
        <v/>
      </c>
      <c r="N976" s="110"/>
      <c r="O976" s="110"/>
      <c r="P976" s="234"/>
    </row>
    <row r="977" spans="1:16" x14ac:dyDescent="0.2">
      <c r="A977" s="154"/>
      <c r="B977" s="154"/>
      <c r="C977" s="154"/>
      <c r="D977" s="149"/>
      <c r="E977" s="149"/>
      <c r="F977" s="150"/>
      <c r="H977" s="106"/>
      <c r="I977" s="110" t="str">
        <f t="shared" si="41"/>
        <v/>
      </c>
      <c r="J977" s="122" t="s">
        <v>16092</v>
      </c>
      <c r="K977" s="110" t="s">
        <v>2534</v>
      </c>
      <c r="L977" s="110" t="s">
        <v>1095</v>
      </c>
      <c r="M977" s="134" t="str">
        <f t="shared" si="42"/>
        <v/>
      </c>
      <c r="N977" s="110"/>
      <c r="O977" s="110"/>
      <c r="P977" s="234"/>
    </row>
    <row r="978" spans="1:16" x14ac:dyDescent="0.2">
      <c r="A978" s="154"/>
      <c r="B978" s="154"/>
      <c r="C978" s="154"/>
      <c r="D978" s="149"/>
      <c r="E978" s="149"/>
      <c r="F978" s="150"/>
      <c r="H978" s="106"/>
      <c r="I978" s="110" t="str">
        <f t="shared" si="41"/>
        <v/>
      </c>
      <c r="J978" s="122" t="s">
        <v>16093</v>
      </c>
      <c r="K978" s="110" t="s">
        <v>2535</v>
      </c>
      <c r="L978" s="110" t="s">
        <v>1095</v>
      </c>
      <c r="M978" s="134" t="str">
        <f t="shared" si="42"/>
        <v/>
      </c>
      <c r="N978" s="110"/>
      <c r="O978" s="110"/>
      <c r="P978" s="234"/>
    </row>
    <row r="979" spans="1:16" x14ac:dyDescent="0.2">
      <c r="A979" s="154"/>
      <c r="B979" s="154"/>
      <c r="C979" s="154"/>
      <c r="D979" s="149"/>
      <c r="E979" s="149"/>
      <c r="F979" s="150"/>
      <c r="H979" s="106"/>
      <c r="I979" s="110" t="str">
        <f t="shared" si="41"/>
        <v/>
      </c>
      <c r="J979" s="122" t="s">
        <v>16094</v>
      </c>
      <c r="K979" s="110" t="s">
        <v>2536</v>
      </c>
      <c r="L979" s="110" t="s">
        <v>1095</v>
      </c>
      <c r="M979" s="134" t="str">
        <f t="shared" si="42"/>
        <v/>
      </c>
      <c r="N979" s="110"/>
      <c r="O979" s="110"/>
      <c r="P979" s="234"/>
    </row>
    <row r="980" spans="1:16" x14ac:dyDescent="0.2">
      <c r="A980" s="154"/>
      <c r="B980" s="154"/>
      <c r="C980" s="154"/>
      <c r="D980" s="149"/>
      <c r="E980" s="149"/>
      <c r="F980" s="150"/>
      <c r="H980" s="106"/>
      <c r="I980" s="110" t="str">
        <f t="shared" si="41"/>
        <v/>
      </c>
      <c r="J980" s="122" t="s">
        <v>16095</v>
      </c>
      <c r="K980" s="110" t="s">
        <v>2537</v>
      </c>
      <c r="L980" s="110" t="s">
        <v>1095</v>
      </c>
      <c r="M980" s="134" t="str">
        <f t="shared" si="42"/>
        <v/>
      </c>
      <c r="N980" s="110"/>
      <c r="O980" s="110"/>
      <c r="P980" s="234"/>
    </row>
    <row r="981" spans="1:16" x14ac:dyDescent="0.2">
      <c r="A981" s="154"/>
      <c r="B981" s="154"/>
      <c r="C981" s="154"/>
      <c r="D981" s="149"/>
      <c r="E981" s="149"/>
      <c r="F981" s="150"/>
      <c r="H981" s="106"/>
      <c r="I981" s="110" t="str">
        <f t="shared" si="41"/>
        <v/>
      </c>
      <c r="J981" s="122" t="s">
        <v>16096</v>
      </c>
      <c r="K981" s="110" t="s">
        <v>2538</v>
      </c>
      <c r="L981" s="110" t="s">
        <v>1095</v>
      </c>
      <c r="M981" s="134" t="str">
        <f t="shared" si="42"/>
        <v/>
      </c>
      <c r="N981" s="110"/>
      <c r="O981" s="110"/>
      <c r="P981" s="234"/>
    </row>
    <row r="982" spans="1:16" x14ac:dyDescent="0.2">
      <c r="A982" s="154"/>
      <c r="B982" s="154"/>
      <c r="C982" s="154"/>
      <c r="D982" s="149"/>
      <c r="E982" s="149"/>
      <c r="F982" s="150"/>
      <c r="H982" s="106"/>
      <c r="I982" s="110" t="str">
        <f t="shared" si="41"/>
        <v/>
      </c>
      <c r="J982" s="122" t="s">
        <v>16097</v>
      </c>
      <c r="K982" s="110" t="s">
        <v>2539</v>
      </c>
      <c r="L982" s="110" t="s">
        <v>1095</v>
      </c>
      <c r="M982" s="134" t="str">
        <f t="shared" si="42"/>
        <v/>
      </c>
      <c r="N982" s="110"/>
      <c r="O982" s="110"/>
      <c r="P982" s="234"/>
    </row>
    <row r="983" spans="1:16" x14ac:dyDescent="0.2">
      <c r="A983" s="154"/>
      <c r="B983" s="154"/>
      <c r="C983" s="154"/>
      <c r="D983" s="149"/>
      <c r="E983" s="149"/>
      <c r="F983" s="150"/>
      <c r="H983" s="106"/>
      <c r="I983" s="110" t="str">
        <f t="shared" si="41"/>
        <v/>
      </c>
      <c r="J983" s="122" t="s">
        <v>16098</v>
      </c>
      <c r="K983" s="110" t="s">
        <v>2540</v>
      </c>
      <c r="L983" s="110" t="s">
        <v>1095</v>
      </c>
      <c r="M983" s="134" t="str">
        <f t="shared" si="42"/>
        <v/>
      </c>
      <c r="N983" s="110"/>
      <c r="O983" s="110"/>
      <c r="P983" s="234"/>
    </row>
    <row r="984" spans="1:16" x14ac:dyDescent="0.2">
      <c r="A984" s="154"/>
      <c r="B984" s="154"/>
      <c r="C984" s="154"/>
      <c r="D984" s="149"/>
      <c r="E984" s="149"/>
      <c r="F984" s="150"/>
      <c r="H984" s="106"/>
      <c r="I984" s="110" t="str">
        <f t="shared" si="41"/>
        <v/>
      </c>
      <c r="J984" s="122" t="s">
        <v>16099</v>
      </c>
      <c r="K984" s="110" t="s">
        <v>2541</v>
      </c>
      <c r="L984" s="110" t="s">
        <v>1095</v>
      </c>
      <c r="M984" s="134" t="str">
        <f t="shared" si="42"/>
        <v/>
      </c>
      <c r="N984" s="110"/>
      <c r="O984" s="110"/>
      <c r="P984" s="234"/>
    </row>
    <row r="985" spans="1:16" x14ac:dyDescent="0.2">
      <c r="A985" s="154"/>
      <c r="B985" s="154"/>
      <c r="C985" s="154"/>
      <c r="D985" s="149"/>
      <c r="E985" s="149"/>
      <c r="F985" s="150"/>
      <c r="H985" s="106"/>
      <c r="I985" s="110" t="str">
        <f t="shared" si="41"/>
        <v/>
      </c>
      <c r="J985" s="122" t="s">
        <v>16100</v>
      </c>
      <c r="K985" s="110" t="s">
        <v>2542</v>
      </c>
      <c r="L985" s="110" t="s">
        <v>1095</v>
      </c>
      <c r="M985" s="134" t="str">
        <f t="shared" si="42"/>
        <v/>
      </c>
      <c r="N985" s="110"/>
      <c r="O985" s="110"/>
      <c r="P985" s="234"/>
    </row>
    <row r="986" spans="1:16" x14ac:dyDescent="0.2">
      <c r="A986" s="154"/>
      <c r="B986" s="154"/>
      <c r="C986" s="154"/>
      <c r="D986" s="149"/>
      <c r="E986" s="149"/>
      <c r="F986" s="150"/>
      <c r="H986" s="106"/>
      <c r="I986" s="110" t="str">
        <f t="shared" si="41"/>
        <v/>
      </c>
      <c r="J986" s="122" t="s">
        <v>16101</v>
      </c>
      <c r="K986" s="110" t="s">
        <v>2543</v>
      </c>
      <c r="L986" s="110" t="s">
        <v>1095</v>
      </c>
      <c r="M986" s="134" t="str">
        <f t="shared" si="42"/>
        <v/>
      </c>
      <c r="N986" s="110"/>
      <c r="O986" s="110"/>
      <c r="P986" s="234"/>
    </row>
    <row r="987" spans="1:16" x14ac:dyDescent="0.2">
      <c r="A987" s="154"/>
      <c r="B987" s="154"/>
      <c r="C987" s="154"/>
      <c r="D987" s="149"/>
      <c r="E987" s="149"/>
      <c r="F987" s="150"/>
      <c r="H987" s="106"/>
      <c r="I987" s="110" t="str">
        <f t="shared" si="41"/>
        <v/>
      </c>
      <c r="J987" s="122" t="s">
        <v>16102</v>
      </c>
      <c r="K987" s="110" t="s">
        <v>2544</v>
      </c>
      <c r="L987" s="110" t="s">
        <v>1095</v>
      </c>
      <c r="M987" s="134" t="str">
        <f t="shared" si="42"/>
        <v/>
      </c>
      <c r="N987" s="110"/>
      <c r="O987" s="110"/>
      <c r="P987" s="234"/>
    </row>
    <row r="988" spans="1:16" x14ac:dyDescent="0.2">
      <c r="A988" s="154"/>
      <c r="B988" s="154"/>
      <c r="C988" s="154"/>
      <c r="D988" s="149"/>
      <c r="E988" s="149"/>
      <c r="F988" s="150"/>
      <c r="H988" s="106"/>
      <c r="I988" s="110" t="str">
        <f t="shared" si="41"/>
        <v/>
      </c>
      <c r="J988" s="122" t="s">
        <v>16103</v>
      </c>
      <c r="K988" s="110" t="s">
        <v>2545</v>
      </c>
      <c r="L988" s="110" t="s">
        <v>1095</v>
      </c>
      <c r="M988" s="134" t="str">
        <f t="shared" si="42"/>
        <v/>
      </c>
      <c r="N988" s="110"/>
      <c r="O988" s="110"/>
      <c r="P988" s="234"/>
    </row>
    <row r="989" spans="1:16" x14ac:dyDescent="0.2">
      <c r="A989" s="154"/>
      <c r="B989" s="154"/>
      <c r="C989" s="154"/>
      <c r="D989" s="149"/>
      <c r="E989" s="149"/>
      <c r="F989" s="150"/>
      <c r="H989" s="106"/>
      <c r="I989" s="110" t="str">
        <f t="shared" si="41"/>
        <v/>
      </c>
      <c r="J989" s="122" t="s">
        <v>16104</v>
      </c>
      <c r="K989" s="110" t="s">
        <v>2546</v>
      </c>
      <c r="L989" s="110" t="s">
        <v>1095</v>
      </c>
      <c r="M989" s="134" t="str">
        <f t="shared" si="42"/>
        <v/>
      </c>
      <c r="N989" s="110"/>
      <c r="O989" s="110"/>
      <c r="P989" s="234"/>
    </row>
    <row r="990" spans="1:16" x14ac:dyDescent="0.2">
      <c r="A990" s="154"/>
      <c r="B990" s="154"/>
      <c r="C990" s="154"/>
      <c r="D990" s="149"/>
      <c r="E990" s="149"/>
      <c r="F990" s="150"/>
      <c r="H990" s="106"/>
      <c r="I990" s="110" t="str">
        <f t="shared" si="41"/>
        <v/>
      </c>
      <c r="J990" s="122" t="s">
        <v>16105</v>
      </c>
      <c r="K990" s="110" t="s">
        <v>2547</v>
      </c>
      <c r="L990" s="110" t="s">
        <v>1095</v>
      </c>
      <c r="M990" s="134" t="str">
        <f t="shared" si="42"/>
        <v/>
      </c>
      <c r="N990" s="110"/>
      <c r="O990" s="110"/>
      <c r="P990" s="234"/>
    </row>
    <row r="991" spans="1:16" x14ac:dyDescent="0.2">
      <c r="A991" s="154"/>
      <c r="B991" s="154"/>
      <c r="C991" s="154"/>
      <c r="D991" s="149"/>
      <c r="E991" s="149"/>
      <c r="F991" s="150"/>
      <c r="H991" s="106"/>
      <c r="I991" s="110" t="str">
        <f t="shared" si="41"/>
        <v/>
      </c>
      <c r="J991" s="122" t="s">
        <v>16106</v>
      </c>
      <c r="K991" s="110" t="s">
        <v>2548</v>
      </c>
      <c r="L991" s="110" t="s">
        <v>1095</v>
      </c>
      <c r="M991" s="134" t="str">
        <f t="shared" si="42"/>
        <v/>
      </c>
      <c r="N991" s="110"/>
      <c r="O991" s="110"/>
      <c r="P991" s="234"/>
    </row>
    <row r="992" spans="1:16" x14ac:dyDescent="0.2">
      <c r="A992" s="154"/>
      <c r="B992" s="154"/>
      <c r="C992" s="154"/>
      <c r="D992" s="149"/>
      <c r="E992" s="149"/>
      <c r="F992" s="150"/>
      <c r="H992" s="106"/>
      <c r="I992" s="110" t="str">
        <f t="shared" si="41"/>
        <v/>
      </c>
      <c r="J992" s="122" t="s">
        <v>16107</v>
      </c>
      <c r="K992" s="110" t="s">
        <v>2549</v>
      </c>
      <c r="L992" s="110" t="s">
        <v>1095</v>
      </c>
      <c r="M992" s="134" t="str">
        <f t="shared" si="42"/>
        <v/>
      </c>
      <c r="N992" s="110"/>
      <c r="O992" s="110"/>
      <c r="P992" s="234"/>
    </row>
    <row r="993" spans="1:16" x14ac:dyDescent="0.2">
      <c r="A993" s="154"/>
      <c r="B993" s="154"/>
      <c r="C993" s="154"/>
      <c r="D993" s="149"/>
      <c r="E993" s="149"/>
      <c r="F993" s="150"/>
      <c r="H993" s="106"/>
      <c r="I993" s="110" t="str">
        <f t="shared" si="41"/>
        <v/>
      </c>
      <c r="J993" s="122" t="s">
        <v>16108</v>
      </c>
      <c r="K993" s="110" t="s">
        <v>2550</v>
      </c>
      <c r="L993" s="110" t="s">
        <v>1095</v>
      </c>
      <c r="M993" s="134" t="str">
        <f t="shared" si="42"/>
        <v/>
      </c>
      <c r="N993" s="110"/>
      <c r="O993" s="110"/>
      <c r="P993" s="234"/>
    </row>
    <row r="994" spans="1:16" x14ac:dyDescent="0.2">
      <c r="A994" s="154"/>
      <c r="B994" s="154"/>
      <c r="C994" s="154"/>
      <c r="D994" s="149"/>
      <c r="E994" s="149"/>
      <c r="F994" s="150"/>
      <c r="H994" s="106"/>
      <c r="I994" s="110" t="str">
        <f t="shared" si="41"/>
        <v/>
      </c>
      <c r="J994" s="122" t="s">
        <v>16109</v>
      </c>
      <c r="K994" s="110" t="s">
        <v>2551</v>
      </c>
      <c r="L994" s="110" t="s">
        <v>1095</v>
      </c>
      <c r="M994" s="134" t="str">
        <f t="shared" si="42"/>
        <v/>
      </c>
      <c r="N994" s="110"/>
      <c r="O994" s="110"/>
      <c r="P994" s="234"/>
    </row>
    <row r="995" spans="1:16" x14ac:dyDescent="0.2">
      <c r="A995" s="154"/>
      <c r="B995" s="154"/>
      <c r="C995" s="154"/>
      <c r="D995" s="149"/>
      <c r="E995" s="149"/>
      <c r="F995" s="150"/>
      <c r="H995" s="106"/>
      <c r="I995" s="110" t="str">
        <f t="shared" si="41"/>
        <v/>
      </c>
      <c r="J995" s="122" t="s">
        <v>16110</v>
      </c>
      <c r="K995" s="110" t="s">
        <v>2552</v>
      </c>
      <c r="L995" s="110" t="s">
        <v>1095</v>
      </c>
      <c r="M995" s="134" t="str">
        <f t="shared" si="42"/>
        <v/>
      </c>
      <c r="N995" s="110"/>
      <c r="O995" s="110"/>
      <c r="P995" s="234"/>
    </row>
    <row r="996" spans="1:16" x14ac:dyDescent="0.2">
      <c r="A996" s="154"/>
      <c r="B996" s="154"/>
      <c r="C996" s="154"/>
      <c r="D996" s="149"/>
      <c r="E996" s="149"/>
      <c r="F996" s="150"/>
      <c r="H996" s="106"/>
      <c r="I996" s="110" t="str">
        <f t="shared" si="41"/>
        <v/>
      </c>
      <c r="J996" s="122" t="s">
        <v>16111</v>
      </c>
      <c r="K996" s="110" t="s">
        <v>2553</v>
      </c>
      <c r="L996" s="110" t="s">
        <v>1095</v>
      </c>
      <c r="M996" s="134" t="str">
        <f t="shared" si="42"/>
        <v/>
      </c>
      <c r="N996" s="110"/>
      <c r="O996" s="110"/>
      <c r="P996" s="234"/>
    </row>
    <row r="997" spans="1:16" x14ac:dyDescent="0.2">
      <c r="A997" s="154"/>
      <c r="B997" s="154"/>
      <c r="C997" s="154"/>
      <c r="D997" s="149"/>
      <c r="E997" s="149"/>
      <c r="F997" s="150"/>
      <c r="H997" s="106"/>
      <c r="I997" s="110" t="str">
        <f t="shared" si="41"/>
        <v/>
      </c>
      <c r="J997" s="122" t="s">
        <v>16112</v>
      </c>
      <c r="K997" s="110" t="s">
        <v>2554</v>
      </c>
      <c r="L997" s="110" t="s">
        <v>1095</v>
      </c>
      <c r="M997" s="134" t="str">
        <f t="shared" si="42"/>
        <v/>
      </c>
      <c r="N997" s="110"/>
      <c r="O997" s="110"/>
      <c r="P997" s="234"/>
    </row>
    <row r="998" spans="1:16" x14ac:dyDescent="0.2">
      <c r="A998" s="154"/>
      <c r="B998" s="154"/>
      <c r="C998" s="154"/>
      <c r="D998" s="149"/>
      <c r="E998" s="149"/>
      <c r="F998" s="150"/>
      <c r="H998" s="106"/>
      <c r="I998" s="110" t="str">
        <f t="shared" si="41"/>
        <v/>
      </c>
      <c r="J998" s="122" t="s">
        <v>16113</v>
      </c>
      <c r="K998" s="110" t="s">
        <v>2555</v>
      </c>
      <c r="L998" s="110" t="s">
        <v>1095</v>
      </c>
      <c r="M998" s="134" t="str">
        <f t="shared" si="42"/>
        <v/>
      </c>
      <c r="N998" s="110"/>
      <c r="O998" s="110"/>
      <c r="P998" s="234"/>
    </row>
    <row r="999" spans="1:16" x14ac:dyDescent="0.2">
      <c r="A999" s="154"/>
      <c r="B999" s="154"/>
      <c r="C999" s="154"/>
      <c r="D999" s="149"/>
      <c r="E999" s="149"/>
      <c r="F999" s="150"/>
      <c r="H999" s="106"/>
      <c r="I999" s="110" t="str">
        <f t="shared" si="41"/>
        <v/>
      </c>
      <c r="J999" s="122" t="s">
        <v>16114</v>
      </c>
      <c r="K999" s="110" t="s">
        <v>2556</v>
      </c>
      <c r="L999" s="110" t="s">
        <v>1095</v>
      </c>
      <c r="M999" s="134" t="str">
        <f t="shared" si="42"/>
        <v/>
      </c>
      <c r="N999" s="110"/>
      <c r="O999" s="110"/>
      <c r="P999" s="234"/>
    </row>
    <row r="1000" spans="1:16" x14ac:dyDescent="0.2">
      <c r="A1000" s="154"/>
      <c r="B1000" s="154"/>
      <c r="C1000" s="154"/>
      <c r="D1000" s="149"/>
      <c r="E1000" s="149"/>
      <c r="F1000" s="150"/>
      <c r="H1000" s="106"/>
      <c r="I1000" s="110" t="str">
        <f t="shared" si="41"/>
        <v/>
      </c>
      <c r="J1000" s="122" t="s">
        <v>16115</v>
      </c>
      <c r="K1000" s="110" t="s">
        <v>2557</v>
      </c>
      <c r="L1000" s="110" t="s">
        <v>1095</v>
      </c>
      <c r="M1000" s="134" t="str">
        <f t="shared" si="42"/>
        <v/>
      </c>
      <c r="N1000" s="110"/>
      <c r="O1000" s="110"/>
      <c r="P1000" s="234"/>
    </row>
    <row r="1001" spans="1:16" x14ac:dyDescent="0.2">
      <c r="A1001" s="154"/>
      <c r="B1001" s="154"/>
      <c r="C1001" s="154"/>
      <c r="D1001" s="149"/>
      <c r="E1001" s="149"/>
      <c r="F1001" s="150"/>
      <c r="H1001" s="106"/>
      <c r="I1001" s="110" t="str">
        <f t="shared" si="41"/>
        <v/>
      </c>
      <c r="J1001" s="122" t="s">
        <v>16116</v>
      </c>
      <c r="K1001" s="110" t="s">
        <v>2558</v>
      </c>
      <c r="L1001" s="110" t="s">
        <v>1095</v>
      </c>
      <c r="M1001" s="134" t="str">
        <f t="shared" si="42"/>
        <v/>
      </c>
      <c r="N1001" s="110"/>
      <c r="O1001" s="110"/>
      <c r="P1001" s="234"/>
    </row>
    <row r="1002" spans="1:16" x14ac:dyDescent="0.2">
      <c r="A1002" s="154"/>
      <c r="B1002" s="154"/>
      <c r="C1002" s="154"/>
      <c r="D1002" s="149"/>
      <c r="E1002" s="149"/>
      <c r="F1002" s="150"/>
      <c r="H1002" s="106"/>
      <c r="I1002" s="110" t="str">
        <f t="shared" si="41"/>
        <v/>
      </c>
      <c r="J1002" s="122" t="s">
        <v>16117</v>
      </c>
      <c r="K1002" s="110" t="s">
        <v>2559</v>
      </c>
      <c r="L1002" s="110" t="s">
        <v>1095</v>
      </c>
      <c r="M1002" s="134" t="str">
        <f t="shared" si="42"/>
        <v/>
      </c>
      <c r="N1002" s="110"/>
      <c r="O1002" s="110"/>
      <c r="P1002" s="234" t="s">
        <v>5004</v>
      </c>
    </row>
    <row r="1003" spans="1:16" x14ac:dyDescent="0.2">
      <c r="A1003" s="154"/>
      <c r="B1003" s="154"/>
      <c r="C1003" s="154"/>
      <c r="D1003" s="149"/>
      <c r="E1003" s="149"/>
      <c r="F1003" s="150"/>
      <c r="H1003" s="106"/>
      <c r="I1003" s="110" t="str">
        <f t="shared" si="41"/>
        <v/>
      </c>
      <c r="J1003" s="122" t="s">
        <v>16118</v>
      </c>
      <c r="K1003" s="110" t="s">
        <v>2560</v>
      </c>
      <c r="L1003" s="110" t="s">
        <v>1095</v>
      </c>
      <c r="M1003" s="134" t="str">
        <f t="shared" si="42"/>
        <v/>
      </c>
      <c r="N1003" s="110"/>
      <c r="O1003" s="110"/>
      <c r="P1003" s="234"/>
    </row>
    <row r="1004" spans="1:16" x14ac:dyDescent="0.2">
      <c r="A1004" s="154"/>
      <c r="B1004" s="154"/>
      <c r="C1004" s="154"/>
      <c r="D1004" s="149"/>
      <c r="E1004" s="149"/>
      <c r="F1004" s="150"/>
      <c r="H1004" s="106"/>
      <c r="I1004" s="110" t="str">
        <f t="shared" si="41"/>
        <v/>
      </c>
      <c r="J1004" s="122" t="s">
        <v>16119</v>
      </c>
      <c r="K1004" s="110" t="s">
        <v>2561</v>
      </c>
      <c r="L1004" s="110" t="s">
        <v>1095</v>
      </c>
      <c r="M1004" s="134" t="str">
        <f t="shared" si="42"/>
        <v/>
      </c>
      <c r="N1004" s="110"/>
      <c r="O1004" s="110"/>
      <c r="P1004" s="234"/>
    </row>
    <row r="1005" spans="1:16" x14ac:dyDescent="0.2">
      <c r="A1005" s="154"/>
      <c r="B1005" s="154"/>
      <c r="C1005" s="154"/>
      <c r="D1005" s="149"/>
      <c r="E1005" s="149"/>
      <c r="F1005" s="150"/>
      <c r="H1005" s="106"/>
      <c r="I1005" s="110" t="str">
        <f t="shared" si="41"/>
        <v/>
      </c>
      <c r="J1005" s="122" t="s">
        <v>16120</v>
      </c>
      <c r="K1005" s="110" t="s">
        <v>2562</v>
      </c>
      <c r="L1005" s="110" t="s">
        <v>1095</v>
      </c>
      <c r="M1005" s="134" t="str">
        <f t="shared" si="42"/>
        <v/>
      </c>
      <c r="N1005" s="110"/>
      <c r="O1005" s="110"/>
      <c r="P1005" s="234"/>
    </row>
    <row r="1006" spans="1:16" x14ac:dyDescent="0.2">
      <c r="A1006" s="154"/>
      <c r="B1006" s="154"/>
      <c r="C1006" s="154"/>
      <c r="D1006" s="149"/>
      <c r="E1006" s="149"/>
      <c r="F1006" s="150"/>
      <c r="H1006" s="106"/>
      <c r="I1006" s="110" t="str">
        <f t="shared" si="41"/>
        <v/>
      </c>
      <c r="J1006" s="122" t="s">
        <v>16121</v>
      </c>
      <c r="K1006" s="110" t="s">
        <v>2563</v>
      </c>
      <c r="L1006" s="110" t="s">
        <v>1095</v>
      </c>
      <c r="M1006" s="134" t="str">
        <f t="shared" si="42"/>
        <v/>
      </c>
      <c r="N1006" s="110"/>
      <c r="O1006" s="110"/>
      <c r="P1006" s="234"/>
    </row>
    <row r="1007" spans="1:16" x14ac:dyDescent="0.2">
      <c r="A1007" s="154"/>
      <c r="B1007" s="154"/>
      <c r="C1007" s="154"/>
      <c r="D1007" s="149"/>
      <c r="E1007" s="149"/>
      <c r="F1007" s="150"/>
      <c r="H1007" s="106"/>
      <c r="I1007" s="110" t="str">
        <f t="shared" si="41"/>
        <v/>
      </c>
      <c r="J1007" s="122" t="s">
        <v>16122</v>
      </c>
      <c r="K1007" s="110" t="s">
        <v>2564</v>
      </c>
      <c r="L1007" s="110" t="s">
        <v>1095</v>
      </c>
      <c r="M1007" s="134" t="str">
        <f t="shared" si="42"/>
        <v/>
      </c>
      <c r="N1007" s="110"/>
      <c r="O1007" s="110"/>
      <c r="P1007" s="234"/>
    </row>
    <row r="1008" spans="1:16" x14ac:dyDescent="0.2">
      <c r="A1008" s="154"/>
      <c r="B1008" s="154"/>
      <c r="C1008" s="154"/>
      <c r="D1008" s="149"/>
      <c r="E1008" s="149"/>
      <c r="F1008" s="150"/>
      <c r="H1008" s="106"/>
      <c r="I1008" s="110" t="str">
        <f t="shared" si="41"/>
        <v/>
      </c>
      <c r="J1008" s="122" t="s">
        <v>16123</v>
      </c>
      <c r="K1008" s="110" t="s">
        <v>2565</v>
      </c>
      <c r="L1008" s="110" t="s">
        <v>1095</v>
      </c>
      <c r="M1008" s="134" t="str">
        <f t="shared" si="42"/>
        <v/>
      </c>
      <c r="N1008" s="110"/>
      <c r="O1008" s="110"/>
      <c r="P1008" s="234"/>
    </row>
    <row r="1009" spans="1:16" x14ac:dyDescent="0.2">
      <c r="A1009" s="154"/>
      <c r="B1009" s="154"/>
      <c r="C1009" s="154"/>
      <c r="D1009" s="149"/>
      <c r="E1009" s="149"/>
      <c r="F1009" s="150"/>
      <c r="H1009" s="106"/>
      <c r="I1009" s="110" t="str">
        <f t="shared" si="41"/>
        <v/>
      </c>
      <c r="J1009" s="122" t="s">
        <v>16124</v>
      </c>
      <c r="K1009" s="110" t="s">
        <v>2566</v>
      </c>
      <c r="L1009" s="110" t="s">
        <v>1095</v>
      </c>
      <c r="M1009" s="134" t="str">
        <f t="shared" si="42"/>
        <v/>
      </c>
      <c r="N1009" s="110"/>
      <c r="O1009" s="110"/>
      <c r="P1009" s="234"/>
    </row>
    <row r="1010" spans="1:16" x14ac:dyDescent="0.2">
      <c r="A1010" s="154"/>
      <c r="B1010" s="154"/>
      <c r="C1010" s="154"/>
      <c r="D1010" s="149"/>
      <c r="E1010" s="149"/>
      <c r="F1010" s="150"/>
      <c r="H1010" s="106"/>
      <c r="I1010" s="110" t="str">
        <f t="shared" si="41"/>
        <v/>
      </c>
      <c r="J1010" s="122" t="s">
        <v>16125</v>
      </c>
      <c r="K1010" s="110" t="s">
        <v>2567</v>
      </c>
      <c r="L1010" s="110" t="s">
        <v>1095</v>
      </c>
      <c r="M1010" s="134" t="str">
        <f t="shared" si="42"/>
        <v/>
      </c>
      <c r="N1010" s="110"/>
      <c r="O1010" s="110"/>
      <c r="P1010" s="234"/>
    </row>
    <row r="1011" spans="1:16" x14ac:dyDescent="0.2">
      <c r="A1011" s="154"/>
      <c r="B1011" s="154"/>
      <c r="C1011" s="154"/>
      <c r="D1011" s="149"/>
      <c r="E1011" s="149"/>
      <c r="F1011" s="150"/>
      <c r="H1011" s="106"/>
      <c r="I1011" s="110" t="str">
        <f t="shared" si="41"/>
        <v/>
      </c>
      <c r="J1011" s="122" t="s">
        <v>16126</v>
      </c>
      <c r="K1011" s="110" t="s">
        <v>2568</v>
      </c>
      <c r="L1011" s="110" t="s">
        <v>1095</v>
      </c>
      <c r="M1011" s="134" t="str">
        <f t="shared" si="42"/>
        <v/>
      </c>
      <c r="N1011" s="110"/>
      <c r="O1011" s="110"/>
      <c r="P1011" s="234"/>
    </row>
    <row r="1012" spans="1:16" x14ac:dyDescent="0.2">
      <c r="A1012" s="154"/>
      <c r="B1012" s="154"/>
      <c r="C1012" s="154"/>
      <c r="D1012" s="149"/>
      <c r="E1012" s="149"/>
      <c r="F1012" s="150"/>
      <c r="H1012" s="106"/>
      <c r="I1012" s="110" t="str">
        <f t="shared" si="41"/>
        <v/>
      </c>
      <c r="J1012" s="122" t="s">
        <v>16127</v>
      </c>
      <c r="K1012" s="110" t="s">
        <v>2569</v>
      </c>
      <c r="L1012" s="110" t="s">
        <v>1095</v>
      </c>
      <c r="M1012" s="134" t="str">
        <f t="shared" si="42"/>
        <v/>
      </c>
      <c r="N1012" s="110"/>
      <c r="O1012" s="110"/>
      <c r="P1012" s="234"/>
    </row>
    <row r="1013" spans="1:16" x14ac:dyDescent="0.2">
      <c r="A1013" s="154"/>
      <c r="B1013" s="154"/>
      <c r="C1013" s="154"/>
      <c r="D1013" s="149"/>
      <c r="E1013" s="149"/>
      <c r="F1013" s="150"/>
      <c r="H1013" s="106"/>
      <c r="I1013" s="110" t="str">
        <f t="shared" si="41"/>
        <v/>
      </c>
      <c r="J1013" s="122" t="s">
        <v>16128</v>
      </c>
      <c r="K1013" s="110" t="s">
        <v>2570</v>
      </c>
      <c r="L1013" s="110" t="s">
        <v>16129</v>
      </c>
      <c r="M1013" s="134" t="str">
        <f t="shared" si="42"/>
        <v/>
      </c>
      <c r="N1013" s="110"/>
      <c r="O1013" s="110"/>
      <c r="P1013" s="234" t="s">
        <v>5005</v>
      </c>
    </row>
    <row r="1014" spans="1:16" x14ac:dyDescent="0.2">
      <c r="A1014" s="154"/>
      <c r="B1014" s="154"/>
      <c r="C1014" s="154"/>
      <c r="D1014" s="149"/>
      <c r="E1014" s="149"/>
      <c r="F1014" s="150"/>
      <c r="H1014" s="106"/>
      <c r="I1014" s="110" t="str">
        <f t="shared" si="41"/>
        <v/>
      </c>
      <c r="J1014" s="122" t="s">
        <v>16130</v>
      </c>
      <c r="K1014" s="110" t="s">
        <v>2571</v>
      </c>
      <c r="L1014" s="110" t="s">
        <v>1095</v>
      </c>
      <c r="M1014" s="134" t="str">
        <f t="shared" si="42"/>
        <v/>
      </c>
      <c r="N1014" s="110"/>
      <c r="O1014" s="110"/>
      <c r="P1014" s="234"/>
    </row>
    <row r="1015" spans="1:16" x14ac:dyDescent="0.2">
      <c r="A1015" s="154"/>
      <c r="B1015" s="154"/>
      <c r="C1015" s="154"/>
      <c r="D1015" s="149"/>
      <c r="E1015" s="149"/>
      <c r="F1015" s="150"/>
      <c r="H1015" s="106"/>
      <c r="I1015" s="110" t="str">
        <f t="shared" si="41"/>
        <v/>
      </c>
      <c r="J1015" s="122" t="s">
        <v>16131</v>
      </c>
      <c r="K1015" s="110" t="s">
        <v>2572</v>
      </c>
      <c r="L1015" s="110" t="s">
        <v>1095</v>
      </c>
      <c r="M1015" s="134" t="str">
        <f t="shared" si="42"/>
        <v/>
      </c>
      <c r="N1015" s="110"/>
      <c r="O1015" s="110"/>
      <c r="P1015" s="234"/>
    </row>
    <row r="1016" spans="1:16" x14ac:dyDescent="0.2">
      <c r="A1016" s="154"/>
      <c r="B1016" s="154"/>
      <c r="C1016" s="154"/>
      <c r="D1016" s="149"/>
      <c r="E1016" s="149"/>
      <c r="F1016" s="150"/>
      <c r="H1016" s="106"/>
      <c r="I1016" s="110" t="str">
        <f t="shared" si="41"/>
        <v/>
      </c>
      <c r="J1016" s="122" t="s">
        <v>16132</v>
      </c>
      <c r="K1016" s="110" t="s">
        <v>2573</v>
      </c>
      <c r="L1016" s="110" t="s">
        <v>1095</v>
      </c>
      <c r="M1016" s="134" t="str">
        <f t="shared" si="42"/>
        <v/>
      </c>
      <c r="N1016" s="110"/>
      <c r="O1016" s="110"/>
      <c r="P1016" s="234"/>
    </row>
    <row r="1017" spans="1:16" x14ac:dyDescent="0.2">
      <c r="A1017" s="154"/>
      <c r="B1017" s="154"/>
      <c r="C1017" s="154"/>
      <c r="D1017" s="149"/>
      <c r="E1017" s="149"/>
      <c r="F1017" s="150"/>
      <c r="H1017" s="106"/>
      <c r="I1017" s="110" t="str">
        <f t="shared" si="41"/>
        <v/>
      </c>
      <c r="J1017" s="122" t="s">
        <v>16133</v>
      </c>
      <c r="K1017" s="110" t="s">
        <v>2574</v>
      </c>
      <c r="L1017" s="110" t="s">
        <v>1095</v>
      </c>
      <c r="M1017" s="134" t="str">
        <f t="shared" si="42"/>
        <v/>
      </c>
      <c r="N1017" s="110"/>
      <c r="O1017" s="110"/>
      <c r="P1017" s="234"/>
    </row>
    <row r="1018" spans="1:16" x14ac:dyDescent="0.2">
      <c r="A1018" s="154"/>
      <c r="B1018" s="154"/>
      <c r="C1018" s="154"/>
      <c r="D1018" s="149"/>
      <c r="E1018" s="149"/>
      <c r="F1018" s="150"/>
      <c r="H1018" s="106"/>
      <c r="I1018" s="110" t="str">
        <f t="shared" si="41"/>
        <v/>
      </c>
      <c r="J1018" s="122" t="s">
        <v>16134</v>
      </c>
      <c r="K1018" s="110" t="s">
        <v>2575</v>
      </c>
      <c r="L1018" s="110" t="s">
        <v>1095</v>
      </c>
      <c r="M1018" s="134" t="str">
        <f t="shared" si="42"/>
        <v/>
      </c>
      <c r="N1018" s="110"/>
      <c r="O1018" s="110"/>
      <c r="P1018" s="234"/>
    </row>
    <row r="1019" spans="1:16" x14ac:dyDescent="0.2">
      <c r="A1019" s="154"/>
      <c r="B1019" s="154"/>
      <c r="C1019" s="154"/>
      <c r="D1019" s="149"/>
      <c r="E1019" s="149"/>
      <c r="F1019" s="150"/>
      <c r="H1019" s="106"/>
      <c r="I1019" s="110" t="str">
        <f t="shared" si="41"/>
        <v/>
      </c>
      <c r="J1019" s="122" t="s">
        <v>16135</v>
      </c>
      <c r="K1019" s="110" t="s">
        <v>2576</v>
      </c>
      <c r="L1019" s="110" t="s">
        <v>1095</v>
      </c>
      <c r="M1019" s="134" t="str">
        <f t="shared" si="42"/>
        <v/>
      </c>
      <c r="N1019" s="110"/>
      <c r="O1019" s="110"/>
      <c r="P1019" s="234"/>
    </row>
    <row r="1020" spans="1:16" x14ac:dyDescent="0.2">
      <c r="A1020" s="154"/>
      <c r="B1020" s="154"/>
      <c r="C1020" s="154"/>
      <c r="D1020" s="149"/>
      <c r="E1020" s="149"/>
      <c r="F1020" s="150"/>
      <c r="H1020" s="106"/>
      <c r="I1020" s="110" t="str">
        <f t="shared" si="41"/>
        <v/>
      </c>
      <c r="J1020" s="122" t="s">
        <v>16136</v>
      </c>
      <c r="K1020" s="110" t="s">
        <v>2577</v>
      </c>
      <c r="L1020" s="110" t="s">
        <v>1095</v>
      </c>
      <c r="M1020" s="134" t="str">
        <f t="shared" si="42"/>
        <v/>
      </c>
      <c r="N1020" s="110"/>
      <c r="O1020" s="110"/>
      <c r="P1020" s="234"/>
    </row>
    <row r="1021" spans="1:16" x14ac:dyDescent="0.2">
      <c r="A1021" s="154"/>
      <c r="B1021" s="154"/>
      <c r="C1021" s="154"/>
      <c r="D1021" s="149"/>
      <c r="E1021" s="149"/>
      <c r="F1021" s="150"/>
      <c r="H1021" s="106"/>
      <c r="I1021" s="110" t="str">
        <f t="shared" si="41"/>
        <v/>
      </c>
      <c r="J1021" s="122" t="s">
        <v>16137</v>
      </c>
      <c r="K1021" s="110" t="s">
        <v>2578</v>
      </c>
      <c r="L1021" s="110" t="s">
        <v>1095</v>
      </c>
      <c r="M1021" s="134" t="str">
        <f t="shared" si="42"/>
        <v/>
      </c>
      <c r="N1021" s="110"/>
      <c r="O1021" s="110"/>
      <c r="P1021" s="234"/>
    </row>
    <row r="1022" spans="1:16" x14ac:dyDescent="0.2">
      <c r="A1022" s="154"/>
      <c r="B1022" s="154"/>
      <c r="C1022" s="154"/>
      <c r="D1022" s="149"/>
      <c r="E1022" s="149"/>
      <c r="F1022" s="150"/>
      <c r="H1022" s="106"/>
      <c r="I1022" s="110" t="str">
        <f t="shared" si="41"/>
        <v/>
      </c>
      <c r="J1022" s="122" t="s">
        <v>19358</v>
      </c>
      <c r="K1022" s="110" t="s">
        <v>2579</v>
      </c>
      <c r="L1022" s="110" t="s">
        <v>1095</v>
      </c>
      <c r="M1022" s="134" t="str">
        <f t="shared" si="42"/>
        <v/>
      </c>
      <c r="N1022" s="110"/>
      <c r="O1022" s="110"/>
      <c r="P1022" s="234"/>
    </row>
    <row r="1023" spans="1:16" x14ac:dyDescent="0.2">
      <c r="A1023" s="154"/>
      <c r="B1023" s="154"/>
      <c r="C1023" s="154"/>
      <c r="D1023" s="149"/>
      <c r="E1023" s="149"/>
      <c r="F1023" s="150"/>
      <c r="H1023" s="106"/>
      <c r="I1023" s="110" t="str">
        <f t="shared" si="41"/>
        <v/>
      </c>
      <c r="J1023" s="122" t="s">
        <v>16138</v>
      </c>
      <c r="K1023" s="110" t="s">
        <v>2580</v>
      </c>
      <c r="L1023" s="110" t="s">
        <v>1095</v>
      </c>
      <c r="M1023" s="134" t="str">
        <f t="shared" si="42"/>
        <v/>
      </c>
      <c r="N1023" s="110"/>
      <c r="O1023" s="110"/>
      <c r="P1023" s="234"/>
    </row>
    <row r="1024" spans="1:16" x14ac:dyDescent="0.2">
      <c r="A1024" s="154"/>
      <c r="B1024" s="154"/>
      <c r="C1024" s="154"/>
      <c r="D1024" s="149"/>
      <c r="E1024" s="149"/>
      <c r="F1024" s="150"/>
      <c r="H1024" s="106"/>
      <c r="I1024" s="110" t="str">
        <f t="shared" si="41"/>
        <v/>
      </c>
      <c r="J1024" s="122" t="s">
        <v>16139</v>
      </c>
      <c r="K1024" s="110" t="s">
        <v>2581</v>
      </c>
      <c r="L1024" s="110" t="s">
        <v>1095</v>
      </c>
      <c r="M1024" s="134" t="str">
        <f t="shared" si="42"/>
        <v/>
      </c>
      <c r="N1024" s="110"/>
      <c r="O1024" s="110"/>
      <c r="P1024" s="234"/>
    </row>
    <row r="1025" spans="1:16" x14ac:dyDescent="0.2">
      <c r="A1025" s="154"/>
      <c r="B1025" s="154"/>
      <c r="C1025" s="154"/>
      <c r="D1025" s="149"/>
      <c r="E1025" s="149"/>
      <c r="F1025" s="150"/>
      <c r="H1025" s="106"/>
      <c r="I1025" s="110" t="str">
        <f t="shared" si="41"/>
        <v/>
      </c>
      <c r="J1025" s="122" t="s">
        <v>16140</v>
      </c>
      <c r="K1025" s="110" t="s">
        <v>2582</v>
      </c>
      <c r="L1025" s="110" t="s">
        <v>1095</v>
      </c>
      <c r="M1025" s="134" t="str">
        <f t="shared" si="42"/>
        <v/>
      </c>
      <c r="N1025" s="110"/>
      <c r="O1025" s="110"/>
      <c r="P1025" s="234"/>
    </row>
    <row r="1026" spans="1:16" x14ac:dyDescent="0.2">
      <c r="A1026" s="154"/>
      <c r="B1026" s="154"/>
      <c r="C1026" s="154"/>
      <c r="D1026" s="149"/>
      <c r="E1026" s="149"/>
      <c r="F1026" s="150"/>
      <c r="H1026" s="106"/>
      <c r="I1026" s="110" t="str">
        <f t="shared" si="41"/>
        <v/>
      </c>
      <c r="J1026" s="122" t="s">
        <v>16141</v>
      </c>
      <c r="K1026" s="110" t="s">
        <v>2583</v>
      </c>
      <c r="L1026" s="110" t="s">
        <v>1095</v>
      </c>
      <c r="M1026" s="134" t="str">
        <f t="shared" si="42"/>
        <v/>
      </c>
      <c r="N1026" s="110"/>
      <c r="O1026" s="110"/>
      <c r="P1026" s="234"/>
    </row>
    <row r="1027" spans="1:16" x14ac:dyDescent="0.2">
      <c r="A1027" s="154"/>
      <c r="B1027" s="154"/>
      <c r="C1027" s="154"/>
      <c r="D1027" s="149"/>
      <c r="E1027" s="149"/>
      <c r="F1027" s="150"/>
      <c r="H1027" s="106"/>
      <c r="I1027" s="110" t="str">
        <f t="shared" si="41"/>
        <v/>
      </c>
      <c r="J1027" s="122" t="s">
        <v>16142</v>
      </c>
      <c r="K1027" s="110" t="s">
        <v>2584</v>
      </c>
      <c r="L1027" s="110" t="s">
        <v>1095</v>
      </c>
      <c r="M1027" s="134" t="str">
        <f t="shared" si="42"/>
        <v/>
      </c>
      <c r="N1027" s="110"/>
      <c r="O1027" s="110"/>
      <c r="P1027" s="234"/>
    </row>
    <row r="1028" spans="1:16" x14ac:dyDescent="0.2">
      <c r="A1028" s="154"/>
      <c r="B1028" s="154"/>
      <c r="C1028" s="154"/>
      <c r="D1028" s="149"/>
      <c r="E1028" s="149"/>
      <c r="F1028" s="150"/>
      <c r="H1028" s="106"/>
      <c r="I1028" s="110" t="str">
        <f t="shared" si="41"/>
        <v/>
      </c>
      <c r="J1028" s="122" t="s">
        <v>16143</v>
      </c>
      <c r="K1028" s="110" t="s">
        <v>2585</v>
      </c>
      <c r="L1028" s="110" t="s">
        <v>1095</v>
      </c>
      <c r="M1028" s="134" t="str">
        <f t="shared" si="42"/>
        <v/>
      </c>
      <c r="N1028" s="110"/>
      <c r="O1028" s="110"/>
      <c r="P1028" s="234"/>
    </row>
    <row r="1029" spans="1:16" x14ac:dyDescent="0.2">
      <c r="A1029" s="154"/>
      <c r="B1029" s="154"/>
      <c r="C1029" s="154"/>
      <c r="D1029" s="149"/>
      <c r="E1029" s="149"/>
      <c r="F1029" s="150"/>
      <c r="H1029" s="106"/>
      <c r="I1029" s="110" t="str">
        <f t="shared" si="41"/>
        <v/>
      </c>
      <c r="J1029" s="122" t="s">
        <v>16144</v>
      </c>
      <c r="K1029" s="110" t="s">
        <v>2586</v>
      </c>
      <c r="L1029" s="110" t="s">
        <v>1095</v>
      </c>
      <c r="M1029" s="134" t="str">
        <f t="shared" si="42"/>
        <v/>
      </c>
      <c r="N1029" s="110"/>
      <c r="O1029" s="110"/>
      <c r="P1029" s="234"/>
    </row>
    <row r="1030" spans="1:16" x14ac:dyDescent="0.2">
      <c r="A1030" s="154"/>
      <c r="B1030" s="154"/>
      <c r="C1030" s="154"/>
      <c r="D1030" s="149"/>
      <c r="E1030" s="149"/>
      <c r="F1030" s="150"/>
      <c r="H1030" s="106"/>
      <c r="I1030" s="110" t="str">
        <f t="shared" si="41"/>
        <v/>
      </c>
      <c r="J1030" s="122" t="s">
        <v>16145</v>
      </c>
      <c r="K1030" s="110" t="s">
        <v>2587</v>
      </c>
      <c r="L1030" s="110" t="s">
        <v>1095</v>
      </c>
      <c r="M1030" s="134" t="str">
        <f t="shared" si="42"/>
        <v/>
      </c>
      <c r="N1030" s="110"/>
      <c r="O1030" s="110"/>
      <c r="P1030" s="234"/>
    </row>
    <row r="1031" spans="1:16" x14ac:dyDescent="0.2">
      <c r="A1031" s="154"/>
      <c r="B1031" s="154"/>
      <c r="C1031" s="154"/>
      <c r="D1031" s="149"/>
      <c r="E1031" s="149"/>
      <c r="F1031" s="150"/>
      <c r="H1031" s="106"/>
      <c r="I1031" s="110" t="str">
        <f t="shared" si="41"/>
        <v/>
      </c>
      <c r="J1031" s="122" t="s">
        <v>16146</v>
      </c>
      <c r="K1031" s="110" t="s">
        <v>2588</v>
      </c>
      <c r="L1031" s="110" t="s">
        <v>1095</v>
      </c>
      <c r="M1031" s="134" t="str">
        <f t="shared" si="42"/>
        <v/>
      </c>
      <c r="N1031" s="110"/>
      <c r="O1031" s="110"/>
      <c r="P1031" s="234"/>
    </row>
    <row r="1032" spans="1:16" x14ac:dyDescent="0.2">
      <c r="A1032" s="154"/>
      <c r="B1032" s="154"/>
      <c r="C1032" s="154"/>
      <c r="D1032" s="149"/>
      <c r="E1032" s="149"/>
      <c r="F1032" s="150"/>
      <c r="H1032" s="106"/>
      <c r="I1032" s="110" t="str">
        <f t="shared" si="41"/>
        <v/>
      </c>
      <c r="J1032" s="122" t="s">
        <v>16147</v>
      </c>
      <c r="K1032" s="110" t="s">
        <v>2589</v>
      </c>
      <c r="L1032" s="110" t="s">
        <v>1095</v>
      </c>
      <c r="M1032" s="134" t="str">
        <f t="shared" si="42"/>
        <v/>
      </c>
      <c r="N1032" s="110"/>
      <c r="O1032" s="110"/>
      <c r="P1032" s="234"/>
    </row>
    <row r="1033" spans="1:16" x14ac:dyDescent="0.2">
      <c r="A1033" s="154"/>
      <c r="B1033" s="154"/>
      <c r="C1033" s="154"/>
      <c r="D1033" s="149"/>
      <c r="E1033" s="149"/>
      <c r="F1033" s="150"/>
      <c r="H1033" s="106"/>
      <c r="I1033" s="110" t="str">
        <f t="shared" ref="I1033:I1096" si="43">IFERROR((INDEX(A:E,MATCH($J1033,E:E,0),2)),"")</f>
        <v/>
      </c>
      <c r="J1033" s="122" t="s">
        <v>16148</v>
      </c>
      <c r="K1033" s="110" t="s">
        <v>2590</v>
      </c>
      <c r="L1033" s="110" t="s">
        <v>1095</v>
      </c>
      <c r="M1033" s="134" t="str">
        <f t="shared" si="42"/>
        <v/>
      </c>
      <c r="N1033" s="110"/>
      <c r="O1033" s="110"/>
      <c r="P1033" s="234"/>
    </row>
    <row r="1034" spans="1:16" x14ac:dyDescent="0.2">
      <c r="A1034" s="154"/>
      <c r="B1034" s="154"/>
      <c r="C1034" s="154"/>
      <c r="D1034" s="149"/>
      <c r="E1034" s="149"/>
      <c r="F1034" s="150"/>
      <c r="H1034" s="106"/>
      <c r="I1034" s="110" t="str">
        <f t="shared" si="43"/>
        <v/>
      </c>
      <c r="J1034" s="122" t="s">
        <v>16149</v>
      </c>
      <c r="K1034" s="110" t="s">
        <v>2591</v>
      </c>
      <c r="L1034" s="110" t="s">
        <v>1095</v>
      </c>
      <c r="M1034" s="134" t="str">
        <f t="shared" ref="M1034:M1097" si="44">IF(N1034="","",HYPERLINK(O1034,N1034))</f>
        <v/>
      </c>
      <c r="N1034" s="110"/>
      <c r="O1034" s="110"/>
      <c r="P1034" s="234"/>
    </row>
    <row r="1035" spans="1:16" x14ac:dyDescent="0.2">
      <c r="A1035" s="154"/>
      <c r="B1035" s="154"/>
      <c r="C1035" s="154"/>
      <c r="D1035" s="149"/>
      <c r="E1035" s="149"/>
      <c r="F1035" s="150"/>
      <c r="H1035" s="106"/>
      <c r="I1035" s="110" t="str">
        <f t="shared" si="43"/>
        <v/>
      </c>
      <c r="J1035" s="122" t="s">
        <v>16150</v>
      </c>
      <c r="K1035" s="110" t="s">
        <v>2592</v>
      </c>
      <c r="L1035" s="110" t="s">
        <v>1095</v>
      </c>
      <c r="M1035" s="134" t="str">
        <f t="shared" si="44"/>
        <v/>
      </c>
      <c r="N1035" s="110"/>
      <c r="O1035" s="110"/>
      <c r="P1035" s="234"/>
    </row>
    <row r="1036" spans="1:16" x14ac:dyDescent="0.2">
      <c r="A1036" s="154"/>
      <c r="B1036" s="154"/>
      <c r="C1036" s="154"/>
      <c r="D1036" s="149"/>
      <c r="E1036" s="149"/>
      <c r="F1036" s="150"/>
      <c r="H1036" s="106"/>
      <c r="I1036" s="110" t="str">
        <f t="shared" si="43"/>
        <v/>
      </c>
      <c r="J1036" s="122" t="s">
        <v>16151</v>
      </c>
      <c r="K1036" s="110" t="s">
        <v>2593</v>
      </c>
      <c r="L1036" s="110" t="s">
        <v>1095</v>
      </c>
      <c r="M1036" s="134" t="str">
        <f t="shared" si="44"/>
        <v/>
      </c>
      <c r="N1036" s="110"/>
      <c r="O1036" s="110"/>
      <c r="P1036" s="234"/>
    </row>
    <row r="1037" spans="1:16" x14ac:dyDescent="0.2">
      <c r="A1037" s="154"/>
      <c r="B1037" s="154"/>
      <c r="C1037" s="154"/>
      <c r="D1037" s="149"/>
      <c r="E1037" s="149"/>
      <c r="F1037" s="150"/>
      <c r="H1037" s="106"/>
      <c r="I1037" s="110" t="str">
        <f t="shared" si="43"/>
        <v/>
      </c>
      <c r="J1037" s="122" t="s">
        <v>16152</v>
      </c>
      <c r="K1037" s="110" t="s">
        <v>2594</v>
      </c>
      <c r="L1037" s="110" t="s">
        <v>1095</v>
      </c>
      <c r="M1037" s="134" t="str">
        <f t="shared" si="44"/>
        <v/>
      </c>
      <c r="N1037" s="110"/>
      <c r="O1037" s="110"/>
      <c r="P1037" s="234"/>
    </row>
    <row r="1038" spans="1:16" x14ac:dyDescent="0.2">
      <c r="A1038" s="154"/>
      <c r="B1038" s="154"/>
      <c r="C1038" s="154"/>
      <c r="D1038" s="149"/>
      <c r="E1038" s="149"/>
      <c r="F1038" s="150"/>
      <c r="H1038" s="106"/>
      <c r="I1038" s="110" t="str">
        <f t="shared" si="43"/>
        <v/>
      </c>
      <c r="J1038" s="122" t="s">
        <v>16153</v>
      </c>
      <c r="K1038" s="110" t="s">
        <v>2595</v>
      </c>
      <c r="L1038" s="110" t="s">
        <v>1095</v>
      </c>
      <c r="M1038" s="134" t="str">
        <f t="shared" si="44"/>
        <v/>
      </c>
      <c r="N1038" s="110"/>
      <c r="O1038" s="110"/>
      <c r="P1038" s="234"/>
    </row>
    <row r="1039" spans="1:16" x14ac:dyDescent="0.2">
      <c r="A1039" s="154"/>
      <c r="B1039" s="154"/>
      <c r="C1039" s="154"/>
      <c r="D1039" s="149"/>
      <c r="E1039" s="149"/>
      <c r="F1039" s="150"/>
      <c r="H1039" s="106"/>
      <c r="I1039" s="110" t="str">
        <f t="shared" si="43"/>
        <v/>
      </c>
      <c r="J1039" s="122" t="s">
        <v>16154</v>
      </c>
      <c r="K1039" s="110" t="s">
        <v>2596</v>
      </c>
      <c r="L1039" s="110" t="s">
        <v>1095</v>
      </c>
      <c r="M1039" s="134" t="str">
        <f t="shared" si="44"/>
        <v/>
      </c>
      <c r="N1039" s="110"/>
      <c r="O1039" s="110"/>
      <c r="P1039" s="234"/>
    </row>
    <row r="1040" spans="1:16" x14ac:dyDescent="0.2">
      <c r="A1040" s="154"/>
      <c r="B1040" s="154"/>
      <c r="C1040" s="154"/>
      <c r="D1040" s="149"/>
      <c r="E1040" s="149"/>
      <c r="F1040" s="150"/>
      <c r="H1040" s="106"/>
      <c r="I1040" s="110" t="str">
        <f t="shared" si="43"/>
        <v/>
      </c>
      <c r="J1040" s="122" t="s">
        <v>16155</v>
      </c>
      <c r="K1040" s="110" t="s">
        <v>2597</v>
      </c>
      <c r="L1040" s="110" t="s">
        <v>1095</v>
      </c>
      <c r="M1040" s="134" t="str">
        <f t="shared" si="44"/>
        <v/>
      </c>
      <c r="N1040" s="110"/>
      <c r="O1040" s="110"/>
      <c r="P1040" s="234"/>
    </row>
    <row r="1041" spans="1:16" x14ac:dyDescent="0.2">
      <c r="A1041" s="154"/>
      <c r="B1041" s="154"/>
      <c r="C1041" s="154"/>
      <c r="D1041" s="149"/>
      <c r="E1041" s="149"/>
      <c r="F1041" s="150"/>
      <c r="H1041" s="106"/>
      <c r="I1041" s="110" t="str">
        <f t="shared" si="43"/>
        <v/>
      </c>
      <c r="J1041" s="122" t="s">
        <v>16156</v>
      </c>
      <c r="K1041" s="110" t="s">
        <v>2598</v>
      </c>
      <c r="L1041" s="110" t="s">
        <v>1095</v>
      </c>
      <c r="M1041" s="134" t="str">
        <f t="shared" si="44"/>
        <v/>
      </c>
      <c r="N1041" s="110"/>
      <c r="O1041" s="110"/>
      <c r="P1041" s="234" t="s">
        <v>5006</v>
      </c>
    </row>
    <row r="1042" spans="1:16" x14ac:dyDescent="0.2">
      <c r="A1042" s="154"/>
      <c r="B1042" s="154"/>
      <c r="C1042" s="154"/>
      <c r="D1042" s="149"/>
      <c r="E1042" s="149"/>
      <c r="F1042" s="150"/>
      <c r="H1042" s="106"/>
      <c r="I1042" s="110" t="str">
        <f t="shared" si="43"/>
        <v/>
      </c>
      <c r="J1042" s="122" t="s">
        <v>16157</v>
      </c>
      <c r="K1042" s="110" t="s">
        <v>2599</v>
      </c>
      <c r="L1042" s="110" t="s">
        <v>1095</v>
      </c>
      <c r="M1042" s="134" t="str">
        <f t="shared" si="44"/>
        <v/>
      </c>
      <c r="N1042" s="110"/>
      <c r="O1042" s="110"/>
      <c r="P1042" s="234" t="s">
        <v>5007</v>
      </c>
    </row>
    <row r="1043" spans="1:16" x14ac:dyDescent="0.2">
      <c r="A1043" s="154"/>
      <c r="B1043" s="154"/>
      <c r="C1043" s="154"/>
      <c r="D1043" s="149"/>
      <c r="E1043" s="149"/>
      <c r="F1043" s="150"/>
      <c r="H1043" s="106"/>
      <c r="I1043" s="110" t="str">
        <f t="shared" si="43"/>
        <v/>
      </c>
      <c r="J1043" s="122" t="s">
        <v>16158</v>
      </c>
      <c r="K1043" s="110" t="s">
        <v>2600</v>
      </c>
      <c r="L1043" s="110" t="s">
        <v>1095</v>
      </c>
      <c r="M1043" s="134" t="str">
        <f t="shared" si="44"/>
        <v/>
      </c>
      <c r="N1043" s="110"/>
      <c r="O1043" s="110"/>
      <c r="P1043" s="234"/>
    </row>
    <row r="1044" spans="1:16" x14ac:dyDescent="0.2">
      <c r="A1044" s="154"/>
      <c r="B1044" s="154"/>
      <c r="C1044" s="154"/>
      <c r="D1044" s="149"/>
      <c r="E1044" s="149"/>
      <c r="F1044" s="150"/>
      <c r="H1044" s="106"/>
      <c r="I1044" s="110" t="str">
        <f t="shared" si="43"/>
        <v/>
      </c>
      <c r="J1044" s="122" t="s">
        <v>16159</v>
      </c>
      <c r="K1044" s="110" t="s">
        <v>2601</v>
      </c>
      <c r="L1044" s="110" t="s">
        <v>1095</v>
      </c>
      <c r="M1044" s="134" t="str">
        <f t="shared" si="44"/>
        <v/>
      </c>
      <c r="N1044" s="110"/>
      <c r="O1044" s="110"/>
      <c r="P1044" s="234"/>
    </row>
    <row r="1045" spans="1:16" x14ac:dyDescent="0.2">
      <c r="A1045" s="154"/>
      <c r="B1045" s="154"/>
      <c r="C1045" s="154"/>
      <c r="D1045" s="149"/>
      <c r="E1045" s="149"/>
      <c r="F1045" s="150"/>
      <c r="H1045" s="106"/>
      <c r="I1045" s="110" t="str">
        <f t="shared" si="43"/>
        <v/>
      </c>
      <c r="J1045" s="122" t="s">
        <v>16160</v>
      </c>
      <c r="K1045" s="110" t="s">
        <v>2602</v>
      </c>
      <c r="L1045" s="110" t="s">
        <v>1095</v>
      </c>
      <c r="M1045" s="134" t="str">
        <f t="shared" si="44"/>
        <v/>
      </c>
      <c r="N1045" s="110"/>
      <c r="O1045" s="110"/>
      <c r="P1045" s="234"/>
    </row>
    <row r="1046" spans="1:16" x14ac:dyDescent="0.2">
      <c r="A1046" s="154"/>
      <c r="B1046" s="154"/>
      <c r="C1046" s="154"/>
      <c r="D1046" s="149"/>
      <c r="E1046" s="149"/>
      <c r="F1046" s="150"/>
      <c r="H1046" s="106"/>
      <c r="I1046" s="110" t="str">
        <f t="shared" si="43"/>
        <v/>
      </c>
      <c r="J1046" s="122" t="s">
        <v>16161</v>
      </c>
      <c r="K1046" s="110" t="s">
        <v>2603</v>
      </c>
      <c r="L1046" s="110" t="s">
        <v>1095</v>
      </c>
      <c r="M1046" s="134" t="str">
        <f t="shared" si="44"/>
        <v/>
      </c>
      <c r="N1046" s="110"/>
      <c r="O1046" s="110"/>
      <c r="P1046" s="234"/>
    </row>
    <row r="1047" spans="1:16" x14ac:dyDescent="0.2">
      <c r="A1047" s="154"/>
      <c r="B1047" s="154"/>
      <c r="C1047" s="154"/>
      <c r="D1047" s="149"/>
      <c r="E1047" s="149"/>
      <c r="F1047" s="150"/>
      <c r="H1047" s="106"/>
      <c r="I1047" s="110" t="str">
        <f t="shared" si="43"/>
        <v/>
      </c>
      <c r="J1047" s="122" t="s">
        <v>16162</v>
      </c>
      <c r="K1047" s="110" t="s">
        <v>2604</v>
      </c>
      <c r="L1047" s="110" t="s">
        <v>1095</v>
      </c>
      <c r="M1047" s="134" t="str">
        <f t="shared" si="44"/>
        <v/>
      </c>
      <c r="N1047" s="110"/>
      <c r="O1047" s="110"/>
      <c r="P1047" s="234"/>
    </row>
    <row r="1048" spans="1:16" x14ac:dyDescent="0.2">
      <c r="A1048" s="154"/>
      <c r="B1048" s="154"/>
      <c r="C1048" s="154"/>
      <c r="D1048" s="149"/>
      <c r="E1048" s="149"/>
      <c r="F1048" s="150"/>
      <c r="H1048" s="106"/>
      <c r="I1048" s="110" t="str">
        <f t="shared" si="43"/>
        <v/>
      </c>
      <c r="J1048" s="122" t="s">
        <v>16163</v>
      </c>
      <c r="K1048" s="110" t="s">
        <v>2605</v>
      </c>
      <c r="L1048" s="110" t="s">
        <v>1095</v>
      </c>
      <c r="M1048" s="134" t="str">
        <f t="shared" si="44"/>
        <v/>
      </c>
      <c r="N1048" s="110"/>
      <c r="O1048" s="110"/>
      <c r="P1048" s="234"/>
    </row>
    <row r="1049" spans="1:16" x14ac:dyDescent="0.2">
      <c r="A1049" s="154"/>
      <c r="B1049" s="154"/>
      <c r="C1049" s="154"/>
      <c r="D1049" s="149"/>
      <c r="E1049" s="149"/>
      <c r="F1049" s="150"/>
      <c r="H1049" s="106"/>
      <c r="I1049" s="110" t="str">
        <f t="shared" si="43"/>
        <v/>
      </c>
      <c r="J1049" s="122" t="s">
        <v>16164</v>
      </c>
      <c r="K1049" s="110" t="s">
        <v>2606</v>
      </c>
      <c r="L1049" s="110" t="s">
        <v>1095</v>
      </c>
      <c r="M1049" s="134" t="str">
        <f t="shared" si="44"/>
        <v/>
      </c>
      <c r="N1049" s="110"/>
      <c r="O1049" s="110"/>
      <c r="P1049" s="234"/>
    </row>
    <row r="1050" spans="1:16" x14ac:dyDescent="0.2">
      <c r="A1050" s="154"/>
      <c r="B1050" s="154"/>
      <c r="C1050" s="154"/>
      <c r="D1050" s="149"/>
      <c r="E1050" s="149"/>
      <c r="F1050" s="150"/>
      <c r="H1050" s="106"/>
      <c r="I1050" s="110" t="str">
        <f t="shared" si="43"/>
        <v/>
      </c>
      <c r="J1050" s="122" t="s">
        <v>16165</v>
      </c>
      <c r="K1050" s="110" t="s">
        <v>2607</v>
      </c>
      <c r="L1050" s="110" t="s">
        <v>1095</v>
      </c>
      <c r="M1050" s="134" t="str">
        <f t="shared" si="44"/>
        <v/>
      </c>
      <c r="N1050" s="110"/>
      <c r="O1050" s="110"/>
      <c r="P1050" s="234"/>
    </row>
    <row r="1051" spans="1:16" x14ac:dyDescent="0.2">
      <c r="A1051" s="154"/>
      <c r="B1051" s="154"/>
      <c r="C1051" s="154"/>
      <c r="D1051" s="149"/>
      <c r="E1051" s="149"/>
      <c r="F1051" s="150"/>
      <c r="H1051" s="106"/>
      <c r="I1051" s="110" t="str">
        <f t="shared" si="43"/>
        <v/>
      </c>
      <c r="J1051" s="122" t="s">
        <v>16166</v>
      </c>
      <c r="K1051" s="110" t="s">
        <v>2608</v>
      </c>
      <c r="L1051" s="110" t="s">
        <v>1095</v>
      </c>
      <c r="M1051" s="134" t="str">
        <f t="shared" si="44"/>
        <v/>
      </c>
      <c r="N1051" s="110"/>
      <c r="O1051" s="110"/>
      <c r="P1051" s="234"/>
    </row>
    <row r="1052" spans="1:16" x14ac:dyDescent="0.2">
      <c r="A1052" s="154"/>
      <c r="B1052" s="154"/>
      <c r="C1052" s="154"/>
      <c r="D1052" s="149"/>
      <c r="E1052" s="149"/>
      <c r="F1052" s="150"/>
      <c r="H1052" s="106"/>
      <c r="I1052" s="110" t="str">
        <f t="shared" si="43"/>
        <v/>
      </c>
      <c r="J1052" s="122" t="s">
        <v>16167</v>
      </c>
      <c r="K1052" s="110" t="s">
        <v>2609</v>
      </c>
      <c r="L1052" s="110" t="s">
        <v>1095</v>
      </c>
      <c r="M1052" s="134" t="str">
        <f t="shared" si="44"/>
        <v/>
      </c>
      <c r="N1052" s="110"/>
      <c r="O1052" s="110"/>
      <c r="P1052" s="234"/>
    </row>
    <row r="1053" spans="1:16" x14ac:dyDescent="0.2">
      <c r="A1053" s="154"/>
      <c r="B1053" s="154"/>
      <c r="C1053" s="154"/>
      <c r="D1053" s="149"/>
      <c r="E1053" s="149"/>
      <c r="F1053" s="150"/>
      <c r="H1053" s="106"/>
      <c r="I1053" s="110" t="str">
        <f t="shared" si="43"/>
        <v/>
      </c>
      <c r="J1053" s="122" t="s">
        <v>16168</v>
      </c>
      <c r="K1053" s="110" t="s">
        <v>2610</v>
      </c>
      <c r="L1053" s="110" t="s">
        <v>1095</v>
      </c>
      <c r="M1053" s="134" t="str">
        <f t="shared" si="44"/>
        <v/>
      </c>
      <c r="N1053" s="110"/>
      <c r="O1053" s="110"/>
      <c r="P1053" s="234"/>
    </row>
    <row r="1054" spans="1:16" x14ac:dyDescent="0.2">
      <c r="A1054" s="154"/>
      <c r="B1054" s="154"/>
      <c r="C1054" s="154"/>
      <c r="D1054" s="149"/>
      <c r="E1054" s="149"/>
      <c r="F1054" s="150"/>
      <c r="H1054" s="106"/>
      <c r="I1054" s="110" t="str">
        <f t="shared" si="43"/>
        <v/>
      </c>
      <c r="J1054" s="122" t="s">
        <v>16169</v>
      </c>
      <c r="K1054" s="110" t="s">
        <v>2611</v>
      </c>
      <c r="L1054" s="110" t="s">
        <v>1095</v>
      </c>
      <c r="M1054" s="134" t="str">
        <f t="shared" si="44"/>
        <v/>
      </c>
      <c r="N1054" s="110"/>
      <c r="O1054" s="110"/>
      <c r="P1054" s="234"/>
    </row>
    <row r="1055" spans="1:16" x14ac:dyDescent="0.2">
      <c r="A1055" s="154"/>
      <c r="B1055" s="154"/>
      <c r="C1055" s="154"/>
      <c r="D1055" s="149"/>
      <c r="E1055" s="149"/>
      <c r="F1055" s="150"/>
      <c r="H1055" s="106"/>
      <c r="I1055" s="110" t="str">
        <f t="shared" si="43"/>
        <v/>
      </c>
      <c r="J1055" s="122" t="s">
        <v>16170</v>
      </c>
      <c r="K1055" s="110" t="s">
        <v>2612</v>
      </c>
      <c r="L1055" s="110" t="s">
        <v>1095</v>
      </c>
      <c r="M1055" s="134" t="str">
        <f t="shared" si="44"/>
        <v/>
      </c>
      <c r="N1055" s="110"/>
      <c r="O1055" s="110"/>
      <c r="P1055" s="234"/>
    </row>
    <row r="1056" spans="1:16" x14ac:dyDescent="0.2">
      <c r="A1056" s="154"/>
      <c r="B1056" s="154"/>
      <c r="C1056" s="154"/>
      <c r="D1056" s="149"/>
      <c r="E1056" s="149"/>
      <c r="F1056" s="150"/>
      <c r="H1056" s="106"/>
      <c r="I1056" s="110" t="str">
        <f t="shared" si="43"/>
        <v/>
      </c>
      <c r="J1056" s="122" t="s">
        <v>16171</v>
      </c>
      <c r="K1056" s="110" t="s">
        <v>2613</v>
      </c>
      <c r="L1056" s="110" t="s">
        <v>1095</v>
      </c>
      <c r="M1056" s="134" t="str">
        <f t="shared" si="44"/>
        <v/>
      </c>
      <c r="N1056" s="110"/>
      <c r="O1056" s="110"/>
      <c r="P1056" s="234"/>
    </row>
    <row r="1057" spans="1:16" x14ac:dyDescent="0.2">
      <c r="A1057" s="154"/>
      <c r="B1057" s="154"/>
      <c r="C1057" s="154"/>
      <c r="D1057" s="149"/>
      <c r="E1057" s="149"/>
      <c r="F1057" s="150"/>
      <c r="H1057" s="106"/>
      <c r="I1057" s="110" t="str">
        <f t="shared" si="43"/>
        <v/>
      </c>
      <c r="J1057" s="122" t="s">
        <v>16172</v>
      </c>
      <c r="K1057" s="110" t="s">
        <v>2614</v>
      </c>
      <c r="L1057" s="110" t="s">
        <v>1095</v>
      </c>
      <c r="M1057" s="134" t="str">
        <f t="shared" si="44"/>
        <v/>
      </c>
      <c r="N1057" s="110"/>
      <c r="O1057" s="110"/>
      <c r="P1057" s="234"/>
    </row>
    <row r="1058" spans="1:16" x14ac:dyDescent="0.2">
      <c r="A1058" s="154"/>
      <c r="B1058" s="154"/>
      <c r="C1058" s="154"/>
      <c r="D1058" s="149"/>
      <c r="E1058" s="149"/>
      <c r="F1058" s="150"/>
      <c r="H1058" s="106"/>
      <c r="I1058" s="110" t="str">
        <f t="shared" si="43"/>
        <v/>
      </c>
      <c r="J1058" s="122" t="s">
        <v>16173</v>
      </c>
      <c r="K1058" s="110" t="s">
        <v>2615</v>
      </c>
      <c r="L1058" s="110" t="s">
        <v>1095</v>
      </c>
      <c r="M1058" s="134" t="str">
        <f t="shared" si="44"/>
        <v/>
      </c>
      <c r="N1058" s="110"/>
      <c r="O1058" s="110"/>
      <c r="P1058" s="234"/>
    </row>
    <row r="1059" spans="1:16" x14ac:dyDescent="0.2">
      <c r="A1059" s="154"/>
      <c r="B1059" s="154"/>
      <c r="C1059" s="154"/>
      <c r="D1059" s="149"/>
      <c r="E1059" s="149"/>
      <c r="F1059" s="150"/>
      <c r="H1059" s="106"/>
      <c r="I1059" s="110" t="str">
        <f t="shared" si="43"/>
        <v/>
      </c>
      <c r="J1059" s="122" t="s">
        <v>16174</v>
      </c>
      <c r="K1059" s="110" t="s">
        <v>2616</v>
      </c>
      <c r="L1059" s="110" t="s">
        <v>1095</v>
      </c>
      <c r="M1059" s="134" t="str">
        <f t="shared" si="44"/>
        <v/>
      </c>
      <c r="N1059" s="110"/>
      <c r="O1059" s="110"/>
      <c r="P1059" s="234"/>
    </row>
    <row r="1060" spans="1:16" x14ac:dyDescent="0.2">
      <c r="A1060" s="154"/>
      <c r="B1060" s="154"/>
      <c r="C1060" s="154"/>
      <c r="D1060" s="149"/>
      <c r="E1060" s="149"/>
      <c r="F1060" s="150"/>
      <c r="H1060" s="106"/>
      <c r="I1060" s="110" t="str">
        <f t="shared" si="43"/>
        <v/>
      </c>
      <c r="J1060" s="122" t="s">
        <v>16175</v>
      </c>
      <c r="K1060" s="110" t="s">
        <v>2617</v>
      </c>
      <c r="L1060" s="110" t="s">
        <v>1095</v>
      </c>
      <c r="M1060" s="134" t="str">
        <f t="shared" si="44"/>
        <v/>
      </c>
      <c r="N1060" s="110"/>
      <c r="O1060" s="110"/>
      <c r="P1060" s="234"/>
    </row>
    <row r="1061" spans="1:16" x14ac:dyDescent="0.2">
      <c r="A1061" s="154"/>
      <c r="B1061" s="154"/>
      <c r="C1061" s="154"/>
      <c r="D1061" s="149"/>
      <c r="E1061" s="149"/>
      <c r="F1061" s="150"/>
      <c r="H1061" s="106"/>
      <c r="I1061" s="110" t="str">
        <f t="shared" si="43"/>
        <v/>
      </c>
      <c r="J1061" s="122" t="s">
        <v>16176</v>
      </c>
      <c r="K1061" s="110" t="s">
        <v>2618</v>
      </c>
      <c r="L1061" s="110" t="s">
        <v>1095</v>
      </c>
      <c r="M1061" s="134" t="str">
        <f t="shared" si="44"/>
        <v/>
      </c>
      <c r="N1061" s="110"/>
      <c r="O1061" s="110"/>
      <c r="P1061" s="234"/>
    </row>
    <row r="1062" spans="1:16" x14ac:dyDescent="0.2">
      <c r="A1062" s="154"/>
      <c r="B1062" s="154"/>
      <c r="C1062" s="154"/>
      <c r="D1062" s="149"/>
      <c r="E1062" s="149"/>
      <c r="F1062" s="150"/>
      <c r="H1062" s="106"/>
      <c r="I1062" s="110" t="str">
        <f t="shared" si="43"/>
        <v/>
      </c>
      <c r="J1062" s="122" t="s">
        <v>16177</v>
      </c>
      <c r="K1062" s="110" t="s">
        <v>2619</v>
      </c>
      <c r="L1062" s="110" t="s">
        <v>1095</v>
      </c>
      <c r="M1062" s="134" t="str">
        <f t="shared" si="44"/>
        <v/>
      </c>
      <c r="N1062" s="110"/>
      <c r="O1062" s="110"/>
      <c r="P1062" s="234"/>
    </row>
    <row r="1063" spans="1:16" x14ac:dyDescent="0.2">
      <c r="A1063" s="154"/>
      <c r="B1063" s="154"/>
      <c r="C1063" s="154"/>
      <c r="D1063" s="149"/>
      <c r="E1063" s="149"/>
      <c r="F1063" s="150"/>
      <c r="H1063" s="106"/>
      <c r="I1063" s="110" t="str">
        <f t="shared" si="43"/>
        <v/>
      </c>
      <c r="J1063" s="122" t="s">
        <v>16178</v>
      </c>
      <c r="K1063" s="110" t="s">
        <v>2620</v>
      </c>
      <c r="L1063" s="110" t="s">
        <v>1095</v>
      </c>
      <c r="M1063" s="134" t="str">
        <f t="shared" si="44"/>
        <v/>
      </c>
      <c r="N1063" s="110"/>
      <c r="O1063" s="110"/>
      <c r="P1063" s="234"/>
    </row>
    <row r="1064" spans="1:16" x14ac:dyDescent="0.2">
      <c r="A1064" s="154"/>
      <c r="B1064" s="154"/>
      <c r="C1064" s="154"/>
      <c r="D1064" s="149"/>
      <c r="E1064" s="149"/>
      <c r="F1064" s="150"/>
      <c r="H1064" s="106"/>
      <c r="I1064" s="110" t="str">
        <f t="shared" si="43"/>
        <v/>
      </c>
      <c r="J1064" s="122" t="s">
        <v>16179</v>
      </c>
      <c r="K1064" s="110" t="s">
        <v>2621</v>
      </c>
      <c r="L1064" s="110" t="s">
        <v>1095</v>
      </c>
      <c r="M1064" s="134" t="str">
        <f t="shared" si="44"/>
        <v/>
      </c>
      <c r="N1064" s="110"/>
      <c r="O1064" s="110"/>
      <c r="P1064" s="234"/>
    </row>
    <row r="1065" spans="1:16" x14ac:dyDescent="0.2">
      <c r="A1065" s="154"/>
      <c r="B1065" s="154"/>
      <c r="C1065" s="154"/>
      <c r="D1065" s="149"/>
      <c r="E1065" s="149"/>
      <c r="F1065" s="150"/>
      <c r="H1065" s="106"/>
      <c r="I1065" s="110" t="str">
        <f t="shared" si="43"/>
        <v/>
      </c>
      <c r="J1065" s="122" t="s">
        <v>16180</v>
      </c>
      <c r="K1065" s="110" t="s">
        <v>2622</v>
      </c>
      <c r="L1065" s="110" t="s">
        <v>1095</v>
      </c>
      <c r="M1065" s="134" t="str">
        <f t="shared" si="44"/>
        <v/>
      </c>
      <c r="N1065" s="110"/>
      <c r="O1065" s="110"/>
      <c r="P1065" s="234"/>
    </row>
    <row r="1066" spans="1:16" x14ac:dyDescent="0.2">
      <c r="A1066" s="154"/>
      <c r="B1066" s="154"/>
      <c r="C1066" s="154"/>
      <c r="D1066" s="149"/>
      <c r="E1066" s="149"/>
      <c r="F1066" s="150"/>
      <c r="H1066" s="106"/>
      <c r="I1066" s="110" t="str">
        <f t="shared" si="43"/>
        <v/>
      </c>
      <c r="J1066" s="122" t="s">
        <v>16181</v>
      </c>
      <c r="K1066" s="110" t="s">
        <v>2623</v>
      </c>
      <c r="L1066" s="110" t="s">
        <v>1095</v>
      </c>
      <c r="M1066" s="134" t="str">
        <f t="shared" si="44"/>
        <v/>
      </c>
      <c r="N1066" s="110"/>
      <c r="O1066" s="110"/>
      <c r="P1066" s="234"/>
    </row>
    <row r="1067" spans="1:16" x14ac:dyDescent="0.2">
      <c r="A1067" s="154"/>
      <c r="B1067" s="154"/>
      <c r="C1067" s="154"/>
      <c r="D1067" s="149"/>
      <c r="E1067" s="149"/>
      <c r="F1067" s="150"/>
      <c r="H1067" s="106"/>
      <c r="I1067" s="110" t="str">
        <f t="shared" si="43"/>
        <v/>
      </c>
      <c r="J1067" s="122" t="s">
        <v>16182</v>
      </c>
      <c r="K1067" s="110" t="s">
        <v>2624</v>
      </c>
      <c r="L1067" s="110" t="s">
        <v>1095</v>
      </c>
      <c r="M1067" s="134" t="str">
        <f t="shared" si="44"/>
        <v/>
      </c>
      <c r="N1067" s="110"/>
      <c r="O1067" s="110"/>
      <c r="P1067" s="234"/>
    </row>
    <row r="1068" spans="1:16" x14ac:dyDescent="0.2">
      <c r="A1068" s="154"/>
      <c r="B1068" s="154"/>
      <c r="C1068" s="154"/>
      <c r="D1068" s="149"/>
      <c r="E1068" s="149"/>
      <c r="F1068" s="150"/>
      <c r="H1068" s="106"/>
      <c r="I1068" s="110" t="str">
        <f t="shared" si="43"/>
        <v/>
      </c>
      <c r="J1068" s="122" t="s">
        <v>16183</v>
      </c>
      <c r="K1068" s="110" t="s">
        <v>2625</v>
      </c>
      <c r="L1068" s="110" t="s">
        <v>1095</v>
      </c>
      <c r="M1068" s="134" t="str">
        <f t="shared" si="44"/>
        <v/>
      </c>
      <c r="N1068" s="110"/>
      <c r="O1068" s="110"/>
      <c r="P1068" s="234"/>
    </row>
    <row r="1069" spans="1:16" x14ac:dyDescent="0.2">
      <c r="A1069" s="154"/>
      <c r="B1069" s="154"/>
      <c r="C1069" s="154"/>
      <c r="D1069" s="149"/>
      <c r="E1069" s="149"/>
      <c r="F1069" s="150"/>
      <c r="H1069" s="106"/>
      <c r="I1069" s="110" t="str">
        <f t="shared" si="43"/>
        <v/>
      </c>
      <c r="J1069" s="122" t="s">
        <v>16184</v>
      </c>
      <c r="K1069" s="110" t="s">
        <v>2626</v>
      </c>
      <c r="L1069" s="110" t="s">
        <v>1095</v>
      </c>
      <c r="M1069" s="134" t="str">
        <f t="shared" si="44"/>
        <v/>
      </c>
      <c r="N1069" s="110"/>
      <c r="O1069" s="110"/>
      <c r="P1069" s="234"/>
    </row>
    <row r="1070" spans="1:16" x14ac:dyDescent="0.2">
      <c r="A1070" s="154"/>
      <c r="B1070" s="154"/>
      <c r="C1070" s="154"/>
      <c r="D1070" s="149"/>
      <c r="E1070" s="149"/>
      <c r="F1070" s="150"/>
      <c r="H1070" s="106"/>
      <c r="I1070" s="110" t="str">
        <f t="shared" si="43"/>
        <v/>
      </c>
      <c r="J1070" s="122" t="s">
        <v>16185</v>
      </c>
      <c r="K1070" s="110" t="s">
        <v>2627</v>
      </c>
      <c r="L1070" s="110" t="s">
        <v>1095</v>
      </c>
      <c r="M1070" s="134" t="str">
        <f t="shared" si="44"/>
        <v/>
      </c>
      <c r="N1070" s="110"/>
      <c r="O1070" s="110"/>
      <c r="P1070" s="234"/>
    </row>
    <row r="1071" spans="1:16" x14ac:dyDescent="0.2">
      <c r="A1071" s="154"/>
      <c r="B1071" s="154"/>
      <c r="C1071" s="154"/>
      <c r="D1071" s="149"/>
      <c r="E1071" s="149"/>
      <c r="F1071" s="150"/>
      <c r="H1071" s="106"/>
      <c r="I1071" s="110" t="str">
        <f t="shared" si="43"/>
        <v/>
      </c>
      <c r="J1071" s="122" t="s">
        <v>16186</v>
      </c>
      <c r="K1071" s="110" t="s">
        <v>2628</v>
      </c>
      <c r="L1071" s="110" t="s">
        <v>1095</v>
      </c>
      <c r="M1071" s="134" t="str">
        <f t="shared" si="44"/>
        <v/>
      </c>
      <c r="N1071" s="110"/>
      <c r="O1071" s="110"/>
      <c r="P1071" s="234"/>
    </row>
    <row r="1072" spans="1:16" x14ac:dyDescent="0.2">
      <c r="A1072" s="154"/>
      <c r="B1072" s="154"/>
      <c r="C1072" s="154"/>
      <c r="D1072" s="149"/>
      <c r="E1072" s="149"/>
      <c r="F1072" s="150"/>
      <c r="H1072" s="106"/>
      <c r="I1072" s="110" t="str">
        <f t="shared" si="43"/>
        <v/>
      </c>
      <c r="J1072" s="122" t="s">
        <v>16187</v>
      </c>
      <c r="K1072" s="110" t="s">
        <v>2629</v>
      </c>
      <c r="L1072" s="110" t="s">
        <v>1095</v>
      </c>
      <c r="M1072" s="134" t="str">
        <f t="shared" si="44"/>
        <v/>
      </c>
      <c r="N1072" s="110"/>
      <c r="O1072" s="110"/>
      <c r="P1072" s="234"/>
    </row>
    <row r="1073" spans="1:16" x14ac:dyDescent="0.2">
      <c r="A1073" s="154"/>
      <c r="B1073" s="154"/>
      <c r="C1073" s="154"/>
      <c r="D1073" s="149"/>
      <c r="E1073" s="149"/>
      <c r="F1073" s="150"/>
      <c r="H1073" s="106"/>
      <c r="I1073" s="110" t="str">
        <f t="shared" si="43"/>
        <v/>
      </c>
      <c r="J1073" s="122" t="s">
        <v>16188</v>
      </c>
      <c r="K1073" s="110" t="s">
        <v>2630</v>
      </c>
      <c r="L1073" s="110" t="s">
        <v>1095</v>
      </c>
      <c r="M1073" s="134" t="str">
        <f t="shared" si="44"/>
        <v/>
      </c>
      <c r="N1073" s="110"/>
      <c r="O1073" s="110"/>
      <c r="P1073" s="234"/>
    </row>
    <row r="1074" spans="1:16" x14ac:dyDescent="0.2">
      <c r="A1074" s="154"/>
      <c r="B1074" s="154"/>
      <c r="C1074" s="154"/>
      <c r="D1074" s="149"/>
      <c r="E1074" s="149"/>
      <c r="F1074" s="150"/>
      <c r="H1074" s="106"/>
      <c r="I1074" s="110" t="str">
        <f t="shared" si="43"/>
        <v/>
      </c>
      <c r="J1074" s="122" t="s">
        <v>16189</v>
      </c>
      <c r="K1074" s="110" t="s">
        <v>2631</v>
      </c>
      <c r="L1074" s="110" t="s">
        <v>1095</v>
      </c>
      <c r="M1074" s="134" t="str">
        <f t="shared" si="44"/>
        <v/>
      </c>
      <c r="N1074" s="110"/>
      <c r="O1074" s="110"/>
      <c r="P1074" s="234"/>
    </row>
    <row r="1075" spans="1:16" x14ac:dyDescent="0.2">
      <c r="A1075" s="154"/>
      <c r="B1075" s="154"/>
      <c r="C1075" s="154"/>
      <c r="D1075" s="149"/>
      <c r="E1075" s="149"/>
      <c r="F1075" s="150"/>
      <c r="H1075" s="106"/>
      <c r="I1075" s="110" t="str">
        <f t="shared" si="43"/>
        <v/>
      </c>
      <c r="J1075" s="122" t="s">
        <v>16190</v>
      </c>
      <c r="K1075" s="110" t="s">
        <v>2632</v>
      </c>
      <c r="L1075" s="110" t="s">
        <v>1095</v>
      </c>
      <c r="M1075" s="134" t="str">
        <f t="shared" si="44"/>
        <v/>
      </c>
      <c r="N1075" s="110"/>
      <c r="O1075" s="110"/>
      <c r="P1075" s="234"/>
    </row>
    <row r="1076" spans="1:16" x14ac:dyDescent="0.2">
      <c r="A1076" s="154"/>
      <c r="B1076" s="154"/>
      <c r="C1076" s="154"/>
      <c r="D1076" s="149"/>
      <c r="E1076" s="149"/>
      <c r="F1076" s="150"/>
      <c r="H1076" s="106"/>
      <c r="I1076" s="110" t="str">
        <f t="shared" si="43"/>
        <v/>
      </c>
      <c r="J1076" s="122" t="s">
        <v>16191</v>
      </c>
      <c r="K1076" s="110" t="s">
        <v>2633</v>
      </c>
      <c r="L1076" s="110" t="s">
        <v>1095</v>
      </c>
      <c r="M1076" s="134" t="str">
        <f t="shared" si="44"/>
        <v/>
      </c>
      <c r="N1076" s="110"/>
      <c r="O1076" s="110"/>
      <c r="P1076" s="234"/>
    </row>
    <row r="1077" spans="1:16" x14ac:dyDescent="0.2">
      <c r="A1077" s="154"/>
      <c r="B1077" s="154"/>
      <c r="C1077" s="154"/>
      <c r="D1077" s="149"/>
      <c r="E1077" s="149"/>
      <c r="F1077" s="150"/>
      <c r="H1077" s="106"/>
      <c r="I1077" s="110" t="str">
        <f t="shared" si="43"/>
        <v/>
      </c>
      <c r="J1077" s="122" t="s">
        <v>16192</v>
      </c>
      <c r="K1077" s="110" t="s">
        <v>2634</v>
      </c>
      <c r="L1077" s="110" t="s">
        <v>1095</v>
      </c>
      <c r="M1077" s="134" t="str">
        <f t="shared" si="44"/>
        <v/>
      </c>
      <c r="N1077" s="110"/>
      <c r="O1077" s="110"/>
      <c r="P1077" s="234"/>
    </row>
    <row r="1078" spans="1:16" x14ac:dyDescent="0.2">
      <c r="A1078" s="154"/>
      <c r="B1078" s="154"/>
      <c r="C1078" s="154"/>
      <c r="D1078" s="149"/>
      <c r="E1078" s="149"/>
      <c r="F1078" s="150"/>
      <c r="H1078" s="106"/>
      <c r="I1078" s="110" t="str">
        <f t="shared" si="43"/>
        <v/>
      </c>
      <c r="J1078" s="122" t="s">
        <v>16193</v>
      </c>
      <c r="K1078" s="110" t="s">
        <v>2635</v>
      </c>
      <c r="L1078" s="110" t="s">
        <v>1095</v>
      </c>
      <c r="M1078" s="134" t="str">
        <f t="shared" si="44"/>
        <v/>
      </c>
      <c r="N1078" s="110"/>
      <c r="O1078" s="110"/>
      <c r="P1078" s="234"/>
    </row>
    <row r="1079" spans="1:16" x14ac:dyDescent="0.2">
      <c r="A1079" s="154"/>
      <c r="B1079" s="154"/>
      <c r="C1079" s="154"/>
      <c r="D1079" s="149"/>
      <c r="E1079" s="149"/>
      <c r="F1079" s="150"/>
      <c r="H1079" s="106"/>
      <c r="I1079" s="110" t="str">
        <f t="shared" si="43"/>
        <v/>
      </c>
      <c r="J1079" s="122" t="s">
        <v>16194</v>
      </c>
      <c r="K1079" s="110" t="s">
        <v>2636</v>
      </c>
      <c r="L1079" s="110" t="s">
        <v>1095</v>
      </c>
      <c r="M1079" s="134" t="str">
        <f t="shared" si="44"/>
        <v/>
      </c>
      <c r="N1079" s="110"/>
      <c r="O1079" s="110"/>
      <c r="P1079" s="234"/>
    </row>
    <row r="1080" spans="1:16" x14ac:dyDescent="0.2">
      <c r="A1080" s="154"/>
      <c r="B1080" s="154"/>
      <c r="C1080" s="154"/>
      <c r="D1080" s="149"/>
      <c r="E1080" s="149"/>
      <c r="F1080" s="150"/>
      <c r="H1080" s="106"/>
      <c r="I1080" s="110" t="str">
        <f t="shared" si="43"/>
        <v/>
      </c>
      <c r="J1080" s="122" t="s">
        <v>16195</v>
      </c>
      <c r="K1080" s="110" t="s">
        <v>2637</v>
      </c>
      <c r="L1080" s="110" t="s">
        <v>1095</v>
      </c>
      <c r="M1080" s="134" t="str">
        <f t="shared" si="44"/>
        <v/>
      </c>
      <c r="N1080" s="110"/>
      <c r="O1080" s="110"/>
      <c r="P1080" s="234"/>
    </row>
    <row r="1081" spans="1:16" x14ac:dyDescent="0.2">
      <c r="A1081" s="154"/>
      <c r="B1081" s="154"/>
      <c r="C1081" s="154"/>
      <c r="D1081" s="149"/>
      <c r="E1081" s="149"/>
      <c r="F1081" s="150"/>
      <c r="H1081" s="106"/>
      <c r="I1081" s="110" t="str">
        <f t="shared" si="43"/>
        <v/>
      </c>
      <c r="J1081" s="122" t="s">
        <v>16196</v>
      </c>
      <c r="K1081" s="110" t="s">
        <v>2638</v>
      </c>
      <c r="L1081" s="110" t="s">
        <v>1095</v>
      </c>
      <c r="M1081" s="134" t="str">
        <f t="shared" si="44"/>
        <v/>
      </c>
      <c r="N1081" s="110"/>
      <c r="O1081" s="110"/>
      <c r="P1081" s="234"/>
    </row>
    <row r="1082" spans="1:16" x14ac:dyDescent="0.2">
      <c r="A1082" s="154"/>
      <c r="B1082" s="154"/>
      <c r="C1082" s="154"/>
      <c r="D1082" s="149"/>
      <c r="E1082" s="149"/>
      <c r="F1082" s="150"/>
      <c r="H1082" s="106"/>
      <c r="I1082" s="110" t="str">
        <f t="shared" si="43"/>
        <v/>
      </c>
      <c r="J1082" s="122" t="s">
        <v>16197</v>
      </c>
      <c r="K1082" s="110" t="s">
        <v>2639</v>
      </c>
      <c r="L1082" s="110" t="s">
        <v>1095</v>
      </c>
      <c r="M1082" s="134" t="str">
        <f t="shared" si="44"/>
        <v/>
      </c>
      <c r="N1082" s="110"/>
      <c r="O1082" s="110"/>
      <c r="P1082" s="234"/>
    </row>
    <row r="1083" spans="1:16" x14ac:dyDescent="0.2">
      <c r="A1083" s="154"/>
      <c r="B1083" s="154"/>
      <c r="C1083" s="154"/>
      <c r="D1083" s="149"/>
      <c r="E1083" s="149"/>
      <c r="F1083" s="150"/>
      <c r="H1083" s="106"/>
      <c r="I1083" s="110" t="str">
        <f t="shared" si="43"/>
        <v/>
      </c>
      <c r="J1083" s="122" t="s">
        <v>16198</v>
      </c>
      <c r="K1083" s="110" t="s">
        <v>2640</v>
      </c>
      <c r="L1083" s="110" t="s">
        <v>1095</v>
      </c>
      <c r="M1083" s="134" t="str">
        <f t="shared" si="44"/>
        <v/>
      </c>
      <c r="N1083" s="110"/>
      <c r="O1083" s="110"/>
      <c r="P1083" s="234"/>
    </row>
    <row r="1084" spans="1:16" x14ac:dyDescent="0.2">
      <c r="A1084" s="154"/>
      <c r="B1084" s="154"/>
      <c r="C1084" s="154"/>
      <c r="D1084" s="149"/>
      <c r="E1084" s="149"/>
      <c r="F1084" s="150"/>
      <c r="H1084" s="106"/>
      <c r="I1084" s="110" t="str">
        <f t="shared" si="43"/>
        <v/>
      </c>
      <c r="J1084" s="122" t="s">
        <v>16199</v>
      </c>
      <c r="K1084" s="110" t="s">
        <v>2641</v>
      </c>
      <c r="L1084" s="110" t="s">
        <v>1095</v>
      </c>
      <c r="M1084" s="134" t="str">
        <f t="shared" si="44"/>
        <v/>
      </c>
      <c r="N1084" s="110"/>
      <c r="O1084" s="110"/>
      <c r="P1084" s="234"/>
    </row>
    <row r="1085" spans="1:16" x14ac:dyDescent="0.2">
      <c r="A1085" s="154"/>
      <c r="B1085" s="154"/>
      <c r="C1085" s="154"/>
      <c r="D1085" s="149"/>
      <c r="E1085" s="149"/>
      <c r="F1085" s="150"/>
      <c r="H1085" s="106"/>
      <c r="I1085" s="110" t="str">
        <f t="shared" si="43"/>
        <v/>
      </c>
      <c r="J1085" s="122" t="s">
        <v>16200</v>
      </c>
      <c r="K1085" s="110" t="s">
        <v>2642</v>
      </c>
      <c r="L1085" s="110" t="s">
        <v>1095</v>
      </c>
      <c r="M1085" s="134" t="str">
        <f t="shared" si="44"/>
        <v/>
      </c>
      <c r="N1085" s="110"/>
      <c r="O1085" s="110"/>
      <c r="P1085" s="234"/>
    </row>
    <row r="1086" spans="1:16" x14ac:dyDescent="0.2">
      <c r="A1086" s="154"/>
      <c r="B1086" s="154"/>
      <c r="C1086" s="154"/>
      <c r="D1086" s="149"/>
      <c r="E1086" s="149"/>
      <c r="F1086" s="150"/>
      <c r="H1086" s="106"/>
      <c r="I1086" s="110" t="str">
        <f t="shared" si="43"/>
        <v/>
      </c>
      <c r="J1086" s="122" t="s">
        <v>16201</v>
      </c>
      <c r="K1086" s="110" t="s">
        <v>2643</v>
      </c>
      <c r="L1086" s="110" t="s">
        <v>1095</v>
      </c>
      <c r="M1086" s="134" t="str">
        <f t="shared" si="44"/>
        <v/>
      </c>
      <c r="N1086" s="110"/>
      <c r="O1086" s="110"/>
      <c r="P1086" s="234"/>
    </row>
    <row r="1087" spans="1:16" x14ac:dyDescent="0.2">
      <c r="A1087" s="154"/>
      <c r="B1087" s="154"/>
      <c r="C1087" s="154"/>
      <c r="D1087" s="149"/>
      <c r="E1087" s="149"/>
      <c r="F1087" s="150"/>
      <c r="H1087" s="106"/>
      <c r="I1087" s="110" t="str">
        <f t="shared" si="43"/>
        <v/>
      </c>
      <c r="J1087" s="122" t="s">
        <v>16202</v>
      </c>
      <c r="K1087" s="110" t="s">
        <v>2644</v>
      </c>
      <c r="L1087" s="110" t="s">
        <v>1095</v>
      </c>
      <c r="M1087" s="134" t="str">
        <f t="shared" si="44"/>
        <v/>
      </c>
      <c r="N1087" s="110"/>
      <c r="O1087" s="110"/>
      <c r="P1087" s="234" t="s">
        <v>5008</v>
      </c>
    </row>
    <row r="1088" spans="1:16" x14ac:dyDescent="0.2">
      <c r="A1088" s="154"/>
      <c r="B1088" s="154"/>
      <c r="C1088" s="154"/>
      <c r="D1088" s="149"/>
      <c r="E1088" s="149"/>
      <c r="F1088" s="150"/>
      <c r="H1088" s="106"/>
      <c r="I1088" s="110" t="str">
        <f t="shared" si="43"/>
        <v/>
      </c>
      <c r="J1088" s="122" t="s">
        <v>16203</v>
      </c>
      <c r="K1088" s="110" t="s">
        <v>2645</v>
      </c>
      <c r="L1088" s="110" t="s">
        <v>1095</v>
      </c>
      <c r="M1088" s="134" t="str">
        <f t="shared" si="44"/>
        <v/>
      </c>
      <c r="N1088" s="110"/>
      <c r="O1088" s="110"/>
      <c r="P1088" s="234"/>
    </row>
    <row r="1089" spans="1:16" x14ac:dyDescent="0.2">
      <c r="A1089" s="154"/>
      <c r="B1089" s="154"/>
      <c r="C1089" s="154"/>
      <c r="D1089" s="149"/>
      <c r="E1089" s="149"/>
      <c r="F1089" s="150"/>
      <c r="H1089" s="106"/>
      <c r="I1089" s="110" t="str">
        <f t="shared" si="43"/>
        <v/>
      </c>
      <c r="J1089" s="122" t="s">
        <v>16204</v>
      </c>
      <c r="K1089" s="110" t="s">
        <v>2646</v>
      </c>
      <c r="L1089" s="110" t="s">
        <v>1095</v>
      </c>
      <c r="M1089" s="134" t="str">
        <f t="shared" si="44"/>
        <v/>
      </c>
      <c r="N1089" s="110"/>
      <c r="O1089" s="110"/>
      <c r="P1089" s="234"/>
    </row>
    <row r="1090" spans="1:16" x14ac:dyDescent="0.2">
      <c r="A1090" s="154"/>
      <c r="B1090" s="154"/>
      <c r="C1090" s="154"/>
      <c r="D1090" s="149"/>
      <c r="E1090" s="149"/>
      <c r="F1090" s="150"/>
      <c r="H1090" s="106"/>
      <c r="I1090" s="110" t="str">
        <f t="shared" si="43"/>
        <v/>
      </c>
      <c r="J1090" s="122" t="s">
        <v>16205</v>
      </c>
      <c r="K1090" s="110" t="s">
        <v>2647</v>
      </c>
      <c r="L1090" s="110" t="s">
        <v>1095</v>
      </c>
      <c r="M1090" s="134" t="str">
        <f t="shared" si="44"/>
        <v/>
      </c>
      <c r="N1090" s="110"/>
      <c r="O1090" s="110"/>
      <c r="P1090" s="234"/>
    </row>
    <row r="1091" spans="1:16" x14ac:dyDescent="0.2">
      <c r="A1091" s="154"/>
      <c r="B1091" s="154"/>
      <c r="C1091" s="154"/>
      <c r="D1091" s="149"/>
      <c r="E1091" s="149"/>
      <c r="F1091" s="150"/>
      <c r="H1091" s="106"/>
      <c r="I1091" s="110" t="str">
        <f t="shared" si="43"/>
        <v/>
      </c>
      <c r="J1091" s="122" t="s">
        <v>16206</v>
      </c>
      <c r="K1091" s="110" t="s">
        <v>2648</v>
      </c>
      <c r="L1091" s="110" t="s">
        <v>1095</v>
      </c>
      <c r="M1091" s="134" t="str">
        <f t="shared" si="44"/>
        <v/>
      </c>
      <c r="N1091" s="110"/>
      <c r="O1091" s="110"/>
      <c r="P1091" s="234"/>
    </row>
    <row r="1092" spans="1:16" x14ac:dyDescent="0.2">
      <c r="A1092" s="154"/>
      <c r="B1092" s="154"/>
      <c r="C1092" s="154"/>
      <c r="D1092" s="149"/>
      <c r="E1092" s="149"/>
      <c r="F1092" s="150"/>
      <c r="H1092" s="106"/>
      <c r="I1092" s="110" t="str">
        <f t="shared" si="43"/>
        <v/>
      </c>
      <c r="J1092" s="122" t="s">
        <v>16207</v>
      </c>
      <c r="K1092" s="110" t="s">
        <v>2649</v>
      </c>
      <c r="L1092" s="110" t="s">
        <v>1095</v>
      </c>
      <c r="M1092" s="134" t="str">
        <f t="shared" si="44"/>
        <v/>
      </c>
      <c r="N1092" s="110"/>
      <c r="O1092" s="110"/>
      <c r="P1092" s="234"/>
    </row>
    <row r="1093" spans="1:16" x14ac:dyDescent="0.2">
      <c r="A1093" s="154"/>
      <c r="B1093" s="154"/>
      <c r="C1093" s="154"/>
      <c r="D1093" s="149"/>
      <c r="E1093" s="149"/>
      <c r="F1093" s="150"/>
      <c r="H1093" s="106"/>
      <c r="I1093" s="110" t="str">
        <f t="shared" si="43"/>
        <v/>
      </c>
      <c r="J1093" s="122" t="s">
        <v>16208</v>
      </c>
      <c r="K1093" s="110" t="s">
        <v>2650</v>
      </c>
      <c r="L1093" s="110" t="s">
        <v>1095</v>
      </c>
      <c r="M1093" s="134" t="str">
        <f t="shared" si="44"/>
        <v/>
      </c>
      <c r="N1093" s="110"/>
      <c r="O1093" s="110"/>
      <c r="P1093" s="234"/>
    </row>
    <row r="1094" spans="1:16" x14ac:dyDescent="0.2">
      <c r="A1094" s="154"/>
      <c r="B1094" s="154"/>
      <c r="C1094" s="154"/>
      <c r="D1094" s="149"/>
      <c r="E1094" s="149"/>
      <c r="F1094" s="150"/>
      <c r="H1094" s="106"/>
      <c r="I1094" s="110" t="str">
        <f t="shared" si="43"/>
        <v/>
      </c>
      <c r="J1094" s="122" t="s">
        <v>19359</v>
      </c>
      <c r="K1094" s="110" t="s">
        <v>2651</v>
      </c>
      <c r="L1094" s="110" t="s">
        <v>1095</v>
      </c>
      <c r="M1094" s="134" t="str">
        <f t="shared" si="44"/>
        <v/>
      </c>
      <c r="N1094" s="110"/>
      <c r="O1094" s="110"/>
      <c r="P1094" s="234" t="s">
        <v>5009</v>
      </c>
    </row>
    <row r="1095" spans="1:16" x14ac:dyDescent="0.2">
      <c r="A1095" s="154"/>
      <c r="B1095" s="154"/>
      <c r="C1095" s="154"/>
      <c r="D1095" s="149"/>
      <c r="E1095" s="149"/>
      <c r="F1095" s="150"/>
      <c r="H1095" s="106"/>
      <c r="I1095" s="110" t="str">
        <f t="shared" si="43"/>
        <v/>
      </c>
      <c r="J1095" s="122" t="s">
        <v>16209</v>
      </c>
      <c r="K1095" s="110" t="s">
        <v>2652</v>
      </c>
      <c r="L1095" s="110" t="s">
        <v>1095</v>
      </c>
      <c r="M1095" s="134" t="str">
        <f t="shared" si="44"/>
        <v/>
      </c>
      <c r="N1095" s="110"/>
      <c r="O1095" s="110"/>
      <c r="P1095" s="234"/>
    </row>
    <row r="1096" spans="1:16" x14ac:dyDescent="0.2">
      <c r="A1096" s="154"/>
      <c r="B1096" s="154"/>
      <c r="C1096" s="154"/>
      <c r="D1096" s="149"/>
      <c r="E1096" s="149"/>
      <c r="F1096" s="150"/>
      <c r="H1096" s="106"/>
      <c r="I1096" s="110" t="str">
        <f t="shared" si="43"/>
        <v/>
      </c>
      <c r="J1096" s="122" t="s">
        <v>16210</v>
      </c>
      <c r="K1096" s="110" t="s">
        <v>2653</v>
      </c>
      <c r="L1096" s="110" t="s">
        <v>1095</v>
      </c>
      <c r="M1096" s="134" t="str">
        <f t="shared" si="44"/>
        <v/>
      </c>
      <c r="N1096" s="110"/>
      <c r="O1096" s="110"/>
      <c r="P1096" s="234"/>
    </row>
    <row r="1097" spans="1:16" x14ac:dyDescent="0.2">
      <c r="A1097" s="154"/>
      <c r="B1097" s="154"/>
      <c r="C1097" s="154"/>
      <c r="D1097" s="149"/>
      <c r="E1097" s="149"/>
      <c r="F1097" s="150"/>
      <c r="H1097" s="106"/>
      <c r="I1097" s="110" t="str">
        <f t="shared" ref="I1097:I1160" si="45">IFERROR((INDEX(A:E,MATCH($J1097,E:E,0),2)),"")</f>
        <v/>
      </c>
      <c r="J1097" s="122" t="s">
        <v>16211</v>
      </c>
      <c r="K1097" s="110" t="s">
        <v>2654</v>
      </c>
      <c r="L1097" s="110" t="s">
        <v>1095</v>
      </c>
      <c r="M1097" s="134" t="str">
        <f t="shared" si="44"/>
        <v/>
      </c>
      <c r="N1097" s="110"/>
      <c r="O1097" s="110"/>
      <c r="P1097" s="234"/>
    </row>
    <row r="1098" spans="1:16" x14ac:dyDescent="0.2">
      <c r="A1098" s="154"/>
      <c r="B1098" s="154"/>
      <c r="C1098" s="154"/>
      <c r="D1098" s="149"/>
      <c r="E1098" s="149"/>
      <c r="F1098" s="150"/>
      <c r="H1098" s="106"/>
      <c r="I1098" s="110" t="str">
        <f t="shared" si="45"/>
        <v/>
      </c>
      <c r="J1098" s="122" t="s">
        <v>16212</v>
      </c>
      <c r="K1098" s="110" t="s">
        <v>2655</v>
      </c>
      <c r="L1098" s="110" t="s">
        <v>1095</v>
      </c>
      <c r="M1098" s="134" t="str">
        <f t="shared" ref="M1098:M1161" si="46">IF(N1098="","",HYPERLINK(O1098,N1098))</f>
        <v/>
      </c>
      <c r="N1098" s="110"/>
      <c r="O1098" s="110"/>
      <c r="P1098" s="234"/>
    </row>
    <row r="1099" spans="1:16" x14ac:dyDescent="0.2">
      <c r="A1099" s="154"/>
      <c r="B1099" s="154"/>
      <c r="C1099" s="154"/>
      <c r="D1099" s="149"/>
      <c r="E1099" s="149"/>
      <c r="F1099" s="150"/>
      <c r="H1099" s="106"/>
      <c r="I1099" s="110" t="str">
        <f t="shared" si="45"/>
        <v/>
      </c>
      <c r="J1099" s="122" t="s">
        <v>16213</v>
      </c>
      <c r="K1099" s="110" t="s">
        <v>2656</v>
      </c>
      <c r="L1099" s="110" t="s">
        <v>1095</v>
      </c>
      <c r="M1099" s="134" t="str">
        <f t="shared" si="46"/>
        <v/>
      </c>
      <c r="N1099" s="110"/>
      <c r="O1099" s="110"/>
      <c r="P1099" s="234"/>
    </row>
    <row r="1100" spans="1:16" x14ac:dyDescent="0.2">
      <c r="A1100" s="154"/>
      <c r="B1100" s="154"/>
      <c r="C1100" s="154"/>
      <c r="D1100" s="149"/>
      <c r="E1100" s="149"/>
      <c r="F1100" s="150"/>
      <c r="H1100" s="106"/>
      <c r="I1100" s="110" t="str">
        <f t="shared" si="45"/>
        <v/>
      </c>
      <c r="J1100" s="122" t="s">
        <v>16214</v>
      </c>
      <c r="K1100" s="110" t="s">
        <v>2657</v>
      </c>
      <c r="L1100" s="110" t="s">
        <v>1095</v>
      </c>
      <c r="M1100" s="134" t="str">
        <f t="shared" si="46"/>
        <v/>
      </c>
      <c r="N1100" s="110"/>
      <c r="O1100" s="110"/>
      <c r="P1100" s="234"/>
    </row>
    <row r="1101" spans="1:16" x14ac:dyDescent="0.2">
      <c r="A1101" s="154"/>
      <c r="B1101" s="154"/>
      <c r="C1101" s="154"/>
      <c r="D1101" s="149"/>
      <c r="E1101" s="149"/>
      <c r="F1101" s="150"/>
      <c r="H1101" s="106"/>
      <c r="I1101" s="110" t="str">
        <f t="shared" si="45"/>
        <v/>
      </c>
      <c r="J1101" s="122" t="s">
        <v>16215</v>
      </c>
      <c r="K1101" s="110" t="s">
        <v>2658</v>
      </c>
      <c r="L1101" s="110" t="s">
        <v>1095</v>
      </c>
      <c r="M1101" s="134" t="str">
        <f t="shared" si="46"/>
        <v/>
      </c>
      <c r="N1101" s="110"/>
      <c r="O1101" s="110"/>
      <c r="P1101" s="234"/>
    </row>
    <row r="1102" spans="1:16" x14ac:dyDescent="0.2">
      <c r="A1102" s="154"/>
      <c r="B1102" s="154"/>
      <c r="C1102" s="154"/>
      <c r="D1102" s="149"/>
      <c r="E1102" s="149"/>
      <c r="F1102" s="150"/>
      <c r="H1102" s="106"/>
      <c r="I1102" s="110" t="str">
        <f t="shared" si="45"/>
        <v/>
      </c>
      <c r="J1102" s="122" t="s">
        <v>16216</v>
      </c>
      <c r="K1102" s="110" t="s">
        <v>2659</v>
      </c>
      <c r="L1102" s="110" t="s">
        <v>1095</v>
      </c>
      <c r="M1102" s="134" t="str">
        <f t="shared" si="46"/>
        <v/>
      </c>
      <c r="N1102" s="110"/>
      <c r="O1102" s="110"/>
      <c r="P1102" s="234"/>
    </row>
    <row r="1103" spans="1:16" x14ac:dyDescent="0.2">
      <c r="A1103" s="154"/>
      <c r="B1103" s="154"/>
      <c r="C1103" s="154"/>
      <c r="D1103" s="149"/>
      <c r="E1103" s="149"/>
      <c r="F1103" s="150"/>
      <c r="H1103" s="106"/>
      <c r="I1103" s="110" t="str">
        <f t="shared" si="45"/>
        <v/>
      </c>
      <c r="J1103" s="122" t="s">
        <v>16217</v>
      </c>
      <c r="K1103" s="110" t="s">
        <v>5621</v>
      </c>
      <c r="L1103" s="110" t="s">
        <v>1095</v>
      </c>
      <c r="M1103" s="134" t="str">
        <f t="shared" si="46"/>
        <v/>
      </c>
      <c r="N1103" s="110"/>
      <c r="O1103" s="110"/>
      <c r="P1103" s="234"/>
    </row>
    <row r="1104" spans="1:16" x14ac:dyDescent="0.2">
      <c r="A1104" s="154"/>
      <c r="B1104" s="154"/>
      <c r="C1104" s="154"/>
      <c r="D1104" s="149"/>
      <c r="E1104" s="149"/>
      <c r="F1104" s="150"/>
      <c r="H1104" s="106"/>
      <c r="I1104" s="110" t="str">
        <f t="shared" si="45"/>
        <v/>
      </c>
      <c r="J1104" s="122" t="s">
        <v>16218</v>
      </c>
      <c r="K1104" s="110" t="s">
        <v>2660</v>
      </c>
      <c r="L1104" s="110" t="s">
        <v>1095</v>
      </c>
      <c r="M1104" s="134" t="str">
        <f t="shared" si="46"/>
        <v/>
      </c>
      <c r="N1104" s="110"/>
      <c r="O1104" s="110"/>
      <c r="P1104" s="234"/>
    </row>
    <row r="1105" spans="1:16" x14ac:dyDescent="0.2">
      <c r="A1105" s="154"/>
      <c r="B1105" s="154"/>
      <c r="C1105" s="154"/>
      <c r="D1105" s="149"/>
      <c r="E1105" s="149"/>
      <c r="F1105" s="150"/>
      <c r="H1105" s="106"/>
      <c r="I1105" s="110" t="str">
        <f t="shared" si="45"/>
        <v/>
      </c>
      <c r="J1105" s="122" t="s">
        <v>16219</v>
      </c>
      <c r="K1105" s="110" t="s">
        <v>2661</v>
      </c>
      <c r="L1105" s="110" t="s">
        <v>1095</v>
      </c>
      <c r="M1105" s="134" t="str">
        <f t="shared" si="46"/>
        <v/>
      </c>
      <c r="N1105" s="110"/>
      <c r="O1105" s="110"/>
      <c r="P1105" s="234"/>
    </row>
    <row r="1106" spans="1:16" x14ac:dyDescent="0.2">
      <c r="A1106" s="154"/>
      <c r="B1106" s="154"/>
      <c r="C1106" s="154"/>
      <c r="D1106" s="149"/>
      <c r="E1106" s="149"/>
      <c r="F1106" s="150"/>
      <c r="H1106" s="106"/>
      <c r="I1106" s="110" t="str">
        <f t="shared" si="45"/>
        <v/>
      </c>
      <c r="J1106" s="122" t="s">
        <v>16220</v>
      </c>
      <c r="K1106" s="110" t="s">
        <v>2662</v>
      </c>
      <c r="L1106" s="110" t="s">
        <v>1095</v>
      </c>
      <c r="M1106" s="134" t="str">
        <f t="shared" si="46"/>
        <v/>
      </c>
      <c r="N1106" s="110"/>
      <c r="O1106" s="110"/>
      <c r="P1106" s="234"/>
    </row>
    <row r="1107" spans="1:16" x14ac:dyDescent="0.2">
      <c r="A1107" s="154"/>
      <c r="B1107" s="154"/>
      <c r="C1107" s="154"/>
      <c r="D1107" s="149"/>
      <c r="E1107" s="149"/>
      <c r="F1107" s="150"/>
      <c r="H1107" s="106"/>
      <c r="I1107" s="110" t="str">
        <f t="shared" si="45"/>
        <v/>
      </c>
      <c r="J1107" s="122" t="s">
        <v>16221</v>
      </c>
      <c r="K1107" s="110" t="s">
        <v>2663</v>
      </c>
      <c r="L1107" s="110" t="s">
        <v>1095</v>
      </c>
      <c r="M1107" s="134" t="str">
        <f t="shared" si="46"/>
        <v/>
      </c>
      <c r="N1107" s="110"/>
      <c r="O1107" s="110"/>
      <c r="P1107" s="234"/>
    </row>
    <row r="1108" spans="1:16" x14ac:dyDescent="0.2">
      <c r="A1108" s="154"/>
      <c r="B1108" s="154"/>
      <c r="C1108" s="154"/>
      <c r="D1108" s="149"/>
      <c r="E1108" s="149"/>
      <c r="F1108" s="150"/>
      <c r="H1108" s="106"/>
      <c r="I1108" s="110" t="str">
        <f t="shared" si="45"/>
        <v/>
      </c>
      <c r="J1108" s="122" t="s">
        <v>16222</v>
      </c>
      <c r="K1108" s="110" t="s">
        <v>2664</v>
      </c>
      <c r="L1108" s="110" t="s">
        <v>1095</v>
      </c>
      <c r="M1108" s="134" t="str">
        <f t="shared" si="46"/>
        <v/>
      </c>
      <c r="N1108" s="110"/>
      <c r="O1108" s="110"/>
      <c r="P1108" s="234" t="s">
        <v>5010</v>
      </c>
    </row>
    <row r="1109" spans="1:16" x14ac:dyDescent="0.2">
      <c r="A1109" s="154"/>
      <c r="B1109" s="154"/>
      <c r="C1109" s="154"/>
      <c r="D1109" s="149"/>
      <c r="E1109" s="149"/>
      <c r="F1109" s="150"/>
      <c r="H1109" s="106"/>
      <c r="I1109" s="110" t="str">
        <f t="shared" si="45"/>
        <v/>
      </c>
      <c r="J1109" s="122" t="s">
        <v>16223</v>
      </c>
      <c r="K1109" s="110" t="s">
        <v>2665</v>
      </c>
      <c r="L1109" s="110" t="s">
        <v>1095</v>
      </c>
      <c r="M1109" s="134" t="str">
        <f t="shared" si="46"/>
        <v/>
      </c>
      <c r="N1109" s="110"/>
      <c r="O1109" s="110"/>
      <c r="P1109" s="234"/>
    </row>
    <row r="1110" spans="1:16" x14ac:dyDescent="0.2">
      <c r="A1110" s="154"/>
      <c r="B1110" s="154"/>
      <c r="C1110" s="154"/>
      <c r="D1110" s="149"/>
      <c r="E1110" s="149"/>
      <c r="F1110" s="150"/>
      <c r="H1110" s="106"/>
      <c r="I1110" s="110" t="str">
        <f t="shared" si="45"/>
        <v/>
      </c>
      <c r="J1110" s="122" t="s">
        <v>16224</v>
      </c>
      <c r="K1110" s="110" t="s">
        <v>2666</v>
      </c>
      <c r="L1110" s="110" t="s">
        <v>1095</v>
      </c>
      <c r="M1110" s="134" t="str">
        <f t="shared" si="46"/>
        <v/>
      </c>
      <c r="N1110" s="110"/>
      <c r="O1110" s="110"/>
      <c r="P1110" s="234"/>
    </row>
    <row r="1111" spans="1:16" x14ac:dyDescent="0.2">
      <c r="A1111" s="154"/>
      <c r="B1111" s="154"/>
      <c r="C1111" s="154"/>
      <c r="D1111" s="149"/>
      <c r="E1111" s="149"/>
      <c r="F1111" s="150"/>
      <c r="H1111" s="106"/>
      <c r="I1111" s="110" t="str">
        <f t="shared" si="45"/>
        <v/>
      </c>
      <c r="J1111" s="122" t="s">
        <v>16225</v>
      </c>
      <c r="K1111" s="110" t="s">
        <v>2667</v>
      </c>
      <c r="L1111" s="110" t="s">
        <v>1095</v>
      </c>
      <c r="M1111" s="134" t="str">
        <f t="shared" si="46"/>
        <v/>
      </c>
      <c r="N1111" s="110"/>
      <c r="O1111" s="110"/>
      <c r="P1111" s="234"/>
    </row>
    <row r="1112" spans="1:16" x14ac:dyDescent="0.2">
      <c r="A1112" s="154"/>
      <c r="B1112" s="154"/>
      <c r="C1112" s="154"/>
      <c r="D1112" s="149"/>
      <c r="E1112" s="149"/>
      <c r="F1112" s="150"/>
      <c r="H1112" s="106"/>
      <c r="I1112" s="110" t="str">
        <f t="shared" si="45"/>
        <v/>
      </c>
      <c r="J1112" s="122" t="s">
        <v>16226</v>
      </c>
      <c r="K1112" s="110" t="s">
        <v>2668</v>
      </c>
      <c r="L1112" s="110" t="s">
        <v>1095</v>
      </c>
      <c r="M1112" s="134" t="str">
        <f t="shared" si="46"/>
        <v/>
      </c>
      <c r="N1112" s="110"/>
      <c r="O1112" s="110"/>
      <c r="P1112" s="234"/>
    </row>
    <row r="1113" spans="1:16" x14ac:dyDescent="0.2">
      <c r="A1113" s="154"/>
      <c r="B1113" s="154"/>
      <c r="C1113" s="154"/>
      <c r="D1113" s="149"/>
      <c r="E1113" s="149"/>
      <c r="F1113" s="150"/>
      <c r="H1113" s="106"/>
      <c r="I1113" s="110" t="str">
        <f t="shared" si="45"/>
        <v/>
      </c>
      <c r="J1113" s="122" t="s">
        <v>16227</v>
      </c>
      <c r="K1113" s="110" t="s">
        <v>2669</v>
      </c>
      <c r="L1113" s="110" t="s">
        <v>1095</v>
      </c>
      <c r="M1113" s="134" t="str">
        <f t="shared" si="46"/>
        <v/>
      </c>
      <c r="N1113" s="110"/>
      <c r="O1113" s="110"/>
      <c r="P1113" s="234"/>
    </row>
    <row r="1114" spans="1:16" x14ac:dyDescent="0.2">
      <c r="A1114" s="154"/>
      <c r="B1114" s="154"/>
      <c r="C1114" s="154"/>
      <c r="D1114" s="149"/>
      <c r="E1114" s="149"/>
      <c r="F1114" s="150"/>
      <c r="H1114" s="106"/>
      <c r="I1114" s="110" t="str">
        <f t="shared" si="45"/>
        <v/>
      </c>
      <c r="J1114" s="122" t="s">
        <v>16228</v>
      </c>
      <c r="K1114" s="110" t="s">
        <v>2670</v>
      </c>
      <c r="L1114" s="110" t="s">
        <v>1095</v>
      </c>
      <c r="M1114" s="134" t="str">
        <f t="shared" si="46"/>
        <v/>
      </c>
      <c r="N1114" s="110"/>
      <c r="O1114" s="110"/>
      <c r="P1114" s="234"/>
    </row>
    <row r="1115" spans="1:16" x14ac:dyDescent="0.2">
      <c r="A1115" s="154"/>
      <c r="B1115" s="154"/>
      <c r="C1115" s="154"/>
      <c r="D1115" s="149"/>
      <c r="E1115" s="149"/>
      <c r="F1115" s="150"/>
      <c r="H1115" s="106"/>
      <c r="I1115" s="110" t="str">
        <f t="shared" si="45"/>
        <v/>
      </c>
      <c r="J1115" s="122" t="s">
        <v>16229</v>
      </c>
      <c r="K1115" s="110" t="s">
        <v>2671</v>
      </c>
      <c r="L1115" s="110" t="s">
        <v>1095</v>
      </c>
      <c r="M1115" s="134" t="str">
        <f t="shared" si="46"/>
        <v/>
      </c>
      <c r="N1115" s="110"/>
      <c r="O1115" s="110"/>
      <c r="P1115" s="234"/>
    </row>
    <row r="1116" spans="1:16" x14ac:dyDescent="0.2">
      <c r="A1116" s="154"/>
      <c r="B1116" s="154"/>
      <c r="C1116" s="154"/>
      <c r="D1116" s="149"/>
      <c r="E1116" s="149"/>
      <c r="F1116" s="150"/>
      <c r="H1116" s="106"/>
      <c r="I1116" s="110" t="str">
        <f t="shared" si="45"/>
        <v/>
      </c>
      <c r="J1116" s="122" t="s">
        <v>16230</v>
      </c>
      <c r="K1116" s="110" t="s">
        <v>2672</v>
      </c>
      <c r="L1116" s="110" t="s">
        <v>1095</v>
      </c>
      <c r="M1116" s="134" t="str">
        <f t="shared" si="46"/>
        <v/>
      </c>
      <c r="N1116" s="110"/>
      <c r="O1116" s="110"/>
      <c r="P1116" s="234"/>
    </row>
    <row r="1117" spans="1:16" x14ac:dyDescent="0.2">
      <c r="A1117" s="154"/>
      <c r="B1117" s="154"/>
      <c r="C1117" s="154"/>
      <c r="D1117" s="149"/>
      <c r="E1117" s="149"/>
      <c r="F1117" s="150"/>
      <c r="H1117" s="106"/>
      <c r="I1117" s="110" t="str">
        <f t="shared" si="45"/>
        <v/>
      </c>
      <c r="J1117" s="122" t="s">
        <v>16231</v>
      </c>
      <c r="K1117" s="110" t="s">
        <v>2673</v>
      </c>
      <c r="L1117" s="110" t="s">
        <v>1095</v>
      </c>
      <c r="M1117" s="134" t="str">
        <f t="shared" si="46"/>
        <v/>
      </c>
      <c r="N1117" s="110"/>
      <c r="O1117" s="110"/>
      <c r="P1117" s="234"/>
    </row>
    <row r="1118" spans="1:16" x14ac:dyDescent="0.2">
      <c r="A1118" s="154"/>
      <c r="B1118" s="154"/>
      <c r="C1118" s="154"/>
      <c r="D1118" s="149"/>
      <c r="E1118" s="149"/>
      <c r="F1118" s="150"/>
      <c r="H1118" s="106"/>
      <c r="I1118" s="110" t="str">
        <f t="shared" si="45"/>
        <v/>
      </c>
      <c r="J1118" s="122" t="s">
        <v>16232</v>
      </c>
      <c r="K1118" s="110" t="s">
        <v>2674</v>
      </c>
      <c r="L1118" s="110" t="s">
        <v>1095</v>
      </c>
      <c r="M1118" s="134" t="str">
        <f t="shared" si="46"/>
        <v/>
      </c>
      <c r="N1118" s="110"/>
      <c r="O1118" s="110"/>
      <c r="P1118" s="234"/>
    </row>
    <row r="1119" spans="1:16" x14ac:dyDescent="0.2">
      <c r="A1119" s="154"/>
      <c r="B1119" s="154"/>
      <c r="C1119" s="154"/>
      <c r="D1119" s="149"/>
      <c r="E1119" s="149"/>
      <c r="F1119" s="150"/>
      <c r="H1119" s="106"/>
      <c r="I1119" s="110" t="str">
        <f t="shared" si="45"/>
        <v/>
      </c>
      <c r="J1119" s="122" t="s">
        <v>16233</v>
      </c>
      <c r="K1119" s="110" t="s">
        <v>2675</v>
      </c>
      <c r="L1119" s="110" t="s">
        <v>1095</v>
      </c>
      <c r="M1119" s="134" t="str">
        <f t="shared" si="46"/>
        <v/>
      </c>
      <c r="N1119" s="110"/>
      <c r="O1119" s="110"/>
      <c r="P1119" s="234"/>
    </row>
    <row r="1120" spans="1:16" x14ac:dyDescent="0.2">
      <c r="A1120" s="154"/>
      <c r="B1120" s="154"/>
      <c r="C1120" s="154"/>
      <c r="D1120" s="149"/>
      <c r="E1120" s="149"/>
      <c r="F1120" s="150"/>
      <c r="H1120" s="106"/>
      <c r="I1120" s="110" t="str">
        <f t="shared" si="45"/>
        <v/>
      </c>
      <c r="J1120" s="122" t="s">
        <v>16234</v>
      </c>
      <c r="K1120" s="110" t="s">
        <v>2676</v>
      </c>
      <c r="L1120" s="110" t="s">
        <v>1095</v>
      </c>
      <c r="M1120" s="134" t="str">
        <f t="shared" si="46"/>
        <v/>
      </c>
      <c r="N1120" s="110"/>
      <c r="O1120" s="110"/>
      <c r="P1120" s="234" t="s">
        <v>5011</v>
      </c>
    </row>
    <row r="1121" spans="1:16" x14ac:dyDescent="0.2">
      <c r="A1121" s="154"/>
      <c r="B1121" s="154"/>
      <c r="C1121" s="154"/>
      <c r="D1121" s="149"/>
      <c r="E1121" s="149"/>
      <c r="F1121" s="150"/>
      <c r="H1121" s="106"/>
      <c r="I1121" s="110" t="str">
        <f t="shared" si="45"/>
        <v/>
      </c>
      <c r="J1121" s="122" t="s">
        <v>16235</v>
      </c>
      <c r="K1121" s="110" t="s">
        <v>2677</v>
      </c>
      <c r="L1121" s="110" t="s">
        <v>1095</v>
      </c>
      <c r="M1121" s="134" t="str">
        <f t="shared" si="46"/>
        <v/>
      </c>
      <c r="N1121" s="110"/>
      <c r="O1121" s="110"/>
      <c r="P1121" s="234" t="s">
        <v>5012</v>
      </c>
    </row>
    <row r="1122" spans="1:16" x14ac:dyDescent="0.2">
      <c r="A1122" s="154"/>
      <c r="B1122" s="154"/>
      <c r="C1122" s="154"/>
      <c r="D1122" s="149"/>
      <c r="E1122" s="149"/>
      <c r="F1122" s="150"/>
      <c r="H1122" s="106"/>
      <c r="I1122" s="110" t="str">
        <f t="shared" si="45"/>
        <v/>
      </c>
      <c r="J1122" s="122" t="s">
        <v>16236</v>
      </c>
      <c r="K1122" s="110" t="s">
        <v>2678</v>
      </c>
      <c r="L1122" s="110" t="s">
        <v>1095</v>
      </c>
      <c r="M1122" s="134" t="str">
        <f t="shared" si="46"/>
        <v/>
      </c>
      <c r="N1122" s="110"/>
      <c r="O1122" s="110"/>
      <c r="P1122" s="234" t="s">
        <v>5013</v>
      </c>
    </row>
    <row r="1123" spans="1:16" x14ac:dyDescent="0.2">
      <c r="A1123" s="154"/>
      <c r="B1123" s="154"/>
      <c r="C1123" s="154"/>
      <c r="D1123" s="149"/>
      <c r="E1123" s="149"/>
      <c r="F1123" s="150"/>
      <c r="H1123" s="106"/>
      <c r="I1123" s="110" t="str">
        <f t="shared" si="45"/>
        <v/>
      </c>
      <c r="J1123" s="122" t="s">
        <v>16237</v>
      </c>
      <c r="K1123" s="110" t="s">
        <v>2679</v>
      </c>
      <c r="L1123" s="110" t="s">
        <v>1095</v>
      </c>
      <c r="M1123" s="134" t="str">
        <f t="shared" si="46"/>
        <v/>
      </c>
      <c r="N1123" s="110"/>
      <c r="O1123" s="110"/>
      <c r="P1123" s="234" t="s">
        <v>5014</v>
      </c>
    </row>
    <row r="1124" spans="1:16" x14ac:dyDescent="0.2">
      <c r="A1124" s="154"/>
      <c r="B1124" s="154"/>
      <c r="C1124" s="154"/>
      <c r="D1124" s="149"/>
      <c r="E1124" s="149"/>
      <c r="F1124" s="150"/>
      <c r="H1124" s="106"/>
      <c r="I1124" s="110" t="str">
        <f t="shared" si="45"/>
        <v/>
      </c>
      <c r="J1124" s="122" t="s">
        <v>16238</v>
      </c>
      <c r="K1124" s="110" t="s">
        <v>2680</v>
      </c>
      <c r="L1124" s="110" t="s">
        <v>1095</v>
      </c>
      <c r="M1124" s="134" t="str">
        <f t="shared" si="46"/>
        <v/>
      </c>
      <c r="N1124" s="110"/>
      <c r="O1124" s="110"/>
      <c r="P1124" s="234"/>
    </row>
    <row r="1125" spans="1:16" x14ac:dyDescent="0.2">
      <c r="A1125" s="154"/>
      <c r="B1125" s="154"/>
      <c r="C1125" s="154"/>
      <c r="D1125" s="149"/>
      <c r="E1125" s="149"/>
      <c r="F1125" s="150"/>
      <c r="H1125" s="106"/>
      <c r="I1125" s="110" t="str">
        <f t="shared" si="45"/>
        <v/>
      </c>
      <c r="J1125" s="122" t="s">
        <v>16239</v>
      </c>
      <c r="K1125" s="110" t="s">
        <v>2681</v>
      </c>
      <c r="L1125" s="110" t="s">
        <v>1095</v>
      </c>
      <c r="M1125" s="134" t="str">
        <f t="shared" si="46"/>
        <v/>
      </c>
      <c r="N1125" s="110"/>
      <c r="O1125" s="110"/>
      <c r="P1125" s="234" t="s">
        <v>5015</v>
      </c>
    </row>
    <row r="1126" spans="1:16" x14ac:dyDescent="0.2">
      <c r="A1126" s="154"/>
      <c r="B1126" s="154"/>
      <c r="C1126" s="154"/>
      <c r="D1126" s="149"/>
      <c r="E1126" s="149"/>
      <c r="F1126" s="150"/>
      <c r="H1126" s="106"/>
      <c r="I1126" s="110" t="str">
        <f t="shared" si="45"/>
        <v/>
      </c>
      <c r="J1126" s="122" t="s">
        <v>16240</v>
      </c>
      <c r="K1126" s="110" t="s">
        <v>2682</v>
      </c>
      <c r="L1126" s="110" t="s">
        <v>1095</v>
      </c>
      <c r="M1126" s="134" t="str">
        <f t="shared" si="46"/>
        <v/>
      </c>
      <c r="N1126" s="110"/>
      <c r="O1126" s="110"/>
      <c r="P1126" s="234"/>
    </row>
    <row r="1127" spans="1:16" x14ac:dyDescent="0.2">
      <c r="A1127" s="154"/>
      <c r="B1127" s="154"/>
      <c r="C1127" s="154"/>
      <c r="D1127" s="149"/>
      <c r="E1127" s="149"/>
      <c r="F1127" s="150"/>
      <c r="H1127" s="106"/>
      <c r="I1127" s="110" t="str">
        <f t="shared" si="45"/>
        <v/>
      </c>
      <c r="J1127" s="122" t="s">
        <v>16241</v>
      </c>
      <c r="K1127" s="110" t="s">
        <v>2683</v>
      </c>
      <c r="L1127" s="110" t="s">
        <v>1095</v>
      </c>
      <c r="M1127" s="134" t="str">
        <f t="shared" si="46"/>
        <v/>
      </c>
      <c r="N1127" s="110"/>
      <c r="O1127" s="110"/>
      <c r="P1127" s="234"/>
    </row>
    <row r="1128" spans="1:16" x14ac:dyDescent="0.2">
      <c r="A1128" s="154"/>
      <c r="B1128" s="154"/>
      <c r="C1128" s="154"/>
      <c r="D1128" s="149"/>
      <c r="E1128" s="149"/>
      <c r="F1128" s="150"/>
      <c r="H1128" s="106"/>
      <c r="I1128" s="110" t="str">
        <f t="shared" si="45"/>
        <v/>
      </c>
      <c r="J1128" s="122" t="s">
        <v>16242</v>
      </c>
      <c r="K1128" s="110" t="s">
        <v>2684</v>
      </c>
      <c r="L1128" s="110" t="s">
        <v>1095</v>
      </c>
      <c r="M1128" s="134" t="str">
        <f t="shared" si="46"/>
        <v/>
      </c>
      <c r="N1128" s="110"/>
      <c r="O1128" s="110"/>
      <c r="P1128" s="234"/>
    </row>
    <row r="1129" spans="1:16" x14ac:dyDescent="0.2">
      <c r="A1129" s="154"/>
      <c r="B1129" s="154"/>
      <c r="C1129" s="154"/>
      <c r="D1129" s="149"/>
      <c r="E1129" s="149"/>
      <c r="F1129" s="150"/>
      <c r="H1129" s="106"/>
      <c r="I1129" s="110" t="str">
        <f t="shared" si="45"/>
        <v/>
      </c>
      <c r="J1129" s="122" t="s">
        <v>16243</v>
      </c>
      <c r="K1129" s="110" t="s">
        <v>2685</v>
      </c>
      <c r="L1129" s="110" t="s">
        <v>1095</v>
      </c>
      <c r="M1129" s="134" t="str">
        <f t="shared" si="46"/>
        <v/>
      </c>
      <c r="N1129" s="110"/>
      <c r="O1129" s="110"/>
      <c r="P1129" s="234"/>
    </row>
    <row r="1130" spans="1:16" x14ac:dyDescent="0.2">
      <c r="A1130" s="154"/>
      <c r="B1130" s="154"/>
      <c r="C1130" s="154"/>
      <c r="D1130" s="149"/>
      <c r="E1130" s="149"/>
      <c r="F1130" s="150"/>
      <c r="H1130" s="106"/>
      <c r="I1130" s="110" t="str">
        <f t="shared" si="45"/>
        <v/>
      </c>
      <c r="J1130" s="122" t="s">
        <v>16244</v>
      </c>
      <c r="K1130" s="110" t="s">
        <v>2686</v>
      </c>
      <c r="L1130" s="110" t="s">
        <v>1095</v>
      </c>
      <c r="M1130" s="134" t="str">
        <f t="shared" si="46"/>
        <v/>
      </c>
      <c r="N1130" s="110"/>
      <c r="O1130" s="110"/>
      <c r="P1130" s="234"/>
    </row>
    <row r="1131" spans="1:16" x14ac:dyDescent="0.2">
      <c r="A1131" s="154"/>
      <c r="B1131" s="154"/>
      <c r="C1131" s="154"/>
      <c r="D1131" s="149"/>
      <c r="E1131" s="149"/>
      <c r="F1131" s="150"/>
      <c r="H1131" s="106"/>
      <c r="I1131" s="110" t="str">
        <f t="shared" si="45"/>
        <v/>
      </c>
      <c r="J1131" s="122" t="s">
        <v>16245</v>
      </c>
      <c r="K1131" s="110" t="s">
        <v>2687</v>
      </c>
      <c r="L1131" s="110" t="s">
        <v>1095</v>
      </c>
      <c r="M1131" s="134" t="str">
        <f t="shared" si="46"/>
        <v/>
      </c>
      <c r="N1131" s="110"/>
      <c r="O1131" s="110"/>
      <c r="P1131" s="234"/>
    </row>
    <row r="1132" spans="1:16" x14ac:dyDescent="0.2">
      <c r="A1132" s="154"/>
      <c r="B1132" s="154"/>
      <c r="C1132" s="154"/>
      <c r="D1132" s="149"/>
      <c r="E1132" s="149"/>
      <c r="F1132" s="150"/>
      <c r="H1132" s="106"/>
      <c r="I1132" s="110" t="str">
        <f t="shared" si="45"/>
        <v/>
      </c>
      <c r="J1132" s="122" t="s">
        <v>16246</v>
      </c>
      <c r="K1132" s="110" t="s">
        <v>2688</v>
      </c>
      <c r="L1132" s="110" t="s">
        <v>1095</v>
      </c>
      <c r="M1132" s="134" t="str">
        <f t="shared" si="46"/>
        <v/>
      </c>
      <c r="N1132" s="110"/>
      <c r="O1132" s="110"/>
      <c r="P1132" s="234"/>
    </row>
    <row r="1133" spans="1:16" x14ac:dyDescent="0.2">
      <c r="A1133" s="154"/>
      <c r="B1133" s="154"/>
      <c r="C1133" s="154"/>
      <c r="D1133" s="149"/>
      <c r="E1133" s="149"/>
      <c r="F1133" s="150"/>
      <c r="H1133" s="106"/>
      <c r="I1133" s="110" t="str">
        <f t="shared" si="45"/>
        <v/>
      </c>
      <c r="J1133" s="122" t="s">
        <v>16247</v>
      </c>
      <c r="K1133" s="110" t="s">
        <v>2689</v>
      </c>
      <c r="L1133" s="110" t="s">
        <v>1095</v>
      </c>
      <c r="M1133" s="134" t="str">
        <f t="shared" si="46"/>
        <v/>
      </c>
      <c r="N1133" s="110"/>
      <c r="O1133" s="110"/>
      <c r="P1133" s="234"/>
    </row>
    <row r="1134" spans="1:16" x14ac:dyDescent="0.2">
      <c r="A1134" s="154"/>
      <c r="B1134" s="154"/>
      <c r="C1134" s="154"/>
      <c r="D1134" s="149"/>
      <c r="E1134" s="149"/>
      <c r="F1134" s="150"/>
      <c r="H1134" s="106"/>
      <c r="I1134" s="110" t="str">
        <f t="shared" si="45"/>
        <v/>
      </c>
      <c r="J1134" s="122" t="s">
        <v>16248</v>
      </c>
      <c r="K1134" s="110" t="s">
        <v>2690</v>
      </c>
      <c r="L1134" s="110" t="s">
        <v>1095</v>
      </c>
      <c r="M1134" s="134" t="str">
        <f t="shared" si="46"/>
        <v/>
      </c>
      <c r="N1134" s="110"/>
      <c r="O1134" s="110"/>
      <c r="P1134" s="234"/>
    </row>
    <row r="1135" spans="1:16" x14ac:dyDescent="0.2">
      <c r="A1135" s="154"/>
      <c r="B1135" s="154"/>
      <c r="C1135" s="154"/>
      <c r="D1135" s="149"/>
      <c r="E1135" s="149"/>
      <c r="F1135" s="150"/>
      <c r="H1135" s="106"/>
      <c r="I1135" s="110" t="str">
        <f t="shared" si="45"/>
        <v/>
      </c>
      <c r="J1135" s="122" t="s">
        <v>16249</v>
      </c>
      <c r="K1135" s="110" t="s">
        <v>2691</v>
      </c>
      <c r="L1135" s="110" t="s">
        <v>1095</v>
      </c>
      <c r="M1135" s="134" t="str">
        <f t="shared" si="46"/>
        <v/>
      </c>
      <c r="N1135" s="110"/>
      <c r="O1135" s="110"/>
      <c r="P1135" s="234"/>
    </row>
    <row r="1136" spans="1:16" x14ac:dyDescent="0.2">
      <c r="A1136" s="154"/>
      <c r="B1136" s="154"/>
      <c r="C1136" s="154"/>
      <c r="D1136" s="149"/>
      <c r="E1136" s="149"/>
      <c r="F1136" s="150"/>
      <c r="H1136" s="106"/>
      <c r="I1136" s="110" t="str">
        <f t="shared" si="45"/>
        <v/>
      </c>
      <c r="J1136" s="122" t="s">
        <v>16250</v>
      </c>
      <c r="K1136" s="110" t="s">
        <v>2692</v>
      </c>
      <c r="L1136" s="110" t="s">
        <v>1095</v>
      </c>
      <c r="M1136" s="134" t="str">
        <f t="shared" si="46"/>
        <v/>
      </c>
      <c r="N1136" s="110"/>
      <c r="O1136" s="110"/>
      <c r="P1136" s="234"/>
    </row>
    <row r="1137" spans="1:16" x14ac:dyDescent="0.2">
      <c r="A1137" s="154"/>
      <c r="B1137" s="154"/>
      <c r="C1137" s="154"/>
      <c r="D1137" s="149"/>
      <c r="E1137" s="149"/>
      <c r="F1137" s="150"/>
      <c r="H1137" s="106"/>
      <c r="I1137" s="110" t="str">
        <f t="shared" si="45"/>
        <v/>
      </c>
      <c r="J1137" s="122" t="s">
        <v>16251</v>
      </c>
      <c r="K1137" s="110" t="s">
        <v>2693</v>
      </c>
      <c r="L1137" s="110" t="s">
        <v>1095</v>
      </c>
      <c r="M1137" s="134" t="str">
        <f t="shared" si="46"/>
        <v/>
      </c>
      <c r="N1137" s="110"/>
      <c r="O1137" s="110"/>
      <c r="P1137" s="234"/>
    </row>
    <row r="1138" spans="1:16" x14ac:dyDescent="0.2">
      <c r="A1138" s="154"/>
      <c r="B1138" s="154"/>
      <c r="C1138" s="154"/>
      <c r="D1138" s="149"/>
      <c r="E1138" s="149"/>
      <c r="F1138" s="150"/>
      <c r="H1138" s="106"/>
      <c r="I1138" s="110" t="str">
        <f t="shared" si="45"/>
        <v/>
      </c>
      <c r="J1138" s="122" t="s">
        <v>16252</v>
      </c>
      <c r="K1138" s="110" t="s">
        <v>2694</v>
      </c>
      <c r="L1138" s="110" t="s">
        <v>1095</v>
      </c>
      <c r="M1138" s="134" t="str">
        <f t="shared" si="46"/>
        <v/>
      </c>
      <c r="N1138" s="110"/>
      <c r="O1138" s="110"/>
      <c r="P1138" s="234"/>
    </row>
    <row r="1139" spans="1:16" x14ac:dyDescent="0.2">
      <c r="A1139" s="154"/>
      <c r="B1139" s="154"/>
      <c r="C1139" s="154"/>
      <c r="D1139" s="149"/>
      <c r="E1139" s="149"/>
      <c r="F1139" s="150"/>
      <c r="H1139" s="106"/>
      <c r="I1139" s="110" t="str">
        <f t="shared" si="45"/>
        <v/>
      </c>
      <c r="J1139" s="122" t="s">
        <v>16253</v>
      </c>
      <c r="K1139" s="110" t="s">
        <v>2695</v>
      </c>
      <c r="L1139" s="110" t="s">
        <v>1095</v>
      </c>
      <c r="M1139" s="134" t="str">
        <f t="shared" si="46"/>
        <v/>
      </c>
      <c r="N1139" s="110"/>
      <c r="O1139" s="110"/>
      <c r="P1139" s="234"/>
    </row>
    <row r="1140" spans="1:16" x14ac:dyDescent="0.2">
      <c r="A1140" s="154"/>
      <c r="B1140" s="154"/>
      <c r="C1140" s="154"/>
      <c r="D1140" s="149"/>
      <c r="E1140" s="149"/>
      <c r="F1140" s="150"/>
      <c r="H1140" s="106"/>
      <c r="I1140" s="110" t="str">
        <f t="shared" si="45"/>
        <v/>
      </c>
      <c r="J1140" s="122" t="s">
        <v>16254</v>
      </c>
      <c r="K1140" s="110" t="s">
        <v>2696</v>
      </c>
      <c r="L1140" s="110" t="s">
        <v>1095</v>
      </c>
      <c r="M1140" s="134" t="str">
        <f t="shared" si="46"/>
        <v/>
      </c>
      <c r="N1140" s="110"/>
      <c r="O1140" s="110"/>
      <c r="P1140" s="234"/>
    </row>
    <row r="1141" spans="1:16" x14ac:dyDescent="0.2">
      <c r="A1141" s="154"/>
      <c r="B1141" s="154"/>
      <c r="C1141" s="154"/>
      <c r="D1141" s="149"/>
      <c r="E1141" s="149"/>
      <c r="F1141" s="150"/>
      <c r="H1141" s="106"/>
      <c r="I1141" s="110" t="str">
        <f t="shared" si="45"/>
        <v/>
      </c>
      <c r="J1141" s="122" t="s">
        <v>16255</v>
      </c>
      <c r="K1141" s="110" t="s">
        <v>2697</v>
      </c>
      <c r="L1141" s="110" t="s">
        <v>1095</v>
      </c>
      <c r="M1141" s="134" t="str">
        <f t="shared" si="46"/>
        <v/>
      </c>
      <c r="N1141" s="110"/>
      <c r="O1141" s="110"/>
      <c r="P1141" s="234"/>
    </row>
    <row r="1142" spans="1:16" x14ac:dyDescent="0.2">
      <c r="A1142" s="154"/>
      <c r="B1142" s="154"/>
      <c r="C1142" s="154"/>
      <c r="D1142" s="149"/>
      <c r="E1142" s="149"/>
      <c r="F1142" s="150"/>
      <c r="H1142" s="106"/>
      <c r="I1142" s="110" t="str">
        <f t="shared" si="45"/>
        <v/>
      </c>
      <c r="J1142" s="122" t="s">
        <v>16256</v>
      </c>
      <c r="K1142" s="110" t="s">
        <v>2698</v>
      </c>
      <c r="L1142" s="110" t="s">
        <v>1095</v>
      </c>
      <c r="M1142" s="134" t="str">
        <f t="shared" si="46"/>
        <v/>
      </c>
      <c r="N1142" s="110"/>
      <c r="O1142" s="110"/>
      <c r="P1142" s="234"/>
    </row>
    <row r="1143" spans="1:16" x14ac:dyDescent="0.2">
      <c r="A1143" s="154"/>
      <c r="B1143" s="154"/>
      <c r="C1143" s="154"/>
      <c r="D1143" s="149"/>
      <c r="E1143" s="149"/>
      <c r="F1143" s="150"/>
      <c r="H1143" s="106"/>
      <c r="I1143" s="110" t="str">
        <f t="shared" si="45"/>
        <v/>
      </c>
      <c r="J1143" s="122" t="s">
        <v>16257</v>
      </c>
      <c r="K1143" s="110" t="s">
        <v>2699</v>
      </c>
      <c r="L1143" s="110" t="s">
        <v>1095</v>
      </c>
      <c r="M1143" s="134" t="str">
        <f t="shared" si="46"/>
        <v/>
      </c>
      <c r="N1143" s="110"/>
      <c r="O1143" s="110"/>
      <c r="P1143" s="234"/>
    </row>
    <row r="1144" spans="1:16" x14ac:dyDescent="0.2">
      <c r="A1144" s="154"/>
      <c r="B1144" s="154"/>
      <c r="C1144" s="154"/>
      <c r="D1144" s="149"/>
      <c r="E1144" s="149"/>
      <c r="F1144" s="150"/>
      <c r="H1144" s="106"/>
      <c r="I1144" s="110" t="str">
        <f t="shared" si="45"/>
        <v/>
      </c>
      <c r="J1144" s="122" t="s">
        <v>16258</v>
      </c>
      <c r="K1144" s="110" t="s">
        <v>2700</v>
      </c>
      <c r="L1144" s="110" t="s">
        <v>1095</v>
      </c>
      <c r="M1144" s="134" t="str">
        <f t="shared" si="46"/>
        <v/>
      </c>
      <c r="N1144" s="110"/>
      <c r="O1144" s="110"/>
      <c r="P1144" s="234"/>
    </row>
    <row r="1145" spans="1:16" x14ac:dyDescent="0.2">
      <c r="A1145" s="154"/>
      <c r="B1145" s="154"/>
      <c r="C1145" s="154"/>
      <c r="D1145" s="149"/>
      <c r="E1145" s="149"/>
      <c r="F1145" s="150"/>
      <c r="H1145" s="106"/>
      <c r="I1145" s="110" t="str">
        <f t="shared" si="45"/>
        <v/>
      </c>
      <c r="J1145" s="122" t="s">
        <v>16259</v>
      </c>
      <c r="K1145" s="110" t="s">
        <v>2701</v>
      </c>
      <c r="L1145" s="110" t="s">
        <v>1095</v>
      </c>
      <c r="M1145" s="134" t="str">
        <f t="shared" si="46"/>
        <v/>
      </c>
      <c r="N1145" s="110"/>
      <c r="O1145" s="110"/>
      <c r="P1145" s="234"/>
    </row>
    <row r="1146" spans="1:16" x14ac:dyDescent="0.2">
      <c r="A1146" s="154"/>
      <c r="B1146" s="154"/>
      <c r="C1146" s="154"/>
      <c r="D1146" s="149"/>
      <c r="E1146" s="149"/>
      <c r="F1146" s="150"/>
      <c r="H1146" s="106"/>
      <c r="I1146" s="110" t="str">
        <f t="shared" si="45"/>
        <v/>
      </c>
      <c r="J1146" s="122" t="s">
        <v>16260</v>
      </c>
      <c r="K1146" s="110" t="s">
        <v>2702</v>
      </c>
      <c r="L1146" s="110" t="s">
        <v>1095</v>
      </c>
      <c r="M1146" s="134" t="str">
        <f t="shared" si="46"/>
        <v/>
      </c>
      <c r="N1146" s="110"/>
      <c r="O1146" s="110"/>
      <c r="P1146" s="234"/>
    </row>
    <row r="1147" spans="1:16" x14ac:dyDescent="0.2">
      <c r="A1147" s="154"/>
      <c r="B1147" s="154"/>
      <c r="C1147" s="154"/>
      <c r="D1147" s="149"/>
      <c r="E1147" s="149"/>
      <c r="F1147" s="150"/>
      <c r="H1147" s="106"/>
      <c r="I1147" s="110" t="str">
        <f t="shared" si="45"/>
        <v/>
      </c>
      <c r="J1147" s="122" t="s">
        <v>16261</v>
      </c>
      <c r="K1147" s="110" t="s">
        <v>2703</v>
      </c>
      <c r="L1147" s="110" t="s">
        <v>1095</v>
      </c>
      <c r="M1147" s="134" t="str">
        <f t="shared" si="46"/>
        <v/>
      </c>
      <c r="N1147" s="110"/>
      <c r="O1147" s="110"/>
      <c r="P1147" s="234"/>
    </row>
    <row r="1148" spans="1:16" x14ac:dyDescent="0.2">
      <c r="A1148" s="154"/>
      <c r="B1148" s="154"/>
      <c r="C1148" s="154"/>
      <c r="D1148" s="149"/>
      <c r="E1148" s="149"/>
      <c r="F1148" s="150"/>
      <c r="H1148" s="106"/>
      <c r="I1148" s="110" t="str">
        <f t="shared" si="45"/>
        <v/>
      </c>
      <c r="J1148" s="122" t="s">
        <v>16262</v>
      </c>
      <c r="K1148" s="110" t="s">
        <v>2704</v>
      </c>
      <c r="L1148" s="110" t="s">
        <v>1095</v>
      </c>
      <c r="M1148" s="134" t="str">
        <f t="shared" si="46"/>
        <v/>
      </c>
      <c r="N1148" s="110"/>
      <c r="O1148" s="110"/>
      <c r="P1148" s="234"/>
    </row>
    <row r="1149" spans="1:16" x14ac:dyDescent="0.2">
      <c r="A1149" s="154"/>
      <c r="B1149" s="154"/>
      <c r="C1149" s="154"/>
      <c r="D1149" s="149"/>
      <c r="E1149" s="149"/>
      <c r="F1149" s="150"/>
      <c r="H1149" s="106"/>
      <c r="I1149" s="110" t="str">
        <f t="shared" si="45"/>
        <v/>
      </c>
      <c r="J1149" s="122" t="s">
        <v>16263</v>
      </c>
      <c r="K1149" s="110" t="s">
        <v>2705</v>
      </c>
      <c r="L1149" s="110" t="s">
        <v>1095</v>
      </c>
      <c r="M1149" s="134" t="str">
        <f t="shared" si="46"/>
        <v/>
      </c>
      <c r="N1149" s="110"/>
      <c r="O1149" s="110"/>
      <c r="P1149" s="234"/>
    </row>
    <row r="1150" spans="1:16" x14ac:dyDescent="0.2">
      <c r="A1150" s="154"/>
      <c r="B1150" s="154"/>
      <c r="C1150" s="154"/>
      <c r="D1150" s="149"/>
      <c r="E1150" s="149"/>
      <c r="F1150" s="150"/>
      <c r="H1150" s="106"/>
      <c r="I1150" s="110" t="str">
        <f t="shared" si="45"/>
        <v/>
      </c>
      <c r="J1150" s="122" t="s">
        <v>16264</v>
      </c>
      <c r="K1150" s="110" t="s">
        <v>2706</v>
      </c>
      <c r="L1150" s="110" t="s">
        <v>1095</v>
      </c>
      <c r="M1150" s="134" t="str">
        <f t="shared" si="46"/>
        <v/>
      </c>
      <c r="N1150" s="110"/>
      <c r="O1150" s="110"/>
      <c r="P1150" s="234"/>
    </row>
    <row r="1151" spans="1:16" x14ac:dyDescent="0.2">
      <c r="A1151" s="154"/>
      <c r="B1151" s="154"/>
      <c r="C1151" s="154"/>
      <c r="D1151" s="149"/>
      <c r="E1151" s="149"/>
      <c r="F1151" s="150"/>
      <c r="H1151" s="106"/>
      <c r="I1151" s="110" t="str">
        <f t="shared" si="45"/>
        <v/>
      </c>
      <c r="J1151" s="122" t="s">
        <v>16265</v>
      </c>
      <c r="K1151" s="110" t="s">
        <v>2707</v>
      </c>
      <c r="L1151" s="110" t="s">
        <v>1095</v>
      </c>
      <c r="M1151" s="134" t="str">
        <f t="shared" si="46"/>
        <v/>
      </c>
      <c r="N1151" s="110"/>
      <c r="O1151" s="110"/>
      <c r="P1151" s="234" t="s">
        <v>5016</v>
      </c>
    </row>
    <row r="1152" spans="1:16" x14ac:dyDescent="0.2">
      <c r="A1152" s="154"/>
      <c r="B1152" s="154"/>
      <c r="C1152" s="154"/>
      <c r="D1152" s="149"/>
      <c r="E1152" s="149"/>
      <c r="F1152" s="150"/>
      <c r="H1152" s="106"/>
      <c r="I1152" s="110" t="str">
        <f t="shared" si="45"/>
        <v/>
      </c>
      <c r="J1152" s="122" t="s">
        <v>16266</v>
      </c>
      <c r="K1152" s="110" t="s">
        <v>2708</v>
      </c>
      <c r="L1152" s="110" t="s">
        <v>1095</v>
      </c>
      <c r="M1152" s="134" t="str">
        <f t="shared" si="46"/>
        <v/>
      </c>
      <c r="N1152" s="110"/>
      <c r="O1152" s="110"/>
      <c r="P1152" s="234"/>
    </row>
    <row r="1153" spans="1:16" x14ac:dyDescent="0.2">
      <c r="A1153" s="154"/>
      <c r="B1153" s="154"/>
      <c r="C1153" s="154"/>
      <c r="D1153" s="149"/>
      <c r="E1153" s="149"/>
      <c r="F1153" s="150"/>
      <c r="H1153" s="106"/>
      <c r="I1153" s="110" t="str">
        <f t="shared" si="45"/>
        <v/>
      </c>
      <c r="J1153" s="122" t="s">
        <v>16267</v>
      </c>
      <c r="K1153" s="110" t="s">
        <v>2709</v>
      </c>
      <c r="L1153" s="110" t="s">
        <v>1095</v>
      </c>
      <c r="M1153" s="134" t="str">
        <f t="shared" si="46"/>
        <v/>
      </c>
      <c r="N1153" s="110"/>
      <c r="O1153" s="110"/>
      <c r="P1153" s="234"/>
    </row>
    <row r="1154" spans="1:16" x14ac:dyDescent="0.2">
      <c r="A1154" s="154"/>
      <c r="B1154" s="154"/>
      <c r="C1154" s="154"/>
      <c r="D1154" s="149"/>
      <c r="E1154" s="149"/>
      <c r="F1154" s="150"/>
      <c r="H1154" s="106"/>
      <c r="I1154" s="110" t="str">
        <f t="shared" si="45"/>
        <v/>
      </c>
      <c r="J1154" s="122" t="s">
        <v>16268</v>
      </c>
      <c r="K1154" s="110" t="s">
        <v>2710</v>
      </c>
      <c r="L1154" s="110" t="s">
        <v>1095</v>
      </c>
      <c r="M1154" s="134" t="str">
        <f t="shared" si="46"/>
        <v/>
      </c>
      <c r="N1154" s="110"/>
      <c r="O1154" s="110"/>
      <c r="P1154" s="234"/>
    </row>
    <row r="1155" spans="1:16" x14ac:dyDescent="0.2">
      <c r="A1155" s="154"/>
      <c r="B1155" s="154"/>
      <c r="C1155" s="154"/>
      <c r="D1155" s="149"/>
      <c r="E1155" s="149"/>
      <c r="F1155" s="150"/>
      <c r="H1155" s="106"/>
      <c r="I1155" s="110" t="str">
        <f t="shared" si="45"/>
        <v/>
      </c>
      <c r="J1155" s="122" t="s">
        <v>16269</v>
      </c>
      <c r="K1155" s="110" t="s">
        <v>2711</v>
      </c>
      <c r="L1155" s="110" t="s">
        <v>1095</v>
      </c>
      <c r="M1155" s="134" t="str">
        <f t="shared" si="46"/>
        <v/>
      </c>
      <c r="N1155" s="110"/>
      <c r="O1155" s="110"/>
      <c r="P1155" s="234"/>
    </row>
    <row r="1156" spans="1:16" x14ac:dyDescent="0.2">
      <c r="A1156" s="154"/>
      <c r="B1156" s="154"/>
      <c r="C1156" s="154"/>
      <c r="D1156" s="149"/>
      <c r="E1156" s="149"/>
      <c r="F1156" s="150"/>
      <c r="H1156" s="106"/>
      <c r="I1156" s="110" t="str">
        <f t="shared" si="45"/>
        <v/>
      </c>
      <c r="J1156" s="122" t="s">
        <v>16270</v>
      </c>
      <c r="K1156" s="110" t="s">
        <v>2712</v>
      </c>
      <c r="L1156" s="110" t="s">
        <v>1095</v>
      </c>
      <c r="M1156" s="134" t="str">
        <f t="shared" si="46"/>
        <v/>
      </c>
      <c r="N1156" s="110"/>
      <c r="O1156" s="110"/>
      <c r="P1156" s="234"/>
    </row>
    <row r="1157" spans="1:16" x14ac:dyDescent="0.2">
      <c r="A1157" s="154"/>
      <c r="B1157" s="154"/>
      <c r="C1157" s="154"/>
      <c r="D1157" s="149"/>
      <c r="E1157" s="149"/>
      <c r="F1157" s="150"/>
      <c r="H1157" s="106"/>
      <c r="I1157" s="110" t="str">
        <f t="shared" si="45"/>
        <v/>
      </c>
      <c r="J1157" s="122" t="s">
        <v>16271</v>
      </c>
      <c r="K1157" s="110" t="s">
        <v>2713</v>
      </c>
      <c r="L1157" s="110" t="s">
        <v>1095</v>
      </c>
      <c r="M1157" s="134" t="str">
        <f t="shared" si="46"/>
        <v/>
      </c>
      <c r="N1157" s="110"/>
      <c r="O1157" s="110"/>
      <c r="P1157" s="234"/>
    </row>
    <row r="1158" spans="1:16" x14ac:dyDescent="0.2">
      <c r="A1158" s="154"/>
      <c r="B1158" s="154"/>
      <c r="C1158" s="154"/>
      <c r="D1158" s="149"/>
      <c r="E1158" s="149"/>
      <c r="F1158" s="150"/>
      <c r="H1158" s="106"/>
      <c r="I1158" s="110" t="str">
        <f t="shared" si="45"/>
        <v/>
      </c>
      <c r="J1158" s="122" t="s">
        <v>16272</v>
      </c>
      <c r="K1158" s="110" t="s">
        <v>2714</v>
      </c>
      <c r="L1158" s="110" t="s">
        <v>1095</v>
      </c>
      <c r="M1158" s="134" t="str">
        <f t="shared" si="46"/>
        <v/>
      </c>
      <c r="N1158" s="110"/>
      <c r="O1158" s="110"/>
      <c r="P1158" s="234"/>
    </row>
    <row r="1159" spans="1:16" x14ac:dyDescent="0.2">
      <c r="A1159" s="154"/>
      <c r="B1159" s="154"/>
      <c r="C1159" s="154"/>
      <c r="D1159" s="149"/>
      <c r="E1159" s="149"/>
      <c r="F1159" s="150"/>
      <c r="H1159" s="106"/>
      <c r="I1159" s="110" t="str">
        <f t="shared" si="45"/>
        <v/>
      </c>
      <c r="J1159" s="122" t="s">
        <v>16273</v>
      </c>
      <c r="K1159" s="110" t="s">
        <v>2715</v>
      </c>
      <c r="L1159" s="110" t="s">
        <v>1095</v>
      </c>
      <c r="M1159" s="134" t="str">
        <f t="shared" si="46"/>
        <v/>
      </c>
      <c r="N1159" s="110"/>
      <c r="O1159" s="110"/>
      <c r="P1159" s="234"/>
    </row>
    <row r="1160" spans="1:16" x14ac:dyDescent="0.2">
      <c r="A1160" s="154"/>
      <c r="B1160" s="154"/>
      <c r="C1160" s="154"/>
      <c r="D1160" s="149"/>
      <c r="E1160" s="149"/>
      <c r="F1160" s="150"/>
      <c r="H1160" s="106"/>
      <c r="I1160" s="110" t="str">
        <f t="shared" si="45"/>
        <v/>
      </c>
      <c r="J1160" s="122" t="s">
        <v>16274</v>
      </c>
      <c r="K1160" s="110" t="s">
        <v>2716</v>
      </c>
      <c r="L1160" s="110" t="s">
        <v>1095</v>
      </c>
      <c r="M1160" s="134" t="str">
        <f t="shared" si="46"/>
        <v/>
      </c>
      <c r="N1160" s="110"/>
      <c r="O1160" s="110"/>
      <c r="P1160" s="234"/>
    </row>
    <row r="1161" spans="1:16" x14ac:dyDescent="0.2">
      <c r="A1161" s="154"/>
      <c r="B1161" s="154"/>
      <c r="C1161" s="154"/>
      <c r="D1161" s="149"/>
      <c r="E1161" s="149"/>
      <c r="F1161" s="150"/>
      <c r="H1161" s="106"/>
      <c r="I1161" s="110" t="str">
        <f t="shared" ref="I1161:I1224" si="47">IFERROR((INDEX(A:E,MATCH($J1161,E:E,0),2)),"")</f>
        <v/>
      </c>
      <c r="J1161" s="122" t="s">
        <v>16275</v>
      </c>
      <c r="K1161" s="110" t="s">
        <v>2717</v>
      </c>
      <c r="L1161" s="110" t="s">
        <v>1095</v>
      </c>
      <c r="M1161" s="134" t="str">
        <f t="shared" si="46"/>
        <v/>
      </c>
      <c r="N1161" s="110"/>
      <c r="O1161" s="110"/>
      <c r="P1161" s="234"/>
    </row>
    <row r="1162" spans="1:16" x14ac:dyDescent="0.2">
      <c r="A1162" s="154"/>
      <c r="B1162" s="154"/>
      <c r="C1162" s="154"/>
      <c r="D1162" s="149"/>
      <c r="E1162" s="149"/>
      <c r="F1162" s="150"/>
      <c r="H1162" s="106"/>
      <c r="I1162" s="110" t="str">
        <f t="shared" si="47"/>
        <v/>
      </c>
      <c r="J1162" s="122" t="s">
        <v>16276</v>
      </c>
      <c r="K1162" s="110" t="s">
        <v>2718</v>
      </c>
      <c r="L1162" s="110" t="s">
        <v>1095</v>
      </c>
      <c r="M1162" s="134" t="str">
        <f t="shared" ref="M1162:M1225" si="48">IF(N1162="","",HYPERLINK(O1162,N1162))</f>
        <v/>
      </c>
      <c r="N1162" s="110"/>
      <c r="O1162" s="110"/>
      <c r="P1162" s="234"/>
    </row>
    <row r="1163" spans="1:16" x14ac:dyDescent="0.2">
      <c r="A1163" s="154"/>
      <c r="B1163" s="154"/>
      <c r="C1163" s="154"/>
      <c r="D1163" s="149"/>
      <c r="E1163" s="149"/>
      <c r="F1163" s="150"/>
      <c r="H1163" s="106"/>
      <c r="I1163" s="110" t="str">
        <f t="shared" si="47"/>
        <v>FDT</v>
      </c>
      <c r="J1163" s="122" t="s">
        <v>16277</v>
      </c>
      <c r="K1163" s="110" t="s">
        <v>18680</v>
      </c>
      <c r="L1163" s="110" t="s">
        <v>18728</v>
      </c>
      <c r="M1163" s="134" t="str">
        <f t="shared" si="48"/>
        <v/>
      </c>
      <c r="N1163" s="110"/>
      <c r="O1163" s="110"/>
      <c r="P1163" s="234"/>
    </row>
    <row r="1164" spans="1:16" x14ac:dyDescent="0.2">
      <c r="A1164" s="154"/>
      <c r="B1164" s="154"/>
      <c r="C1164" s="154"/>
      <c r="D1164" s="149"/>
      <c r="E1164" s="149"/>
      <c r="F1164" s="150"/>
      <c r="H1164" s="106"/>
      <c r="I1164" s="110" t="str">
        <f t="shared" si="47"/>
        <v/>
      </c>
      <c r="J1164" s="122" t="s">
        <v>16278</v>
      </c>
      <c r="K1164" s="110" t="s">
        <v>2719</v>
      </c>
      <c r="L1164" s="110" t="s">
        <v>1095</v>
      </c>
      <c r="M1164" s="134" t="str">
        <f t="shared" si="48"/>
        <v/>
      </c>
      <c r="N1164" s="110"/>
      <c r="O1164" s="110"/>
      <c r="P1164" s="234" t="s">
        <v>5017</v>
      </c>
    </row>
    <row r="1165" spans="1:16" x14ac:dyDescent="0.2">
      <c r="A1165" s="154"/>
      <c r="B1165" s="154"/>
      <c r="C1165" s="154"/>
      <c r="D1165" s="149"/>
      <c r="E1165" s="149"/>
      <c r="F1165" s="150"/>
      <c r="H1165" s="106"/>
      <c r="I1165" s="110" t="str">
        <f t="shared" si="47"/>
        <v/>
      </c>
      <c r="J1165" s="122" t="s">
        <v>16279</v>
      </c>
      <c r="K1165" s="110" t="s">
        <v>2720</v>
      </c>
      <c r="L1165" s="110" t="s">
        <v>16280</v>
      </c>
      <c r="M1165" s="134" t="str">
        <f t="shared" si="48"/>
        <v/>
      </c>
      <c r="N1165" s="110"/>
      <c r="O1165" s="110"/>
      <c r="P1165" s="234" t="s">
        <v>5018</v>
      </c>
    </row>
    <row r="1166" spans="1:16" x14ac:dyDescent="0.2">
      <c r="A1166" s="154"/>
      <c r="B1166" s="154"/>
      <c r="C1166" s="154"/>
      <c r="D1166" s="149"/>
      <c r="E1166" s="149"/>
      <c r="F1166" s="150"/>
      <c r="H1166" s="106"/>
      <c r="I1166" s="110" t="str">
        <f t="shared" si="47"/>
        <v/>
      </c>
      <c r="J1166" s="122" t="s">
        <v>16281</v>
      </c>
      <c r="K1166" s="110" t="s">
        <v>2721</v>
      </c>
      <c r="L1166" s="110" t="s">
        <v>1095</v>
      </c>
      <c r="M1166" s="134" t="str">
        <f t="shared" si="48"/>
        <v/>
      </c>
      <c r="N1166" s="110"/>
      <c r="O1166" s="110"/>
      <c r="P1166" s="234"/>
    </row>
    <row r="1167" spans="1:16" x14ac:dyDescent="0.2">
      <c r="A1167" s="154"/>
      <c r="B1167" s="154"/>
      <c r="C1167" s="154"/>
      <c r="D1167" s="149"/>
      <c r="E1167" s="149"/>
      <c r="F1167" s="150"/>
      <c r="H1167" s="106"/>
      <c r="I1167" s="110" t="str">
        <f t="shared" si="47"/>
        <v/>
      </c>
      <c r="J1167" s="122" t="s">
        <v>16282</v>
      </c>
      <c r="K1167" s="110" t="s">
        <v>2722</v>
      </c>
      <c r="L1167" s="110" t="s">
        <v>1095</v>
      </c>
      <c r="M1167" s="134" t="str">
        <f t="shared" si="48"/>
        <v/>
      </c>
      <c r="N1167" s="110"/>
      <c r="O1167" s="110"/>
      <c r="P1167" s="234"/>
    </row>
    <row r="1168" spans="1:16" x14ac:dyDescent="0.2">
      <c r="A1168" s="154"/>
      <c r="B1168" s="154"/>
      <c r="C1168" s="154"/>
      <c r="D1168" s="149"/>
      <c r="E1168" s="149"/>
      <c r="F1168" s="150"/>
      <c r="H1168" s="106"/>
      <c r="I1168" s="110" t="str">
        <f t="shared" si="47"/>
        <v/>
      </c>
      <c r="J1168" s="122" t="s">
        <v>16283</v>
      </c>
      <c r="K1168" s="110" t="s">
        <v>2723</v>
      </c>
      <c r="L1168" s="110" t="s">
        <v>1095</v>
      </c>
      <c r="M1168" s="134" t="str">
        <f t="shared" si="48"/>
        <v/>
      </c>
      <c r="N1168" s="110"/>
      <c r="O1168" s="110"/>
      <c r="P1168" s="234"/>
    </row>
    <row r="1169" spans="1:16" x14ac:dyDescent="0.2">
      <c r="A1169" s="154"/>
      <c r="B1169" s="154"/>
      <c r="C1169" s="154"/>
      <c r="D1169" s="149"/>
      <c r="E1169" s="149"/>
      <c r="F1169" s="150"/>
      <c r="H1169" s="106"/>
      <c r="I1169" s="110" t="str">
        <f t="shared" si="47"/>
        <v/>
      </c>
      <c r="J1169" s="122" t="s">
        <v>16284</v>
      </c>
      <c r="K1169" s="110" t="s">
        <v>2724</v>
      </c>
      <c r="L1169" s="110" t="s">
        <v>1095</v>
      </c>
      <c r="M1169" s="134" t="str">
        <f t="shared" si="48"/>
        <v/>
      </c>
      <c r="N1169" s="110"/>
      <c r="O1169" s="110"/>
      <c r="P1169" s="234"/>
    </row>
    <row r="1170" spans="1:16" x14ac:dyDescent="0.2">
      <c r="A1170" s="154"/>
      <c r="B1170" s="154"/>
      <c r="C1170" s="154"/>
      <c r="D1170" s="149"/>
      <c r="E1170" s="149"/>
      <c r="F1170" s="150"/>
      <c r="H1170" s="106"/>
      <c r="I1170" s="110" t="str">
        <f t="shared" si="47"/>
        <v/>
      </c>
      <c r="J1170" s="122" t="s">
        <v>16285</v>
      </c>
      <c r="K1170" s="110" t="s">
        <v>2725</v>
      </c>
      <c r="L1170" s="110" t="s">
        <v>1095</v>
      </c>
      <c r="M1170" s="134" t="str">
        <f t="shared" si="48"/>
        <v/>
      </c>
      <c r="N1170" s="110"/>
      <c r="O1170" s="110"/>
      <c r="P1170" s="234"/>
    </row>
    <row r="1171" spans="1:16" x14ac:dyDescent="0.2">
      <c r="A1171" s="154"/>
      <c r="B1171" s="154"/>
      <c r="C1171" s="154"/>
      <c r="D1171" s="149"/>
      <c r="E1171" s="149"/>
      <c r="F1171" s="150"/>
      <c r="H1171" s="106"/>
      <c r="I1171" s="110" t="str">
        <f t="shared" si="47"/>
        <v/>
      </c>
      <c r="J1171" s="122" t="s">
        <v>16286</v>
      </c>
      <c r="K1171" s="110" t="s">
        <v>2726</v>
      </c>
      <c r="L1171" s="110" t="s">
        <v>1095</v>
      </c>
      <c r="M1171" s="134" t="str">
        <f t="shared" si="48"/>
        <v/>
      </c>
      <c r="N1171" s="110"/>
      <c r="O1171" s="110"/>
      <c r="P1171" s="234"/>
    </row>
    <row r="1172" spans="1:16" x14ac:dyDescent="0.2">
      <c r="A1172" s="154"/>
      <c r="B1172" s="154"/>
      <c r="C1172" s="154"/>
      <c r="D1172" s="149"/>
      <c r="E1172" s="149"/>
      <c r="F1172" s="150"/>
      <c r="H1172" s="106"/>
      <c r="I1172" s="110" t="str">
        <f t="shared" si="47"/>
        <v/>
      </c>
      <c r="J1172" s="122" t="s">
        <v>16287</v>
      </c>
      <c r="K1172" s="110" t="s">
        <v>2727</v>
      </c>
      <c r="L1172" s="110" t="s">
        <v>1095</v>
      </c>
      <c r="M1172" s="134" t="str">
        <f t="shared" si="48"/>
        <v/>
      </c>
      <c r="N1172" s="110"/>
      <c r="O1172" s="110"/>
      <c r="P1172" s="234"/>
    </row>
    <row r="1173" spans="1:16" x14ac:dyDescent="0.2">
      <c r="A1173" s="154"/>
      <c r="B1173" s="154"/>
      <c r="C1173" s="154"/>
      <c r="D1173" s="149"/>
      <c r="E1173" s="149"/>
      <c r="F1173" s="150"/>
      <c r="H1173" s="106"/>
      <c r="I1173" s="110" t="str">
        <f t="shared" si="47"/>
        <v/>
      </c>
      <c r="J1173" s="122" t="s">
        <v>16288</v>
      </c>
      <c r="K1173" s="110" t="s">
        <v>2728</v>
      </c>
      <c r="L1173" s="110" t="s">
        <v>1095</v>
      </c>
      <c r="M1173" s="134" t="str">
        <f t="shared" si="48"/>
        <v/>
      </c>
      <c r="N1173" s="110"/>
      <c r="O1173" s="110"/>
      <c r="P1173" s="234"/>
    </row>
    <row r="1174" spans="1:16" x14ac:dyDescent="0.2">
      <c r="A1174" s="154"/>
      <c r="B1174" s="154"/>
      <c r="C1174" s="154"/>
      <c r="D1174" s="149"/>
      <c r="E1174" s="149"/>
      <c r="F1174" s="150"/>
      <c r="H1174" s="106"/>
      <c r="I1174" s="110" t="str">
        <f t="shared" si="47"/>
        <v/>
      </c>
      <c r="J1174" s="122" t="s">
        <v>16289</v>
      </c>
      <c r="K1174" s="110" t="s">
        <v>2729</v>
      </c>
      <c r="L1174" s="110" t="s">
        <v>1095</v>
      </c>
      <c r="M1174" s="134" t="str">
        <f t="shared" si="48"/>
        <v/>
      </c>
      <c r="N1174" s="110"/>
      <c r="O1174" s="110"/>
      <c r="P1174" s="234"/>
    </row>
    <row r="1175" spans="1:16" x14ac:dyDescent="0.2">
      <c r="A1175" s="154"/>
      <c r="B1175" s="154"/>
      <c r="C1175" s="154"/>
      <c r="D1175" s="149"/>
      <c r="E1175" s="149"/>
      <c r="F1175" s="150"/>
      <c r="H1175" s="106"/>
      <c r="I1175" s="110" t="str">
        <f t="shared" si="47"/>
        <v/>
      </c>
      <c r="J1175" s="122" t="s">
        <v>16290</v>
      </c>
      <c r="K1175" s="110" t="s">
        <v>2730</v>
      </c>
      <c r="L1175" s="110" t="s">
        <v>1095</v>
      </c>
      <c r="M1175" s="134" t="str">
        <f t="shared" si="48"/>
        <v/>
      </c>
      <c r="N1175" s="110"/>
      <c r="O1175" s="110"/>
      <c r="P1175" s="234"/>
    </row>
    <row r="1176" spans="1:16" x14ac:dyDescent="0.2">
      <c r="A1176" s="154"/>
      <c r="B1176" s="154"/>
      <c r="C1176" s="154"/>
      <c r="D1176" s="149"/>
      <c r="E1176" s="149"/>
      <c r="F1176" s="150"/>
      <c r="H1176" s="106"/>
      <c r="I1176" s="110" t="str">
        <f t="shared" si="47"/>
        <v/>
      </c>
      <c r="J1176" s="122" t="s">
        <v>16291</v>
      </c>
      <c r="K1176" s="110" t="s">
        <v>2731</v>
      </c>
      <c r="L1176" s="110" t="s">
        <v>1095</v>
      </c>
      <c r="M1176" s="134" t="str">
        <f t="shared" si="48"/>
        <v/>
      </c>
      <c r="N1176" s="110"/>
      <c r="O1176" s="110"/>
      <c r="P1176" s="234"/>
    </row>
    <row r="1177" spans="1:16" x14ac:dyDescent="0.2">
      <c r="A1177" s="154"/>
      <c r="B1177" s="154"/>
      <c r="C1177" s="154"/>
      <c r="D1177" s="149"/>
      <c r="E1177" s="149"/>
      <c r="F1177" s="150"/>
      <c r="H1177" s="106"/>
      <c r="I1177" s="110" t="str">
        <f t="shared" si="47"/>
        <v/>
      </c>
      <c r="J1177" s="122" t="s">
        <v>16292</v>
      </c>
      <c r="K1177" s="110" t="s">
        <v>2732</v>
      </c>
      <c r="L1177" s="110" t="s">
        <v>1095</v>
      </c>
      <c r="M1177" s="134" t="str">
        <f t="shared" si="48"/>
        <v/>
      </c>
      <c r="N1177" s="110"/>
      <c r="O1177" s="110"/>
      <c r="P1177" s="234"/>
    </row>
    <row r="1178" spans="1:16" x14ac:dyDescent="0.2">
      <c r="A1178" s="154"/>
      <c r="B1178" s="154"/>
      <c r="C1178" s="154"/>
      <c r="D1178" s="149"/>
      <c r="E1178" s="149"/>
      <c r="F1178" s="150"/>
      <c r="H1178" s="106"/>
      <c r="I1178" s="110" t="str">
        <f t="shared" si="47"/>
        <v/>
      </c>
      <c r="J1178" s="122" t="s">
        <v>16293</v>
      </c>
      <c r="K1178" s="110" t="s">
        <v>2733</v>
      </c>
      <c r="L1178" s="110" t="s">
        <v>1095</v>
      </c>
      <c r="M1178" s="134" t="str">
        <f t="shared" si="48"/>
        <v/>
      </c>
      <c r="N1178" s="110"/>
      <c r="O1178" s="110"/>
      <c r="P1178" s="234"/>
    </row>
    <row r="1179" spans="1:16" x14ac:dyDescent="0.2">
      <c r="A1179" s="154"/>
      <c r="B1179" s="154"/>
      <c r="C1179" s="154"/>
      <c r="D1179" s="149"/>
      <c r="E1179" s="149"/>
      <c r="F1179" s="150"/>
      <c r="H1179" s="106"/>
      <c r="I1179" s="110" t="str">
        <f t="shared" si="47"/>
        <v/>
      </c>
      <c r="J1179" s="122" t="s">
        <v>16294</v>
      </c>
      <c r="K1179" s="110" t="s">
        <v>2734</v>
      </c>
      <c r="L1179" s="110" t="s">
        <v>1095</v>
      </c>
      <c r="M1179" s="134" t="str">
        <f t="shared" si="48"/>
        <v/>
      </c>
      <c r="N1179" s="110"/>
      <c r="O1179" s="110"/>
      <c r="P1179" s="234"/>
    </row>
    <row r="1180" spans="1:16" x14ac:dyDescent="0.2">
      <c r="A1180" s="154"/>
      <c r="B1180" s="154"/>
      <c r="C1180" s="154"/>
      <c r="D1180" s="149"/>
      <c r="E1180" s="149"/>
      <c r="F1180" s="150"/>
      <c r="H1180" s="106"/>
      <c r="I1180" s="110" t="str">
        <f t="shared" si="47"/>
        <v/>
      </c>
      <c r="J1180" s="122" t="s">
        <v>16295</v>
      </c>
      <c r="K1180" s="110" t="s">
        <v>2735</v>
      </c>
      <c r="L1180" s="110" t="s">
        <v>1095</v>
      </c>
      <c r="M1180" s="134" t="str">
        <f t="shared" si="48"/>
        <v/>
      </c>
      <c r="N1180" s="110"/>
      <c r="O1180" s="110"/>
      <c r="P1180" s="234"/>
    </row>
    <row r="1181" spans="1:16" x14ac:dyDescent="0.2">
      <c r="A1181" s="154"/>
      <c r="B1181" s="154"/>
      <c r="C1181" s="154"/>
      <c r="D1181" s="149"/>
      <c r="E1181" s="149"/>
      <c r="F1181" s="150"/>
      <c r="H1181" s="106"/>
      <c r="I1181" s="110" t="str">
        <f t="shared" si="47"/>
        <v/>
      </c>
      <c r="J1181" s="122" t="s">
        <v>16296</v>
      </c>
      <c r="K1181" s="110" t="s">
        <v>2736</v>
      </c>
      <c r="L1181" s="110" t="s">
        <v>1095</v>
      </c>
      <c r="M1181" s="134" t="str">
        <f t="shared" si="48"/>
        <v/>
      </c>
      <c r="N1181" s="110"/>
      <c r="O1181" s="110"/>
      <c r="P1181" s="234"/>
    </row>
    <row r="1182" spans="1:16" x14ac:dyDescent="0.2">
      <c r="A1182" s="154"/>
      <c r="B1182" s="154"/>
      <c r="C1182" s="154"/>
      <c r="D1182" s="149"/>
      <c r="E1182" s="149"/>
      <c r="F1182" s="150"/>
      <c r="H1182" s="106"/>
      <c r="I1182" s="110" t="str">
        <f t="shared" si="47"/>
        <v/>
      </c>
      <c r="J1182" s="122" t="s">
        <v>16297</v>
      </c>
      <c r="K1182" s="110" t="s">
        <v>2737</v>
      </c>
      <c r="L1182" s="110" t="s">
        <v>1095</v>
      </c>
      <c r="M1182" s="134" t="str">
        <f t="shared" si="48"/>
        <v/>
      </c>
      <c r="N1182" s="110"/>
      <c r="O1182" s="110"/>
      <c r="P1182" s="234"/>
    </row>
    <row r="1183" spans="1:16" x14ac:dyDescent="0.2">
      <c r="A1183" s="154"/>
      <c r="B1183" s="154"/>
      <c r="C1183" s="154"/>
      <c r="D1183" s="149"/>
      <c r="E1183" s="149"/>
      <c r="F1183" s="150"/>
      <c r="H1183" s="106"/>
      <c r="I1183" s="110" t="str">
        <f t="shared" si="47"/>
        <v/>
      </c>
      <c r="J1183" s="122" t="s">
        <v>16298</v>
      </c>
      <c r="K1183" s="110" t="s">
        <v>2738</v>
      </c>
      <c r="L1183" s="110" t="s">
        <v>1095</v>
      </c>
      <c r="M1183" s="134" t="str">
        <f t="shared" si="48"/>
        <v/>
      </c>
      <c r="N1183" s="110"/>
      <c r="O1183" s="110"/>
      <c r="P1183" s="234"/>
    </row>
    <row r="1184" spans="1:16" x14ac:dyDescent="0.2">
      <c r="A1184" s="154"/>
      <c r="B1184" s="154"/>
      <c r="C1184" s="154"/>
      <c r="D1184" s="149"/>
      <c r="E1184" s="149"/>
      <c r="F1184" s="150"/>
      <c r="H1184" s="106"/>
      <c r="I1184" s="110" t="str">
        <f t="shared" si="47"/>
        <v/>
      </c>
      <c r="J1184" s="122" t="s">
        <v>16299</v>
      </c>
      <c r="K1184" s="110" t="s">
        <v>2739</v>
      </c>
      <c r="L1184" s="110" t="s">
        <v>1095</v>
      </c>
      <c r="M1184" s="134" t="str">
        <f t="shared" si="48"/>
        <v/>
      </c>
      <c r="N1184" s="110"/>
      <c r="O1184" s="110"/>
      <c r="P1184" s="234"/>
    </row>
    <row r="1185" spans="1:16" x14ac:dyDescent="0.2">
      <c r="A1185" s="154"/>
      <c r="B1185" s="154"/>
      <c r="C1185" s="154"/>
      <c r="D1185" s="149"/>
      <c r="E1185" s="149"/>
      <c r="F1185" s="150"/>
      <c r="H1185" s="106"/>
      <c r="I1185" s="110" t="str">
        <f t="shared" si="47"/>
        <v/>
      </c>
      <c r="J1185" s="122" t="s">
        <v>16300</v>
      </c>
      <c r="K1185" s="110" t="s">
        <v>2740</v>
      </c>
      <c r="L1185" s="110" t="s">
        <v>1095</v>
      </c>
      <c r="M1185" s="134" t="str">
        <f t="shared" si="48"/>
        <v/>
      </c>
      <c r="N1185" s="110"/>
      <c r="O1185" s="110"/>
      <c r="P1185" s="234"/>
    </row>
    <row r="1186" spans="1:16" x14ac:dyDescent="0.2">
      <c r="A1186" s="154"/>
      <c r="B1186" s="154"/>
      <c r="C1186" s="154"/>
      <c r="D1186" s="149"/>
      <c r="E1186" s="149"/>
      <c r="F1186" s="150"/>
      <c r="H1186" s="106"/>
      <c r="I1186" s="110" t="str">
        <f t="shared" si="47"/>
        <v/>
      </c>
      <c r="J1186" s="122" t="s">
        <v>16301</v>
      </c>
      <c r="K1186" s="110" t="s">
        <v>2741</v>
      </c>
      <c r="L1186" s="110" t="s">
        <v>1095</v>
      </c>
      <c r="M1186" s="134" t="str">
        <f t="shared" si="48"/>
        <v/>
      </c>
      <c r="N1186" s="110"/>
      <c r="O1186" s="110"/>
      <c r="P1186" s="234"/>
    </row>
    <row r="1187" spans="1:16" x14ac:dyDescent="0.2">
      <c r="A1187" s="154"/>
      <c r="B1187" s="154"/>
      <c r="C1187" s="154"/>
      <c r="D1187" s="149"/>
      <c r="E1187" s="149"/>
      <c r="F1187" s="150"/>
      <c r="H1187" s="106"/>
      <c r="I1187" s="110" t="str">
        <f t="shared" si="47"/>
        <v/>
      </c>
      <c r="J1187" s="122" t="s">
        <v>16302</v>
      </c>
      <c r="K1187" s="110" t="s">
        <v>2742</v>
      </c>
      <c r="L1187" s="110" t="s">
        <v>1095</v>
      </c>
      <c r="M1187" s="134" t="str">
        <f t="shared" si="48"/>
        <v/>
      </c>
      <c r="N1187" s="110"/>
      <c r="O1187" s="110"/>
      <c r="P1187" s="234"/>
    </row>
    <row r="1188" spans="1:16" x14ac:dyDescent="0.2">
      <c r="A1188" s="154"/>
      <c r="B1188" s="154"/>
      <c r="C1188" s="154"/>
      <c r="D1188" s="149"/>
      <c r="E1188" s="149"/>
      <c r="F1188" s="150"/>
      <c r="H1188" s="106"/>
      <c r="I1188" s="110" t="str">
        <f t="shared" si="47"/>
        <v/>
      </c>
      <c r="J1188" s="122" t="s">
        <v>16303</v>
      </c>
      <c r="K1188" s="110" t="s">
        <v>2743</v>
      </c>
      <c r="L1188" s="110" t="s">
        <v>1095</v>
      </c>
      <c r="M1188" s="134" t="str">
        <f t="shared" si="48"/>
        <v/>
      </c>
      <c r="N1188" s="110"/>
      <c r="O1188" s="110"/>
      <c r="P1188" s="234"/>
    </row>
    <row r="1189" spans="1:16" x14ac:dyDescent="0.2">
      <c r="A1189" s="154"/>
      <c r="B1189" s="154"/>
      <c r="C1189" s="154"/>
      <c r="D1189" s="149"/>
      <c r="E1189" s="149"/>
      <c r="F1189" s="150"/>
      <c r="H1189" s="106"/>
      <c r="I1189" s="110" t="str">
        <f t="shared" si="47"/>
        <v/>
      </c>
      <c r="J1189" s="122" t="s">
        <v>16304</v>
      </c>
      <c r="K1189" s="110" t="s">
        <v>2744</v>
      </c>
      <c r="L1189" s="110" t="s">
        <v>1095</v>
      </c>
      <c r="M1189" s="134" t="str">
        <f t="shared" si="48"/>
        <v/>
      </c>
      <c r="N1189" s="110"/>
      <c r="O1189" s="110"/>
      <c r="P1189" s="234"/>
    </row>
    <row r="1190" spans="1:16" x14ac:dyDescent="0.2">
      <c r="A1190" s="154"/>
      <c r="B1190" s="154"/>
      <c r="C1190" s="154"/>
      <c r="D1190" s="149"/>
      <c r="E1190" s="149"/>
      <c r="F1190" s="150"/>
      <c r="H1190" s="106"/>
      <c r="I1190" s="110" t="str">
        <f t="shared" si="47"/>
        <v/>
      </c>
      <c r="J1190" s="122" t="s">
        <v>16305</v>
      </c>
      <c r="K1190" s="110" t="s">
        <v>2745</v>
      </c>
      <c r="L1190" s="110" t="s">
        <v>1095</v>
      </c>
      <c r="M1190" s="134" t="str">
        <f t="shared" si="48"/>
        <v/>
      </c>
      <c r="N1190" s="110"/>
      <c r="O1190" s="110"/>
      <c r="P1190" s="234"/>
    </row>
    <row r="1191" spans="1:16" x14ac:dyDescent="0.2">
      <c r="A1191" s="154"/>
      <c r="B1191" s="154"/>
      <c r="C1191" s="154"/>
      <c r="D1191" s="149"/>
      <c r="E1191" s="149"/>
      <c r="F1191" s="150"/>
      <c r="H1191" s="106"/>
      <c r="I1191" s="110" t="str">
        <f t="shared" si="47"/>
        <v/>
      </c>
      <c r="J1191" s="122" t="s">
        <v>16306</v>
      </c>
      <c r="K1191" s="110" t="s">
        <v>2746</v>
      </c>
      <c r="L1191" s="110" t="s">
        <v>1095</v>
      </c>
      <c r="M1191" s="134" t="str">
        <f t="shared" si="48"/>
        <v/>
      </c>
      <c r="N1191" s="110"/>
      <c r="O1191" s="110"/>
      <c r="P1191" s="234"/>
    </row>
    <row r="1192" spans="1:16" x14ac:dyDescent="0.2">
      <c r="A1192" s="154"/>
      <c r="B1192" s="154"/>
      <c r="C1192" s="154"/>
      <c r="D1192" s="149"/>
      <c r="E1192" s="149"/>
      <c r="F1192" s="150"/>
      <c r="H1192" s="106"/>
      <c r="I1192" s="110" t="str">
        <f t="shared" si="47"/>
        <v/>
      </c>
      <c r="J1192" s="122" t="s">
        <v>16307</v>
      </c>
      <c r="K1192" s="110" t="s">
        <v>2747</v>
      </c>
      <c r="L1192" s="110" t="s">
        <v>1095</v>
      </c>
      <c r="M1192" s="134" t="str">
        <f t="shared" si="48"/>
        <v/>
      </c>
      <c r="N1192" s="110"/>
      <c r="O1192" s="110"/>
      <c r="P1192" s="234"/>
    </row>
    <row r="1193" spans="1:16" x14ac:dyDescent="0.2">
      <c r="A1193" s="154"/>
      <c r="B1193" s="154"/>
      <c r="C1193" s="154"/>
      <c r="D1193" s="149"/>
      <c r="E1193" s="149"/>
      <c r="F1193" s="150"/>
      <c r="H1193" s="106"/>
      <c r="I1193" s="110" t="str">
        <f t="shared" si="47"/>
        <v/>
      </c>
      <c r="J1193" s="122" t="s">
        <v>16308</v>
      </c>
      <c r="K1193" s="110" t="s">
        <v>2748</v>
      </c>
      <c r="L1193" s="110" t="s">
        <v>1095</v>
      </c>
      <c r="M1193" s="134" t="str">
        <f t="shared" si="48"/>
        <v/>
      </c>
      <c r="N1193" s="110"/>
      <c r="O1193" s="110"/>
      <c r="P1193" s="234"/>
    </row>
    <row r="1194" spans="1:16" x14ac:dyDescent="0.2">
      <c r="A1194" s="154"/>
      <c r="B1194" s="154"/>
      <c r="C1194" s="154"/>
      <c r="D1194" s="149"/>
      <c r="E1194" s="149"/>
      <c r="F1194" s="150"/>
      <c r="H1194" s="106"/>
      <c r="I1194" s="110" t="str">
        <f t="shared" si="47"/>
        <v/>
      </c>
      <c r="J1194" s="122" t="s">
        <v>16309</v>
      </c>
      <c r="K1194" s="110" t="s">
        <v>2749</v>
      </c>
      <c r="L1194" s="110" t="s">
        <v>1095</v>
      </c>
      <c r="M1194" s="134" t="str">
        <f t="shared" si="48"/>
        <v/>
      </c>
      <c r="N1194" s="110"/>
      <c r="O1194" s="110"/>
      <c r="P1194" s="234"/>
    </row>
    <row r="1195" spans="1:16" x14ac:dyDescent="0.2">
      <c r="A1195" s="154"/>
      <c r="B1195" s="154"/>
      <c r="C1195" s="154"/>
      <c r="D1195" s="149"/>
      <c r="E1195" s="149"/>
      <c r="F1195" s="150"/>
      <c r="H1195" s="106"/>
      <c r="I1195" s="110" t="str">
        <f t="shared" si="47"/>
        <v/>
      </c>
      <c r="J1195" s="122" t="s">
        <v>16310</v>
      </c>
      <c r="K1195" s="110" t="s">
        <v>2750</v>
      </c>
      <c r="L1195" s="110" t="s">
        <v>1095</v>
      </c>
      <c r="M1195" s="134" t="str">
        <f t="shared" si="48"/>
        <v/>
      </c>
      <c r="N1195" s="110"/>
      <c r="O1195" s="110"/>
      <c r="P1195" s="234"/>
    </row>
    <row r="1196" spans="1:16" x14ac:dyDescent="0.2">
      <c r="A1196" s="154"/>
      <c r="B1196" s="154"/>
      <c r="C1196" s="154"/>
      <c r="D1196" s="149"/>
      <c r="E1196" s="149"/>
      <c r="F1196" s="150"/>
      <c r="H1196" s="106"/>
      <c r="I1196" s="110" t="str">
        <f t="shared" si="47"/>
        <v/>
      </c>
      <c r="J1196" s="122" t="s">
        <v>16311</v>
      </c>
      <c r="K1196" s="110" t="s">
        <v>2751</v>
      </c>
      <c r="L1196" s="110" t="s">
        <v>1095</v>
      </c>
      <c r="M1196" s="134" t="str">
        <f t="shared" si="48"/>
        <v/>
      </c>
      <c r="N1196" s="110"/>
      <c r="O1196" s="110"/>
      <c r="P1196" s="234"/>
    </row>
    <row r="1197" spans="1:16" x14ac:dyDescent="0.2">
      <c r="A1197" s="154"/>
      <c r="B1197" s="154"/>
      <c r="C1197" s="154"/>
      <c r="D1197" s="149"/>
      <c r="E1197" s="149"/>
      <c r="F1197" s="150"/>
      <c r="H1197" s="106"/>
      <c r="I1197" s="110" t="str">
        <f t="shared" si="47"/>
        <v/>
      </c>
      <c r="J1197" s="122" t="s">
        <v>16312</v>
      </c>
      <c r="K1197" s="110" t="s">
        <v>2752</v>
      </c>
      <c r="L1197" s="110" t="s">
        <v>1095</v>
      </c>
      <c r="M1197" s="134" t="str">
        <f t="shared" si="48"/>
        <v/>
      </c>
      <c r="N1197" s="110"/>
      <c r="O1197" s="110"/>
      <c r="P1197" s="234"/>
    </row>
    <row r="1198" spans="1:16" x14ac:dyDescent="0.2">
      <c r="A1198" s="154"/>
      <c r="B1198" s="154"/>
      <c r="C1198" s="154"/>
      <c r="D1198" s="149"/>
      <c r="E1198" s="149"/>
      <c r="F1198" s="150"/>
      <c r="H1198" s="106"/>
      <c r="I1198" s="110" t="str">
        <f t="shared" si="47"/>
        <v/>
      </c>
      <c r="J1198" s="122" t="s">
        <v>16313</v>
      </c>
      <c r="K1198" s="110" t="s">
        <v>2753</v>
      </c>
      <c r="L1198" s="110" t="s">
        <v>1095</v>
      </c>
      <c r="M1198" s="134" t="str">
        <f t="shared" si="48"/>
        <v/>
      </c>
      <c r="N1198" s="110"/>
      <c r="O1198" s="110"/>
      <c r="P1198" s="234"/>
    </row>
    <row r="1199" spans="1:16" x14ac:dyDescent="0.2">
      <c r="A1199" s="154"/>
      <c r="B1199" s="154"/>
      <c r="C1199" s="154"/>
      <c r="D1199" s="149"/>
      <c r="E1199" s="149"/>
      <c r="F1199" s="150"/>
      <c r="H1199" s="106"/>
      <c r="I1199" s="110" t="str">
        <f t="shared" si="47"/>
        <v/>
      </c>
      <c r="J1199" s="122" t="s">
        <v>16314</v>
      </c>
      <c r="K1199" s="110" t="s">
        <v>2754</v>
      </c>
      <c r="L1199" s="110" t="s">
        <v>1095</v>
      </c>
      <c r="M1199" s="134" t="str">
        <f t="shared" si="48"/>
        <v/>
      </c>
      <c r="N1199" s="110"/>
      <c r="O1199" s="110"/>
      <c r="P1199" s="234"/>
    </row>
    <row r="1200" spans="1:16" x14ac:dyDescent="0.2">
      <c r="A1200" s="154"/>
      <c r="B1200" s="154"/>
      <c r="C1200" s="154"/>
      <c r="D1200" s="149"/>
      <c r="E1200" s="149"/>
      <c r="F1200" s="150"/>
      <c r="H1200" s="106"/>
      <c r="I1200" s="110" t="str">
        <f t="shared" si="47"/>
        <v/>
      </c>
      <c r="J1200" s="122" t="s">
        <v>16315</v>
      </c>
      <c r="K1200" s="110" t="s">
        <v>2755</v>
      </c>
      <c r="L1200" s="110" t="s">
        <v>1095</v>
      </c>
      <c r="M1200" s="134" t="str">
        <f t="shared" si="48"/>
        <v/>
      </c>
      <c r="N1200" s="110"/>
      <c r="O1200" s="110"/>
      <c r="P1200" s="234"/>
    </row>
    <row r="1201" spans="1:16" x14ac:dyDescent="0.2">
      <c r="A1201" s="154"/>
      <c r="B1201" s="154"/>
      <c r="C1201" s="154"/>
      <c r="D1201" s="149"/>
      <c r="E1201" s="149"/>
      <c r="F1201" s="150"/>
      <c r="H1201" s="106"/>
      <c r="I1201" s="110" t="str">
        <f t="shared" si="47"/>
        <v/>
      </c>
      <c r="J1201" s="122" t="s">
        <v>16316</v>
      </c>
      <c r="K1201" s="110" t="s">
        <v>2756</v>
      </c>
      <c r="L1201" s="110" t="s">
        <v>1095</v>
      </c>
      <c r="M1201" s="134" t="str">
        <f t="shared" si="48"/>
        <v/>
      </c>
      <c r="N1201" s="110"/>
      <c r="O1201" s="110"/>
      <c r="P1201" s="234"/>
    </row>
    <row r="1202" spans="1:16" x14ac:dyDescent="0.2">
      <c r="A1202" s="154"/>
      <c r="B1202" s="154"/>
      <c r="C1202" s="154"/>
      <c r="D1202" s="149"/>
      <c r="E1202" s="149"/>
      <c r="F1202" s="150"/>
      <c r="H1202" s="106"/>
      <c r="I1202" s="110" t="str">
        <f t="shared" si="47"/>
        <v/>
      </c>
      <c r="J1202" s="122" t="s">
        <v>16317</v>
      </c>
      <c r="K1202" s="110" t="s">
        <v>2757</v>
      </c>
      <c r="L1202" s="110" t="s">
        <v>1095</v>
      </c>
      <c r="M1202" s="134" t="str">
        <f t="shared" si="48"/>
        <v/>
      </c>
      <c r="N1202" s="110"/>
      <c r="O1202" s="110"/>
      <c r="P1202" s="234"/>
    </row>
    <row r="1203" spans="1:16" x14ac:dyDescent="0.2">
      <c r="A1203" s="154"/>
      <c r="B1203" s="154"/>
      <c r="C1203" s="154"/>
      <c r="D1203" s="149"/>
      <c r="E1203" s="149"/>
      <c r="F1203" s="150"/>
      <c r="H1203" s="106"/>
      <c r="I1203" s="110" t="str">
        <f t="shared" si="47"/>
        <v/>
      </c>
      <c r="J1203" s="122" t="s">
        <v>16318</v>
      </c>
      <c r="K1203" s="110" t="s">
        <v>2758</v>
      </c>
      <c r="L1203" s="110" t="s">
        <v>1095</v>
      </c>
      <c r="M1203" s="134" t="str">
        <f t="shared" si="48"/>
        <v/>
      </c>
      <c r="N1203" s="110"/>
      <c r="O1203" s="110"/>
      <c r="P1203" s="234"/>
    </row>
    <row r="1204" spans="1:16" x14ac:dyDescent="0.2">
      <c r="A1204" s="154"/>
      <c r="B1204" s="154"/>
      <c r="C1204" s="154"/>
      <c r="D1204" s="149"/>
      <c r="E1204" s="149"/>
      <c r="F1204" s="150"/>
      <c r="H1204" s="106"/>
      <c r="I1204" s="110" t="str">
        <f t="shared" si="47"/>
        <v/>
      </c>
      <c r="J1204" s="122" t="s">
        <v>16319</v>
      </c>
      <c r="K1204" s="110" t="s">
        <v>2759</v>
      </c>
      <c r="L1204" s="110" t="s">
        <v>1095</v>
      </c>
      <c r="M1204" s="134" t="str">
        <f t="shared" si="48"/>
        <v/>
      </c>
      <c r="N1204" s="110"/>
      <c r="O1204" s="110"/>
      <c r="P1204" s="234"/>
    </row>
    <row r="1205" spans="1:16" x14ac:dyDescent="0.2">
      <c r="A1205" s="154"/>
      <c r="B1205" s="154"/>
      <c r="C1205" s="154"/>
      <c r="D1205" s="149"/>
      <c r="E1205" s="149"/>
      <c r="F1205" s="150"/>
      <c r="H1205" s="106"/>
      <c r="I1205" s="110" t="str">
        <f t="shared" si="47"/>
        <v/>
      </c>
      <c r="J1205" s="122" t="s">
        <v>16320</v>
      </c>
      <c r="K1205" s="110" t="s">
        <v>2760</v>
      </c>
      <c r="L1205" s="110" t="s">
        <v>1095</v>
      </c>
      <c r="M1205" s="134" t="str">
        <f t="shared" si="48"/>
        <v/>
      </c>
      <c r="N1205" s="110"/>
      <c r="O1205" s="110"/>
      <c r="P1205" s="234"/>
    </row>
    <row r="1206" spans="1:16" x14ac:dyDescent="0.2">
      <c r="A1206" s="154"/>
      <c r="B1206" s="154"/>
      <c r="C1206" s="154"/>
      <c r="D1206" s="149"/>
      <c r="E1206" s="149"/>
      <c r="F1206" s="150"/>
      <c r="H1206" s="106"/>
      <c r="I1206" s="110" t="str">
        <f t="shared" si="47"/>
        <v/>
      </c>
      <c r="J1206" s="122" t="s">
        <v>16321</v>
      </c>
      <c r="K1206" s="110" t="s">
        <v>2761</v>
      </c>
      <c r="L1206" s="110" t="s">
        <v>1095</v>
      </c>
      <c r="M1206" s="134" t="str">
        <f t="shared" si="48"/>
        <v/>
      </c>
      <c r="N1206" s="110"/>
      <c r="O1206" s="110"/>
      <c r="P1206" s="234"/>
    </row>
    <row r="1207" spans="1:16" x14ac:dyDescent="0.2">
      <c r="A1207" s="154"/>
      <c r="B1207" s="154"/>
      <c r="C1207" s="154"/>
      <c r="D1207" s="149"/>
      <c r="E1207" s="149"/>
      <c r="F1207" s="150"/>
      <c r="H1207" s="106"/>
      <c r="I1207" s="110" t="str">
        <f t="shared" si="47"/>
        <v/>
      </c>
      <c r="J1207" s="122" t="s">
        <v>16322</v>
      </c>
      <c r="K1207" s="110" t="s">
        <v>2762</v>
      </c>
      <c r="L1207" s="110" t="s">
        <v>1095</v>
      </c>
      <c r="M1207" s="134" t="str">
        <f t="shared" si="48"/>
        <v/>
      </c>
      <c r="N1207" s="110"/>
      <c r="O1207" s="110"/>
      <c r="P1207" s="234"/>
    </row>
    <row r="1208" spans="1:16" x14ac:dyDescent="0.2">
      <c r="A1208" s="154"/>
      <c r="B1208" s="154"/>
      <c r="C1208" s="154"/>
      <c r="D1208" s="149"/>
      <c r="E1208" s="149"/>
      <c r="F1208" s="150"/>
      <c r="H1208" s="106"/>
      <c r="I1208" s="110" t="str">
        <f t="shared" si="47"/>
        <v/>
      </c>
      <c r="J1208" s="122" t="s">
        <v>16323</v>
      </c>
      <c r="K1208" s="110" t="s">
        <v>2763</v>
      </c>
      <c r="L1208" s="110" t="s">
        <v>1095</v>
      </c>
      <c r="M1208" s="134" t="str">
        <f t="shared" si="48"/>
        <v/>
      </c>
      <c r="N1208" s="110"/>
      <c r="O1208" s="110"/>
      <c r="P1208" s="234"/>
    </row>
    <row r="1209" spans="1:16" x14ac:dyDescent="0.2">
      <c r="A1209" s="154"/>
      <c r="B1209" s="154"/>
      <c r="C1209" s="154"/>
      <c r="D1209" s="149"/>
      <c r="E1209" s="149"/>
      <c r="F1209" s="150"/>
      <c r="H1209" s="106"/>
      <c r="I1209" s="110" t="str">
        <f t="shared" si="47"/>
        <v/>
      </c>
      <c r="J1209" s="122" t="s">
        <v>16324</v>
      </c>
      <c r="K1209" s="110" t="s">
        <v>2764</v>
      </c>
      <c r="L1209" s="110" t="s">
        <v>1095</v>
      </c>
      <c r="M1209" s="134" t="str">
        <f t="shared" si="48"/>
        <v/>
      </c>
      <c r="N1209" s="110"/>
      <c r="O1209" s="110"/>
      <c r="P1209" s="234"/>
    </row>
    <row r="1210" spans="1:16" x14ac:dyDescent="0.2">
      <c r="A1210" s="154"/>
      <c r="B1210" s="154"/>
      <c r="C1210" s="154"/>
      <c r="D1210" s="149"/>
      <c r="E1210" s="149"/>
      <c r="F1210" s="150"/>
      <c r="H1210" s="106"/>
      <c r="I1210" s="110" t="str">
        <f t="shared" si="47"/>
        <v/>
      </c>
      <c r="J1210" s="122" t="s">
        <v>16325</v>
      </c>
      <c r="K1210" s="110" t="s">
        <v>2765</v>
      </c>
      <c r="L1210" s="110" t="s">
        <v>1095</v>
      </c>
      <c r="M1210" s="134" t="str">
        <f t="shared" si="48"/>
        <v/>
      </c>
      <c r="N1210" s="110"/>
      <c r="O1210" s="110"/>
      <c r="P1210" s="234"/>
    </row>
    <row r="1211" spans="1:16" x14ac:dyDescent="0.2">
      <c r="A1211" s="154"/>
      <c r="B1211" s="154"/>
      <c r="C1211" s="154"/>
      <c r="D1211" s="149"/>
      <c r="E1211" s="149"/>
      <c r="F1211" s="150"/>
      <c r="H1211" s="106"/>
      <c r="I1211" s="110" t="str">
        <f t="shared" si="47"/>
        <v/>
      </c>
      <c r="J1211" s="122" t="s">
        <v>16326</v>
      </c>
      <c r="K1211" s="110" t="s">
        <v>2766</v>
      </c>
      <c r="L1211" s="110" t="s">
        <v>1095</v>
      </c>
      <c r="M1211" s="134" t="str">
        <f t="shared" si="48"/>
        <v/>
      </c>
      <c r="N1211" s="110"/>
      <c r="O1211" s="110"/>
      <c r="P1211" s="234"/>
    </row>
    <row r="1212" spans="1:16" x14ac:dyDescent="0.2">
      <c r="A1212" s="154"/>
      <c r="B1212" s="154"/>
      <c r="C1212" s="154"/>
      <c r="D1212" s="149"/>
      <c r="E1212" s="149"/>
      <c r="F1212" s="150"/>
      <c r="H1212" s="106"/>
      <c r="I1212" s="110" t="str">
        <f t="shared" si="47"/>
        <v/>
      </c>
      <c r="J1212" s="122" t="s">
        <v>16327</v>
      </c>
      <c r="K1212" s="110" t="s">
        <v>2767</v>
      </c>
      <c r="L1212" s="110" t="s">
        <v>1095</v>
      </c>
      <c r="M1212" s="134" t="str">
        <f t="shared" si="48"/>
        <v/>
      </c>
      <c r="N1212" s="110"/>
      <c r="O1212" s="110"/>
      <c r="P1212" s="234"/>
    </row>
    <row r="1213" spans="1:16" x14ac:dyDescent="0.2">
      <c r="A1213" s="154"/>
      <c r="B1213" s="154"/>
      <c r="C1213" s="154"/>
      <c r="D1213" s="149"/>
      <c r="E1213" s="149"/>
      <c r="F1213" s="150"/>
      <c r="H1213" s="106"/>
      <c r="I1213" s="110" t="str">
        <f t="shared" si="47"/>
        <v/>
      </c>
      <c r="J1213" s="122" t="s">
        <v>16328</v>
      </c>
      <c r="K1213" s="110" t="s">
        <v>2768</v>
      </c>
      <c r="L1213" s="110" t="s">
        <v>1095</v>
      </c>
      <c r="M1213" s="134" t="str">
        <f t="shared" si="48"/>
        <v/>
      </c>
      <c r="N1213" s="110"/>
      <c r="O1213" s="110"/>
      <c r="P1213" s="234"/>
    </row>
    <row r="1214" spans="1:16" x14ac:dyDescent="0.2">
      <c r="A1214" s="154"/>
      <c r="B1214" s="154"/>
      <c r="C1214" s="154"/>
      <c r="D1214" s="149"/>
      <c r="E1214" s="149"/>
      <c r="F1214" s="150"/>
      <c r="H1214" s="106"/>
      <c r="I1214" s="110" t="str">
        <f t="shared" si="47"/>
        <v/>
      </c>
      <c r="J1214" s="122" t="s">
        <v>16329</v>
      </c>
      <c r="K1214" s="110" t="s">
        <v>2769</v>
      </c>
      <c r="L1214" s="110" t="s">
        <v>1095</v>
      </c>
      <c r="M1214" s="134" t="str">
        <f t="shared" si="48"/>
        <v/>
      </c>
      <c r="N1214" s="110"/>
      <c r="O1214" s="110"/>
      <c r="P1214" s="234"/>
    </row>
    <row r="1215" spans="1:16" x14ac:dyDescent="0.2">
      <c r="A1215" s="154"/>
      <c r="B1215" s="154"/>
      <c r="C1215" s="154"/>
      <c r="D1215" s="149"/>
      <c r="E1215" s="149"/>
      <c r="F1215" s="150"/>
      <c r="H1215" s="106"/>
      <c r="I1215" s="110" t="str">
        <f t="shared" si="47"/>
        <v/>
      </c>
      <c r="J1215" s="122" t="s">
        <v>16330</v>
      </c>
      <c r="K1215" s="110" t="s">
        <v>2770</v>
      </c>
      <c r="L1215" s="110" t="s">
        <v>1095</v>
      </c>
      <c r="M1215" s="134" t="str">
        <f t="shared" si="48"/>
        <v/>
      </c>
      <c r="N1215" s="110"/>
      <c r="O1215" s="110"/>
      <c r="P1215" s="234"/>
    </row>
    <row r="1216" spans="1:16" x14ac:dyDescent="0.2">
      <c r="A1216" s="154"/>
      <c r="B1216" s="154"/>
      <c r="C1216" s="154"/>
      <c r="D1216" s="149"/>
      <c r="E1216" s="149"/>
      <c r="F1216" s="150"/>
      <c r="H1216" s="106"/>
      <c r="I1216" s="110" t="str">
        <f t="shared" si="47"/>
        <v/>
      </c>
      <c r="J1216" s="122" t="s">
        <v>16331</v>
      </c>
      <c r="K1216" s="110" t="s">
        <v>2771</v>
      </c>
      <c r="L1216" s="110" t="s">
        <v>1095</v>
      </c>
      <c r="M1216" s="134" t="str">
        <f t="shared" si="48"/>
        <v/>
      </c>
      <c r="N1216" s="110"/>
      <c r="O1216" s="110"/>
      <c r="P1216" s="234"/>
    </row>
    <row r="1217" spans="1:16" x14ac:dyDescent="0.2">
      <c r="A1217" s="154"/>
      <c r="B1217" s="154"/>
      <c r="C1217" s="154"/>
      <c r="D1217" s="149"/>
      <c r="E1217" s="149"/>
      <c r="F1217" s="150"/>
      <c r="H1217" s="106"/>
      <c r="I1217" s="110" t="str">
        <f t="shared" si="47"/>
        <v/>
      </c>
      <c r="J1217" s="122" t="s">
        <v>16332</v>
      </c>
      <c r="K1217" s="110" t="s">
        <v>2772</v>
      </c>
      <c r="L1217" s="110" t="s">
        <v>1095</v>
      </c>
      <c r="M1217" s="134" t="str">
        <f t="shared" si="48"/>
        <v/>
      </c>
      <c r="N1217" s="110"/>
      <c r="O1217" s="110"/>
      <c r="P1217" s="234"/>
    </row>
    <row r="1218" spans="1:16" x14ac:dyDescent="0.2">
      <c r="A1218" s="154"/>
      <c r="B1218" s="154"/>
      <c r="C1218" s="154"/>
      <c r="D1218" s="149"/>
      <c r="E1218" s="149"/>
      <c r="F1218" s="150"/>
      <c r="H1218" s="106"/>
      <c r="I1218" s="110" t="str">
        <f t="shared" si="47"/>
        <v/>
      </c>
      <c r="J1218" s="122" t="s">
        <v>16333</v>
      </c>
      <c r="K1218" s="110" t="s">
        <v>2773</v>
      </c>
      <c r="L1218" s="110" t="s">
        <v>1095</v>
      </c>
      <c r="M1218" s="134" t="str">
        <f t="shared" si="48"/>
        <v/>
      </c>
      <c r="N1218" s="110"/>
      <c r="O1218" s="110"/>
      <c r="P1218" s="234"/>
    </row>
    <row r="1219" spans="1:16" x14ac:dyDescent="0.2">
      <c r="A1219" s="154"/>
      <c r="B1219" s="154"/>
      <c r="C1219" s="154"/>
      <c r="D1219" s="149"/>
      <c r="E1219" s="149"/>
      <c r="F1219" s="150"/>
      <c r="H1219" s="106"/>
      <c r="I1219" s="110" t="str">
        <f t="shared" si="47"/>
        <v/>
      </c>
      <c r="J1219" s="122" t="s">
        <v>16334</v>
      </c>
      <c r="K1219" s="110" t="s">
        <v>2774</v>
      </c>
      <c r="L1219" s="110" t="s">
        <v>1095</v>
      </c>
      <c r="M1219" s="134" t="str">
        <f t="shared" si="48"/>
        <v/>
      </c>
      <c r="N1219" s="110"/>
      <c r="O1219" s="110"/>
      <c r="P1219" s="234"/>
    </row>
    <row r="1220" spans="1:16" x14ac:dyDescent="0.2">
      <c r="A1220" s="154"/>
      <c r="B1220" s="154"/>
      <c r="C1220" s="154"/>
      <c r="D1220" s="149"/>
      <c r="E1220" s="149"/>
      <c r="F1220" s="150"/>
      <c r="H1220" s="106"/>
      <c r="I1220" s="110" t="str">
        <f t="shared" si="47"/>
        <v/>
      </c>
      <c r="J1220" s="122" t="s">
        <v>16335</v>
      </c>
      <c r="K1220" s="110" t="s">
        <v>2775</v>
      </c>
      <c r="L1220" s="110" t="s">
        <v>1095</v>
      </c>
      <c r="M1220" s="134" t="str">
        <f t="shared" si="48"/>
        <v/>
      </c>
      <c r="N1220" s="110"/>
      <c r="O1220" s="110"/>
      <c r="P1220" s="234"/>
    </row>
    <row r="1221" spans="1:16" x14ac:dyDescent="0.2">
      <c r="A1221" s="154"/>
      <c r="B1221" s="154"/>
      <c r="C1221" s="154"/>
      <c r="D1221" s="149"/>
      <c r="E1221" s="149"/>
      <c r="F1221" s="150"/>
      <c r="H1221" s="106"/>
      <c r="I1221" s="110" t="str">
        <f t="shared" si="47"/>
        <v/>
      </c>
      <c r="J1221" s="122" t="s">
        <v>16336</v>
      </c>
      <c r="K1221" s="110" t="s">
        <v>2776</v>
      </c>
      <c r="L1221" s="110" t="s">
        <v>1095</v>
      </c>
      <c r="M1221" s="134" t="str">
        <f t="shared" si="48"/>
        <v/>
      </c>
      <c r="N1221" s="110"/>
      <c r="O1221" s="110"/>
      <c r="P1221" s="234" t="s">
        <v>5019</v>
      </c>
    </row>
    <row r="1222" spans="1:16" x14ac:dyDescent="0.2">
      <c r="A1222" s="154"/>
      <c r="B1222" s="154"/>
      <c r="C1222" s="154"/>
      <c r="D1222" s="149"/>
      <c r="E1222" s="149"/>
      <c r="F1222" s="150"/>
      <c r="H1222" s="106"/>
      <c r="I1222" s="110" t="str">
        <f t="shared" si="47"/>
        <v/>
      </c>
      <c r="J1222" s="122" t="s">
        <v>16337</v>
      </c>
      <c r="K1222" s="110" t="s">
        <v>2777</v>
      </c>
      <c r="L1222" s="110" t="s">
        <v>1095</v>
      </c>
      <c r="M1222" s="134" t="str">
        <f t="shared" si="48"/>
        <v/>
      </c>
      <c r="N1222" s="110"/>
      <c r="O1222" s="110"/>
      <c r="P1222" s="234"/>
    </row>
    <row r="1223" spans="1:16" x14ac:dyDescent="0.2">
      <c r="A1223" s="154"/>
      <c r="B1223" s="154"/>
      <c r="C1223" s="154"/>
      <c r="D1223" s="149"/>
      <c r="E1223" s="149"/>
      <c r="F1223" s="150"/>
      <c r="H1223" s="106"/>
      <c r="I1223" s="110" t="str">
        <f t="shared" si="47"/>
        <v/>
      </c>
      <c r="J1223" s="122" t="s">
        <v>16338</v>
      </c>
      <c r="K1223" s="110" t="s">
        <v>2778</v>
      </c>
      <c r="L1223" s="110" t="s">
        <v>1095</v>
      </c>
      <c r="M1223" s="134" t="str">
        <f t="shared" si="48"/>
        <v/>
      </c>
      <c r="N1223" s="110"/>
      <c r="O1223" s="110"/>
      <c r="P1223" s="234"/>
    </row>
    <row r="1224" spans="1:16" x14ac:dyDescent="0.2">
      <c r="A1224" s="154"/>
      <c r="B1224" s="154"/>
      <c r="C1224" s="154"/>
      <c r="D1224" s="149"/>
      <c r="E1224" s="149"/>
      <c r="F1224" s="150"/>
      <c r="H1224" s="106"/>
      <c r="I1224" s="110" t="str">
        <f t="shared" si="47"/>
        <v/>
      </c>
      <c r="J1224" s="122" t="s">
        <v>16339</v>
      </c>
      <c r="K1224" s="110" t="s">
        <v>2779</v>
      </c>
      <c r="L1224" s="110" t="s">
        <v>1095</v>
      </c>
      <c r="M1224" s="134" t="str">
        <f t="shared" si="48"/>
        <v/>
      </c>
      <c r="N1224" s="110"/>
      <c r="O1224" s="110"/>
      <c r="P1224" s="234"/>
    </row>
    <row r="1225" spans="1:16" x14ac:dyDescent="0.2">
      <c r="A1225" s="154"/>
      <c r="B1225" s="154"/>
      <c r="C1225" s="154"/>
      <c r="D1225" s="149"/>
      <c r="E1225" s="149"/>
      <c r="F1225" s="150"/>
      <c r="H1225" s="106"/>
      <c r="I1225" s="110" t="str">
        <f t="shared" ref="I1225:I1288" si="49">IFERROR((INDEX(A:E,MATCH($J1225,E:E,0),2)),"")</f>
        <v/>
      </c>
      <c r="J1225" s="122" t="s">
        <v>16340</v>
      </c>
      <c r="K1225" s="110" t="s">
        <v>2780</v>
      </c>
      <c r="L1225" s="110" t="s">
        <v>1095</v>
      </c>
      <c r="M1225" s="134" t="str">
        <f t="shared" si="48"/>
        <v/>
      </c>
      <c r="N1225" s="110"/>
      <c r="O1225" s="110"/>
      <c r="P1225" s="234"/>
    </row>
    <row r="1226" spans="1:16" x14ac:dyDescent="0.2">
      <c r="A1226" s="154"/>
      <c r="B1226" s="154"/>
      <c r="C1226" s="154"/>
      <c r="D1226" s="149"/>
      <c r="E1226" s="149"/>
      <c r="F1226" s="150"/>
      <c r="H1226" s="106"/>
      <c r="I1226" s="110" t="str">
        <f t="shared" si="49"/>
        <v/>
      </c>
      <c r="J1226" s="122" t="s">
        <v>16341</v>
      </c>
      <c r="K1226" s="110" t="s">
        <v>2781</v>
      </c>
      <c r="L1226" s="110" t="s">
        <v>1095</v>
      </c>
      <c r="M1226" s="134" t="str">
        <f t="shared" ref="M1226:M1289" si="50">IF(N1226="","",HYPERLINK(O1226,N1226))</f>
        <v/>
      </c>
      <c r="N1226" s="110"/>
      <c r="O1226" s="110"/>
      <c r="P1226" s="234"/>
    </row>
    <row r="1227" spans="1:16" x14ac:dyDescent="0.2">
      <c r="A1227" s="154"/>
      <c r="B1227" s="154"/>
      <c r="C1227" s="154"/>
      <c r="D1227" s="149"/>
      <c r="E1227" s="149"/>
      <c r="F1227" s="150"/>
      <c r="H1227" s="106"/>
      <c r="I1227" s="110" t="str">
        <f t="shared" si="49"/>
        <v/>
      </c>
      <c r="J1227" s="122" t="s">
        <v>16342</v>
      </c>
      <c r="K1227" s="110" t="s">
        <v>2782</v>
      </c>
      <c r="L1227" s="110" t="s">
        <v>1095</v>
      </c>
      <c r="M1227" s="134" t="str">
        <f t="shared" si="50"/>
        <v/>
      </c>
      <c r="N1227" s="110"/>
      <c r="O1227" s="110"/>
      <c r="P1227" s="234"/>
    </row>
    <row r="1228" spans="1:16" x14ac:dyDescent="0.2">
      <c r="A1228" s="154"/>
      <c r="B1228" s="154"/>
      <c r="C1228" s="154"/>
      <c r="D1228" s="149"/>
      <c r="E1228" s="149"/>
      <c r="F1228" s="150"/>
      <c r="H1228" s="106"/>
      <c r="I1228" s="110" t="str">
        <f t="shared" si="49"/>
        <v/>
      </c>
      <c r="J1228" s="122" t="s">
        <v>16343</v>
      </c>
      <c r="K1228" s="110" t="s">
        <v>2783</v>
      </c>
      <c r="L1228" s="110" t="s">
        <v>1095</v>
      </c>
      <c r="M1228" s="134" t="str">
        <f t="shared" si="50"/>
        <v/>
      </c>
      <c r="N1228" s="110"/>
      <c r="O1228" s="110"/>
      <c r="P1228" s="234"/>
    </row>
    <row r="1229" spans="1:16" x14ac:dyDescent="0.2">
      <c r="A1229" s="154"/>
      <c r="B1229" s="154"/>
      <c r="C1229" s="154"/>
      <c r="D1229" s="149"/>
      <c r="E1229" s="149"/>
      <c r="F1229" s="150"/>
      <c r="H1229" s="106"/>
      <c r="I1229" s="110" t="str">
        <f t="shared" si="49"/>
        <v/>
      </c>
      <c r="J1229" s="122" t="s">
        <v>16344</v>
      </c>
      <c r="K1229" s="110" t="s">
        <v>2784</v>
      </c>
      <c r="L1229" s="110" t="s">
        <v>1095</v>
      </c>
      <c r="M1229" s="134" t="str">
        <f t="shared" si="50"/>
        <v/>
      </c>
      <c r="N1229" s="110"/>
      <c r="O1229" s="110"/>
      <c r="P1229" s="234"/>
    </row>
    <row r="1230" spans="1:16" x14ac:dyDescent="0.2">
      <c r="A1230" s="154"/>
      <c r="B1230" s="154"/>
      <c r="C1230" s="154"/>
      <c r="D1230" s="149"/>
      <c r="E1230" s="149"/>
      <c r="F1230" s="150"/>
      <c r="H1230" s="106"/>
      <c r="I1230" s="110" t="str">
        <f t="shared" si="49"/>
        <v/>
      </c>
      <c r="J1230" s="122" t="s">
        <v>16345</v>
      </c>
      <c r="K1230" s="110" t="s">
        <v>2785</v>
      </c>
      <c r="L1230" s="110" t="s">
        <v>1095</v>
      </c>
      <c r="M1230" s="134" t="str">
        <f t="shared" si="50"/>
        <v/>
      </c>
      <c r="N1230" s="110"/>
      <c r="O1230" s="110"/>
      <c r="P1230" s="234"/>
    </row>
    <row r="1231" spans="1:16" x14ac:dyDescent="0.2">
      <c r="A1231" s="154"/>
      <c r="B1231" s="154"/>
      <c r="C1231" s="154"/>
      <c r="D1231" s="149"/>
      <c r="E1231" s="149"/>
      <c r="F1231" s="150"/>
      <c r="H1231" s="106"/>
      <c r="I1231" s="110" t="str">
        <f t="shared" si="49"/>
        <v/>
      </c>
      <c r="J1231" s="122" t="s">
        <v>19360</v>
      </c>
      <c r="K1231" s="110" t="s">
        <v>2786</v>
      </c>
      <c r="L1231" s="110" t="s">
        <v>1095</v>
      </c>
      <c r="M1231" s="134" t="str">
        <f t="shared" si="50"/>
        <v/>
      </c>
      <c r="N1231" s="110"/>
      <c r="O1231" s="110"/>
      <c r="P1231" s="234"/>
    </row>
    <row r="1232" spans="1:16" x14ac:dyDescent="0.2">
      <c r="A1232" s="154"/>
      <c r="B1232" s="154"/>
      <c r="C1232" s="154"/>
      <c r="D1232" s="149"/>
      <c r="E1232" s="149"/>
      <c r="F1232" s="150"/>
      <c r="H1232" s="106"/>
      <c r="I1232" s="110" t="str">
        <f t="shared" si="49"/>
        <v/>
      </c>
      <c r="J1232" s="122" t="s">
        <v>16346</v>
      </c>
      <c r="K1232" s="110" t="s">
        <v>2787</v>
      </c>
      <c r="L1232" s="110" t="s">
        <v>1095</v>
      </c>
      <c r="M1232" s="134" t="str">
        <f t="shared" si="50"/>
        <v/>
      </c>
      <c r="N1232" s="110"/>
      <c r="O1232" s="110"/>
      <c r="P1232" s="234"/>
    </row>
    <row r="1233" spans="1:16" x14ac:dyDescent="0.2">
      <c r="A1233" s="154"/>
      <c r="B1233" s="154"/>
      <c r="C1233" s="154"/>
      <c r="D1233" s="149"/>
      <c r="E1233" s="149"/>
      <c r="F1233" s="150"/>
      <c r="H1233" s="106"/>
      <c r="I1233" s="110" t="str">
        <f t="shared" si="49"/>
        <v/>
      </c>
      <c r="J1233" s="122" t="s">
        <v>16347</v>
      </c>
      <c r="K1233" s="110" t="s">
        <v>2788</v>
      </c>
      <c r="L1233" s="110" t="s">
        <v>1095</v>
      </c>
      <c r="M1233" s="134" t="str">
        <f t="shared" si="50"/>
        <v/>
      </c>
      <c r="N1233" s="110"/>
      <c r="O1233" s="110"/>
      <c r="P1233" s="234"/>
    </row>
    <row r="1234" spans="1:16" x14ac:dyDescent="0.2">
      <c r="A1234" s="154"/>
      <c r="B1234" s="154"/>
      <c r="C1234" s="154"/>
      <c r="D1234" s="149"/>
      <c r="E1234" s="149"/>
      <c r="F1234" s="150"/>
      <c r="H1234" s="106"/>
      <c r="I1234" s="110" t="str">
        <f t="shared" si="49"/>
        <v/>
      </c>
      <c r="J1234" s="122" t="s">
        <v>16348</v>
      </c>
      <c r="K1234" s="110" t="s">
        <v>2789</v>
      </c>
      <c r="L1234" s="110" t="s">
        <v>1095</v>
      </c>
      <c r="M1234" s="134" t="str">
        <f t="shared" si="50"/>
        <v/>
      </c>
      <c r="N1234" s="110"/>
      <c r="O1234" s="110"/>
      <c r="P1234" s="234"/>
    </row>
    <row r="1235" spans="1:16" x14ac:dyDescent="0.2">
      <c r="A1235" s="154"/>
      <c r="B1235" s="154"/>
      <c r="C1235" s="154"/>
      <c r="D1235" s="149"/>
      <c r="E1235" s="149"/>
      <c r="F1235" s="150"/>
      <c r="H1235" s="106"/>
      <c r="I1235" s="110" t="str">
        <f t="shared" si="49"/>
        <v/>
      </c>
      <c r="J1235" s="122" t="s">
        <v>16349</v>
      </c>
      <c r="K1235" s="110" t="s">
        <v>2790</v>
      </c>
      <c r="L1235" s="110" t="s">
        <v>1095</v>
      </c>
      <c r="M1235" s="134" t="str">
        <f t="shared" si="50"/>
        <v/>
      </c>
      <c r="N1235" s="110"/>
      <c r="O1235" s="110"/>
      <c r="P1235" s="234"/>
    </row>
    <row r="1236" spans="1:16" x14ac:dyDescent="0.2">
      <c r="A1236" s="154"/>
      <c r="B1236" s="154"/>
      <c r="C1236" s="154"/>
      <c r="D1236" s="149"/>
      <c r="E1236" s="149"/>
      <c r="F1236" s="150"/>
      <c r="H1236" s="106"/>
      <c r="I1236" s="110" t="str">
        <f t="shared" si="49"/>
        <v/>
      </c>
      <c r="J1236" s="122" t="s">
        <v>16350</v>
      </c>
      <c r="K1236" s="110" t="s">
        <v>2791</v>
      </c>
      <c r="L1236" s="110" t="s">
        <v>1095</v>
      </c>
      <c r="M1236" s="134" t="str">
        <f t="shared" si="50"/>
        <v/>
      </c>
      <c r="N1236" s="110"/>
      <c r="O1236" s="110"/>
      <c r="P1236" s="234"/>
    </row>
    <row r="1237" spans="1:16" x14ac:dyDescent="0.2">
      <c r="A1237" s="154"/>
      <c r="B1237" s="154"/>
      <c r="C1237" s="154"/>
      <c r="D1237" s="149"/>
      <c r="E1237" s="149"/>
      <c r="F1237" s="150"/>
      <c r="H1237" s="106"/>
      <c r="I1237" s="110" t="str">
        <f t="shared" si="49"/>
        <v/>
      </c>
      <c r="J1237" s="122" t="s">
        <v>16351</v>
      </c>
      <c r="K1237" s="110" t="s">
        <v>2792</v>
      </c>
      <c r="L1237" s="110" t="s">
        <v>1095</v>
      </c>
      <c r="M1237" s="134" t="str">
        <f t="shared" si="50"/>
        <v/>
      </c>
      <c r="N1237" s="110"/>
      <c r="O1237" s="110"/>
      <c r="P1237" s="234"/>
    </row>
    <row r="1238" spans="1:16" x14ac:dyDescent="0.2">
      <c r="A1238" s="154"/>
      <c r="B1238" s="154"/>
      <c r="C1238" s="154"/>
      <c r="D1238" s="149"/>
      <c r="E1238" s="149"/>
      <c r="F1238" s="150"/>
      <c r="H1238" s="106"/>
      <c r="I1238" s="110" t="str">
        <f t="shared" si="49"/>
        <v/>
      </c>
      <c r="J1238" s="122" t="s">
        <v>16352</v>
      </c>
      <c r="K1238" s="110" t="s">
        <v>2793</v>
      </c>
      <c r="L1238" s="110" t="s">
        <v>1095</v>
      </c>
      <c r="M1238" s="134" t="str">
        <f t="shared" si="50"/>
        <v/>
      </c>
      <c r="N1238" s="110"/>
      <c r="O1238" s="110"/>
      <c r="P1238" s="234"/>
    </row>
    <row r="1239" spans="1:16" x14ac:dyDescent="0.2">
      <c r="A1239" s="154"/>
      <c r="B1239" s="154"/>
      <c r="C1239" s="154"/>
      <c r="D1239" s="149"/>
      <c r="E1239" s="149"/>
      <c r="F1239" s="150"/>
      <c r="H1239" s="106"/>
      <c r="I1239" s="110" t="str">
        <f t="shared" si="49"/>
        <v/>
      </c>
      <c r="J1239" s="122" t="s">
        <v>16353</v>
      </c>
      <c r="K1239" s="110" t="s">
        <v>2794</v>
      </c>
      <c r="L1239" s="110" t="s">
        <v>1095</v>
      </c>
      <c r="M1239" s="134" t="str">
        <f t="shared" si="50"/>
        <v/>
      </c>
      <c r="N1239" s="110"/>
      <c r="O1239" s="110"/>
      <c r="P1239" s="234" t="s">
        <v>5020</v>
      </c>
    </row>
    <row r="1240" spans="1:16" x14ac:dyDescent="0.2">
      <c r="A1240" s="154"/>
      <c r="B1240" s="154"/>
      <c r="C1240" s="154"/>
      <c r="D1240" s="149"/>
      <c r="E1240" s="149"/>
      <c r="F1240" s="150"/>
      <c r="H1240" s="106"/>
      <c r="I1240" s="110" t="str">
        <f t="shared" si="49"/>
        <v/>
      </c>
      <c r="J1240" s="122" t="s">
        <v>16354</v>
      </c>
      <c r="K1240" s="110" t="s">
        <v>2795</v>
      </c>
      <c r="L1240" s="110" t="s">
        <v>1095</v>
      </c>
      <c r="M1240" s="134" t="str">
        <f t="shared" si="50"/>
        <v/>
      </c>
      <c r="N1240" s="110"/>
      <c r="O1240" s="110"/>
      <c r="P1240" s="234"/>
    </row>
    <row r="1241" spans="1:16" x14ac:dyDescent="0.2">
      <c r="A1241" s="154"/>
      <c r="B1241" s="154"/>
      <c r="C1241" s="154"/>
      <c r="D1241" s="149"/>
      <c r="E1241" s="149"/>
      <c r="F1241" s="150"/>
      <c r="H1241" s="106"/>
      <c r="I1241" s="110" t="str">
        <f t="shared" si="49"/>
        <v/>
      </c>
      <c r="J1241" s="122" t="s">
        <v>16355</v>
      </c>
      <c r="K1241" s="110" t="s">
        <v>2796</v>
      </c>
      <c r="L1241" s="110" t="s">
        <v>1095</v>
      </c>
      <c r="M1241" s="134" t="str">
        <f t="shared" si="50"/>
        <v/>
      </c>
      <c r="N1241" s="110"/>
      <c r="O1241" s="110"/>
      <c r="P1241" s="234"/>
    </row>
    <row r="1242" spans="1:16" x14ac:dyDescent="0.2">
      <c r="A1242" s="154"/>
      <c r="B1242" s="154"/>
      <c r="C1242" s="154"/>
      <c r="D1242" s="149"/>
      <c r="E1242" s="149"/>
      <c r="F1242" s="150"/>
      <c r="H1242" s="106"/>
      <c r="I1242" s="110" t="str">
        <f t="shared" si="49"/>
        <v/>
      </c>
      <c r="J1242" s="122" t="s">
        <v>16356</v>
      </c>
      <c r="K1242" s="110" t="s">
        <v>2797</v>
      </c>
      <c r="L1242" s="110" t="s">
        <v>1095</v>
      </c>
      <c r="M1242" s="134" t="str">
        <f t="shared" si="50"/>
        <v/>
      </c>
      <c r="N1242" s="110"/>
      <c r="O1242" s="110"/>
      <c r="P1242" s="234"/>
    </row>
    <row r="1243" spans="1:16" x14ac:dyDescent="0.2">
      <c r="A1243" s="154"/>
      <c r="B1243" s="154"/>
      <c r="C1243" s="154"/>
      <c r="D1243" s="149"/>
      <c r="E1243" s="149"/>
      <c r="F1243" s="150"/>
      <c r="H1243" s="106"/>
      <c r="I1243" s="110" t="str">
        <f t="shared" si="49"/>
        <v/>
      </c>
      <c r="J1243" s="122" t="s">
        <v>16357</v>
      </c>
      <c r="K1243" s="110" t="s">
        <v>2798</v>
      </c>
      <c r="L1243" s="110" t="s">
        <v>1095</v>
      </c>
      <c r="M1243" s="134" t="str">
        <f t="shared" si="50"/>
        <v/>
      </c>
      <c r="N1243" s="110"/>
      <c r="O1243" s="110"/>
      <c r="P1243" s="234"/>
    </row>
    <row r="1244" spans="1:16" x14ac:dyDescent="0.2">
      <c r="A1244" s="154"/>
      <c r="B1244" s="154"/>
      <c r="C1244" s="154"/>
      <c r="D1244" s="149"/>
      <c r="E1244" s="149"/>
      <c r="F1244" s="150"/>
      <c r="H1244" s="106"/>
      <c r="I1244" s="110" t="str">
        <f t="shared" si="49"/>
        <v/>
      </c>
      <c r="J1244" s="122" t="s">
        <v>16358</v>
      </c>
      <c r="K1244" s="110" t="s">
        <v>2799</v>
      </c>
      <c r="L1244" s="110" t="s">
        <v>1095</v>
      </c>
      <c r="M1244" s="134" t="str">
        <f t="shared" si="50"/>
        <v/>
      </c>
      <c r="N1244" s="110"/>
      <c r="O1244" s="110"/>
      <c r="P1244" s="234"/>
    </row>
    <row r="1245" spans="1:16" x14ac:dyDescent="0.2">
      <c r="A1245" s="154"/>
      <c r="B1245" s="154"/>
      <c r="C1245" s="154"/>
      <c r="D1245" s="149"/>
      <c r="E1245" s="149"/>
      <c r="F1245" s="150"/>
      <c r="H1245" s="106"/>
      <c r="I1245" s="110" t="str">
        <f t="shared" si="49"/>
        <v/>
      </c>
      <c r="J1245" s="122" t="s">
        <v>16359</v>
      </c>
      <c r="K1245" s="110" t="s">
        <v>2800</v>
      </c>
      <c r="L1245" s="110" t="s">
        <v>1095</v>
      </c>
      <c r="M1245" s="134" t="str">
        <f t="shared" si="50"/>
        <v/>
      </c>
      <c r="N1245" s="110"/>
      <c r="O1245" s="110"/>
      <c r="P1245" s="234"/>
    </row>
    <row r="1246" spans="1:16" x14ac:dyDescent="0.2">
      <c r="A1246" s="154"/>
      <c r="B1246" s="154"/>
      <c r="C1246" s="154"/>
      <c r="D1246" s="149"/>
      <c r="E1246" s="149"/>
      <c r="F1246" s="150"/>
      <c r="H1246" s="106"/>
      <c r="I1246" s="110" t="str">
        <f t="shared" si="49"/>
        <v/>
      </c>
      <c r="J1246" s="122" t="s">
        <v>16360</v>
      </c>
      <c r="K1246" s="110" t="s">
        <v>2801</v>
      </c>
      <c r="L1246" s="110" t="s">
        <v>1095</v>
      </c>
      <c r="M1246" s="134" t="str">
        <f t="shared" si="50"/>
        <v/>
      </c>
      <c r="N1246" s="110"/>
      <c r="O1246" s="110"/>
      <c r="P1246" s="234"/>
    </row>
    <row r="1247" spans="1:16" x14ac:dyDescent="0.2">
      <c r="A1247" s="154"/>
      <c r="B1247" s="154"/>
      <c r="C1247" s="154"/>
      <c r="D1247" s="149"/>
      <c r="E1247" s="149"/>
      <c r="F1247" s="150"/>
      <c r="H1247" s="106"/>
      <c r="I1247" s="110" t="str">
        <f t="shared" si="49"/>
        <v/>
      </c>
      <c r="J1247" s="122" t="s">
        <v>16361</v>
      </c>
      <c r="K1247" s="110" t="s">
        <v>2802</v>
      </c>
      <c r="L1247" s="110" t="s">
        <v>1095</v>
      </c>
      <c r="M1247" s="134" t="str">
        <f t="shared" si="50"/>
        <v/>
      </c>
      <c r="N1247" s="110"/>
      <c r="O1247" s="110"/>
      <c r="P1247" s="234"/>
    </row>
    <row r="1248" spans="1:16" x14ac:dyDescent="0.2">
      <c r="A1248" s="154"/>
      <c r="B1248" s="154"/>
      <c r="C1248" s="154"/>
      <c r="D1248" s="149"/>
      <c r="E1248" s="149"/>
      <c r="F1248" s="150"/>
      <c r="H1248" s="106"/>
      <c r="I1248" s="110" t="str">
        <f t="shared" si="49"/>
        <v/>
      </c>
      <c r="J1248" s="122" t="s">
        <v>16362</v>
      </c>
      <c r="K1248" s="110" t="s">
        <v>2803</v>
      </c>
      <c r="L1248" s="110" t="s">
        <v>1095</v>
      </c>
      <c r="M1248" s="134" t="str">
        <f t="shared" si="50"/>
        <v/>
      </c>
      <c r="N1248" s="110"/>
      <c r="O1248" s="110"/>
      <c r="P1248" s="234"/>
    </row>
    <row r="1249" spans="1:16" x14ac:dyDescent="0.2">
      <c r="A1249" s="154"/>
      <c r="B1249" s="154"/>
      <c r="C1249" s="154"/>
      <c r="D1249" s="149"/>
      <c r="E1249" s="149"/>
      <c r="F1249" s="150"/>
      <c r="H1249" s="106"/>
      <c r="I1249" s="110" t="str">
        <f t="shared" si="49"/>
        <v/>
      </c>
      <c r="J1249" s="122" t="s">
        <v>16363</v>
      </c>
      <c r="K1249" s="110" t="s">
        <v>2804</v>
      </c>
      <c r="L1249" s="110" t="s">
        <v>1095</v>
      </c>
      <c r="M1249" s="134" t="str">
        <f t="shared" si="50"/>
        <v/>
      </c>
      <c r="N1249" s="110"/>
      <c r="O1249" s="110"/>
      <c r="P1249" s="234"/>
    </row>
    <row r="1250" spans="1:16" x14ac:dyDescent="0.2">
      <c r="A1250" s="154"/>
      <c r="B1250" s="154"/>
      <c r="C1250" s="154"/>
      <c r="D1250" s="149"/>
      <c r="E1250" s="149"/>
      <c r="F1250" s="150"/>
      <c r="H1250" s="106"/>
      <c r="I1250" s="110" t="str">
        <f t="shared" si="49"/>
        <v/>
      </c>
      <c r="J1250" s="122" t="s">
        <v>16364</v>
      </c>
      <c r="K1250" s="110" t="s">
        <v>2805</v>
      </c>
      <c r="L1250" s="110" t="s">
        <v>16365</v>
      </c>
      <c r="M1250" s="134" t="str">
        <f t="shared" si="50"/>
        <v/>
      </c>
      <c r="N1250" s="110"/>
      <c r="O1250" s="110"/>
      <c r="P1250" s="234" t="s">
        <v>5021</v>
      </c>
    </row>
    <row r="1251" spans="1:16" x14ac:dyDescent="0.2">
      <c r="A1251" s="154"/>
      <c r="B1251" s="154"/>
      <c r="C1251" s="154"/>
      <c r="D1251" s="149"/>
      <c r="E1251" s="149"/>
      <c r="F1251" s="150"/>
      <c r="H1251" s="106"/>
      <c r="I1251" s="110" t="str">
        <f t="shared" si="49"/>
        <v/>
      </c>
      <c r="J1251" s="122" t="s">
        <v>16366</v>
      </c>
      <c r="K1251" s="110" t="s">
        <v>2806</v>
      </c>
      <c r="L1251" s="110" t="s">
        <v>1095</v>
      </c>
      <c r="M1251" s="134" t="str">
        <f t="shared" si="50"/>
        <v/>
      </c>
      <c r="N1251" s="110"/>
      <c r="O1251" s="110"/>
      <c r="P1251" s="234"/>
    </row>
    <row r="1252" spans="1:16" x14ac:dyDescent="0.2">
      <c r="A1252" s="154"/>
      <c r="B1252" s="154"/>
      <c r="C1252" s="154"/>
      <c r="D1252" s="149"/>
      <c r="E1252" s="149"/>
      <c r="F1252" s="150"/>
      <c r="H1252" s="106"/>
      <c r="I1252" s="110" t="str">
        <f t="shared" si="49"/>
        <v/>
      </c>
      <c r="J1252" s="122" t="s">
        <v>16367</v>
      </c>
      <c r="K1252" s="110" t="s">
        <v>2807</v>
      </c>
      <c r="L1252" s="110" t="s">
        <v>1095</v>
      </c>
      <c r="M1252" s="134" t="str">
        <f t="shared" si="50"/>
        <v/>
      </c>
      <c r="N1252" s="110"/>
      <c r="O1252" s="110"/>
      <c r="P1252" s="234"/>
    </row>
    <row r="1253" spans="1:16" x14ac:dyDescent="0.2">
      <c r="A1253" s="154"/>
      <c r="B1253" s="154"/>
      <c r="C1253" s="154"/>
      <c r="D1253" s="149"/>
      <c r="E1253" s="149"/>
      <c r="F1253" s="150"/>
      <c r="H1253" s="106"/>
      <c r="I1253" s="110" t="str">
        <f t="shared" si="49"/>
        <v/>
      </c>
      <c r="J1253" s="122" t="s">
        <v>16368</v>
      </c>
      <c r="K1253" s="110" t="s">
        <v>2808</v>
      </c>
      <c r="L1253" s="110" t="s">
        <v>1095</v>
      </c>
      <c r="M1253" s="134" t="str">
        <f t="shared" si="50"/>
        <v/>
      </c>
      <c r="N1253" s="110"/>
      <c r="O1253" s="110"/>
      <c r="P1253" s="234" t="s">
        <v>5022</v>
      </c>
    </row>
    <row r="1254" spans="1:16" x14ac:dyDescent="0.2">
      <c r="A1254" s="154"/>
      <c r="B1254" s="154"/>
      <c r="C1254" s="154"/>
      <c r="D1254" s="149"/>
      <c r="E1254" s="149"/>
      <c r="F1254" s="150"/>
      <c r="H1254" s="106"/>
      <c r="I1254" s="110" t="str">
        <f t="shared" si="49"/>
        <v/>
      </c>
      <c r="J1254" s="122" t="s">
        <v>16369</v>
      </c>
      <c r="K1254" s="110" t="s">
        <v>2809</v>
      </c>
      <c r="L1254" s="110" t="s">
        <v>1095</v>
      </c>
      <c r="M1254" s="134" t="str">
        <f t="shared" si="50"/>
        <v/>
      </c>
      <c r="N1254" s="110"/>
      <c r="O1254" s="110"/>
      <c r="P1254" s="234" t="s">
        <v>5023</v>
      </c>
    </row>
    <row r="1255" spans="1:16" x14ac:dyDescent="0.2">
      <c r="A1255" s="154"/>
      <c r="B1255" s="154"/>
      <c r="C1255" s="154"/>
      <c r="D1255" s="149"/>
      <c r="E1255" s="149"/>
      <c r="F1255" s="150"/>
      <c r="H1255" s="106"/>
      <c r="I1255" s="110" t="str">
        <f t="shared" si="49"/>
        <v/>
      </c>
      <c r="J1255" s="122" t="s">
        <v>16370</v>
      </c>
      <c r="K1255" s="110" t="s">
        <v>2810</v>
      </c>
      <c r="L1255" s="110" t="s">
        <v>1095</v>
      </c>
      <c r="M1255" s="134" t="str">
        <f t="shared" si="50"/>
        <v/>
      </c>
      <c r="N1255" s="110"/>
      <c r="O1255" s="110"/>
      <c r="P1255" s="234"/>
    </row>
    <row r="1256" spans="1:16" x14ac:dyDescent="0.2">
      <c r="A1256" s="154"/>
      <c r="B1256" s="154"/>
      <c r="C1256" s="154"/>
      <c r="D1256" s="149"/>
      <c r="E1256" s="149"/>
      <c r="F1256" s="150"/>
      <c r="H1256" s="106"/>
      <c r="I1256" s="110" t="str">
        <f t="shared" si="49"/>
        <v/>
      </c>
      <c r="J1256" s="122" t="s">
        <v>16371</v>
      </c>
      <c r="K1256" s="110" t="s">
        <v>2811</v>
      </c>
      <c r="L1256" s="110" t="s">
        <v>1095</v>
      </c>
      <c r="M1256" s="134" t="str">
        <f t="shared" si="50"/>
        <v/>
      </c>
      <c r="N1256" s="110"/>
      <c r="O1256" s="110"/>
      <c r="P1256" s="234"/>
    </row>
    <row r="1257" spans="1:16" x14ac:dyDescent="0.2">
      <c r="A1257" s="154"/>
      <c r="B1257" s="154"/>
      <c r="C1257" s="154"/>
      <c r="D1257" s="149"/>
      <c r="E1257" s="149"/>
      <c r="F1257" s="150"/>
      <c r="H1257" s="106"/>
      <c r="I1257" s="110" t="str">
        <f t="shared" si="49"/>
        <v/>
      </c>
      <c r="J1257" s="122" t="s">
        <v>16372</v>
      </c>
      <c r="K1257" s="110" t="s">
        <v>2812</v>
      </c>
      <c r="L1257" s="110" t="s">
        <v>1095</v>
      </c>
      <c r="M1257" s="134" t="str">
        <f t="shared" si="50"/>
        <v/>
      </c>
      <c r="N1257" s="110"/>
      <c r="O1257" s="110"/>
      <c r="P1257" s="234"/>
    </row>
    <row r="1258" spans="1:16" x14ac:dyDescent="0.2">
      <c r="A1258" s="154"/>
      <c r="B1258" s="154"/>
      <c r="C1258" s="154"/>
      <c r="D1258" s="149"/>
      <c r="E1258" s="149"/>
      <c r="F1258" s="150"/>
      <c r="H1258" s="106"/>
      <c r="I1258" s="110" t="str">
        <f t="shared" si="49"/>
        <v/>
      </c>
      <c r="J1258" s="122" t="s">
        <v>16373</v>
      </c>
      <c r="K1258" s="110" t="s">
        <v>2813</v>
      </c>
      <c r="L1258" s="110" t="s">
        <v>1095</v>
      </c>
      <c r="M1258" s="134" t="str">
        <f t="shared" si="50"/>
        <v/>
      </c>
      <c r="N1258" s="110"/>
      <c r="O1258" s="110"/>
      <c r="P1258" s="234"/>
    </row>
    <row r="1259" spans="1:16" x14ac:dyDescent="0.2">
      <c r="A1259" s="154"/>
      <c r="B1259" s="154"/>
      <c r="C1259" s="154"/>
      <c r="D1259" s="149"/>
      <c r="E1259" s="149"/>
      <c r="F1259" s="150"/>
      <c r="H1259" s="106"/>
      <c r="I1259" s="110" t="str">
        <f t="shared" si="49"/>
        <v/>
      </c>
      <c r="J1259" s="122" t="s">
        <v>16374</v>
      </c>
      <c r="K1259" s="110" t="s">
        <v>2814</v>
      </c>
      <c r="L1259" s="110" t="s">
        <v>1095</v>
      </c>
      <c r="M1259" s="134" t="str">
        <f t="shared" si="50"/>
        <v/>
      </c>
      <c r="N1259" s="110"/>
      <c r="O1259" s="110"/>
      <c r="P1259" s="234"/>
    </row>
    <row r="1260" spans="1:16" x14ac:dyDescent="0.2">
      <c r="A1260" s="154"/>
      <c r="B1260" s="154"/>
      <c r="C1260" s="154"/>
      <c r="D1260" s="149"/>
      <c r="E1260" s="149"/>
      <c r="F1260" s="150"/>
      <c r="H1260" s="106"/>
      <c r="I1260" s="110" t="str">
        <f t="shared" si="49"/>
        <v/>
      </c>
      <c r="J1260" s="122" t="s">
        <v>16375</v>
      </c>
      <c r="K1260" s="110" t="s">
        <v>2815</v>
      </c>
      <c r="L1260" s="110" t="s">
        <v>1095</v>
      </c>
      <c r="M1260" s="134" t="str">
        <f t="shared" si="50"/>
        <v/>
      </c>
      <c r="N1260" s="110"/>
      <c r="O1260" s="110"/>
      <c r="P1260" s="234"/>
    </row>
    <row r="1261" spans="1:16" x14ac:dyDescent="0.2">
      <c r="A1261" s="154"/>
      <c r="B1261" s="154"/>
      <c r="C1261" s="154"/>
      <c r="D1261" s="149"/>
      <c r="E1261" s="149"/>
      <c r="F1261" s="150"/>
      <c r="H1261" s="106"/>
      <c r="I1261" s="110" t="str">
        <f t="shared" si="49"/>
        <v/>
      </c>
      <c r="J1261" s="122" t="s">
        <v>16376</v>
      </c>
      <c r="K1261" s="110" t="s">
        <v>2816</v>
      </c>
      <c r="L1261" s="110" t="s">
        <v>1095</v>
      </c>
      <c r="M1261" s="134" t="str">
        <f t="shared" si="50"/>
        <v/>
      </c>
      <c r="N1261" s="110"/>
      <c r="O1261" s="110"/>
      <c r="P1261" s="234"/>
    </row>
    <row r="1262" spans="1:16" x14ac:dyDescent="0.2">
      <c r="A1262" s="154"/>
      <c r="B1262" s="154"/>
      <c r="C1262" s="154"/>
      <c r="D1262" s="149"/>
      <c r="E1262" s="149"/>
      <c r="F1262" s="150"/>
      <c r="H1262" s="106"/>
      <c r="I1262" s="110" t="str">
        <f t="shared" si="49"/>
        <v/>
      </c>
      <c r="J1262" s="122" t="s">
        <v>16377</v>
      </c>
      <c r="K1262" s="110" t="s">
        <v>2817</v>
      </c>
      <c r="L1262" s="110" t="s">
        <v>1095</v>
      </c>
      <c r="M1262" s="134" t="str">
        <f t="shared" si="50"/>
        <v/>
      </c>
      <c r="N1262" s="110"/>
      <c r="O1262" s="110"/>
      <c r="P1262" s="234"/>
    </row>
    <row r="1263" spans="1:16" x14ac:dyDescent="0.2">
      <c r="A1263" s="154"/>
      <c r="B1263" s="154"/>
      <c r="C1263" s="154"/>
      <c r="D1263" s="149"/>
      <c r="E1263" s="149"/>
      <c r="F1263" s="150"/>
      <c r="H1263" s="106"/>
      <c r="I1263" s="110" t="str">
        <f t="shared" si="49"/>
        <v/>
      </c>
      <c r="J1263" s="122" t="s">
        <v>16378</v>
      </c>
      <c r="K1263" s="110" t="s">
        <v>19361</v>
      </c>
      <c r="L1263" s="110" t="s">
        <v>1095</v>
      </c>
      <c r="M1263" s="134" t="str">
        <f t="shared" si="50"/>
        <v/>
      </c>
      <c r="N1263" s="110"/>
      <c r="O1263" s="110"/>
      <c r="P1263" s="234"/>
    </row>
    <row r="1264" spans="1:16" x14ac:dyDescent="0.2">
      <c r="A1264" s="154"/>
      <c r="B1264" s="154"/>
      <c r="C1264" s="154"/>
      <c r="D1264" s="149"/>
      <c r="E1264" s="149"/>
      <c r="F1264" s="150"/>
      <c r="H1264" s="106"/>
      <c r="I1264" s="110" t="str">
        <f t="shared" si="49"/>
        <v/>
      </c>
      <c r="J1264" s="122" t="s">
        <v>16379</v>
      </c>
      <c r="K1264" s="110" t="s">
        <v>2818</v>
      </c>
      <c r="L1264" s="110" t="s">
        <v>1095</v>
      </c>
      <c r="M1264" s="134" t="str">
        <f t="shared" si="50"/>
        <v/>
      </c>
      <c r="N1264" s="110"/>
      <c r="O1264" s="110"/>
      <c r="P1264" s="234"/>
    </row>
    <row r="1265" spans="1:16" x14ac:dyDescent="0.2">
      <c r="A1265" s="154"/>
      <c r="B1265" s="154"/>
      <c r="C1265" s="154"/>
      <c r="D1265" s="149"/>
      <c r="E1265" s="149"/>
      <c r="F1265" s="150"/>
      <c r="H1265" s="106"/>
      <c r="I1265" s="110" t="str">
        <f t="shared" si="49"/>
        <v/>
      </c>
      <c r="J1265" s="122" t="s">
        <v>16380</v>
      </c>
      <c r="K1265" s="110" t="s">
        <v>2819</v>
      </c>
      <c r="L1265" s="110" t="s">
        <v>1095</v>
      </c>
      <c r="M1265" s="134" t="str">
        <f t="shared" si="50"/>
        <v/>
      </c>
      <c r="N1265" s="110"/>
      <c r="O1265" s="110"/>
      <c r="P1265" s="234"/>
    </row>
    <row r="1266" spans="1:16" x14ac:dyDescent="0.2">
      <c r="A1266" s="154"/>
      <c r="B1266" s="154"/>
      <c r="C1266" s="154"/>
      <c r="D1266" s="149"/>
      <c r="E1266" s="149"/>
      <c r="F1266" s="150"/>
      <c r="H1266" s="106"/>
      <c r="I1266" s="110" t="str">
        <f t="shared" si="49"/>
        <v/>
      </c>
      <c r="J1266" s="122" t="s">
        <v>16381</v>
      </c>
      <c r="K1266" s="110" t="s">
        <v>2820</v>
      </c>
      <c r="L1266" s="110" t="s">
        <v>1095</v>
      </c>
      <c r="M1266" s="134" t="str">
        <f t="shared" si="50"/>
        <v/>
      </c>
      <c r="N1266" s="110"/>
      <c r="O1266" s="110"/>
      <c r="P1266" s="234"/>
    </row>
    <row r="1267" spans="1:16" x14ac:dyDescent="0.2">
      <c r="A1267" s="154"/>
      <c r="B1267" s="154"/>
      <c r="C1267" s="154"/>
      <c r="D1267" s="149"/>
      <c r="E1267" s="149"/>
      <c r="F1267" s="150"/>
      <c r="H1267" s="106"/>
      <c r="I1267" s="110" t="str">
        <f t="shared" si="49"/>
        <v/>
      </c>
      <c r="J1267" s="122" t="s">
        <v>16382</v>
      </c>
      <c r="K1267" s="110" t="s">
        <v>2821</v>
      </c>
      <c r="L1267" s="110" t="s">
        <v>1095</v>
      </c>
      <c r="M1267" s="134" t="str">
        <f t="shared" si="50"/>
        <v/>
      </c>
      <c r="N1267" s="110"/>
      <c r="O1267" s="110"/>
      <c r="P1267" s="234" t="s">
        <v>5024</v>
      </c>
    </row>
    <row r="1268" spans="1:16" x14ac:dyDescent="0.2">
      <c r="A1268" s="154"/>
      <c r="B1268" s="154"/>
      <c r="C1268" s="154"/>
      <c r="D1268" s="149"/>
      <c r="E1268" s="149"/>
      <c r="F1268" s="150"/>
      <c r="H1268" s="106"/>
      <c r="I1268" s="110" t="str">
        <f t="shared" si="49"/>
        <v/>
      </c>
      <c r="J1268" s="122" t="s">
        <v>16383</v>
      </c>
      <c r="K1268" s="110" t="s">
        <v>2822</v>
      </c>
      <c r="L1268" s="110" t="s">
        <v>1095</v>
      </c>
      <c r="M1268" s="134" t="str">
        <f t="shared" si="50"/>
        <v/>
      </c>
      <c r="N1268" s="110"/>
      <c r="O1268" s="110"/>
      <c r="P1268" s="234"/>
    </row>
    <row r="1269" spans="1:16" x14ac:dyDescent="0.2">
      <c r="A1269" s="154"/>
      <c r="B1269" s="154"/>
      <c r="C1269" s="154"/>
      <c r="D1269" s="149"/>
      <c r="E1269" s="149"/>
      <c r="F1269" s="150"/>
      <c r="H1269" s="106"/>
      <c r="I1269" s="110" t="str">
        <f t="shared" si="49"/>
        <v/>
      </c>
      <c r="J1269" s="122" t="s">
        <v>16384</v>
      </c>
      <c r="K1269" s="110" t="s">
        <v>2823</v>
      </c>
      <c r="L1269" s="110" t="s">
        <v>1095</v>
      </c>
      <c r="M1269" s="134" t="str">
        <f t="shared" si="50"/>
        <v/>
      </c>
      <c r="N1269" s="110"/>
      <c r="O1269" s="110"/>
      <c r="P1269" s="234" t="s">
        <v>5025</v>
      </c>
    </row>
    <row r="1270" spans="1:16" x14ac:dyDescent="0.2">
      <c r="A1270" s="154"/>
      <c r="B1270" s="154"/>
      <c r="C1270" s="154"/>
      <c r="D1270" s="149"/>
      <c r="E1270" s="149"/>
      <c r="F1270" s="150"/>
      <c r="H1270" s="106"/>
      <c r="I1270" s="110" t="str">
        <f t="shared" si="49"/>
        <v/>
      </c>
      <c r="J1270" s="122" t="s">
        <v>16385</v>
      </c>
      <c r="K1270" s="110" t="s">
        <v>2824</v>
      </c>
      <c r="L1270" s="110" t="s">
        <v>1095</v>
      </c>
      <c r="M1270" s="134" t="str">
        <f t="shared" si="50"/>
        <v/>
      </c>
      <c r="N1270" s="110"/>
      <c r="O1270" s="110"/>
      <c r="P1270" s="234"/>
    </row>
    <row r="1271" spans="1:16" x14ac:dyDescent="0.2">
      <c r="A1271" s="154"/>
      <c r="B1271" s="154"/>
      <c r="C1271" s="154"/>
      <c r="D1271" s="149"/>
      <c r="E1271" s="149"/>
      <c r="F1271" s="150"/>
      <c r="H1271" s="106"/>
      <c r="I1271" s="110" t="str">
        <f t="shared" si="49"/>
        <v/>
      </c>
      <c r="J1271" s="122" t="s">
        <v>16386</v>
      </c>
      <c r="K1271" s="110" t="s">
        <v>2825</v>
      </c>
      <c r="L1271" s="110" t="s">
        <v>1095</v>
      </c>
      <c r="M1271" s="134" t="str">
        <f t="shared" si="50"/>
        <v/>
      </c>
      <c r="N1271" s="110"/>
      <c r="O1271" s="110"/>
      <c r="P1271" s="234" t="s">
        <v>5026</v>
      </c>
    </row>
    <row r="1272" spans="1:16" x14ac:dyDescent="0.2">
      <c r="A1272" s="154"/>
      <c r="B1272" s="154"/>
      <c r="C1272" s="154"/>
      <c r="D1272" s="149"/>
      <c r="E1272" s="149"/>
      <c r="F1272" s="150"/>
      <c r="H1272" s="106"/>
      <c r="I1272" s="110" t="str">
        <f t="shared" si="49"/>
        <v/>
      </c>
      <c r="J1272" s="122" t="s">
        <v>16387</v>
      </c>
      <c r="K1272" s="110" t="s">
        <v>2826</v>
      </c>
      <c r="L1272" s="110" t="s">
        <v>1095</v>
      </c>
      <c r="M1272" s="134" t="str">
        <f t="shared" si="50"/>
        <v/>
      </c>
      <c r="N1272" s="110"/>
      <c r="O1272" s="110"/>
      <c r="P1272" s="234"/>
    </row>
    <row r="1273" spans="1:16" x14ac:dyDescent="0.2">
      <c r="A1273" s="154"/>
      <c r="B1273" s="154"/>
      <c r="C1273" s="154"/>
      <c r="D1273" s="149"/>
      <c r="E1273" s="149"/>
      <c r="F1273" s="150"/>
      <c r="H1273" s="106"/>
      <c r="I1273" s="110" t="str">
        <f t="shared" si="49"/>
        <v/>
      </c>
      <c r="J1273" s="122" t="s">
        <v>16388</v>
      </c>
      <c r="K1273" s="110" t="s">
        <v>2827</v>
      </c>
      <c r="L1273" s="110" t="s">
        <v>1095</v>
      </c>
      <c r="M1273" s="134" t="str">
        <f t="shared" si="50"/>
        <v/>
      </c>
      <c r="N1273" s="110"/>
      <c r="O1273" s="110"/>
      <c r="P1273" s="234"/>
    </row>
    <row r="1274" spans="1:16" x14ac:dyDescent="0.2">
      <c r="A1274" s="154"/>
      <c r="B1274" s="154"/>
      <c r="C1274" s="154"/>
      <c r="D1274" s="149"/>
      <c r="E1274" s="149"/>
      <c r="F1274" s="150"/>
      <c r="H1274" s="106"/>
      <c r="I1274" s="110" t="str">
        <f t="shared" si="49"/>
        <v/>
      </c>
      <c r="J1274" s="122" t="s">
        <v>16389</v>
      </c>
      <c r="K1274" s="110" t="s">
        <v>2828</v>
      </c>
      <c r="L1274" s="110" t="s">
        <v>1095</v>
      </c>
      <c r="M1274" s="134" t="str">
        <f t="shared" si="50"/>
        <v/>
      </c>
      <c r="N1274" s="110"/>
      <c r="O1274" s="110"/>
      <c r="P1274" s="234"/>
    </row>
    <row r="1275" spans="1:16" x14ac:dyDescent="0.2">
      <c r="A1275" s="154"/>
      <c r="B1275" s="154"/>
      <c r="C1275" s="154"/>
      <c r="D1275" s="149"/>
      <c r="E1275" s="149"/>
      <c r="F1275" s="150"/>
      <c r="H1275" s="106"/>
      <c r="I1275" s="110" t="str">
        <f t="shared" si="49"/>
        <v/>
      </c>
      <c r="J1275" s="122" t="s">
        <v>16390</v>
      </c>
      <c r="K1275" s="110" t="s">
        <v>2829</v>
      </c>
      <c r="L1275" s="110" t="s">
        <v>1095</v>
      </c>
      <c r="M1275" s="134" t="str">
        <f t="shared" si="50"/>
        <v/>
      </c>
      <c r="N1275" s="110"/>
      <c r="O1275" s="110"/>
      <c r="P1275" s="234"/>
    </row>
    <row r="1276" spans="1:16" x14ac:dyDescent="0.2">
      <c r="A1276" s="154"/>
      <c r="B1276" s="154"/>
      <c r="C1276" s="154"/>
      <c r="D1276" s="149"/>
      <c r="E1276" s="149"/>
      <c r="F1276" s="150"/>
      <c r="H1276" s="106"/>
      <c r="I1276" s="110" t="str">
        <f t="shared" si="49"/>
        <v/>
      </c>
      <c r="J1276" s="122" t="s">
        <v>16391</v>
      </c>
      <c r="K1276" s="110" t="s">
        <v>2830</v>
      </c>
      <c r="L1276" s="110" t="s">
        <v>1095</v>
      </c>
      <c r="M1276" s="134" t="str">
        <f t="shared" si="50"/>
        <v/>
      </c>
      <c r="N1276" s="110"/>
      <c r="O1276" s="110"/>
      <c r="P1276" s="234"/>
    </row>
    <row r="1277" spans="1:16" x14ac:dyDescent="0.2">
      <c r="A1277" s="154"/>
      <c r="B1277" s="154"/>
      <c r="C1277" s="154"/>
      <c r="D1277" s="149"/>
      <c r="E1277" s="149"/>
      <c r="F1277" s="150"/>
      <c r="H1277" s="106"/>
      <c r="I1277" s="110" t="str">
        <f t="shared" si="49"/>
        <v/>
      </c>
      <c r="J1277" s="122" t="s">
        <v>16392</v>
      </c>
      <c r="K1277" s="110" t="s">
        <v>2831</v>
      </c>
      <c r="L1277" s="110" t="s">
        <v>1095</v>
      </c>
      <c r="M1277" s="134" t="str">
        <f t="shared" si="50"/>
        <v/>
      </c>
      <c r="N1277" s="110"/>
      <c r="O1277" s="110"/>
      <c r="P1277" s="234"/>
    </row>
    <row r="1278" spans="1:16" x14ac:dyDescent="0.2">
      <c r="A1278" s="154"/>
      <c r="B1278" s="154"/>
      <c r="C1278" s="154"/>
      <c r="D1278" s="149"/>
      <c r="E1278" s="149"/>
      <c r="F1278" s="150"/>
      <c r="H1278" s="106"/>
      <c r="I1278" s="110" t="str">
        <f t="shared" si="49"/>
        <v/>
      </c>
      <c r="J1278" s="122" t="s">
        <v>16393</v>
      </c>
      <c r="K1278" s="110" t="s">
        <v>2832</v>
      </c>
      <c r="L1278" s="110" t="s">
        <v>1095</v>
      </c>
      <c r="M1278" s="134" t="str">
        <f t="shared" si="50"/>
        <v/>
      </c>
      <c r="N1278" s="110"/>
      <c r="O1278" s="110"/>
      <c r="P1278" s="234"/>
    </row>
    <row r="1279" spans="1:16" x14ac:dyDescent="0.2">
      <c r="A1279" s="154"/>
      <c r="B1279" s="154"/>
      <c r="C1279" s="154"/>
      <c r="D1279" s="149"/>
      <c r="E1279" s="149"/>
      <c r="F1279" s="150"/>
      <c r="H1279" s="106"/>
      <c r="I1279" s="110" t="str">
        <f t="shared" si="49"/>
        <v/>
      </c>
      <c r="J1279" s="122" t="s">
        <v>16394</v>
      </c>
      <c r="K1279" s="110" t="s">
        <v>2833</v>
      </c>
      <c r="L1279" s="110" t="s">
        <v>1095</v>
      </c>
      <c r="M1279" s="134" t="str">
        <f t="shared" si="50"/>
        <v/>
      </c>
      <c r="N1279" s="110"/>
      <c r="O1279" s="110"/>
      <c r="P1279" s="234"/>
    </row>
    <row r="1280" spans="1:16" x14ac:dyDescent="0.2">
      <c r="A1280" s="154"/>
      <c r="B1280" s="154"/>
      <c r="C1280" s="154"/>
      <c r="D1280" s="149"/>
      <c r="E1280" s="149"/>
      <c r="F1280" s="150"/>
      <c r="H1280" s="106"/>
      <c r="I1280" s="110" t="str">
        <f t="shared" si="49"/>
        <v/>
      </c>
      <c r="J1280" s="122" t="s">
        <v>16395</v>
      </c>
      <c r="K1280" s="110" t="s">
        <v>2834</v>
      </c>
      <c r="L1280" s="110" t="s">
        <v>1095</v>
      </c>
      <c r="M1280" s="134" t="str">
        <f t="shared" si="50"/>
        <v/>
      </c>
      <c r="N1280" s="110"/>
      <c r="O1280" s="110"/>
      <c r="P1280" s="234"/>
    </row>
    <row r="1281" spans="1:16" x14ac:dyDescent="0.2">
      <c r="A1281" s="154"/>
      <c r="B1281" s="154"/>
      <c r="C1281" s="154"/>
      <c r="D1281" s="149"/>
      <c r="E1281" s="149"/>
      <c r="F1281" s="150"/>
      <c r="H1281" s="106"/>
      <c r="I1281" s="110" t="str">
        <f t="shared" si="49"/>
        <v/>
      </c>
      <c r="J1281" s="122" t="s">
        <v>16396</v>
      </c>
      <c r="K1281" s="110" t="s">
        <v>2835</v>
      </c>
      <c r="L1281" s="110" t="s">
        <v>1095</v>
      </c>
      <c r="M1281" s="134" t="str">
        <f t="shared" si="50"/>
        <v/>
      </c>
      <c r="N1281" s="110"/>
      <c r="O1281" s="110"/>
      <c r="P1281" s="234"/>
    </row>
    <row r="1282" spans="1:16" x14ac:dyDescent="0.2">
      <c r="A1282" s="154"/>
      <c r="B1282" s="154"/>
      <c r="C1282" s="154"/>
      <c r="D1282" s="149"/>
      <c r="E1282" s="149"/>
      <c r="F1282" s="150"/>
      <c r="H1282" s="106"/>
      <c r="I1282" s="110" t="str">
        <f t="shared" si="49"/>
        <v/>
      </c>
      <c r="J1282" s="122" t="s">
        <v>16397</v>
      </c>
      <c r="K1282" s="110" t="s">
        <v>2836</v>
      </c>
      <c r="L1282" s="110" t="s">
        <v>1095</v>
      </c>
      <c r="M1282" s="134" t="str">
        <f t="shared" si="50"/>
        <v/>
      </c>
      <c r="N1282" s="110"/>
      <c r="O1282" s="110"/>
      <c r="P1282" s="234"/>
    </row>
    <row r="1283" spans="1:16" x14ac:dyDescent="0.2">
      <c r="A1283" s="154"/>
      <c r="B1283" s="154"/>
      <c r="C1283" s="154"/>
      <c r="D1283" s="149"/>
      <c r="E1283" s="149"/>
      <c r="F1283" s="150"/>
      <c r="H1283" s="106"/>
      <c r="I1283" s="110" t="str">
        <f t="shared" si="49"/>
        <v/>
      </c>
      <c r="J1283" s="122" t="s">
        <v>16398</v>
      </c>
      <c r="K1283" s="110" t="s">
        <v>2837</v>
      </c>
      <c r="L1283" s="110" t="s">
        <v>1095</v>
      </c>
      <c r="M1283" s="134" t="str">
        <f t="shared" si="50"/>
        <v/>
      </c>
      <c r="N1283" s="110"/>
      <c r="O1283" s="110"/>
      <c r="P1283" s="234"/>
    </row>
    <row r="1284" spans="1:16" x14ac:dyDescent="0.2">
      <c r="A1284" s="154"/>
      <c r="B1284" s="154"/>
      <c r="C1284" s="154"/>
      <c r="D1284" s="149"/>
      <c r="E1284" s="149"/>
      <c r="F1284" s="150"/>
      <c r="H1284" s="106"/>
      <c r="I1284" s="110" t="str">
        <f t="shared" si="49"/>
        <v/>
      </c>
      <c r="J1284" s="122" t="s">
        <v>16399</v>
      </c>
      <c r="K1284" s="110" t="s">
        <v>2838</v>
      </c>
      <c r="L1284" s="110" t="s">
        <v>1095</v>
      </c>
      <c r="M1284" s="134" t="str">
        <f t="shared" si="50"/>
        <v/>
      </c>
      <c r="N1284" s="110"/>
      <c r="O1284" s="110"/>
      <c r="P1284" s="234"/>
    </row>
    <row r="1285" spans="1:16" x14ac:dyDescent="0.2">
      <c r="A1285" s="154"/>
      <c r="B1285" s="154"/>
      <c r="C1285" s="154"/>
      <c r="D1285" s="149"/>
      <c r="E1285" s="149"/>
      <c r="F1285" s="150"/>
      <c r="H1285" s="106"/>
      <c r="I1285" s="110" t="str">
        <f t="shared" si="49"/>
        <v/>
      </c>
      <c r="J1285" s="122" t="s">
        <v>16400</v>
      </c>
      <c r="K1285" s="110" t="s">
        <v>2839</v>
      </c>
      <c r="L1285" s="110" t="s">
        <v>1095</v>
      </c>
      <c r="M1285" s="134" t="str">
        <f t="shared" si="50"/>
        <v/>
      </c>
      <c r="N1285" s="110"/>
      <c r="O1285" s="110"/>
      <c r="P1285" s="234"/>
    </row>
    <row r="1286" spans="1:16" x14ac:dyDescent="0.2">
      <c r="A1286" s="154"/>
      <c r="B1286" s="154"/>
      <c r="C1286" s="154"/>
      <c r="D1286" s="149"/>
      <c r="E1286" s="149"/>
      <c r="F1286" s="150"/>
      <c r="H1286" s="106"/>
      <c r="I1286" s="110" t="str">
        <f t="shared" si="49"/>
        <v/>
      </c>
      <c r="J1286" s="122" t="s">
        <v>16401</v>
      </c>
      <c r="K1286" s="110" t="s">
        <v>2840</v>
      </c>
      <c r="L1286" s="110" t="s">
        <v>1095</v>
      </c>
      <c r="M1286" s="134" t="str">
        <f t="shared" si="50"/>
        <v/>
      </c>
      <c r="N1286" s="110"/>
      <c r="O1286" s="110"/>
      <c r="P1286" s="234"/>
    </row>
    <row r="1287" spans="1:16" x14ac:dyDescent="0.2">
      <c r="A1287" s="154"/>
      <c r="B1287" s="154"/>
      <c r="C1287" s="154"/>
      <c r="D1287" s="149"/>
      <c r="E1287" s="149"/>
      <c r="F1287" s="150"/>
      <c r="H1287" s="106"/>
      <c r="I1287" s="110" t="str">
        <f t="shared" si="49"/>
        <v/>
      </c>
      <c r="J1287" s="122" t="s">
        <v>16402</v>
      </c>
      <c r="K1287" s="110" t="s">
        <v>2841</v>
      </c>
      <c r="L1287" s="110" t="s">
        <v>1095</v>
      </c>
      <c r="M1287" s="134" t="str">
        <f t="shared" si="50"/>
        <v/>
      </c>
      <c r="N1287" s="110"/>
      <c r="O1287" s="110"/>
      <c r="P1287" s="234"/>
    </row>
    <row r="1288" spans="1:16" x14ac:dyDescent="0.2">
      <c r="A1288" s="154"/>
      <c r="B1288" s="154"/>
      <c r="C1288" s="154"/>
      <c r="D1288" s="149"/>
      <c r="E1288" s="149"/>
      <c r="F1288" s="150"/>
      <c r="H1288" s="106"/>
      <c r="I1288" s="110" t="str">
        <f t="shared" si="49"/>
        <v/>
      </c>
      <c r="J1288" s="122" t="s">
        <v>16403</v>
      </c>
      <c r="K1288" s="110" t="s">
        <v>2842</v>
      </c>
      <c r="L1288" s="110" t="s">
        <v>1095</v>
      </c>
      <c r="M1288" s="134" t="str">
        <f t="shared" si="50"/>
        <v/>
      </c>
      <c r="N1288" s="110"/>
      <c r="O1288" s="110"/>
      <c r="P1288" s="234"/>
    </row>
    <row r="1289" spans="1:16" x14ac:dyDescent="0.2">
      <c r="A1289" s="154"/>
      <c r="B1289" s="154"/>
      <c r="C1289" s="154"/>
      <c r="D1289" s="149"/>
      <c r="E1289" s="149"/>
      <c r="F1289" s="150"/>
      <c r="H1289" s="106"/>
      <c r="I1289" s="110" t="str">
        <f t="shared" ref="I1289:I1352" si="51">IFERROR((INDEX(A:E,MATCH($J1289,E:E,0),2)),"")</f>
        <v/>
      </c>
      <c r="J1289" s="122" t="s">
        <v>16404</v>
      </c>
      <c r="K1289" s="110" t="s">
        <v>2843</v>
      </c>
      <c r="L1289" s="110" t="s">
        <v>1095</v>
      </c>
      <c r="M1289" s="134" t="str">
        <f t="shared" si="50"/>
        <v/>
      </c>
      <c r="N1289" s="110"/>
      <c r="O1289" s="110"/>
      <c r="P1289" s="234"/>
    </row>
    <row r="1290" spans="1:16" x14ac:dyDescent="0.2">
      <c r="A1290" s="154"/>
      <c r="B1290" s="154"/>
      <c r="C1290" s="154"/>
      <c r="D1290" s="149"/>
      <c r="E1290" s="149"/>
      <c r="F1290" s="150"/>
      <c r="H1290" s="106"/>
      <c r="I1290" s="110" t="str">
        <f t="shared" si="51"/>
        <v/>
      </c>
      <c r="J1290" s="122" t="s">
        <v>16405</v>
      </c>
      <c r="K1290" s="110" t="s">
        <v>2844</v>
      </c>
      <c r="L1290" s="110" t="s">
        <v>1095</v>
      </c>
      <c r="M1290" s="134" t="str">
        <f t="shared" ref="M1290:M1353" si="52">IF(N1290="","",HYPERLINK(O1290,N1290))</f>
        <v/>
      </c>
      <c r="N1290" s="110"/>
      <c r="O1290" s="110"/>
      <c r="P1290" s="234" t="s">
        <v>5027</v>
      </c>
    </row>
    <row r="1291" spans="1:16" x14ac:dyDescent="0.2">
      <c r="A1291" s="154"/>
      <c r="B1291" s="154"/>
      <c r="C1291" s="154"/>
      <c r="D1291" s="149"/>
      <c r="E1291" s="149"/>
      <c r="F1291" s="150"/>
      <c r="H1291" s="106"/>
      <c r="I1291" s="110" t="str">
        <f t="shared" si="51"/>
        <v/>
      </c>
      <c r="J1291" s="122" t="s">
        <v>16406</v>
      </c>
      <c r="K1291" s="110" t="s">
        <v>2845</v>
      </c>
      <c r="L1291" s="110" t="s">
        <v>1095</v>
      </c>
      <c r="M1291" s="134" t="str">
        <f t="shared" si="52"/>
        <v/>
      </c>
      <c r="N1291" s="110"/>
      <c r="O1291" s="110"/>
      <c r="P1291" s="234" t="s">
        <v>5028</v>
      </c>
    </row>
    <row r="1292" spans="1:16" x14ac:dyDescent="0.2">
      <c r="A1292" s="154"/>
      <c r="B1292" s="154"/>
      <c r="C1292" s="154"/>
      <c r="D1292" s="149"/>
      <c r="E1292" s="149"/>
      <c r="F1292" s="150"/>
      <c r="H1292" s="106"/>
      <c r="I1292" s="110" t="str">
        <f t="shared" si="51"/>
        <v/>
      </c>
      <c r="J1292" s="122" t="s">
        <v>16407</v>
      </c>
      <c r="K1292" s="110" t="s">
        <v>2846</v>
      </c>
      <c r="L1292" s="110" t="s">
        <v>1095</v>
      </c>
      <c r="M1292" s="134" t="str">
        <f t="shared" si="52"/>
        <v/>
      </c>
      <c r="N1292" s="110"/>
      <c r="O1292" s="110"/>
      <c r="P1292" s="234"/>
    </row>
    <row r="1293" spans="1:16" x14ac:dyDescent="0.2">
      <c r="A1293" s="154"/>
      <c r="B1293" s="154"/>
      <c r="C1293" s="154"/>
      <c r="D1293" s="149"/>
      <c r="E1293" s="149"/>
      <c r="F1293" s="150"/>
      <c r="H1293" s="106"/>
      <c r="I1293" s="110" t="str">
        <f t="shared" si="51"/>
        <v/>
      </c>
      <c r="J1293" s="122" t="s">
        <v>16408</v>
      </c>
      <c r="K1293" s="110" t="s">
        <v>2847</v>
      </c>
      <c r="L1293" s="110" t="s">
        <v>1095</v>
      </c>
      <c r="M1293" s="134" t="str">
        <f t="shared" si="52"/>
        <v/>
      </c>
      <c r="N1293" s="110"/>
      <c r="O1293" s="110"/>
      <c r="P1293" s="234"/>
    </row>
    <row r="1294" spans="1:16" x14ac:dyDescent="0.2">
      <c r="A1294" s="154"/>
      <c r="B1294" s="154"/>
      <c r="C1294" s="154"/>
      <c r="D1294" s="149"/>
      <c r="E1294" s="149"/>
      <c r="F1294" s="150"/>
      <c r="H1294" s="106"/>
      <c r="I1294" s="110" t="str">
        <f t="shared" si="51"/>
        <v/>
      </c>
      <c r="J1294" s="122" t="s">
        <v>16409</v>
      </c>
      <c r="K1294" s="110" t="s">
        <v>2848</v>
      </c>
      <c r="L1294" s="110" t="s">
        <v>1095</v>
      </c>
      <c r="M1294" s="134" t="str">
        <f t="shared" si="52"/>
        <v/>
      </c>
      <c r="N1294" s="110"/>
      <c r="O1294" s="110"/>
      <c r="P1294" s="234" t="s">
        <v>5029</v>
      </c>
    </row>
    <row r="1295" spans="1:16" x14ac:dyDescent="0.2">
      <c r="A1295" s="154"/>
      <c r="B1295" s="154"/>
      <c r="C1295" s="154"/>
      <c r="D1295" s="149"/>
      <c r="E1295" s="149"/>
      <c r="F1295" s="150"/>
      <c r="H1295" s="106"/>
      <c r="I1295" s="110" t="str">
        <f t="shared" si="51"/>
        <v/>
      </c>
      <c r="J1295" s="122" t="s">
        <v>16410</v>
      </c>
      <c r="K1295" s="110" t="s">
        <v>2849</v>
      </c>
      <c r="L1295" s="110" t="s">
        <v>1095</v>
      </c>
      <c r="M1295" s="134" t="str">
        <f t="shared" si="52"/>
        <v/>
      </c>
      <c r="N1295" s="110"/>
      <c r="O1295" s="110"/>
      <c r="P1295" s="234"/>
    </row>
    <row r="1296" spans="1:16" x14ac:dyDescent="0.2">
      <c r="A1296" s="154"/>
      <c r="B1296" s="154"/>
      <c r="C1296" s="154"/>
      <c r="D1296" s="149"/>
      <c r="E1296" s="149"/>
      <c r="F1296" s="150"/>
      <c r="H1296" s="106"/>
      <c r="I1296" s="110" t="str">
        <f t="shared" si="51"/>
        <v/>
      </c>
      <c r="J1296" s="122" t="s">
        <v>16411</v>
      </c>
      <c r="K1296" s="110" t="s">
        <v>2850</v>
      </c>
      <c r="L1296" s="110" t="s">
        <v>1095</v>
      </c>
      <c r="M1296" s="134" t="str">
        <f t="shared" si="52"/>
        <v/>
      </c>
      <c r="N1296" s="110"/>
      <c r="O1296" s="110"/>
      <c r="P1296" s="234"/>
    </row>
    <row r="1297" spans="1:16" x14ac:dyDescent="0.2">
      <c r="A1297" s="154"/>
      <c r="B1297" s="154"/>
      <c r="C1297" s="154"/>
      <c r="D1297" s="149"/>
      <c r="E1297" s="149"/>
      <c r="F1297" s="150"/>
      <c r="H1297" s="106"/>
      <c r="I1297" s="110" t="str">
        <f t="shared" si="51"/>
        <v/>
      </c>
      <c r="J1297" s="122" t="s">
        <v>16412</v>
      </c>
      <c r="K1297" s="110" t="s">
        <v>2851</v>
      </c>
      <c r="L1297" s="110" t="s">
        <v>1095</v>
      </c>
      <c r="M1297" s="134" t="str">
        <f t="shared" si="52"/>
        <v/>
      </c>
      <c r="N1297" s="110"/>
      <c r="O1297" s="110"/>
      <c r="P1297" s="234"/>
    </row>
    <row r="1298" spans="1:16" x14ac:dyDescent="0.2">
      <c r="A1298" s="154"/>
      <c r="B1298" s="154"/>
      <c r="C1298" s="154"/>
      <c r="D1298" s="149"/>
      <c r="E1298" s="149"/>
      <c r="F1298" s="150"/>
      <c r="H1298" s="106"/>
      <c r="I1298" s="110" t="str">
        <f t="shared" si="51"/>
        <v/>
      </c>
      <c r="J1298" s="122" t="s">
        <v>16413</v>
      </c>
      <c r="K1298" s="110" t="s">
        <v>2852</v>
      </c>
      <c r="L1298" s="110" t="s">
        <v>1095</v>
      </c>
      <c r="M1298" s="134" t="str">
        <f t="shared" si="52"/>
        <v/>
      </c>
      <c r="N1298" s="110"/>
      <c r="O1298" s="110"/>
      <c r="P1298" s="234"/>
    </row>
    <row r="1299" spans="1:16" x14ac:dyDescent="0.2">
      <c r="A1299" s="154"/>
      <c r="B1299" s="154"/>
      <c r="C1299" s="154"/>
      <c r="D1299" s="149"/>
      <c r="E1299" s="149"/>
      <c r="F1299" s="150"/>
      <c r="H1299" s="106"/>
      <c r="I1299" s="110" t="str">
        <f t="shared" si="51"/>
        <v/>
      </c>
      <c r="J1299" s="122" t="s">
        <v>16414</v>
      </c>
      <c r="K1299" s="110" t="s">
        <v>2853</v>
      </c>
      <c r="L1299" s="110" t="s">
        <v>1095</v>
      </c>
      <c r="M1299" s="134" t="str">
        <f t="shared" si="52"/>
        <v/>
      </c>
      <c r="N1299" s="110"/>
      <c r="O1299" s="110"/>
      <c r="P1299" s="234"/>
    </row>
    <row r="1300" spans="1:16" x14ac:dyDescent="0.2">
      <c r="A1300" s="154"/>
      <c r="B1300" s="154"/>
      <c r="C1300" s="154"/>
      <c r="D1300" s="149"/>
      <c r="E1300" s="149"/>
      <c r="F1300" s="150"/>
      <c r="H1300" s="106"/>
      <c r="I1300" s="110" t="str">
        <f t="shared" si="51"/>
        <v/>
      </c>
      <c r="J1300" s="122" t="s">
        <v>16415</v>
      </c>
      <c r="K1300" s="110" t="s">
        <v>2854</v>
      </c>
      <c r="L1300" s="110" t="s">
        <v>1095</v>
      </c>
      <c r="M1300" s="134" t="str">
        <f t="shared" si="52"/>
        <v/>
      </c>
      <c r="N1300" s="110"/>
      <c r="O1300" s="110"/>
      <c r="P1300" s="234"/>
    </row>
    <row r="1301" spans="1:16" x14ac:dyDescent="0.2">
      <c r="A1301" s="154"/>
      <c r="B1301" s="154"/>
      <c r="C1301" s="154"/>
      <c r="D1301" s="149"/>
      <c r="E1301" s="149"/>
      <c r="F1301" s="150"/>
      <c r="H1301" s="106"/>
      <c r="I1301" s="110" t="str">
        <f t="shared" si="51"/>
        <v/>
      </c>
      <c r="J1301" s="122" t="s">
        <v>16416</v>
      </c>
      <c r="K1301" s="110" t="s">
        <v>2855</v>
      </c>
      <c r="L1301" s="110" t="s">
        <v>1095</v>
      </c>
      <c r="M1301" s="134" t="str">
        <f t="shared" si="52"/>
        <v/>
      </c>
      <c r="N1301" s="110"/>
      <c r="O1301" s="110"/>
      <c r="P1301" s="234"/>
    </row>
    <row r="1302" spans="1:16" x14ac:dyDescent="0.2">
      <c r="A1302" s="154"/>
      <c r="B1302" s="154"/>
      <c r="C1302" s="154"/>
      <c r="D1302" s="149"/>
      <c r="E1302" s="149"/>
      <c r="F1302" s="150"/>
      <c r="H1302" s="106"/>
      <c r="I1302" s="110" t="str">
        <f t="shared" si="51"/>
        <v/>
      </c>
      <c r="J1302" s="122" t="s">
        <v>19362</v>
      </c>
      <c r="K1302" s="110" t="s">
        <v>2856</v>
      </c>
      <c r="L1302" s="110" t="s">
        <v>1095</v>
      </c>
      <c r="M1302" s="134" t="str">
        <f t="shared" si="52"/>
        <v/>
      </c>
      <c r="N1302" s="110"/>
      <c r="O1302" s="110"/>
      <c r="P1302" s="234"/>
    </row>
    <row r="1303" spans="1:16" x14ac:dyDescent="0.2">
      <c r="A1303" s="154"/>
      <c r="B1303" s="154"/>
      <c r="C1303" s="154"/>
      <c r="D1303" s="149"/>
      <c r="E1303" s="149"/>
      <c r="F1303" s="150"/>
      <c r="H1303" s="106"/>
      <c r="I1303" s="110" t="str">
        <f t="shared" si="51"/>
        <v/>
      </c>
      <c r="J1303" s="122" t="s">
        <v>16417</v>
      </c>
      <c r="K1303" s="110" t="s">
        <v>2857</v>
      </c>
      <c r="L1303" s="110" t="s">
        <v>1095</v>
      </c>
      <c r="M1303" s="134" t="str">
        <f t="shared" si="52"/>
        <v/>
      </c>
      <c r="N1303" s="110"/>
      <c r="O1303" s="110"/>
      <c r="P1303" s="234"/>
    </row>
    <row r="1304" spans="1:16" x14ac:dyDescent="0.2">
      <c r="A1304" s="154"/>
      <c r="B1304" s="154"/>
      <c r="C1304" s="154"/>
      <c r="D1304" s="149"/>
      <c r="E1304" s="149"/>
      <c r="F1304" s="150"/>
      <c r="H1304" s="106"/>
      <c r="I1304" s="110" t="str">
        <f t="shared" si="51"/>
        <v/>
      </c>
      <c r="J1304" s="122" t="s">
        <v>16418</v>
      </c>
      <c r="K1304" s="110" t="s">
        <v>2858</v>
      </c>
      <c r="L1304" s="110" t="s">
        <v>1095</v>
      </c>
      <c r="M1304" s="134" t="str">
        <f t="shared" si="52"/>
        <v/>
      </c>
      <c r="N1304" s="110"/>
      <c r="O1304" s="110"/>
      <c r="P1304" s="234"/>
    </row>
    <row r="1305" spans="1:16" x14ac:dyDescent="0.2">
      <c r="A1305" s="154"/>
      <c r="B1305" s="154"/>
      <c r="C1305" s="154"/>
      <c r="D1305" s="149"/>
      <c r="E1305" s="149"/>
      <c r="F1305" s="150"/>
      <c r="H1305" s="106"/>
      <c r="I1305" s="110" t="str">
        <f t="shared" si="51"/>
        <v/>
      </c>
      <c r="J1305" s="122" t="s">
        <v>19363</v>
      </c>
      <c r="K1305" s="110" t="s">
        <v>2859</v>
      </c>
      <c r="L1305" s="110" t="s">
        <v>1095</v>
      </c>
      <c r="M1305" s="134" t="str">
        <f t="shared" si="52"/>
        <v/>
      </c>
      <c r="N1305" s="110"/>
      <c r="O1305" s="110"/>
      <c r="P1305" s="234"/>
    </row>
    <row r="1306" spans="1:16" x14ac:dyDescent="0.2">
      <c r="A1306" s="154"/>
      <c r="B1306" s="154"/>
      <c r="C1306" s="154"/>
      <c r="D1306" s="149"/>
      <c r="E1306" s="149"/>
      <c r="F1306" s="150"/>
      <c r="H1306" s="106"/>
      <c r="I1306" s="110" t="str">
        <f t="shared" si="51"/>
        <v/>
      </c>
      <c r="J1306" s="122" t="s">
        <v>19364</v>
      </c>
      <c r="K1306" s="110" t="s">
        <v>2860</v>
      </c>
      <c r="L1306" s="110" t="s">
        <v>1095</v>
      </c>
      <c r="M1306" s="134" t="str">
        <f t="shared" si="52"/>
        <v/>
      </c>
      <c r="N1306" s="110"/>
      <c r="O1306" s="110"/>
      <c r="P1306" s="234"/>
    </row>
    <row r="1307" spans="1:16" x14ac:dyDescent="0.2">
      <c r="A1307" s="154"/>
      <c r="B1307" s="154"/>
      <c r="C1307" s="154"/>
      <c r="D1307" s="149"/>
      <c r="E1307" s="149"/>
      <c r="F1307" s="150"/>
      <c r="H1307" s="106"/>
      <c r="I1307" s="110" t="str">
        <f t="shared" si="51"/>
        <v/>
      </c>
      <c r="J1307" s="122" t="s">
        <v>16419</v>
      </c>
      <c r="K1307" s="110" t="s">
        <v>2861</v>
      </c>
      <c r="L1307" s="110" t="s">
        <v>1095</v>
      </c>
      <c r="M1307" s="134" t="str">
        <f t="shared" si="52"/>
        <v/>
      </c>
      <c r="N1307" s="110"/>
      <c r="O1307" s="110"/>
      <c r="P1307" s="234"/>
    </row>
    <row r="1308" spans="1:16" x14ac:dyDescent="0.2">
      <c r="A1308" s="154"/>
      <c r="B1308" s="154"/>
      <c r="C1308" s="154"/>
      <c r="D1308" s="149"/>
      <c r="E1308" s="149"/>
      <c r="F1308" s="150"/>
      <c r="H1308" s="106"/>
      <c r="I1308" s="110" t="str">
        <f t="shared" si="51"/>
        <v/>
      </c>
      <c r="J1308" s="122" t="s">
        <v>16420</v>
      </c>
      <c r="K1308" s="110" t="s">
        <v>2862</v>
      </c>
      <c r="L1308" s="110" t="s">
        <v>1095</v>
      </c>
      <c r="M1308" s="134" t="str">
        <f t="shared" si="52"/>
        <v/>
      </c>
      <c r="N1308" s="110"/>
      <c r="O1308" s="110"/>
      <c r="P1308" s="234"/>
    </row>
    <row r="1309" spans="1:16" x14ac:dyDescent="0.2">
      <c r="A1309" s="154"/>
      <c r="B1309" s="154"/>
      <c r="C1309" s="154"/>
      <c r="D1309" s="149"/>
      <c r="E1309" s="149"/>
      <c r="F1309" s="150"/>
      <c r="H1309" s="106"/>
      <c r="I1309" s="110" t="str">
        <f t="shared" si="51"/>
        <v/>
      </c>
      <c r="J1309" s="122" t="s">
        <v>16421</v>
      </c>
      <c r="K1309" s="110" t="s">
        <v>2863</v>
      </c>
      <c r="L1309" s="110" t="s">
        <v>1095</v>
      </c>
      <c r="M1309" s="134" t="str">
        <f t="shared" si="52"/>
        <v/>
      </c>
      <c r="N1309" s="110"/>
      <c r="O1309" s="110"/>
      <c r="P1309" s="234"/>
    </row>
    <row r="1310" spans="1:16" x14ac:dyDescent="0.2">
      <c r="A1310" s="154"/>
      <c r="B1310" s="154"/>
      <c r="C1310" s="154"/>
      <c r="D1310" s="149"/>
      <c r="E1310" s="149"/>
      <c r="F1310" s="150"/>
      <c r="H1310" s="106"/>
      <c r="I1310" s="110" t="str">
        <f t="shared" si="51"/>
        <v/>
      </c>
      <c r="J1310" s="122" t="s">
        <v>16422</v>
      </c>
      <c r="K1310" s="110" t="s">
        <v>2864</v>
      </c>
      <c r="L1310" s="110" t="s">
        <v>1095</v>
      </c>
      <c r="M1310" s="134" t="str">
        <f t="shared" si="52"/>
        <v/>
      </c>
      <c r="N1310" s="110"/>
      <c r="O1310" s="110"/>
      <c r="P1310" s="234"/>
    </row>
    <row r="1311" spans="1:16" x14ac:dyDescent="0.2">
      <c r="A1311" s="154"/>
      <c r="B1311" s="154"/>
      <c r="C1311" s="154"/>
      <c r="D1311" s="149"/>
      <c r="E1311" s="149"/>
      <c r="F1311" s="150"/>
      <c r="H1311" s="106"/>
      <c r="I1311" s="110" t="str">
        <f t="shared" si="51"/>
        <v/>
      </c>
      <c r="J1311" s="122" t="s">
        <v>16423</v>
      </c>
      <c r="K1311" s="110" t="s">
        <v>2865</v>
      </c>
      <c r="L1311" s="110" t="s">
        <v>1095</v>
      </c>
      <c r="M1311" s="134" t="str">
        <f t="shared" si="52"/>
        <v/>
      </c>
      <c r="N1311" s="110"/>
      <c r="O1311" s="110"/>
      <c r="P1311" s="234"/>
    </row>
    <row r="1312" spans="1:16" x14ac:dyDescent="0.2">
      <c r="A1312" s="154"/>
      <c r="B1312" s="154"/>
      <c r="C1312" s="154"/>
      <c r="D1312" s="149"/>
      <c r="E1312" s="149"/>
      <c r="F1312" s="150"/>
      <c r="H1312" s="106"/>
      <c r="I1312" s="110" t="str">
        <f t="shared" si="51"/>
        <v/>
      </c>
      <c r="J1312" s="122" t="s">
        <v>16424</v>
      </c>
      <c r="K1312" s="110" t="s">
        <v>2866</v>
      </c>
      <c r="L1312" s="110" t="s">
        <v>1095</v>
      </c>
      <c r="M1312" s="134" t="str">
        <f t="shared" si="52"/>
        <v/>
      </c>
      <c r="N1312" s="110"/>
      <c r="O1312" s="110"/>
      <c r="P1312" s="234" t="s">
        <v>5030</v>
      </c>
    </row>
    <row r="1313" spans="1:16" x14ac:dyDescent="0.2">
      <c r="A1313" s="154"/>
      <c r="B1313" s="154"/>
      <c r="C1313" s="154"/>
      <c r="D1313" s="149"/>
      <c r="E1313" s="149"/>
      <c r="F1313" s="150"/>
      <c r="H1313" s="106"/>
      <c r="I1313" s="110" t="str">
        <f t="shared" si="51"/>
        <v/>
      </c>
      <c r="J1313" s="122" t="s">
        <v>16425</v>
      </c>
      <c r="K1313" s="110" t="s">
        <v>2867</v>
      </c>
      <c r="L1313" s="110" t="s">
        <v>1095</v>
      </c>
      <c r="M1313" s="134" t="str">
        <f t="shared" si="52"/>
        <v/>
      </c>
      <c r="N1313" s="110"/>
      <c r="O1313" s="110"/>
      <c r="P1313" s="234"/>
    </row>
    <row r="1314" spans="1:16" x14ac:dyDescent="0.2">
      <c r="A1314" s="154"/>
      <c r="B1314" s="154"/>
      <c r="C1314" s="154"/>
      <c r="D1314" s="149"/>
      <c r="E1314" s="149"/>
      <c r="F1314" s="150"/>
      <c r="H1314" s="106"/>
      <c r="I1314" s="110" t="str">
        <f t="shared" si="51"/>
        <v/>
      </c>
      <c r="J1314" s="122" t="s">
        <v>16426</v>
      </c>
      <c r="K1314" s="110" t="s">
        <v>2868</v>
      </c>
      <c r="L1314" s="110" t="s">
        <v>1095</v>
      </c>
      <c r="M1314" s="134" t="str">
        <f t="shared" si="52"/>
        <v/>
      </c>
      <c r="N1314" s="110"/>
      <c r="O1314" s="110"/>
      <c r="P1314" s="234"/>
    </row>
    <row r="1315" spans="1:16" x14ac:dyDescent="0.2">
      <c r="A1315" s="154"/>
      <c r="B1315" s="154"/>
      <c r="C1315" s="154"/>
      <c r="D1315" s="149"/>
      <c r="E1315" s="149"/>
      <c r="F1315" s="150"/>
      <c r="H1315" s="106"/>
      <c r="I1315" s="110" t="str">
        <f t="shared" si="51"/>
        <v/>
      </c>
      <c r="J1315" s="122" t="s">
        <v>16427</v>
      </c>
      <c r="K1315" s="110" t="s">
        <v>16428</v>
      </c>
      <c r="L1315" s="110" t="s">
        <v>1095</v>
      </c>
      <c r="M1315" s="134" t="str">
        <f t="shared" si="52"/>
        <v/>
      </c>
      <c r="N1315" s="110"/>
      <c r="O1315" s="110"/>
      <c r="P1315" s="234"/>
    </row>
    <row r="1316" spans="1:16" x14ac:dyDescent="0.2">
      <c r="A1316" s="154"/>
      <c r="B1316" s="154"/>
      <c r="C1316" s="154"/>
      <c r="D1316" s="149"/>
      <c r="E1316" s="149"/>
      <c r="F1316" s="150"/>
      <c r="H1316" s="106"/>
      <c r="I1316" s="110" t="str">
        <f t="shared" si="51"/>
        <v/>
      </c>
      <c r="J1316" s="122" t="s">
        <v>16429</v>
      </c>
      <c r="K1316" s="110" t="s">
        <v>2869</v>
      </c>
      <c r="L1316" s="110" t="s">
        <v>1095</v>
      </c>
      <c r="M1316" s="134" t="str">
        <f t="shared" si="52"/>
        <v/>
      </c>
      <c r="N1316" s="110"/>
      <c r="O1316" s="110"/>
      <c r="P1316" s="234"/>
    </row>
    <row r="1317" spans="1:16" x14ac:dyDescent="0.2">
      <c r="A1317" s="154"/>
      <c r="B1317" s="154"/>
      <c r="C1317" s="154"/>
      <c r="D1317" s="149"/>
      <c r="E1317" s="149"/>
      <c r="F1317" s="150"/>
      <c r="H1317" s="106"/>
      <c r="I1317" s="110" t="str">
        <f t="shared" si="51"/>
        <v/>
      </c>
      <c r="J1317" s="122" t="s">
        <v>16430</v>
      </c>
      <c r="K1317" s="110" t="s">
        <v>2870</v>
      </c>
      <c r="L1317" s="110" t="s">
        <v>1095</v>
      </c>
      <c r="M1317" s="134" t="str">
        <f t="shared" si="52"/>
        <v/>
      </c>
      <c r="N1317" s="110"/>
      <c r="O1317" s="110"/>
      <c r="P1317" s="234"/>
    </row>
    <row r="1318" spans="1:16" x14ac:dyDescent="0.2">
      <c r="A1318" s="154"/>
      <c r="B1318" s="154"/>
      <c r="C1318" s="154"/>
      <c r="D1318" s="149"/>
      <c r="E1318" s="149"/>
      <c r="F1318" s="150"/>
      <c r="H1318" s="106"/>
      <c r="I1318" s="110" t="str">
        <f t="shared" si="51"/>
        <v/>
      </c>
      <c r="J1318" s="122" t="s">
        <v>16431</v>
      </c>
      <c r="K1318" s="110" t="s">
        <v>19365</v>
      </c>
      <c r="L1318" s="110" t="s">
        <v>1095</v>
      </c>
      <c r="M1318" s="134" t="str">
        <f t="shared" si="52"/>
        <v/>
      </c>
      <c r="N1318" s="110"/>
      <c r="O1318" s="110"/>
      <c r="P1318" s="234"/>
    </row>
    <row r="1319" spans="1:16" x14ac:dyDescent="0.2">
      <c r="A1319" s="154"/>
      <c r="B1319" s="154"/>
      <c r="C1319" s="154"/>
      <c r="D1319" s="149"/>
      <c r="E1319" s="149"/>
      <c r="F1319" s="150"/>
      <c r="H1319" s="106"/>
      <c r="I1319" s="110" t="str">
        <f t="shared" si="51"/>
        <v/>
      </c>
      <c r="J1319" s="122" t="s">
        <v>16432</v>
      </c>
      <c r="K1319" s="110" t="s">
        <v>2871</v>
      </c>
      <c r="L1319" s="110" t="s">
        <v>1095</v>
      </c>
      <c r="M1319" s="134" t="str">
        <f t="shared" si="52"/>
        <v/>
      </c>
      <c r="N1319" s="110"/>
      <c r="O1319" s="110"/>
      <c r="P1319" s="234"/>
    </row>
    <row r="1320" spans="1:16" x14ac:dyDescent="0.2">
      <c r="A1320" s="154"/>
      <c r="B1320" s="154"/>
      <c r="C1320" s="154"/>
      <c r="D1320" s="149"/>
      <c r="E1320" s="149"/>
      <c r="F1320" s="150"/>
      <c r="H1320" s="106"/>
      <c r="I1320" s="110" t="str">
        <f t="shared" si="51"/>
        <v/>
      </c>
      <c r="J1320" s="122" t="s">
        <v>16433</v>
      </c>
      <c r="K1320" s="110" t="s">
        <v>2872</v>
      </c>
      <c r="L1320" s="110" t="s">
        <v>1095</v>
      </c>
      <c r="M1320" s="134" t="str">
        <f t="shared" si="52"/>
        <v/>
      </c>
      <c r="N1320" s="110"/>
      <c r="O1320" s="110"/>
      <c r="P1320" s="234"/>
    </row>
    <row r="1321" spans="1:16" x14ac:dyDescent="0.2">
      <c r="A1321" s="154"/>
      <c r="B1321" s="154"/>
      <c r="C1321" s="154"/>
      <c r="D1321" s="149"/>
      <c r="E1321" s="149"/>
      <c r="F1321" s="150"/>
      <c r="H1321" s="106"/>
      <c r="I1321" s="110" t="str">
        <f t="shared" si="51"/>
        <v/>
      </c>
      <c r="J1321" s="122" t="s">
        <v>16434</v>
      </c>
      <c r="K1321" s="110" t="s">
        <v>2873</v>
      </c>
      <c r="L1321" s="110" t="s">
        <v>1095</v>
      </c>
      <c r="M1321" s="134" t="str">
        <f t="shared" si="52"/>
        <v/>
      </c>
      <c r="N1321" s="110"/>
      <c r="O1321" s="110"/>
      <c r="P1321" s="234"/>
    </row>
    <row r="1322" spans="1:16" x14ac:dyDescent="0.2">
      <c r="A1322" s="154"/>
      <c r="B1322" s="154"/>
      <c r="C1322" s="154"/>
      <c r="D1322" s="149"/>
      <c r="E1322" s="149"/>
      <c r="F1322" s="150"/>
      <c r="H1322" s="106"/>
      <c r="I1322" s="110" t="str">
        <f t="shared" si="51"/>
        <v/>
      </c>
      <c r="J1322" s="122" t="s">
        <v>16435</v>
      </c>
      <c r="K1322" s="110" t="s">
        <v>2874</v>
      </c>
      <c r="L1322" s="110" t="s">
        <v>1095</v>
      </c>
      <c r="M1322" s="134" t="str">
        <f t="shared" si="52"/>
        <v/>
      </c>
      <c r="N1322" s="110"/>
      <c r="O1322" s="110"/>
      <c r="P1322" s="234"/>
    </row>
    <row r="1323" spans="1:16" x14ac:dyDescent="0.2">
      <c r="A1323" s="154"/>
      <c r="B1323" s="154"/>
      <c r="C1323" s="154"/>
      <c r="D1323" s="149"/>
      <c r="E1323" s="149"/>
      <c r="F1323" s="150"/>
      <c r="H1323" s="106"/>
      <c r="I1323" s="110" t="str">
        <f t="shared" si="51"/>
        <v/>
      </c>
      <c r="J1323" s="122" t="s">
        <v>16436</v>
      </c>
      <c r="K1323" s="110" t="s">
        <v>2875</v>
      </c>
      <c r="L1323" s="110" t="s">
        <v>1095</v>
      </c>
      <c r="M1323" s="134" t="str">
        <f t="shared" si="52"/>
        <v/>
      </c>
      <c r="N1323" s="110"/>
      <c r="O1323" s="110"/>
      <c r="P1323" s="234"/>
    </row>
    <row r="1324" spans="1:16" x14ac:dyDescent="0.2">
      <c r="A1324" s="154"/>
      <c r="B1324" s="154"/>
      <c r="C1324" s="154"/>
      <c r="D1324" s="149"/>
      <c r="E1324" s="149"/>
      <c r="F1324" s="150"/>
      <c r="H1324" s="106"/>
      <c r="I1324" s="110" t="str">
        <f t="shared" si="51"/>
        <v/>
      </c>
      <c r="J1324" s="122" t="s">
        <v>16437</v>
      </c>
      <c r="K1324" s="110" t="s">
        <v>2876</v>
      </c>
      <c r="L1324" s="110" t="s">
        <v>1095</v>
      </c>
      <c r="M1324" s="134" t="str">
        <f t="shared" si="52"/>
        <v/>
      </c>
      <c r="N1324" s="110"/>
      <c r="O1324" s="110"/>
      <c r="P1324" s="234"/>
    </row>
    <row r="1325" spans="1:16" x14ac:dyDescent="0.2">
      <c r="A1325" s="154"/>
      <c r="B1325" s="154"/>
      <c r="C1325" s="154"/>
      <c r="D1325" s="149"/>
      <c r="E1325" s="149"/>
      <c r="F1325" s="150"/>
      <c r="H1325" s="106"/>
      <c r="I1325" s="110" t="str">
        <f t="shared" si="51"/>
        <v/>
      </c>
      <c r="J1325" s="122" t="s">
        <v>16438</v>
      </c>
      <c r="K1325" s="110" t="s">
        <v>2877</v>
      </c>
      <c r="L1325" s="110" t="s">
        <v>1095</v>
      </c>
      <c r="M1325" s="134" t="str">
        <f t="shared" si="52"/>
        <v/>
      </c>
      <c r="N1325" s="110"/>
      <c r="O1325" s="110"/>
      <c r="P1325" s="234"/>
    </row>
    <row r="1326" spans="1:16" x14ac:dyDescent="0.2">
      <c r="A1326" s="154"/>
      <c r="B1326" s="154"/>
      <c r="C1326" s="154"/>
      <c r="D1326" s="149"/>
      <c r="E1326" s="149"/>
      <c r="F1326" s="150"/>
      <c r="H1326" s="106"/>
      <c r="I1326" s="110" t="str">
        <f t="shared" si="51"/>
        <v/>
      </c>
      <c r="J1326" s="122" t="s">
        <v>16439</v>
      </c>
      <c r="K1326" s="110" t="s">
        <v>2878</v>
      </c>
      <c r="L1326" s="110" t="s">
        <v>1095</v>
      </c>
      <c r="M1326" s="134" t="str">
        <f t="shared" si="52"/>
        <v/>
      </c>
      <c r="N1326" s="110"/>
      <c r="O1326" s="110"/>
      <c r="P1326" s="234"/>
    </row>
    <row r="1327" spans="1:16" x14ac:dyDescent="0.2">
      <c r="A1327" s="154"/>
      <c r="B1327" s="154"/>
      <c r="C1327" s="154"/>
      <c r="D1327" s="149"/>
      <c r="E1327" s="149"/>
      <c r="F1327" s="150"/>
      <c r="H1327" s="106"/>
      <c r="I1327" s="110" t="str">
        <f t="shared" si="51"/>
        <v/>
      </c>
      <c r="J1327" s="122" t="s">
        <v>16440</v>
      </c>
      <c r="K1327" s="110" t="s">
        <v>2879</v>
      </c>
      <c r="L1327" s="110" t="s">
        <v>1095</v>
      </c>
      <c r="M1327" s="134" t="str">
        <f t="shared" si="52"/>
        <v/>
      </c>
      <c r="N1327" s="110"/>
      <c r="O1327" s="110"/>
      <c r="P1327" s="234"/>
    </row>
    <row r="1328" spans="1:16" x14ac:dyDescent="0.2">
      <c r="A1328" s="154"/>
      <c r="B1328" s="154"/>
      <c r="C1328" s="154"/>
      <c r="D1328" s="149"/>
      <c r="E1328" s="149"/>
      <c r="F1328" s="150"/>
      <c r="H1328" s="106"/>
      <c r="I1328" s="110" t="str">
        <f t="shared" si="51"/>
        <v/>
      </c>
      <c r="J1328" s="122" t="s">
        <v>16441</v>
      </c>
      <c r="K1328" s="110" t="s">
        <v>2880</v>
      </c>
      <c r="L1328" s="110" t="s">
        <v>1095</v>
      </c>
      <c r="M1328" s="134" t="str">
        <f t="shared" si="52"/>
        <v/>
      </c>
      <c r="N1328" s="110"/>
      <c r="O1328" s="110"/>
      <c r="P1328" s="234"/>
    </row>
    <row r="1329" spans="1:16" x14ac:dyDescent="0.2">
      <c r="A1329" s="154"/>
      <c r="B1329" s="154"/>
      <c r="C1329" s="154"/>
      <c r="D1329" s="149"/>
      <c r="E1329" s="149"/>
      <c r="F1329" s="150"/>
      <c r="H1329" s="106"/>
      <c r="I1329" s="110" t="str">
        <f t="shared" si="51"/>
        <v/>
      </c>
      <c r="J1329" s="122" t="s">
        <v>16442</v>
      </c>
      <c r="K1329" s="110" t="s">
        <v>2881</v>
      </c>
      <c r="L1329" s="110" t="s">
        <v>1095</v>
      </c>
      <c r="M1329" s="134" t="str">
        <f t="shared" si="52"/>
        <v/>
      </c>
      <c r="N1329" s="110"/>
      <c r="O1329" s="110"/>
      <c r="P1329" s="234"/>
    </row>
    <row r="1330" spans="1:16" x14ac:dyDescent="0.2">
      <c r="A1330" s="154"/>
      <c r="B1330" s="154"/>
      <c r="C1330" s="154"/>
      <c r="D1330" s="149"/>
      <c r="E1330" s="149"/>
      <c r="F1330" s="150"/>
      <c r="H1330" s="106"/>
      <c r="I1330" s="110" t="str">
        <f t="shared" si="51"/>
        <v/>
      </c>
      <c r="J1330" s="122" t="s">
        <v>16443</v>
      </c>
      <c r="K1330" s="110" t="s">
        <v>2882</v>
      </c>
      <c r="L1330" s="110" t="s">
        <v>1095</v>
      </c>
      <c r="M1330" s="134" t="str">
        <f t="shared" si="52"/>
        <v/>
      </c>
      <c r="N1330" s="110"/>
      <c r="O1330" s="110"/>
      <c r="P1330" s="234"/>
    </row>
    <row r="1331" spans="1:16" x14ac:dyDescent="0.2">
      <c r="A1331" s="154"/>
      <c r="B1331" s="154"/>
      <c r="C1331" s="154"/>
      <c r="D1331" s="149"/>
      <c r="E1331" s="149"/>
      <c r="F1331" s="150"/>
      <c r="H1331" s="106"/>
      <c r="I1331" s="110" t="str">
        <f t="shared" si="51"/>
        <v/>
      </c>
      <c r="J1331" s="122" t="s">
        <v>16444</v>
      </c>
      <c r="K1331" s="110" t="s">
        <v>2883</v>
      </c>
      <c r="L1331" s="110" t="s">
        <v>1095</v>
      </c>
      <c r="M1331" s="134" t="str">
        <f t="shared" si="52"/>
        <v/>
      </c>
      <c r="N1331" s="110"/>
      <c r="O1331" s="110"/>
      <c r="P1331" s="234"/>
    </row>
    <row r="1332" spans="1:16" x14ac:dyDescent="0.2">
      <c r="A1332" s="154"/>
      <c r="B1332" s="154"/>
      <c r="C1332" s="154"/>
      <c r="D1332" s="149"/>
      <c r="E1332" s="149"/>
      <c r="F1332" s="150"/>
      <c r="H1332" s="106"/>
      <c r="I1332" s="110" t="str">
        <f t="shared" si="51"/>
        <v/>
      </c>
      <c r="J1332" s="122" t="s">
        <v>16445</v>
      </c>
      <c r="K1332" s="110" t="s">
        <v>2884</v>
      </c>
      <c r="L1332" s="110" t="s">
        <v>1095</v>
      </c>
      <c r="M1332" s="134" t="str">
        <f t="shared" si="52"/>
        <v/>
      </c>
      <c r="N1332" s="110"/>
      <c r="O1332" s="110"/>
      <c r="P1332" s="234"/>
    </row>
    <row r="1333" spans="1:16" x14ac:dyDescent="0.2">
      <c r="A1333" s="154"/>
      <c r="B1333" s="154"/>
      <c r="C1333" s="154"/>
      <c r="D1333" s="149"/>
      <c r="E1333" s="149"/>
      <c r="F1333" s="150"/>
      <c r="H1333" s="106"/>
      <c r="I1333" s="110" t="str">
        <f t="shared" si="51"/>
        <v/>
      </c>
      <c r="J1333" s="122" t="s">
        <v>16446</v>
      </c>
      <c r="K1333" s="110" t="s">
        <v>2885</v>
      </c>
      <c r="L1333" s="110" t="s">
        <v>1095</v>
      </c>
      <c r="M1333" s="134" t="str">
        <f t="shared" si="52"/>
        <v/>
      </c>
      <c r="N1333" s="110"/>
      <c r="O1333" s="110"/>
      <c r="P1333" s="234"/>
    </row>
    <row r="1334" spans="1:16" x14ac:dyDescent="0.2">
      <c r="A1334" s="154"/>
      <c r="B1334" s="154"/>
      <c r="C1334" s="154"/>
      <c r="D1334" s="149"/>
      <c r="E1334" s="149"/>
      <c r="F1334" s="150"/>
      <c r="H1334" s="106"/>
      <c r="I1334" s="110" t="str">
        <f t="shared" si="51"/>
        <v/>
      </c>
      <c r="J1334" s="122" t="s">
        <v>16447</v>
      </c>
      <c r="K1334" s="110" t="s">
        <v>2886</v>
      </c>
      <c r="L1334" s="110" t="s">
        <v>1095</v>
      </c>
      <c r="M1334" s="134" t="str">
        <f t="shared" si="52"/>
        <v/>
      </c>
      <c r="N1334" s="110"/>
      <c r="O1334" s="110"/>
      <c r="P1334" s="234"/>
    </row>
    <row r="1335" spans="1:16" x14ac:dyDescent="0.2">
      <c r="A1335" s="154"/>
      <c r="B1335" s="154"/>
      <c r="C1335" s="154"/>
      <c r="D1335" s="149"/>
      <c r="E1335" s="149"/>
      <c r="F1335" s="150"/>
      <c r="H1335" s="106"/>
      <c r="I1335" s="110" t="str">
        <f t="shared" si="51"/>
        <v/>
      </c>
      <c r="J1335" s="122" t="s">
        <v>16448</v>
      </c>
      <c r="K1335" s="110" t="s">
        <v>2887</v>
      </c>
      <c r="L1335" s="110" t="s">
        <v>1095</v>
      </c>
      <c r="M1335" s="134" t="str">
        <f t="shared" si="52"/>
        <v/>
      </c>
      <c r="N1335" s="110"/>
      <c r="O1335" s="110"/>
      <c r="P1335" s="234"/>
    </row>
    <row r="1336" spans="1:16" x14ac:dyDescent="0.2">
      <c r="A1336" s="154"/>
      <c r="B1336" s="154"/>
      <c r="C1336" s="154"/>
      <c r="D1336" s="149"/>
      <c r="E1336" s="149"/>
      <c r="F1336" s="150"/>
      <c r="H1336" s="106"/>
      <c r="I1336" s="110" t="str">
        <f t="shared" si="51"/>
        <v/>
      </c>
      <c r="J1336" s="122" t="s">
        <v>16449</v>
      </c>
      <c r="K1336" s="110" t="s">
        <v>2888</v>
      </c>
      <c r="L1336" s="110" t="s">
        <v>1095</v>
      </c>
      <c r="M1336" s="134" t="str">
        <f t="shared" si="52"/>
        <v/>
      </c>
      <c r="N1336" s="110"/>
      <c r="O1336" s="110"/>
      <c r="P1336" s="234"/>
    </row>
    <row r="1337" spans="1:16" x14ac:dyDescent="0.2">
      <c r="A1337" s="154"/>
      <c r="B1337" s="154"/>
      <c r="C1337" s="154"/>
      <c r="D1337" s="149"/>
      <c r="E1337" s="149"/>
      <c r="F1337" s="150"/>
      <c r="H1337" s="106"/>
      <c r="I1337" s="110" t="str">
        <f t="shared" si="51"/>
        <v/>
      </c>
      <c r="J1337" s="122" t="s">
        <v>16450</v>
      </c>
      <c r="K1337" s="110" t="s">
        <v>2889</v>
      </c>
      <c r="L1337" s="110" t="s">
        <v>1095</v>
      </c>
      <c r="M1337" s="134" t="str">
        <f t="shared" si="52"/>
        <v/>
      </c>
      <c r="N1337" s="110"/>
      <c r="O1337" s="110"/>
      <c r="P1337" s="234" t="s">
        <v>5031</v>
      </c>
    </row>
    <row r="1338" spans="1:16" x14ac:dyDescent="0.2">
      <c r="A1338" s="154"/>
      <c r="B1338" s="154"/>
      <c r="C1338" s="154"/>
      <c r="D1338" s="149"/>
      <c r="E1338" s="149"/>
      <c r="F1338" s="150"/>
      <c r="H1338" s="106"/>
      <c r="I1338" s="110" t="str">
        <f t="shared" si="51"/>
        <v/>
      </c>
      <c r="J1338" s="122" t="s">
        <v>16451</v>
      </c>
      <c r="K1338" s="110" t="s">
        <v>2890</v>
      </c>
      <c r="L1338" s="110" t="s">
        <v>1095</v>
      </c>
      <c r="M1338" s="134" t="str">
        <f t="shared" si="52"/>
        <v/>
      </c>
      <c r="N1338" s="110"/>
      <c r="O1338" s="110"/>
      <c r="P1338" s="234"/>
    </row>
    <row r="1339" spans="1:16" x14ac:dyDescent="0.2">
      <c r="A1339" s="154"/>
      <c r="B1339" s="154"/>
      <c r="C1339" s="154"/>
      <c r="D1339" s="149"/>
      <c r="E1339" s="149"/>
      <c r="F1339" s="150"/>
      <c r="H1339" s="106"/>
      <c r="I1339" s="110" t="str">
        <f t="shared" si="51"/>
        <v/>
      </c>
      <c r="J1339" s="122" t="s">
        <v>16452</v>
      </c>
      <c r="K1339" s="110" t="s">
        <v>2891</v>
      </c>
      <c r="L1339" s="110" t="s">
        <v>1095</v>
      </c>
      <c r="M1339" s="134" t="str">
        <f t="shared" si="52"/>
        <v/>
      </c>
      <c r="N1339" s="110"/>
      <c r="O1339" s="110"/>
      <c r="P1339" s="234"/>
    </row>
    <row r="1340" spans="1:16" x14ac:dyDescent="0.2">
      <c r="A1340" s="154"/>
      <c r="B1340" s="154"/>
      <c r="C1340" s="154"/>
      <c r="D1340" s="149"/>
      <c r="E1340" s="149"/>
      <c r="F1340" s="150"/>
      <c r="H1340" s="106"/>
      <c r="I1340" s="110" t="str">
        <f t="shared" si="51"/>
        <v/>
      </c>
      <c r="J1340" s="122" t="s">
        <v>16453</v>
      </c>
      <c r="K1340" s="110" t="s">
        <v>2892</v>
      </c>
      <c r="L1340" s="110" t="s">
        <v>1095</v>
      </c>
      <c r="M1340" s="134" t="str">
        <f t="shared" si="52"/>
        <v/>
      </c>
      <c r="N1340" s="110"/>
      <c r="O1340" s="110"/>
      <c r="P1340" s="234"/>
    </row>
    <row r="1341" spans="1:16" x14ac:dyDescent="0.2">
      <c r="A1341" s="154"/>
      <c r="B1341" s="154"/>
      <c r="C1341" s="154"/>
      <c r="D1341" s="149"/>
      <c r="E1341" s="149"/>
      <c r="F1341" s="150"/>
      <c r="H1341" s="106"/>
      <c r="I1341" s="110" t="str">
        <f t="shared" si="51"/>
        <v/>
      </c>
      <c r="J1341" s="122" t="s">
        <v>16454</v>
      </c>
      <c r="K1341" s="110" t="s">
        <v>2893</v>
      </c>
      <c r="L1341" s="110" t="s">
        <v>1095</v>
      </c>
      <c r="M1341" s="134" t="str">
        <f t="shared" si="52"/>
        <v/>
      </c>
      <c r="N1341" s="110"/>
      <c r="O1341" s="110"/>
      <c r="P1341" s="234"/>
    </row>
    <row r="1342" spans="1:16" x14ac:dyDescent="0.2">
      <c r="A1342" s="154"/>
      <c r="B1342" s="154"/>
      <c r="C1342" s="154"/>
      <c r="D1342" s="149"/>
      <c r="E1342" s="149"/>
      <c r="F1342" s="150"/>
      <c r="H1342" s="106"/>
      <c r="I1342" s="110" t="str">
        <f t="shared" si="51"/>
        <v/>
      </c>
      <c r="J1342" s="122" t="s">
        <v>16455</v>
      </c>
      <c r="K1342" s="110" t="s">
        <v>2894</v>
      </c>
      <c r="L1342" s="110" t="s">
        <v>1095</v>
      </c>
      <c r="M1342" s="134" t="str">
        <f t="shared" si="52"/>
        <v/>
      </c>
      <c r="N1342" s="110"/>
      <c r="O1342" s="110"/>
      <c r="P1342" s="234"/>
    </row>
    <row r="1343" spans="1:16" x14ac:dyDescent="0.2">
      <c r="A1343" s="154"/>
      <c r="B1343" s="154"/>
      <c r="C1343" s="154"/>
      <c r="D1343" s="149"/>
      <c r="E1343" s="149"/>
      <c r="F1343" s="150"/>
      <c r="H1343" s="106"/>
      <c r="I1343" s="110" t="str">
        <f t="shared" si="51"/>
        <v/>
      </c>
      <c r="J1343" s="122" t="s">
        <v>16456</v>
      </c>
      <c r="K1343" s="110" t="s">
        <v>2895</v>
      </c>
      <c r="L1343" s="110" t="s">
        <v>1095</v>
      </c>
      <c r="M1343" s="134" t="str">
        <f t="shared" si="52"/>
        <v/>
      </c>
      <c r="N1343" s="110"/>
      <c r="O1343" s="110"/>
      <c r="P1343" s="234"/>
    </row>
    <row r="1344" spans="1:16" x14ac:dyDescent="0.2">
      <c r="A1344" s="154"/>
      <c r="B1344" s="154"/>
      <c r="C1344" s="154"/>
      <c r="D1344" s="149"/>
      <c r="E1344" s="149"/>
      <c r="F1344" s="150"/>
      <c r="H1344" s="106"/>
      <c r="I1344" s="110" t="str">
        <f t="shared" si="51"/>
        <v/>
      </c>
      <c r="J1344" s="122" t="s">
        <v>16457</v>
      </c>
      <c r="K1344" s="110" t="s">
        <v>2896</v>
      </c>
      <c r="L1344" s="110" t="s">
        <v>1095</v>
      </c>
      <c r="M1344" s="134" t="str">
        <f t="shared" si="52"/>
        <v/>
      </c>
      <c r="N1344" s="110"/>
      <c r="O1344" s="110"/>
      <c r="P1344" s="234"/>
    </row>
    <row r="1345" spans="1:16" x14ac:dyDescent="0.2">
      <c r="A1345" s="154"/>
      <c r="B1345" s="154"/>
      <c r="C1345" s="154"/>
      <c r="D1345" s="149"/>
      <c r="E1345" s="149"/>
      <c r="F1345" s="150"/>
      <c r="H1345" s="106"/>
      <c r="I1345" s="110" t="str">
        <f t="shared" si="51"/>
        <v/>
      </c>
      <c r="J1345" s="122" t="s">
        <v>16458</v>
      </c>
      <c r="K1345" s="110" t="s">
        <v>2897</v>
      </c>
      <c r="L1345" s="110" t="s">
        <v>1095</v>
      </c>
      <c r="M1345" s="134" t="str">
        <f t="shared" si="52"/>
        <v/>
      </c>
      <c r="N1345" s="110"/>
      <c r="O1345" s="110"/>
      <c r="P1345" s="234"/>
    </row>
    <row r="1346" spans="1:16" x14ac:dyDescent="0.2">
      <c r="A1346" s="154"/>
      <c r="B1346" s="154"/>
      <c r="C1346" s="154"/>
      <c r="D1346" s="149"/>
      <c r="E1346" s="149"/>
      <c r="F1346" s="150"/>
      <c r="H1346" s="106"/>
      <c r="I1346" s="110" t="str">
        <f t="shared" si="51"/>
        <v/>
      </c>
      <c r="J1346" s="122" t="s">
        <v>16459</v>
      </c>
      <c r="K1346" s="110" t="s">
        <v>2898</v>
      </c>
      <c r="L1346" s="110" t="s">
        <v>1095</v>
      </c>
      <c r="M1346" s="134" t="str">
        <f t="shared" si="52"/>
        <v/>
      </c>
      <c r="N1346" s="110"/>
      <c r="O1346" s="110"/>
      <c r="P1346" s="234"/>
    </row>
    <row r="1347" spans="1:16" x14ac:dyDescent="0.2">
      <c r="A1347" s="154"/>
      <c r="B1347" s="154"/>
      <c r="C1347" s="154"/>
      <c r="D1347" s="149"/>
      <c r="E1347" s="149"/>
      <c r="F1347" s="150"/>
      <c r="H1347" s="106"/>
      <c r="I1347" s="110" t="str">
        <f t="shared" si="51"/>
        <v/>
      </c>
      <c r="J1347" s="122" t="s">
        <v>16460</v>
      </c>
      <c r="K1347" s="110" t="s">
        <v>2899</v>
      </c>
      <c r="L1347" s="110" t="s">
        <v>1095</v>
      </c>
      <c r="M1347" s="134" t="str">
        <f t="shared" si="52"/>
        <v/>
      </c>
      <c r="N1347" s="110"/>
      <c r="O1347" s="110"/>
      <c r="P1347" s="234"/>
    </row>
    <row r="1348" spans="1:16" x14ac:dyDescent="0.2">
      <c r="A1348" s="154"/>
      <c r="B1348" s="154"/>
      <c r="C1348" s="154"/>
      <c r="D1348" s="149"/>
      <c r="E1348" s="149"/>
      <c r="F1348" s="150"/>
      <c r="H1348" s="106"/>
      <c r="I1348" s="110" t="str">
        <f t="shared" si="51"/>
        <v/>
      </c>
      <c r="J1348" s="122" t="s">
        <v>16461</v>
      </c>
      <c r="K1348" s="110" t="s">
        <v>2900</v>
      </c>
      <c r="L1348" s="110" t="s">
        <v>1095</v>
      </c>
      <c r="M1348" s="134" t="str">
        <f t="shared" si="52"/>
        <v/>
      </c>
      <c r="N1348" s="110"/>
      <c r="O1348" s="110"/>
      <c r="P1348" s="234"/>
    </row>
    <row r="1349" spans="1:16" x14ac:dyDescent="0.2">
      <c r="A1349" s="154"/>
      <c r="B1349" s="154"/>
      <c r="C1349" s="154"/>
      <c r="D1349" s="149"/>
      <c r="E1349" s="149"/>
      <c r="F1349" s="150"/>
      <c r="H1349" s="106"/>
      <c r="I1349" s="110" t="str">
        <f t="shared" si="51"/>
        <v/>
      </c>
      <c r="J1349" s="122" t="s">
        <v>16462</v>
      </c>
      <c r="K1349" s="110" t="s">
        <v>2901</v>
      </c>
      <c r="L1349" s="110" t="s">
        <v>1095</v>
      </c>
      <c r="M1349" s="134" t="str">
        <f t="shared" si="52"/>
        <v/>
      </c>
      <c r="N1349" s="110"/>
      <c r="O1349" s="110"/>
      <c r="P1349" s="234"/>
    </row>
    <row r="1350" spans="1:16" x14ac:dyDescent="0.2">
      <c r="A1350" s="154"/>
      <c r="B1350" s="154"/>
      <c r="C1350" s="154"/>
      <c r="D1350" s="149"/>
      <c r="E1350" s="149"/>
      <c r="F1350" s="150"/>
      <c r="H1350" s="106"/>
      <c r="I1350" s="110" t="str">
        <f t="shared" si="51"/>
        <v/>
      </c>
      <c r="J1350" s="122" t="s">
        <v>16463</v>
      </c>
      <c r="K1350" s="110" t="s">
        <v>2902</v>
      </c>
      <c r="L1350" s="110" t="s">
        <v>1095</v>
      </c>
      <c r="M1350" s="134" t="str">
        <f t="shared" si="52"/>
        <v/>
      </c>
      <c r="N1350" s="110"/>
      <c r="O1350" s="110"/>
      <c r="P1350" s="234"/>
    </row>
    <row r="1351" spans="1:16" x14ac:dyDescent="0.2">
      <c r="A1351" s="154"/>
      <c r="B1351" s="154"/>
      <c r="C1351" s="154"/>
      <c r="D1351" s="149"/>
      <c r="E1351" s="149"/>
      <c r="F1351" s="150"/>
      <c r="H1351" s="106"/>
      <c r="I1351" s="110" t="str">
        <f t="shared" si="51"/>
        <v/>
      </c>
      <c r="J1351" s="122" t="s">
        <v>16464</v>
      </c>
      <c r="K1351" s="110" t="s">
        <v>2903</v>
      </c>
      <c r="L1351" s="110" t="s">
        <v>1095</v>
      </c>
      <c r="M1351" s="134" t="str">
        <f t="shared" si="52"/>
        <v/>
      </c>
      <c r="N1351" s="110"/>
      <c r="O1351" s="110"/>
      <c r="P1351" s="234"/>
    </row>
    <row r="1352" spans="1:16" x14ac:dyDescent="0.2">
      <c r="A1352" s="154"/>
      <c r="B1352" s="154"/>
      <c r="C1352" s="154"/>
      <c r="D1352" s="149"/>
      <c r="E1352" s="149"/>
      <c r="F1352" s="150"/>
      <c r="H1352" s="106"/>
      <c r="I1352" s="110" t="str">
        <f t="shared" si="51"/>
        <v/>
      </c>
      <c r="J1352" s="122" t="s">
        <v>16465</v>
      </c>
      <c r="K1352" s="110" t="s">
        <v>2904</v>
      </c>
      <c r="L1352" s="110" t="s">
        <v>1095</v>
      </c>
      <c r="M1352" s="134" t="str">
        <f t="shared" si="52"/>
        <v/>
      </c>
      <c r="N1352" s="110"/>
      <c r="O1352" s="110"/>
      <c r="P1352" s="234"/>
    </row>
    <row r="1353" spans="1:16" x14ac:dyDescent="0.2">
      <c r="A1353" s="154"/>
      <c r="B1353" s="154"/>
      <c r="C1353" s="154"/>
      <c r="D1353" s="149"/>
      <c r="E1353" s="149"/>
      <c r="F1353" s="150"/>
      <c r="H1353" s="106"/>
      <c r="I1353" s="110" t="str">
        <f t="shared" ref="I1353:I1416" si="53">IFERROR((INDEX(A:E,MATCH($J1353,E:E,0),2)),"")</f>
        <v/>
      </c>
      <c r="J1353" s="122" t="s">
        <v>16466</v>
      </c>
      <c r="K1353" s="110" t="s">
        <v>2905</v>
      </c>
      <c r="L1353" s="110" t="s">
        <v>1095</v>
      </c>
      <c r="M1353" s="134" t="str">
        <f t="shared" si="52"/>
        <v/>
      </c>
      <c r="N1353" s="110"/>
      <c r="O1353" s="110"/>
      <c r="P1353" s="234"/>
    </row>
    <row r="1354" spans="1:16" x14ac:dyDescent="0.2">
      <c r="A1354" s="154"/>
      <c r="B1354" s="154"/>
      <c r="C1354" s="154"/>
      <c r="D1354" s="149"/>
      <c r="E1354" s="149"/>
      <c r="F1354" s="150"/>
      <c r="H1354" s="106"/>
      <c r="I1354" s="110" t="str">
        <f t="shared" si="53"/>
        <v/>
      </c>
      <c r="J1354" s="122" t="s">
        <v>16467</v>
      </c>
      <c r="K1354" s="110" t="s">
        <v>2906</v>
      </c>
      <c r="L1354" s="110" t="s">
        <v>1095</v>
      </c>
      <c r="M1354" s="134" t="str">
        <f t="shared" ref="M1354:M1417" si="54">IF(N1354="","",HYPERLINK(O1354,N1354))</f>
        <v/>
      </c>
      <c r="N1354" s="110"/>
      <c r="O1354" s="110"/>
      <c r="P1354" s="234"/>
    </row>
    <row r="1355" spans="1:16" x14ac:dyDescent="0.2">
      <c r="A1355" s="154"/>
      <c r="B1355" s="154"/>
      <c r="C1355" s="154"/>
      <c r="D1355" s="149"/>
      <c r="E1355" s="149"/>
      <c r="F1355" s="150"/>
      <c r="H1355" s="106"/>
      <c r="I1355" s="110" t="str">
        <f t="shared" si="53"/>
        <v/>
      </c>
      <c r="J1355" s="122" t="s">
        <v>16468</v>
      </c>
      <c r="K1355" s="110" t="s">
        <v>2907</v>
      </c>
      <c r="L1355" s="110" t="s">
        <v>1095</v>
      </c>
      <c r="M1355" s="134" t="str">
        <f t="shared" si="54"/>
        <v/>
      </c>
      <c r="N1355" s="110"/>
      <c r="O1355" s="110"/>
      <c r="P1355" s="234"/>
    </row>
    <row r="1356" spans="1:16" x14ac:dyDescent="0.2">
      <c r="A1356" s="154"/>
      <c r="B1356" s="154"/>
      <c r="C1356" s="154"/>
      <c r="D1356" s="149"/>
      <c r="E1356" s="149"/>
      <c r="F1356" s="150"/>
      <c r="H1356" s="106"/>
      <c r="I1356" s="110" t="str">
        <f t="shared" si="53"/>
        <v/>
      </c>
      <c r="J1356" s="122" t="s">
        <v>16469</v>
      </c>
      <c r="K1356" s="110" t="s">
        <v>2908</v>
      </c>
      <c r="L1356" s="110" t="s">
        <v>1095</v>
      </c>
      <c r="M1356" s="134" t="str">
        <f t="shared" si="54"/>
        <v/>
      </c>
      <c r="N1356" s="110"/>
      <c r="O1356" s="110"/>
      <c r="P1356" s="234"/>
    </row>
    <row r="1357" spans="1:16" x14ac:dyDescent="0.2">
      <c r="A1357" s="154"/>
      <c r="B1357" s="154"/>
      <c r="C1357" s="154"/>
      <c r="D1357" s="149"/>
      <c r="E1357" s="149"/>
      <c r="F1357" s="150"/>
      <c r="H1357" s="106"/>
      <c r="I1357" s="110" t="str">
        <f t="shared" si="53"/>
        <v/>
      </c>
      <c r="J1357" s="122" t="s">
        <v>16470</v>
      </c>
      <c r="K1357" s="110" t="s">
        <v>2909</v>
      </c>
      <c r="L1357" s="110" t="s">
        <v>1095</v>
      </c>
      <c r="M1357" s="134" t="str">
        <f t="shared" si="54"/>
        <v/>
      </c>
      <c r="N1357" s="110"/>
      <c r="O1357" s="110"/>
      <c r="P1357" s="234"/>
    </row>
    <row r="1358" spans="1:16" x14ac:dyDescent="0.2">
      <c r="A1358" s="154"/>
      <c r="B1358" s="154"/>
      <c r="C1358" s="154"/>
      <c r="D1358" s="149"/>
      <c r="E1358" s="149"/>
      <c r="F1358" s="150"/>
      <c r="H1358" s="106"/>
      <c r="I1358" s="110" t="str">
        <f t="shared" si="53"/>
        <v/>
      </c>
      <c r="J1358" s="122" t="s">
        <v>16471</v>
      </c>
      <c r="K1358" s="110" t="s">
        <v>2910</v>
      </c>
      <c r="L1358" s="110" t="s">
        <v>1095</v>
      </c>
      <c r="M1358" s="134" t="str">
        <f t="shared" si="54"/>
        <v/>
      </c>
      <c r="N1358" s="110"/>
      <c r="O1358" s="110"/>
      <c r="P1358" s="234"/>
    </row>
    <row r="1359" spans="1:16" x14ac:dyDescent="0.2">
      <c r="A1359" s="154"/>
      <c r="B1359" s="154"/>
      <c r="C1359" s="154"/>
      <c r="D1359" s="149"/>
      <c r="E1359" s="149"/>
      <c r="F1359" s="150"/>
      <c r="H1359" s="106"/>
      <c r="I1359" s="110" t="str">
        <f t="shared" si="53"/>
        <v/>
      </c>
      <c r="J1359" s="122" t="s">
        <v>16472</v>
      </c>
      <c r="K1359" s="110" t="s">
        <v>2911</v>
      </c>
      <c r="L1359" s="110" t="s">
        <v>1095</v>
      </c>
      <c r="M1359" s="134" t="str">
        <f t="shared" si="54"/>
        <v/>
      </c>
      <c r="N1359" s="110"/>
      <c r="O1359" s="110"/>
      <c r="P1359" s="234"/>
    </row>
    <row r="1360" spans="1:16" x14ac:dyDescent="0.2">
      <c r="A1360" s="154"/>
      <c r="B1360" s="154"/>
      <c r="C1360" s="154"/>
      <c r="D1360" s="149"/>
      <c r="E1360" s="149"/>
      <c r="F1360" s="150"/>
      <c r="H1360" s="106"/>
      <c r="I1360" s="110" t="str">
        <f t="shared" si="53"/>
        <v/>
      </c>
      <c r="J1360" s="122" t="s">
        <v>16473</v>
      </c>
      <c r="K1360" s="110" t="s">
        <v>2912</v>
      </c>
      <c r="L1360" s="110" t="s">
        <v>1095</v>
      </c>
      <c r="M1360" s="134" t="str">
        <f t="shared" si="54"/>
        <v/>
      </c>
      <c r="N1360" s="110"/>
      <c r="O1360" s="110"/>
      <c r="P1360" s="234"/>
    </row>
    <row r="1361" spans="1:16" x14ac:dyDescent="0.2">
      <c r="A1361" s="154"/>
      <c r="B1361" s="154"/>
      <c r="C1361" s="154"/>
      <c r="D1361" s="149"/>
      <c r="E1361" s="149"/>
      <c r="F1361" s="150"/>
      <c r="H1361" s="106"/>
      <c r="I1361" s="110" t="str">
        <f t="shared" si="53"/>
        <v/>
      </c>
      <c r="J1361" s="122" t="s">
        <v>16474</v>
      </c>
      <c r="K1361" s="110" t="s">
        <v>2913</v>
      </c>
      <c r="L1361" s="110" t="s">
        <v>1095</v>
      </c>
      <c r="M1361" s="134" t="str">
        <f t="shared" si="54"/>
        <v/>
      </c>
      <c r="N1361" s="110"/>
      <c r="O1361" s="110"/>
      <c r="P1361" s="234"/>
    </row>
    <row r="1362" spans="1:16" x14ac:dyDescent="0.2">
      <c r="A1362" s="154"/>
      <c r="B1362" s="154"/>
      <c r="C1362" s="154"/>
      <c r="D1362" s="149"/>
      <c r="E1362" s="149"/>
      <c r="F1362" s="150"/>
      <c r="H1362" s="106"/>
      <c r="I1362" s="110" t="str">
        <f t="shared" si="53"/>
        <v/>
      </c>
      <c r="J1362" s="122" t="s">
        <v>16475</v>
      </c>
      <c r="K1362" s="110" t="s">
        <v>2914</v>
      </c>
      <c r="L1362" s="110" t="s">
        <v>1095</v>
      </c>
      <c r="M1362" s="134" t="str">
        <f t="shared" si="54"/>
        <v/>
      </c>
      <c r="N1362" s="110"/>
      <c r="O1362" s="110"/>
      <c r="P1362" s="234"/>
    </row>
    <row r="1363" spans="1:16" x14ac:dyDescent="0.2">
      <c r="A1363" s="154"/>
      <c r="B1363" s="154"/>
      <c r="C1363" s="154"/>
      <c r="D1363" s="149"/>
      <c r="E1363" s="149"/>
      <c r="F1363" s="150"/>
      <c r="H1363" s="106"/>
      <c r="I1363" s="110" t="str">
        <f t="shared" si="53"/>
        <v/>
      </c>
      <c r="J1363" s="122" t="s">
        <v>16476</v>
      </c>
      <c r="K1363" s="110" t="s">
        <v>2915</v>
      </c>
      <c r="L1363" s="110" t="s">
        <v>1095</v>
      </c>
      <c r="M1363" s="134" t="str">
        <f t="shared" si="54"/>
        <v/>
      </c>
      <c r="N1363" s="110"/>
      <c r="O1363" s="110"/>
      <c r="P1363" s="234"/>
    </row>
    <row r="1364" spans="1:16" x14ac:dyDescent="0.2">
      <c r="A1364" s="154"/>
      <c r="B1364" s="154"/>
      <c r="C1364" s="154"/>
      <c r="D1364" s="149"/>
      <c r="E1364" s="149"/>
      <c r="F1364" s="150"/>
      <c r="H1364" s="106"/>
      <c r="I1364" s="110" t="str">
        <f t="shared" si="53"/>
        <v/>
      </c>
      <c r="J1364" s="122" t="s">
        <v>16477</v>
      </c>
      <c r="K1364" s="110" t="s">
        <v>2916</v>
      </c>
      <c r="L1364" s="110" t="s">
        <v>1095</v>
      </c>
      <c r="M1364" s="134" t="str">
        <f t="shared" si="54"/>
        <v/>
      </c>
      <c r="N1364" s="110"/>
      <c r="O1364" s="110"/>
      <c r="P1364" s="234"/>
    </row>
    <row r="1365" spans="1:16" x14ac:dyDescent="0.2">
      <c r="A1365" s="154"/>
      <c r="B1365" s="154"/>
      <c r="C1365" s="154"/>
      <c r="D1365" s="149"/>
      <c r="E1365" s="149"/>
      <c r="F1365" s="150"/>
      <c r="H1365" s="106"/>
      <c r="I1365" s="110" t="str">
        <f t="shared" si="53"/>
        <v/>
      </c>
      <c r="J1365" s="122" t="s">
        <v>16478</v>
      </c>
      <c r="K1365" s="110" t="s">
        <v>2917</v>
      </c>
      <c r="L1365" s="110" t="s">
        <v>1095</v>
      </c>
      <c r="M1365" s="134" t="str">
        <f t="shared" si="54"/>
        <v/>
      </c>
      <c r="N1365" s="110"/>
      <c r="O1365" s="110"/>
      <c r="P1365" s="234"/>
    </row>
    <row r="1366" spans="1:16" x14ac:dyDescent="0.2">
      <c r="A1366" s="154"/>
      <c r="B1366" s="154"/>
      <c r="C1366" s="154"/>
      <c r="D1366" s="149"/>
      <c r="E1366" s="149"/>
      <c r="F1366" s="150"/>
      <c r="H1366" s="106"/>
      <c r="I1366" s="110" t="str">
        <f t="shared" si="53"/>
        <v/>
      </c>
      <c r="J1366" s="122" t="s">
        <v>16479</v>
      </c>
      <c r="K1366" s="110" t="s">
        <v>2918</v>
      </c>
      <c r="L1366" s="110" t="s">
        <v>1095</v>
      </c>
      <c r="M1366" s="134" t="str">
        <f t="shared" si="54"/>
        <v/>
      </c>
      <c r="N1366" s="110"/>
      <c r="O1366" s="110"/>
      <c r="P1366" s="234"/>
    </row>
    <row r="1367" spans="1:16" x14ac:dyDescent="0.2">
      <c r="A1367" s="154"/>
      <c r="B1367" s="154"/>
      <c r="C1367" s="154"/>
      <c r="D1367" s="149"/>
      <c r="E1367" s="149"/>
      <c r="F1367" s="150"/>
      <c r="H1367" s="106"/>
      <c r="I1367" s="110" t="str">
        <f t="shared" si="53"/>
        <v/>
      </c>
      <c r="J1367" s="122" t="s">
        <v>16480</v>
      </c>
      <c r="K1367" s="110" t="s">
        <v>2919</v>
      </c>
      <c r="L1367" s="110" t="s">
        <v>1095</v>
      </c>
      <c r="M1367" s="134" t="str">
        <f t="shared" si="54"/>
        <v/>
      </c>
      <c r="N1367" s="110"/>
      <c r="O1367" s="110"/>
      <c r="P1367" s="234"/>
    </row>
    <row r="1368" spans="1:16" x14ac:dyDescent="0.2">
      <c r="A1368" s="154"/>
      <c r="B1368" s="154"/>
      <c r="C1368" s="154"/>
      <c r="D1368" s="149"/>
      <c r="E1368" s="149"/>
      <c r="F1368" s="150"/>
      <c r="H1368" s="106"/>
      <c r="I1368" s="110" t="str">
        <f t="shared" si="53"/>
        <v/>
      </c>
      <c r="J1368" s="122" t="s">
        <v>16481</v>
      </c>
      <c r="K1368" s="110" t="s">
        <v>2920</v>
      </c>
      <c r="L1368" s="110" t="s">
        <v>1095</v>
      </c>
      <c r="M1368" s="134" t="str">
        <f t="shared" si="54"/>
        <v/>
      </c>
      <c r="N1368" s="110"/>
      <c r="O1368" s="110"/>
      <c r="P1368" s="234"/>
    </row>
    <row r="1369" spans="1:16" x14ac:dyDescent="0.2">
      <c r="A1369" s="154"/>
      <c r="B1369" s="154"/>
      <c r="C1369" s="154"/>
      <c r="D1369" s="149"/>
      <c r="E1369" s="149"/>
      <c r="F1369" s="150"/>
      <c r="H1369" s="106"/>
      <c r="I1369" s="110" t="str">
        <f t="shared" si="53"/>
        <v/>
      </c>
      <c r="J1369" s="122" t="s">
        <v>16482</v>
      </c>
      <c r="K1369" s="110" t="s">
        <v>2921</v>
      </c>
      <c r="L1369" s="110" t="s">
        <v>1095</v>
      </c>
      <c r="M1369" s="134" t="str">
        <f t="shared" si="54"/>
        <v/>
      </c>
      <c r="N1369" s="110"/>
      <c r="O1369" s="110"/>
      <c r="P1369" s="234"/>
    </row>
    <row r="1370" spans="1:16" x14ac:dyDescent="0.2">
      <c r="A1370" s="154"/>
      <c r="B1370" s="154"/>
      <c r="C1370" s="154"/>
      <c r="D1370" s="149"/>
      <c r="E1370" s="149"/>
      <c r="F1370" s="150"/>
      <c r="H1370" s="106"/>
      <c r="I1370" s="110" t="str">
        <f t="shared" si="53"/>
        <v/>
      </c>
      <c r="J1370" s="122" t="s">
        <v>16483</v>
      </c>
      <c r="K1370" s="110" t="s">
        <v>2922</v>
      </c>
      <c r="L1370" s="110" t="s">
        <v>1095</v>
      </c>
      <c r="M1370" s="134" t="str">
        <f t="shared" si="54"/>
        <v/>
      </c>
      <c r="N1370" s="110"/>
      <c r="O1370" s="110"/>
      <c r="P1370" s="234"/>
    </row>
    <row r="1371" spans="1:16" x14ac:dyDescent="0.2">
      <c r="A1371" s="154"/>
      <c r="B1371" s="154"/>
      <c r="C1371" s="154"/>
      <c r="D1371" s="149"/>
      <c r="E1371" s="149"/>
      <c r="F1371" s="150"/>
      <c r="H1371" s="106"/>
      <c r="I1371" s="110" t="str">
        <f t="shared" si="53"/>
        <v/>
      </c>
      <c r="J1371" s="122" t="s">
        <v>16484</v>
      </c>
      <c r="K1371" s="110" t="s">
        <v>2923</v>
      </c>
      <c r="L1371" s="110" t="s">
        <v>1095</v>
      </c>
      <c r="M1371" s="134" t="str">
        <f t="shared" si="54"/>
        <v/>
      </c>
      <c r="N1371" s="110"/>
      <c r="O1371" s="110"/>
      <c r="P1371" s="234"/>
    </row>
    <row r="1372" spans="1:16" x14ac:dyDescent="0.2">
      <c r="A1372" s="154"/>
      <c r="B1372" s="154"/>
      <c r="C1372" s="154"/>
      <c r="D1372" s="149"/>
      <c r="E1372" s="149"/>
      <c r="F1372" s="150"/>
      <c r="H1372" s="106"/>
      <c r="I1372" s="110" t="str">
        <f t="shared" si="53"/>
        <v/>
      </c>
      <c r="J1372" s="122" t="s">
        <v>16485</v>
      </c>
      <c r="K1372" s="110" t="s">
        <v>2924</v>
      </c>
      <c r="L1372" s="110" t="s">
        <v>1095</v>
      </c>
      <c r="M1372" s="134" t="str">
        <f t="shared" si="54"/>
        <v/>
      </c>
      <c r="N1372" s="110"/>
      <c r="O1372" s="110"/>
      <c r="P1372" s="234"/>
    </row>
    <row r="1373" spans="1:16" x14ac:dyDescent="0.2">
      <c r="A1373" s="154"/>
      <c r="B1373" s="154"/>
      <c r="C1373" s="154"/>
      <c r="D1373" s="149"/>
      <c r="E1373" s="149"/>
      <c r="F1373" s="150"/>
      <c r="H1373" s="106"/>
      <c r="I1373" s="110" t="str">
        <f t="shared" si="53"/>
        <v/>
      </c>
      <c r="J1373" s="122" t="s">
        <v>16486</v>
      </c>
      <c r="K1373" s="110" t="s">
        <v>2925</v>
      </c>
      <c r="L1373" s="110" t="s">
        <v>1095</v>
      </c>
      <c r="M1373" s="134" t="str">
        <f t="shared" si="54"/>
        <v/>
      </c>
      <c r="N1373" s="110"/>
      <c r="O1373" s="110"/>
      <c r="P1373" s="234"/>
    </row>
    <row r="1374" spans="1:16" x14ac:dyDescent="0.2">
      <c r="A1374" s="154"/>
      <c r="B1374" s="154"/>
      <c r="C1374" s="154"/>
      <c r="D1374" s="149"/>
      <c r="E1374" s="149"/>
      <c r="F1374" s="150"/>
      <c r="H1374" s="106"/>
      <c r="I1374" s="110" t="str">
        <f t="shared" si="53"/>
        <v/>
      </c>
      <c r="J1374" s="122" t="s">
        <v>16487</v>
      </c>
      <c r="K1374" s="110" t="s">
        <v>2926</v>
      </c>
      <c r="L1374" s="110" t="s">
        <v>1095</v>
      </c>
      <c r="M1374" s="134" t="str">
        <f t="shared" si="54"/>
        <v/>
      </c>
      <c r="N1374" s="110"/>
      <c r="O1374" s="110"/>
      <c r="P1374" s="234"/>
    </row>
    <row r="1375" spans="1:16" x14ac:dyDescent="0.2">
      <c r="A1375" s="154"/>
      <c r="B1375" s="154"/>
      <c r="C1375" s="154"/>
      <c r="D1375" s="149"/>
      <c r="E1375" s="149"/>
      <c r="F1375" s="150"/>
      <c r="H1375" s="106"/>
      <c r="I1375" s="110" t="str">
        <f t="shared" si="53"/>
        <v/>
      </c>
      <c r="J1375" s="122" t="s">
        <v>16488</v>
      </c>
      <c r="K1375" s="110" t="s">
        <v>2927</v>
      </c>
      <c r="L1375" s="110" t="s">
        <v>1095</v>
      </c>
      <c r="M1375" s="134" t="str">
        <f t="shared" si="54"/>
        <v/>
      </c>
      <c r="N1375" s="110"/>
      <c r="O1375" s="110"/>
      <c r="P1375" s="234"/>
    </row>
    <row r="1376" spans="1:16" x14ac:dyDescent="0.2">
      <c r="A1376" s="154"/>
      <c r="B1376" s="154"/>
      <c r="C1376" s="154"/>
      <c r="D1376" s="149"/>
      <c r="E1376" s="149"/>
      <c r="F1376" s="150"/>
      <c r="H1376" s="106"/>
      <c r="I1376" s="110" t="str">
        <f t="shared" si="53"/>
        <v/>
      </c>
      <c r="J1376" s="122" t="s">
        <v>16489</v>
      </c>
      <c r="K1376" s="110" t="s">
        <v>2928</v>
      </c>
      <c r="L1376" s="110" t="s">
        <v>1095</v>
      </c>
      <c r="M1376" s="134" t="str">
        <f t="shared" si="54"/>
        <v/>
      </c>
      <c r="N1376" s="110"/>
      <c r="O1376" s="110"/>
      <c r="P1376" s="234"/>
    </row>
    <row r="1377" spans="1:16" x14ac:dyDescent="0.2">
      <c r="A1377" s="154"/>
      <c r="B1377" s="154"/>
      <c r="C1377" s="154"/>
      <c r="D1377" s="149"/>
      <c r="E1377" s="149"/>
      <c r="F1377" s="150"/>
      <c r="H1377" s="106"/>
      <c r="I1377" s="110" t="str">
        <f t="shared" si="53"/>
        <v/>
      </c>
      <c r="J1377" s="122" t="s">
        <v>16490</v>
      </c>
      <c r="K1377" s="110" t="s">
        <v>2929</v>
      </c>
      <c r="L1377" s="110" t="s">
        <v>1095</v>
      </c>
      <c r="M1377" s="134" t="str">
        <f t="shared" si="54"/>
        <v/>
      </c>
      <c r="N1377" s="110"/>
      <c r="O1377" s="110"/>
      <c r="P1377" s="234"/>
    </row>
    <row r="1378" spans="1:16" x14ac:dyDescent="0.2">
      <c r="A1378" s="154"/>
      <c r="B1378" s="154"/>
      <c r="C1378" s="154"/>
      <c r="D1378" s="149"/>
      <c r="E1378" s="149"/>
      <c r="F1378" s="150"/>
      <c r="H1378" s="106"/>
      <c r="I1378" s="110" t="str">
        <f t="shared" si="53"/>
        <v/>
      </c>
      <c r="J1378" s="122" t="s">
        <v>16491</v>
      </c>
      <c r="K1378" s="110" t="s">
        <v>2930</v>
      </c>
      <c r="L1378" s="110" t="s">
        <v>1095</v>
      </c>
      <c r="M1378" s="134" t="str">
        <f t="shared" si="54"/>
        <v/>
      </c>
      <c r="N1378" s="110"/>
      <c r="O1378" s="110"/>
      <c r="P1378" s="234"/>
    </row>
    <row r="1379" spans="1:16" x14ac:dyDescent="0.2">
      <c r="A1379" s="154"/>
      <c r="B1379" s="154"/>
      <c r="C1379" s="154"/>
      <c r="D1379" s="149"/>
      <c r="E1379" s="149"/>
      <c r="F1379" s="150"/>
      <c r="H1379" s="106"/>
      <c r="I1379" s="110" t="str">
        <f t="shared" si="53"/>
        <v/>
      </c>
      <c r="J1379" s="122" t="s">
        <v>16492</v>
      </c>
      <c r="K1379" s="110" t="s">
        <v>2931</v>
      </c>
      <c r="L1379" s="110" t="s">
        <v>1095</v>
      </c>
      <c r="M1379" s="134" t="str">
        <f t="shared" si="54"/>
        <v/>
      </c>
      <c r="N1379" s="110"/>
      <c r="O1379" s="110"/>
      <c r="P1379" s="234"/>
    </row>
    <row r="1380" spans="1:16" x14ac:dyDescent="0.2">
      <c r="A1380" s="154"/>
      <c r="B1380" s="154"/>
      <c r="C1380" s="154"/>
      <c r="D1380" s="149"/>
      <c r="E1380" s="149"/>
      <c r="F1380" s="150"/>
      <c r="H1380" s="106"/>
      <c r="I1380" s="110" t="str">
        <f t="shared" si="53"/>
        <v/>
      </c>
      <c r="J1380" s="122" t="s">
        <v>16493</v>
      </c>
      <c r="K1380" s="110" t="s">
        <v>2932</v>
      </c>
      <c r="L1380" s="110" t="s">
        <v>1095</v>
      </c>
      <c r="M1380" s="134" t="str">
        <f t="shared" si="54"/>
        <v/>
      </c>
      <c r="N1380" s="110"/>
      <c r="O1380" s="110"/>
      <c r="P1380" s="234"/>
    </row>
    <row r="1381" spans="1:16" x14ac:dyDescent="0.2">
      <c r="A1381" s="154"/>
      <c r="B1381" s="154"/>
      <c r="C1381" s="154"/>
      <c r="D1381" s="149"/>
      <c r="E1381" s="149"/>
      <c r="F1381" s="150"/>
      <c r="H1381" s="106"/>
      <c r="I1381" s="110" t="str">
        <f t="shared" si="53"/>
        <v/>
      </c>
      <c r="J1381" s="122" t="s">
        <v>16494</v>
      </c>
      <c r="K1381" s="110" t="s">
        <v>2933</v>
      </c>
      <c r="L1381" s="110" t="s">
        <v>1095</v>
      </c>
      <c r="M1381" s="134" t="str">
        <f t="shared" si="54"/>
        <v/>
      </c>
      <c r="N1381" s="110"/>
      <c r="O1381" s="110"/>
      <c r="P1381" s="234"/>
    </row>
    <row r="1382" spans="1:16" x14ac:dyDescent="0.2">
      <c r="A1382" s="154"/>
      <c r="B1382" s="154"/>
      <c r="C1382" s="154"/>
      <c r="D1382" s="149"/>
      <c r="E1382" s="149"/>
      <c r="F1382" s="150"/>
      <c r="H1382" s="106"/>
      <c r="I1382" s="110" t="str">
        <f t="shared" si="53"/>
        <v/>
      </c>
      <c r="J1382" s="122" t="s">
        <v>16495</v>
      </c>
      <c r="K1382" s="110" t="s">
        <v>2934</v>
      </c>
      <c r="L1382" s="110" t="s">
        <v>1095</v>
      </c>
      <c r="M1382" s="134" t="str">
        <f t="shared" si="54"/>
        <v/>
      </c>
      <c r="N1382" s="110"/>
      <c r="O1382" s="110"/>
      <c r="P1382" s="234"/>
    </row>
    <row r="1383" spans="1:16" x14ac:dyDescent="0.2">
      <c r="A1383" s="154"/>
      <c r="B1383" s="154"/>
      <c r="C1383" s="154"/>
      <c r="D1383" s="149"/>
      <c r="E1383" s="149"/>
      <c r="F1383" s="150"/>
      <c r="H1383" s="106"/>
      <c r="I1383" s="110" t="str">
        <f t="shared" si="53"/>
        <v/>
      </c>
      <c r="J1383" s="122" t="s">
        <v>16496</v>
      </c>
      <c r="K1383" s="110" t="s">
        <v>2935</v>
      </c>
      <c r="L1383" s="110" t="s">
        <v>1095</v>
      </c>
      <c r="M1383" s="134" t="str">
        <f t="shared" si="54"/>
        <v/>
      </c>
      <c r="N1383" s="110"/>
      <c r="O1383" s="110"/>
      <c r="P1383" s="234"/>
    </row>
    <row r="1384" spans="1:16" x14ac:dyDescent="0.2">
      <c r="A1384" s="154"/>
      <c r="B1384" s="154"/>
      <c r="C1384" s="154"/>
      <c r="D1384" s="149"/>
      <c r="E1384" s="149"/>
      <c r="F1384" s="150"/>
      <c r="H1384" s="106"/>
      <c r="I1384" s="110" t="str">
        <f t="shared" si="53"/>
        <v/>
      </c>
      <c r="J1384" s="122" t="s">
        <v>16497</v>
      </c>
      <c r="K1384" s="110" t="s">
        <v>2936</v>
      </c>
      <c r="L1384" s="110" t="s">
        <v>1095</v>
      </c>
      <c r="M1384" s="134" t="str">
        <f t="shared" si="54"/>
        <v/>
      </c>
      <c r="N1384" s="110"/>
      <c r="O1384" s="110"/>
      <c r="P1384" s="234"/>
    </row>
    <row r="1385" spans="1:16" x14ac:dyDescent="0.2">
      <c r="A1385" s="154"/>
      <c r="B1385" s="154"/>
      <c r="C1385" s="154"/>
      <c r="D1385" s="149"/>
      <c r="E1385" s="149"/>
      <c r="F1385" s="150"/>
      <c r="H1385" s="106"/>
      <c r="I1385" s="110" t="str">
        <f t="shared" si="53"/>
        <v/>
      </c>
      <c r="J1385" s="122" t="s">
        <v>16498</v>
      </c>
      <c r="K1385" s="110" t="s">
        <v>2937</v>
      </c>
      <c r="L1385" s="110" t="s">
        <v>1095</v>
      </c>
      <c r="M1385" s="134" t="str">
        <f t="shared" si="54"/>
        <v/>
      </c>
      <c r="N1385" s="110"/>
      <c r="O1385" s="110"/>
      <c r="P1385" s="234"/>
    </row>
    <row r="1386" spans="1:16" x14ac:dyDescent="0.2">
      <c r="A1386" s="154"/>
      <c r="B1386" s="154"/>
      <c r="C1386" s="154"/>
      <c r="D1386" s="149"/>
      <c r="E1386" s="149"/>
      <c r="F1386" s="150"/>
      <c r="H1386" s="106"/>
      <c r="I1386" s="110" t="str">
        <f t="shared" si="53"/>
        <v/>
      </c>
      <c r="J1386" s="122" t="s">
        <v>16499</v>
      </c>
      <c r="K1386" s="110" t="s">
        <v>2938</v>
      </c>
      <c r="L1386" s="110" t="s">
        <v>1095</v>
      </c>
      <c r="M1386" s="134" t="str">
        <f t="shared" si="54"/>
        <v/>
      </c>
      <c r="N1386" s="110"/>
      <c r="O1386" s="110"/>
      <c r="P1386" s="234"/>
    </row>
    <row r="1387" spans="1:16" x14ac:dyDescent="0.2">
      <c r="A1387" s="154"/>
      <c r="B1387" s="154"/>
      <c r="C1387" s="154"/>
      <c r="D1387" s="149"/>
      <c r="E1387" s="149"/>
      <c r="F1387" s="150"/>
      <c r="H1387" s="106"/>
      <c r="I1387" s="110" t="str">
        <f t="shared" si="53"/>
        <v/>
      </c>
      <c r="J1387" s="122" t="s">
        <v>16500</v>
      </c>
      <c r="K1387" s="110" t="s">
        <v>2939</v>
      </c>
      <c r="L1387" s="110" t="s">
        <v>1095</v>
      </c>
      <c r="M1387" s="134" t="str">
        <f t="shared" si="54"/>
        <v/>
      </c>
      <c r="N1387" s="110"/>
      <c r="O1387" s="110"/>
      <c r="P1387" s="234"/>
    </row>
    <row r="1388" spans="1:16" x14ac:dyDescent="0.2">
      <c r="A1388" s="154"/>
      <c r="B1388" s="154"/>
      <c r="C1388" s="154"/>
      <c r="D1388" s="149"/>
      <c r="E1388" s="149"/>
      <c r="F1388" s="150"/>
      <c r="H1388" s="106"/>
      <c r="I1388" s="110" t="str">
        <f t="shared" si="53"/>
        <v/>
      </c>
      <c r="J1388" s="122" t="s">
        <v>16501</v>
      </c>
      <c r="K1388" s="110" t="s">
        <v>2940</v>
      </c>
      <c r="L1388" s="110" t="s">
        <v>1095</v>
      </c>
      <c r="M1388" s="134" t="str">
        <f t="shared" si="54"/>
        <v/>
      </c>
      <c r="N1388" s="110"/>
      <c r="O1388" s="110"/>
      <c r="P1388" s="234"/>
    </row>
    <row r="1389" spans="1:16" x14ac:dyDescent="0.2">
      <c r="A1389" s="154"/>
      <c r="B1389" s="154"/>
      <c r="C1389" s="154"/>
      <c r="D1389" s="149"/>
      <c r="E1389" s="149"/>
      <c r="F1389" s="150"/>
      <c r="H1389" s="106"/>
      <c r="I1389" s="110" t="str">
        <f t="shared" si="53"/>
        <v/>
      </c>
      <c r="J1389" s="122" t="s">
        <v>16502</v>
      </c>
      <c r="K1389" s="110" t="s">
        <v>2941</v>
      </c>
      <c r="L1389" s="110" t="s">
        <v>1095</v>
      </c>
      <c r="M1389" s="134" t="str">
        <f t="shared" si="54"/>
        <v/>
      </c>
      <c r="N1389" s="110"/>
      <c r="O1389" s="110"/>
      <c r="P1389" s="234"/>
    </row>
    <row r="1390" spans="1:16" x14ac:dyDescent="0.2">
      <c r="A1390" s="154"/>
      <c r="B1390" s="154"/>
      <c r="C1390" s="154"/>
      <c r="D1390" s="149"/>
      <c r="E1390" s="149"/>
      <c r="F1390" s="150"/>
      <c r="H1390" s="106"/>
      <c r="I1390" s="110" t="str">
        <f t="shared" si="53"/>
        <v/>
      </c>
      <c r="J1390" s="122" t="s">
        <v>16503</v>
      </c>
      <c r="K1390" s="110" t="s">
        <v>2942</v>
      </c>
      <c r="L1390" s="110" t="s">
        <v>1095</v>
      </c>
      <c r="M1390" s="134" t="str">
        <f t="shared" si="54"/>
        <v/>
      </c>
      <c r="N1390" s="110"/>
      <c r="O1390" s="110"/>
      <c r="P1390" s="234"/>
    </row>
    <row r="1391" spans="1:16" x14ac:dyDescent="0.2">
      <c r="A1391" s="154"/>
      <c r="B1391" s="154"/>
      <c r="C1391" s="154"/>
      <c r="D1391" s="149"/>
      <c r="E1391" s="149"/>
      <c r="F1391" s="150"/>
      <c r="H1391" s="106"/>
      <c r="I1391" s="110" t="str">
        <f t="shared" si="53"/>
        <v/>
      </c>
      <c r="J1391" s="122" t="s">
        <v>668</v>
      </c>
      <c r="K1391" s="110" t="s">
        <v>2943</v>
      </c>
      <c r="L1391" s="110" t="s">
        <v>1095</v>
      </c>
      <c r="M1391" s="134" t="str">
        <f t="shared" si="54"/>
        <v/>
      </c>
      <c r="N1391" s="110"/>
      <c r="O1391" s="110"/>
      <c r="P1391" s="234" t="s">
        <v>5032</v>
      </c>
    </row>
    <row r="1392" spans="1:16" x14ac:dyDescent="0.2">
      <c r="A1392" s="154"/>
      <c r="B1392" s="154"/>
      <c r="C1392" s="154"/>
      <c r="D1392" s="149"/>
      <c r="E1392" s="149"/>
      <c r="F1392" s="150"/>
      <c r="H1392" s="106"/>
      <c r="I1392" s="110" t="str">
        <f t="shared" si="53"/>
        <v/>
      </c>
      <c r="J1392" s="122" t="s">
        <v>16504</v>
      </c>
      <c r="K1392" s="110" t="s">
        <v>2944</v>
      </c>
      <c r="L1392" s="110" t="s">
        <v>1095</v>
      </c>
      <c r="M1392" s="134" t="str">
        <f t="shared" si="54"/>
        <v/>
      </c>
      <c r="N1392" s="110"/>
      <c r="O1392" s="110"/>
      <c r="P1392" s="234"/>
    </row>
    <row r="1393" spans="1:16" x14ac:dyDescent="0.2">
      <c r="A1393" s="154"/>
      <c r="B1393" s="154"/>
      <c r="C1393" s="154"/>
      <c r="D1393" s="149"/>
      <c r="E1393" s="149"/>
      <c r="F1393" s="150"/>
      <c r="H1393" s="106"/>
      <c r="I1393" s="110" t="str">
        <f t="shared" si="53"/>
        <v/>
      </c>
      <c r="J1393" s="122" t="s">
        <v>16505</v>
      </c>
      <c r="K1393" s="110" t="s">
        <v>2945</v>
      </c>
      <c r="L1393" s="110" t="s">
        <v>1095</v>
      </c>
      <c r="M1393" s="134" t="str">
        <f t="shared" si="54"/>
        <v/>
      </c>
      <c r="N1393" s="110"/>
      <c r="O1393" s="110"/>
      <c r="P1393" s="234"/>
    </row>
    <row r="1394" spans="1:16" x14ac:dyDescent="0.2">
      <c r="A1394" s="154"/>
      <c r="B1394" s="154"/>
      <c r="C1394" s="154"/>
      <c r="D1394" s="149"/>
      <c r="E1394" s="149"/>
      <c r="F1394" s="150"/>
      <c r="H1394" s="106"/>
      <c r="I1394" s="110" t="str">
        <f t="shared" si="53"/>
        <v/>
      </c>
      <c r="J1394" s="122" t="s">
        <v>16506</v>
      </c>
      <c r="K1394" s="110" t="s">
        <v>2946</v>
      </c>
      <c r="L1394" s="110" t="s">
        <v>1095</v>
      </c>
      <c r="M1394" s="134" t="str">
        <f t="shared" si="54"/>
        <v/>
      </c>
      <c r="N1394" s="110"/>
      <c r="O1394" s="110"/>
      <c r="P1394" s="234" t="s">
        <v>5033</v>
      </c>
    </row>
    <row r="1395" spans="1:16" x14ac:dyDescent="0.2">
      <c r="A1395" s="154"/>
      <c r="B1395" s="154"/>
      <c r="C1395" s="154"/>
      <c r="D1395" s="149"/>
      <c r="E1395" s="149"/>
      <c r="F1395" s="150"/>
      <c r="H1395" s="106"/>
      <c r="I1395" s="110" t="str">
        <f t="shared" si="53"/>
        <v/>
      </c>
      <c r="J1395" s="122" t="s">
        <v>16507</v>
      </c>
      <c r="K1395" s="110" t="s">
        <v>2947</v>
      </c>
      <c r="L1395" s="110" t="s">
        <v>1095</v>
      </c>
      <c r="M1395" s="134" t="str">
        <f t="shared" si="54"/>
        <v/>
      </c>
      <c r="N1395" s="110"/>
      <c r="O1395" s="110"/>
      <c r="P1395" s="234"/>
    </row>
    <row r="1396" spans="1:16" x14ac:dyDescent="0.2">
      <c r="A1396" s="154"/>
      <c r="B1396" s="154"/>
      <c r="C1396" s="154"/>
      <c r="D1396" s="149"/>
      <c r="E1396" s="149"/>
      <c r="F1396" s="150"/>
      <c r="H1396" s="106"/>
      <c r="I1396" s="110" t="str">
        <f t="shared" si="53"/>
        <v/>
      </c>
      <c r="J1396" s="122" t="s">
        <v>16508</v>
      </c>
      <c r="K1396" s="110" t="s">
        <v>2948</v>
      </c>
      <c r="L1396" s="110" t="s">
        <v>16509</v>
      </c>
      <c r="M1396" s="134" t="str">
        <f t="shared" si="54"/>
        <v/>
      </c>
      <c r="N1396" s="110"/>
      <c r="O1396" s="110"/>
      <c r="P1396" s="234" t="s">
        <v>5034</v>
      </c>
    </row>
    <row r="1397" spans="1:16" x14ac:dyDescent="0.2">
      <c r="A1397" s="154"/>
      <c r="B1397" s="154"/>
      <c r="C1397" s="154"/>
      <c r="D1397" s="149"/>
      <c r="E1397" s="149"/>
      <c r="F1397" s="150"/>
      <c r="H1397" s="106"/>
      <c r="I1397" s="110" t="str">
        <f t="shared" si="53"/>
        <v>ZSG</v>
      </c>
      <c r="J1397" s="122" t="s">
        <v>16510</v>
      </c>
      <c r="K1397" s="110" t="s">
        <v>2949</v>
      </c>
      <c r="L1397" s="110" t="s">
        <v>1095</v>
      </c>
      <c r="M1397" s="134" t="str">
        <f t="shared" si="54"/>
        <v/>
      </c>
      <c r="N1397" s="110"/>
      <c r="O1397" s="110"/>
      <c r="P1397" s="234"/>
    </row>
    <row r="1398" spans="1:16" x14ac:dyDescent="0.2">
      <c r="A1398" s="154"/>
      <c r="B1398" s="154"/>
      <c r="C1398" s="154"/>
      <c r="D1398" s="149"/>
      <c r="E1398" s="149"/>
      <c r="F1398" s="150"/>
      <c r="H1398" s="106"/>
      <c r="I1398" s="110" t="str">
        <f t="shared" si="53"/>
        <v/>
      </c>
      <c r="J1398" s="122" t="s">
        <v>16511</v>
      </c>
      <c r="K1398" s="110" t="s">
        <v>2950</v>
      </c>
      <c r="L1398" s="110" t="s">
        <v>1095</v>
      </c>
      <c r="M1398" s="134" t="str">
        <f t="shared" si="54"/>
        <v/>
      </c>
      <c r="N1398" s="110"/>
      <c r="O1398" s="110"/>
      <c r="P1398" s="234"/>
    </row>
    <row r="1399" spans="1:16" x14ac:dyDescent="0.2">
      <c r="A1399" s="154"/>
      <c r="B1399" s="154"/>
      <c r="C1399" s="154"/>
      <c r="D1399" s="149"/>
      <c r="E1399" s="149"/>
      <c r="F1399" s="150"/>
      <c r="H1399" s="106"/>
      <c r="I1399" s="110" t="str">
        <f t="shared" si="53"/>
        <v/>
      </c>
      <c r="J1399" s="122" t="s">
        <v>16512</v>
      </c>
      <c r="K1399" s="110" t="s">
        <v>2951</v>
      </c>
      <c r="L1399" s="110" t="s">
        <v>1095</v>
      </c>
      <c r="M1399" s="134" t="str">
        <f t="shared" si="54"/>
        <v/>
      </c>
      <c r="N1399" s="110"/>
      <c r="O1399" s="110"/>
      <c r="P1399" s="234"/>
    </row>
    <row r="1400" spans="1:16" x14ac:dyDescent="0.2">
      <c r="A1400" s="154"/>
      <c r="B1400" s="154"/>
      <c r="C1400" s="154"/>
      <c r="D1400" s="149"/>
      <c r="E1400" s="149"/>
      <c r="F1400" s="150"/>
      <c r="H1400" s="106"/>
      <c r="I1400" s="110" t="str">
        <f t="shared" si="53"/>
        <v/>
      </c>
      <c r="J1400" s="122" t="s">
        <v>16513</v>
      </c>
      <c r="K1400" s="110" t="s">
        <v>2952</v>
      </c>
      <c r="L1400" s="110" t="s">
        <v>1095</v>
      </c>
      <c r="M1400" s="134" t="str">
        <f t="shared" si="54"/>
        <v/>
      </c>
      <c r="N1400" s="110"/>
      <c r="O1400" s="110"/>
      <c r="P1400" s="234"/>
    </row>
    <row r="1401" spans="1:16" x14ac:dyDescent="0.2">
      <c r="A1401" s="154"/>
      <c r="B1401" s="154"/>
      <c r="C1401" s="154"/>
      <c r="D1401" s="149"/>
      <c r="E1401" s="149"/>
      <c r="F1401" s="150"/>
      <c r="H1401" s="106"/>
      <c r="I1401" s="110" t="str">
        <f t="shared" si="53"/>
        <v/>
      </c>
      <c r="J1401" s="122" t="s">
        <v>16514</v>
      </c>
      <c r="K1401" s="110" t="s">
        <v>2953</v>
      </c>
      <c r="L1401" s="110" t="s">
        <v>16515</v>
      </c>
      <c r="M1401" s="134" t="str">
        <f t="shared" si="54"/>
        <v/>
      </c>
      <c r="N1401" s="110"/>
      <c r="O1401" s="110"/>
      <c r="P1401" s="234"/>
    </row>
    <row r="1402" spans="1:16" x14ac:dyDescent="0.2">
      <c r="A1402" s="154"/>
      <c r="B1402" s="154"/>
      <c r="C1402" s="154"/>
      <c r="D1402" s="149"/>
      <c r="E1402" s="149"/>
      <c r="F1402" s="150"/>
      <c r="H1402" s="106"/>
      <c r="I1402" s="110" t="str">
        <f t="shared" si="53"/>
        <v/>
      </c>
      <c r="J1402" s="122" t="s">
        <v>16516</v>
      </c>
      <c r="K1402" s="110" t="s">
        <v>2954</v>
      </c>
      <c r="L1402" s="110" t="s">
        <v>1095</v>
      </c>
      <c r="M1402" s="134" t="str">
        <f t="shared" si="54"/>
        <v/>
      </c>
      <c r="N1402" s="110"/>
      <c r="O1402" s="110"/>
      <c r="P1402" s="234"/>
    </row>
    <row r="1403" spans="1:16" x14ac:dyDescent="0.2">
      <c r="A1403" s="154"/>
      <c r="B1403" s="154"/>
      <c r="C1403" s="154"/>
      <c r="D1403" s="149"/>
      <c r="E1403" s="149"/>
      <c r="F1403" s="150"/>
      <c r="H1403" s="106"/>
      <c r="I1403" s="110" t="str">
        <f t="shared" si="53"/>
        <v/>
      </c>
      <c r="J1403" s="122" t="s">
        <v>16517</v>
      </c>
      <c r="K1403" s="110" t="s">
        <v>2955</v>
      </c>
      <c r="L1403" s="110" t="s">
        <v>1095</v>
      </c>
      <c r="M1403" s="134" t="str">
        <f t="shared" si="54"/>
        <v/>
      </c>
      <c r="N1403" s="110"/>
      <c r="O1403" s="110"/>
      <c r="P1403" s="234"/>
    </row>
    <row r="1404" spans="1:16" x14ac:dyDescent="0.2">
      <c r="A1404" s="154"/>
      <c r="B1404" s="154"/>
      <c r="C1404" s="154"/>
      <c r="D1404" s="149"/>
      <c r="E1404" s="149"/>
      <c r="F1404" s="150"/>
      <c r="H1404" s="106"/>
      <c r="I1404" s="110" t="str">
        <f t="shared" si="53"/>
        <v/>
      </c>
      <c r="J1404" s="122" t="s">
        <v>16518</v>
      </c>
      <c r="K1404" s="110" t="s">
        <v>2956</v>
      </c>
      <c r="L1404" s="110" t="s">
        <v>1095</v>
      </c>
      <c r="M1404" s="134" t="str">
        <f t="shared" si="54"/>
        <v/>
      </c>
      <c r="N1404" s="110"/>
      <c r="O1404" s="110"/>
      <c r="P1404" s="234"/>
    </row>
    <row r="1405" spans="1:16" x14ac:dyDescent="0.2">
      <c r="A1405" s="154"/>
      <c r="B1405" s="154"/>
      <c r="C1405" s="154"/>
      <c r="D1405" s="149"/>
      <c r="E1405" s="149"/>
      <c r="F1405" s="150"/>
      <c r="H1405" s="106"/>
      <c r="I1405" s="110" t="str">
        <f t="shared" si="53"/>
        <v/>
      </c>
      <c r="J1405" s="122" t="s">
        <v>16519</v>
      </c>
      <c r="K1405" s="110" t="s">
        <v>2957</v>
      </c>
      <c r="L1405" s="110" t="s">
        <v>1095</v>
      </c>
      <c r="M1405" s="134" t="str">
        <f t="shared" si="54"/>
        <v/>
      </c>
      <c r="N1405" s="110"/>
      <c r="O1405" s="110"/>
      <c r="P1405" s="234"/>
    </row>
    <row r="1406" spans="1:16" x14ac:dyDescent="0.2">
      <c r="A1406" s="154"/>
      <c r="B1406" s="154"/>
      <c r="C1406" s="154"/>
      <c r="D1406" s="149"/>
      <c r="E1406" s="149"/>
      <c r="F1406" s="150"/>
      <c r="H1406" s="106"/>
      <c r="I1406" s="110" t="str">
        <f t="shared" si="53"/>
        <v/>
      </c>
      <c r="J1406" s="122" t="s">
        <v>16520</v>
      </c>
      <c r="K1406" s="110" t="s">
        <v>2958</v>
      </c>
      <c r="L1406" s="110" t="s">
        <v>1095</v>
      </c>
      <c r="M1406" s="134" t="str">
        <f t="shared" si="54"/>
        <v/>
      </c>
      <c r="N1406" s="110"/>
      <c r="O1406" s="110"/>
      <c r="P1406" s="234"/>
    </row>
    <row r="1407" spans="1:16" x14ac:dyDescent="0.2">
      <c r="A1407" s="154"/>
      <c r="B1407" s="154"/>
      <c r="C1407" s="154"/>
      <c r="D1407" s="149"/>
      <c r="E1407" s="149"/>
      <c r="F1407" s="150"/>
      <c r="H1407" s="106"/>
      <c r="I1407" s="110" t="str">
        <f t="shared" si="53"/>
        <v/>
      </c>
      <c r="J1407" s="122" t="s">
        <v>16521</v>
      </c>
      <c r="K1407" s="110" t="s">
        <v>2959</v>
      </c>
      <c r="L1407" s="110" t="s">
        <v>1095</v>
      </c>
      <c r="M1407" s="134" t="str">
        <f t="shared" si="54"/>
        <v/>
      </c>
      <c r="N1407" s="110"/>
      <c r="O1407" s="110"/>
      <c r="P1407" s="234"/>
    </row>
    <row r="1408" spans="1:16" x14ac:dyDescent="0.2">
      <c r="A1408" s="154"/>
      <c r="B1408" s="154"/>
      <c r="C1408" s="154"/>
      <c r="D1408" s="149"/>
      <c r="E1408" s="149"/>
      <c r="F1408" s="150"/>
      <c r="H1408" s="106"/>
      <c r="I1408" s="110" t="str">
        <f t="shared" si="53"/>
        <v/>
      </c>
      <c r="J1408" s="122" t="s">
        <v>16522</v>
      </c>
      <c r="K1408" s="110" t="s">
        <v>2960</v>
      </c>
      <c r="L1408" s="110" t="s">
        <v>1095</v>
      </c>
      <c r="M1408" s="134" t="str">
        <f t="shared" si="54"/>
        <v/>
      </c>
      <c r="N1408" s="110"/>
      <c r="O1408" s="110"/>
      <c r="P1408" s="234"/>
    </row>
    <row r="1409" spans="1:16" x14ac:dyDescent="0.2">
      <c r="A1409" s="154"/>
      <c r="B1409" s="154"/>
      <c r="C1409" s="154"/>
      <c r="D1409" s="149"/>
      <c r="E1409" s="149"/>
      <c r="F1409" s="150"/>
      <c r="H1409" s="106"/>
      <c r="I1409" s="110" t="str">
        <f t="shared" si="53"/>
        <v/>
      </c>
      <c r="J1409" s="122" t="s">
        <v>16523</v>
      </c>
      <c r="K1409" s="110" t="s">
        <v>2961</v>
      </c>
      <c r="L1409" s="110" t="s">
        <v>1095</v>
      </c>
      <c r="M1409" s="134" t="str">
        <f t="shared" si="54"/>
        <v/>
      </c>
      <c r="N1409" s="110"/>
      <c r="O1409" s="110"/>
      <c r="P1409" s="234"/>
    </row>
    <row r="1410" spans="1:16" x14ac:dyDescent="0.2">
      <c r="A1410" s="154"/>
      <c r="B1410" s="154"/>
      <c r="C1410" s="154"/>
      <c r="D1410" s="149"/>
      <c r="E1410" s="149"/>
      <c r="F1410" s="150"/>
      <c r="H1410" s="106"/>
      <c r="I1410" s="110" t="str">
        <f t="shared" si="53"/>
        <v/>
      </c>
      <c r="J1410" s="122" t="s">
        <v>16524</v>
      </c>
      <c r="K1410" s="110" t="s">
        <v>2962</v>
      </c>
      <c r="L1410" s="110" t="s">
        <v>1095</v>
      </c>
      <c r="M1410" s="134" t="str">
        <f t="shared" si="54"/>
        <v/>
      </c>
      <c r="N1410" s="110"/>
      <c r="O1410" s="110"/>
      <c r="P1410" s="234"/>
    </row>
    <row r="1411" spans="1:16" x14ac:dyDescent="0.2">
      <c r="A1411" s="154"/>
      <c r="B1411" s="154"/>
      <c r="C1411" s="154"/>
      <c r="D1411" s="149"/>
      <c r="E1411" s="149"/>
      <c r="F1411" s="150"/>
      <c r="H1411" s="106"/>
      <c r="I1411" s="110" t="str">
        <f t="shared" si="53"/>
        <v/>
      </c>
      <c r="J1411" s="122" t="s">
        <v>16525</v>
      </c>
      <c r="K1411" s="110" t="s">
        <v>2963</v>
      </c>
      <c r="L1411" s="110" t="s">
        <v>1095</v>
      </c>
      <c r="M1411" s="134" t="str">
        <f t="shared" si="54"/>
        <v/>
      </c>
      <c r="N1411" s="110"/>
      <c r="O1411" s="110"/>
      <c r="P1411" s="234"/>
    </row>
    <row r="1412" spans="1:16" x14ac:dyDescent="0.2">
      <c r="A1412" s="154"/>
      <c r="B1412" s="154"/>
      <c r="C1412" s="154"/>
      <c r="D1412" s="149"/>
      <c r="E1412" s="149"/>
      <c r="F1412" s="150"/>
      <c r="H1412" s="106"/>
      <c r="I1412" s="110" t="str">
        <f t="shared" si="53"/>
        <v/>
      </c>
      <c r="J1412" s="122" t="s">
        <v>16526</v>
      </c>
      <c r="K1412" s="110" t="s">
        <v>2964</v>
      </c>
      <c r="L1412" s="110" t="s">
        <v>1095</v>
      </c>
      <c r="M1412" s="134" t="str">
        <f t="shared" si="54"/>
        <v/>
      </c>
      <c r="N1412" s="110"/>
      <c r="O1412" s="110"/>
      <c r="P1412" s="234"/>
    </row>
    <row r="1413" spans="1:16" x14ac:dyDescent="0.2">
      <c r="A1413" s="154"/>
      <c r="B1413" s="154"/>
      <c r="C1413" s="154"/>
      <c r="D1413" s="149"/>
      <c r="E1413" s="149"/>
      <c r="F1413" s="150"/>
      <c r="H1413" s="106"/>
      <c r="I1413" s="110" t="str">
        <f t="shared" si="53"/>
        <v/>
      </c>
      <c r="J1413" s="122" t="s">
        <v>16527</v>
      </c>
      <c r="K1413" s="110" t="s">
        <v>2965</v>
      </c>
      <c r="L1413" s="110" t="s">
        <v>1095</v>
      </c>
      <c r="M1413" s="134" t="str">
        <f t="shared" si="54"/>
        <v/>
      </c>
      <c r="N1413" s="110"/>
      <c r="O1413" s="110"/>
      <c r="P1413" s="234" t="s">
        <v>5035</v>
      </c>
    </row>
    <row r="1414" spans="1:16" x14ac:dyDescent="0.2">
      <c r="A1414" s="154"/>
      <c r="B1414" s="154"/>
      <c r="C1414" s="154"/>
      <c r="D1414" s="149"/>
      <c r="E1414" s="149"/>
      <c r="F1414" s="150"/>
      <c r="H1414" s="106"/>
      <c r="I1414" s="110" t="str">
        <f t="shared" si="53"/>
        <v/>
      </c>
      <c r="J1414" s="122" t="s">
        <v>16528</v>
      </c>
      <c r="K1414" s="110" t="s">
        <v>2966</v>
      </c>
      <c r="L1414" s="110" t="s">
        <v>1095</v>
      </c>
      <c r="M1414" s="134" t="str">
        <f t="shared" si="54"/>
        <v/>
      </c>
      <c r="N1414" s="110"/>
      <c r="O1414" s="110"/>
      <c r="P1414" s="234"/>
    </row>
    <row r="1415" spans="1:16" x14ac:dyDescent="0.2">
      <c r="A1415" s="154"/>
      <c r="B1415" s="154"/>
      <c r="C1415" s="154"/>
      <c r="D1415" s="149"/>
      <c r="E1415" s="149"/>
      <c r="F1415" s="150"/>
      <c r="H1415" s="106"/>
      <c r="I1415" s="110" t="str">
        <f t="shared" si="53"/>
        <v/>
      </c>
      <c r="J1415" s="122" t="s">
        <v>16529</v>
      </c>
      <c r="K1415" s="110" t="s">
        <v>2967</v>
      </c>
      <c r="L1415" s="110" t="s">
        <v>1095</v>
      </c>
      <c r="M1415" s="134" t="str">
        <f t="shared" si="54"/>
        <v/>
      </c>
      <c r="N1415" s="110"/>
      <c r="O1415" s="110"/>
      <c r="P1415" s="234"/>
    </row>
    <row r="1416" spans="1:16" x14ac:dyDescent="0.2">
      <c r="A1416" s="154"/>
      <c r="B1416" s="154"/>
      <c r="C1416" s="154"/>
      <c r="D1416" s="149"/>
      <c r="E1416" s="149"/>
      <c r="F1416" s="150"/>
      <c r="H1416" s="106"/>
      <c r="I1416" s="110" t="str">
        <f t="shared" si="53"/>
        <v/>
      </c>
      <c r="J1416" s="122" t="s">
        <v>16530</v>
      </c>
      <c r="K1416" s="110" t="s">
        <v>2968</v>
      </c>
      <c r="L1416" s="110" t="s">
        <v>1095</v>
      </c>
      <c r="M1416" s="134" t="str">
        <f t="shared" si="54"/>
        <v/>
      </c>
      <c r="N1416" s="110"/>
      <c r="O1416" s="110"/>
      <c r="P1416" s="234"/>
    </row>
    <row r="1417" spans="1:16" x14ac:dyDescent="0.2">
      <c r="A1417" s="154"/>
      <c r="B1417" s="154"/>
      <c r="C1417" s="154"/>
      <c r="D1417" s="149"/>
      <c r="E1417" s="149"/>
      <c r="F1417" s="150"/>
      <c r="H1417" s="106"/>
      <c r="I1417" s="110" t="str">
        <f t="shared" ref="I1417:I1480" si="55">IFERROR((INDEX(A:E,MATCH($J1417,E:E,0),2)),"")</f>
        <v/>
      </c>
      <c r="J1417" s="122" t="s">
        <v>16531</v>
      </c>
      <c r="K1417" s="110" t="s">
        <v>2969</v>
      </c>
      <c r="L1417" s="110" t="s">
        <v>1095</v>
      </c>
      <c r="M1417" s="134" t="str">
        <f t="shared" si="54"/>
        <v/>
      </c>
      <c r="N1417" s="110"/>
      <c r="O1417" s="110"/>
      <c r="P1417" s="234"/>
    </row>
    <row r="1418" spans="1:16" x14ac:dyDescent="0.2">
      <c r="A1418" s="154"/>
      <c r="B1418" s="154"/>
      <c r="C1418" s="154"/>
      <c r="D1418" s="149"/>
      <c r="E1418" s="149"/>
      <c r="F1418" s="150"/>
      <c r="H1418" s="106"/>
      <c r="I1418" s="110" t="str">
        <f t="shared" si="55"/>
        <v/>
      </c>
      <c r="J1418" s="122" t="s">
        <v>16532</v>
      </c>
      <c r="K1418" s="110" t="s">
        <v>2970</v>
      </c>
      <c r="L1418" s="110" t="s">
        <v>1095</v>
      </c>
      <c r="M1418" s="134" t="str">
        <f t="shared" ref="M1418:M1481" si="56">IF(N1418="","",HYPERLINK(O1418,N1418))</f>
        <v/>
      </c>
      <c r="N1418" s="110"/>
      <c r="O1418" s="110"/>
      <c r="P1418" s="234"/>
    </row>
    <row r="1419" spans="1:16" x14ac:dyDescent="0.2">
      <c r="A1419" s="154"/>
      <c r="B1419" s="154"/>
      <c r="C1419" s="154"/>
      <c r="D1419" s="149"/>
      <c r="E1419" s="149"/>
      <c r="F1419" s="150"/>
      <c r="H1419" s="106"/>
      <c r="I1419" s="110" t="str">
        <f t="shared" si="55"/>
        <v/>
      </c>
      <c r="J1419" s="122" t="s">
        <v>16533</v>
      </c>
      <c r="K1419" s="110" t="s">
        <v>2971</v>
      </c>
      <c r="L1419" s="110" t="s">
        <v>1095</v>
      </c>
      <c r="M1419" s="134" t="str">
        <f t="shared" si="56"/>
        <v/>
      </c>
      <c r="N1419" s="110"/>
      <c r="O1419" s="110"/>
      <c r="P1419" s="234"/>
    </row>
    <row r="1420" spans="1:16" x14ac:dyDescent="0.2">
      <c r="A1420" s="154"/>
      <c r="B1420" s="154"/>
      <c r="C1420" s="154"/>
      <c r="D1420" s="149"/>
      <c r="E1420" s="149"/>
      <c r="F1420" s="150"/>
      <c r="H1420" s="106"/>
      <c r="I1420" s="110" t="str">
        <f t="shared" si="55"/>
        <v/>
      </c>
      <c r="J1420" s="122" t="s">
        <v>16534</v>
      </c>
      <c r="K1420" s="110" t="s">
        <v>2972</v>
      </c>
      <c r="L1420" s="110" t="s">
        <v>1095</v>
      </c>
      <c r="M1420" s="134" t="str">
        <f t="shared" si="56"/>
        <v/>
      </c>
      <c r="N1420" s="110"/>
      <c r="O1420" s="110"/>
      <c r="P1420" s="234"/>
    </row>
    <row r="1421" spans="1:16" x14ac:dyDescent="0.2">
      <c r="A1421" s="154"/>
      <c r="B1421" s="154"/>
      <c r="C1421" s="154"/>
      <c r="D1421" s="149"/>
      <c r="E1421" s="149"/>
      <c r="F1421" s="150"/>
      <c r="H1421" s="106"/>
      <c r="I1421" s="110" t="str">
        <f t="shared" si="55"/>
        <v/>
      </c>
      <c r="J1421" s="122" t="s">
        <v>16535</v>
      </c>
      <c r="K1421" s="110" t="s">
        <v>2973</v>
      </c>
      <c r="L1421" s="110" t="s">
        <v>1095</v>
      </c>
      <c r="M1421" s="134" t="str">
        <f t="shared" si="56"/>
        <v/>
      </c>
      <c r="N1421" s="110"/>
      <c r="O1421" s="110"/>
      <c r="P1421" s="234"/>
    </row>
    <row r="1422" spans="1:16" x14ac:dyDescent="0.2">
      <c r="A1422" s="154"/>
      <c r="B1422" s="154"/>
      <c r="C1422" s="154"/>
      <c r="D1422" s="149"/>
      <c r="E1422" s="149"/>
      <c r="F1422" s="150"/>
      <c r="H1422" s="106"/>
      <c r="I1422" s="110" t="str">
        <f t="shared" si="55"/>
        <v/>
      </c>
      <c r="J1422" s="122" t="s">
        <v>16536</v>
      </c>
      <c r="K1422" s="110" t="s">
        <v>2974</v>
      </c>
      <c r="L1422" s="110" t="s">
        <v>1095</v>
      </c>
      <c r="M1422" s="134" t="str">
        <f t="shared" si="56"/>
        <v/>
      </c>
      <c r="N1422" s="110"/>
      <c r="O1422" s="110"/>
      <c r="P1422" s="234"/>
    </row>
    <row r="1423" spans="1:16" x14ac:dyDescent="0.2">
      <c r="A1423" s="154"/>
      <c r="B1423" s="154"/>
      <c r="C1423" s="154"/>
      <c r="D1423" s="149"/>
      <c r="E1423" s="149"/>
      <c r="F1423" s="150"/>
      <c r="H1423" s="106"/>
      <c r="I1423" s="110" t="str">
        <f t="shared" si="55"/>
        <v/>
      </c>
      <c r="J1423" s="122" t="s">
        <v>16537</v>
      </c>
      <c r="K1423" s="110" t="s">
        <v>2975</v>
      </c>
      <c r="L1423" s="110" t="s">
        <v>1095</v>
      </c>
      <c r="M1423" s="134" t="str">
        <f t="shared" si="56"/>
        <v/>
      </c>
      <c r="N1423" s="110"/>
      <c r="O1423" s="110"/>
      <c r="P1423" s="234"/>
    </row>
    <row r="1424" spans="1:16" x14ac:dyDescent="0.2">
      <c r="A1424" s="154"/>
      <c r="B1424" s="154"/>
      <c r="C1424" s="154"/>
      <c r="D1424" s="149"/>
      <c r="E1424" s="149"/>
      <c r="F1424" s="150"/>
      <c r="H1424" s="106"/>
      <c r="I1424" s="110" t="str">
        <f t="shared" si="55"/>
        <v/>
      </c>
      <c r="J1424" s="122" t="s">
        <v>16538</v>
      </c>
      <c r="K1424" s="110" t="s">
        <v>2976</v>
      </c>
      <c r="L1424" s="110" t="s">
        <v>1095</v>
      </c>
      <c r="M1424" s="134" t="str">
        <f t="shared" si="56"/>
        <v/>
      </c>
      <c r="N1424" s="110"/>
      <c r="O1424" s="110"/>
      <c r="P1424" s="234"/>
    </row>
    <row r="1425" spans="1:16" x14ac:dyDescent="0.2">
      <c r="A1425" s="154"/>
      <c r="B1425" s="154"/>
      <c r="C1425" s="154"/>
      <c r="D1425" s="149"/>
      <c r="E1425" s="149"/>
      <c r="F1425" s="150"/>
      <c r="H1425" s="106"/>
      <c r="I1425" s="110" t="str">
        <f t="shared" si="55"/>
        <v/>
      </c>
      <c r="J1425" s="122" t="s">
        <v>16539</v>
      </c>
      <c r="K1425" s="110" t="s">
        <v>2977</v>
      </c>
      <c r="L1425" s="110" t="s">
        <v>1095</v>
      </c>
      <c r="M1425" s="134" t="str">
        <f t="shared" si="56"/>
        <v/>
      </c>
      <c r="N1425" s="110"/>
      <c r="O1425" s="110"/>
      <c r="P1425" s="234"/>
    </row>
    <row r="1426" spans="1:16" x14ac:dyDescent="0.2">
      <c r="A1426" s="154"/>
      <c r="B1426" s="154"/>
      <c r="C1426" s="154"/>
      <c r="D1426" s="149"/>
      <c r="E1426" s="149"/>
      <c r="F1426" s="150"/>
      <c r="H1426" s="106"/>
      <c r="I1426" s="110" t="str">
        <f t="shared" si="55"/>
        <v/>
      </c>
      <c r="J1426" s="122" t="s">
        <v>16540</v>
      </c>
      <c r="K1426" s="110" t="s">
        <v>2978</v>
      </c>
      <c r="L1426" s="110" t="s">
        <v>1095</v>
      </c>
      <c r="M1426" s="134" t="str">
        <f t="shared" si="56"/>
        <v/>
      </c>
      <c r="N1426" s="110"/>
      <c r="O1426" s="110"/>
      <c r="P1426" s="234"/>
    </row>
    <row r="1427" spans="1:16" x14ac:dyDescent="0.2">
      <c r="A1427" s="154"/>
      <c r="B1427" s="154"/>
      <c r="C1427" s="154"/>
      <c r="D1427" s="149"/>
      <c r="E1427" s="149"/>
      <c r="F1427" s="150"/>
      <c r="H1427" s="106"/>
      <c r="I1427" s="110" t="str">
        <f t="shared" si="55"/>
        <v/>
      </c>
      <c r="J1427" s="122" t="s">
        <v>16541</v>
      </c>
      <c r="K1427" s="110" t="s">
        <v>2979</v>
      </c>
      <c r="L1427" s="110" t="s">
        <v>1095</v>
      </c>
      <c r="M1427" s="134" t="str">
        <f t="shared" si="56"/>
        <v/>
      </c>
      <c r="N1427" s="110"/>
      <c r="O1427" s="110"/>
      <c r="P1427" s="234"/>
    </row>
    <row r="1428" spans="1:16" x14ac:dyDescent="0.2">
      <c r="A1428" s="154"/>
      <c r="B1428" s="154"/>
      <c r="C1428" s="154"/>
      <c r="D1428" s="149"/>
      <c r="E1428" s="149"/>
      <c r="F1428" s="150"/>
      <c r="H1428" s="106"/>
      <c r="I1428" s="110" t="str">
        <f t="shared" si="55"/>
        <v/>
      </c>
      <c r="J1428" s="122" t="s">
        <v>16542</v>
      </c>
      <c r="K1428" s="110" t="s">
        <v>2980</v>
      </c>
      <c r="L1428" s="110" t="s">
        <v>1095</v>
      </c>
      <c r="M1428" s="134" t="str">
        <f t="shared" si="56"/>
        <v/>
      </c>
      <c r="N1428" s="110"/>
      <c r="O1428" s="110"/>
      <c r="P1428" s="234"/>
    </row>
    <row r="1429" spans="1:16" x14ac:dyDescent="0.2">
      <c r="A1429" s="154"/>
      <c r="B1429" s="154"/>
      <c r="C1429" s="154"/>
      <c r="D1429" s="149"/>
      <c r="E1429" s="149"/>
      <c r="F1429" s="150"/>
      <c r="H1429" s="106"/>
      <c r="I1429" s="110" t="str">
        <f t="shared" si="55"/>
        <v/>
      </c>
      <c r="J1429" s="122" t="s">
        <v>16543</v>
      </c>
      <c r="K1429" s="110" t="s">
        <v>2981</v>
      </c>
      <c r="L1429" s="110" t="s">
        <v>1095</v>
      </c>
      <c r="M1429" s="134" t="str">
        <f t="shared" si="56"/>
        <v/>
      </c>
      <c r="N1429" s="110"/>
      <c r="O1429" s="110"/>
      <c r="P1429" s="234"/>
    </row>
    <row r="1430" spans="1:16" x14ac:dyDescent="0.2">
      <c r="A1430" s="154"/>
      <c r="B1430" s="154"/>
      <c r="C1430" s="154"/>
      <c r="D1430" s="149"/>
      <c r="E1430" s="149"/>
      <c r="F1430" s="150"/>
      <c r="H1430" s="106"/>
      <c r="I1430" s="110" t="str">
        <f t="shared" si="55"/>
        <v/>
      </c>
      <c r="J1430" s="122" t="s">
        <v>16544</v>
      </c>
      <c r="K1430" s="110" t="s">
        <v>2982</v>
      </c>
      <c r="L1430" s="110" t="s">
        <v>1095</v>
      </c>
      <c r="M1430" s="134" t="str">
        <f t="shared" si="56"/>
        <v/>
      </c>
      <c r="N1430" s="110"/>
      <c r="O1430" s="110"/>
      <c r="P1430" s="234"/>
    </row>
    <row r="1431" spans="1:16" x14ac:dyDescent="0.2">
      <c r="A1431" s="154"/>
      <c r="B1431" s="154"/>
      <c r="C1431" s="154"/>
      <c r="D1431" s="149"/>
      <c r="E1431" s="149"/>
      <c r="F1431" s="150"/>
      <c r="H1431" s="106"/>
      <c r="I1431" s="110" t="str">
        <f t="shared" si="55"/>
        <v/>
      </c>
      <c r="J1431" s="122" t="s">
        <v>16545</v>
      </c>
      <c r="K1431" s="110" t="s">
        <v>2983</v>
      </c>
      <c r="L1431" s="110" t="s">
        <v>1095</v>
      </c>
      <c r="M1431" s="134" t="str">
        <f t="shared" si="56"/>
        <v/>
      </c>
      <c r="N1431" s="110"/>
      <c r="O1431" s="110"/>
      <c r="P1431" s="234"/>
    </row>
    <row r="1432" spans="1:16" x14ac:dyDescent="0.2">
      <c r="A1432" s="154"/>
      <c r="B1432" s="154"/>
      <c r="C1432" s="154"/>
      <c r="D1432" s="149"/>
      <c r="E1432" s="149"/>
      <c r="F1432" s="150"/>
      <c r="H1432" s="106"/>
      <c r="I1432" s="110" t="str">
        <f t="shared" si="55"/>
        <v/>
      </c>
      <c r="J1432" s="122" t="s">
        <v>16546</v>
      </c>
      <c r="K1432" s="110" t="s">
        <v>2984</v>
      </c>
      <c r="L1432" s="110" t="s">
        <v>1095</v>
      </c>
      <c r="M1432" s="134" t="str">
        <f t="shared" si="56"/>
        <v/>
      </c>
      <c r="N1432" s="110"/>
      <c r="O1432" s="110"/>
      <c r="P1432" s="234"/>
    </row>
    <row r="1433" spans="1:16" x14ac:dyDescent="0.2">
      <c r="A1433" s="154"/>
      <c r="B1433" s="154"/>
      <c r="C1433" s="154"/>
      <c r="D1433" s="149"/>
      <c r="E1433" s="149"/>
      <c r="F1433" s="150"/>
      <c r="H1433" s="106"/>
      <c r="I1433" s="110" t="str">
        <f t="shared" si="55"/>
        <v/>
      </c>
      <c r="J1433" s="122" t="s">
        <v>16547</v>
      </c>
      <c r="K1433" s="110" t="s">
        <v>2985</v>
      </c>
      <c r="L1433" s="110" t="s">
        <v>1095</v>
      </c>
      <c r="M1433" s="134" t="str">
        <f t="shared" si="56"/>
        <v/>
      </c>
      <c r="N1433" s="110"/>
      <c r="O1433" s="110"/>
      <c r="P1433" s="234"/>
    </row>
    <row r="1434" spans="1:16" x14ac:dyDescent="0.2">
      <c r="A1434" s="154"/>
      <c r="B1434" s="154"/>
      <c r="C1434" s="154"/>
      <c r="D1434" s="149"/>
      <c r="E1434" s="149"/>
      <c r="F1434" s="150"/>
      <c r="H1434" s="106"/>
      <c r="I1434" s="110" t="str">
        <f t="shared" si="55"/>
        <v/>
      </c>
      <c r="J1434" s="122" t="s">
        <v>16548</v>
      </c>
      <c r="K1434" s="110" t="s">
        <v>2986</v>
      </c>
      <c r="L1434" s="110" t="s">
        <v>1095</v>
      </c>
      <c r="M1434" s="134" t="str">
        <f t="shared" si="56"/>
        <v/>
      </c>
      <c r="N1434" s="110"/>
      <c r="O1434" s="110"/>
      <c r="P1434" s="234"/>
    </row>
    <row r="1435" spans="1:16" x14ac:dyDescent="0.2">
      <c r="A1435" s="154"/>
      <c r="B1435" s="154"/>
      <c r="C1435" s="154"/>
      <c r="D1435" s="149"/>
      <c r="E1435" s="149"/>
      <c r="F1435" s="150"/>
      <c r="H1435" s="106"/>
      <c r="I1435" s="110" t="str">
        <f t="shared" si="55"/>
        <v/>
      </c>
      <c r="J1435" s="122" t="s">
        <v>16549</v>
      </c>
      <c r="K1435" s="110" t="s">
        <v>2987</v>
      </c>
      <c r="L1435" s="110" t="s">
        <v>1095</v>
      </c>
      <c r="M1435" s="134" t="str">
        <f t="shared" si="56"/>
        <v/>
      </c>
      <c r="N1435" s="110"/>
      <c r="O1435" s="110"/>
      <c r="P1435" s="234"/>
    </row>
    <row r="1436" spans="1:16" x14ac:dyDescent="0.2">
      <c r="A1436" s="154"/>
      <c r="B1436" s="154"/>
      <c r="C1436" s="154"/>
      <c r="D1436" s="149"/>
      <c r="E1436" s="149"/>
      <c r="F1436" s="150"/>
      <c r="H1436" s="106"/>
      <c r="I1436" s="110" t="str">
        <f t="shared" si="55"/>
        <v/>
      </c>
      <c r="J1436" s="122" t="s">
        <v>16550</v>
      </c>
      <c r="K1436" s="110" t="s">
        <v>2988</v>
      </c>
      <c r="L1436" s="110" t="s">
        <v>1095</v>
      </c>
      <c r="M1436" s="134" t="str">
        <f t="shared" si="56"/>
        <v/>
      </c>
      <c r="N1436" s="110"/>
      <c r="O1436" s="110"/>
      <c r="P1436" s="234"/>
    </row>
    <row r="1437" spans="1:16" x14ac:dyDescent="0.2">
      <c r="A1437" s="154"/>
      <c r="B1437" s="154"/>
      <c r="C1437" s="154"/>
      <c r="D1437" s="149"/>
      <c r="E1437" s="149"/>
      <c r="F1437" s="150"/>
      <c r="H1437" s="106"/>
      <c r="I1437" s="110" t="str">
        <f t="shared" si="55"/>
        <v/>
      </c>
      <c r="J1437" s="122" t="s">
        <v>16551</v>
      </c>
      <c r="K1437" s="110" t="s">
        <v>2989</v>
      </c>
      <c r="L1437" s="110" t="s">
        <v>1095</v>
      </c>
      <c r="M1437" s="134" t="str">
        <f t="shared" si="56"/>
        <v/>
      </c>
      <c r="N1437" s="110"/>
      <c r="O1437" s="110"/>
      <c r="P1437" s="234"/>
    </row>
    <row r="1438" spans="1:16" x14ac:dyDescent="0.2">
      <c r="A1438" s="154"/>
      <c r="B1438" s="154"/>
      <c r="C1438" s="154"/>
      <c r="D1438" s="149"/>
      <c r="E1438" s="149"/>
      <c r="F1438" s="150"/>
      <c r="H1438" s="106"/>
      <c r="I1438" s="110" t="str">
        <f t="shared" si="55"/>
        <v/>
      </c>
      <c r="J1438" s="122" t="s">
        <v>16552</v>
      </c>
      <c r="K1438" s="110" t="s">
        <v>2990</v>
      </c>
      <c r="L1438" s="110" t="s">
        <v>1095</v>
      </c>
      <c r="M1438" s="134" t="str">
        <f t="shared" si="56"/>
        <v/>
      </c>
      <c r="N1438" s="110"/>
      <c r="O1438" s="110"/>
      <c r="P1438" s="234"/>
    </row>
    <row r="1439" spans="1:16" x14ac:dyDescent="0.2">
      <c r="A1439" s="154"/>
      <c r="B1439" s="154"/>
      <c r="C1439" s="154"/>
      <c r="D1439" s="149"/>
      <c r="E1439" s="149"/>
      <c r="F1439" s="150"/>
      <c r="H1439" s="106"/>
      <c r="I1439" s="110" t="str">
        <f t="shared" si="55"/>
        <v/>
      </c>
      <c r="J1439" s="122" t="s">
        <v>16553</v>
      </c>
      <c r="K1439" s="110" t="s">
        <v>2991</v>
      </c>
      <c r="L1439" s="110" t="s">
        <v>1095</v>
      </c>
      <c r="M1439" s="134" t="str">
        <f t="shared" si="56"/>
        <v/>
      </c>
      <c r="N1439" s="110"/>
      <c r="O1439" s="110"/>
      <c r="P1439" s="234"/>
    </row>
    <row r="1440" spans="1:16" x14ac:dyDescent="0.2">
      <c r="A1440" s="154"/>
      <c r="B1440" s="154"/>
      <c r="C1440" s="154"/>
      <c r="D1440" s="149"/>
      <c r="E1440" s="149"/>
      <c r="F1440" s="150"/>
      <c r="H1440" s="106"/>
      <c r="I1440" s="110" t="str">
        <f t="shared" si="55"/>
        <v/>
      </c>
      <c r="J1440" s="122" t="s">
        <v>16554</v>
      </c>
      <c r="K1440" s="110" t="s">
        <v>2992</v>
      </c>
      <c r="L1440" s="110" t="s">
        <v>1095</v>
      </c>
      <c r="M1440" s="134" t="str">
        <f t="shared" si="56"/>
        <v/>
      </c>
      <c r="N1440" s="110"/>
      <c r="O1440" s="110"/>
      <c r="P1440" s="234"/>
    </row>
    <row r="1441" spans="1:16" x14ac:dyDescent="0.2">
      <c r="A1441" s="154"/>
      <c r="B1441" s="154"/>
      <c r="C1441" s="154"/>
      <c r="D1441" s="149"/>
      <c r="E1441" s="149"/>
      <c r="F1441" s="150"/>
      <c r="H1441" s="106"/>
      <c r="I1441" s="110" t="str">
        <f t="shared" si="55"/>
        <v/>
      </c>
      <c r="J1441" s="122" t="s">
        <v>16555</v>
      </c>
      <c r="K1441" s="110" t="s">
        <v>2993</v>
      </c>
      <c r="L1441" s="110" t="s">
        <v>1095</v>
      </c>
      <c r="M1441" s="134" t="str">
        <f t="shared" si="56"/>
        <v/>
      </c>
      <c r="N1441" s="110"/>
      <c r="O1441" s="110"/>
      <c r="P1441" s="234"/>
    </row>
    <row r="1442" spans="1:16" x14ac:dyDescent="0.2">
      <c r="A1442" s="154"/>
      <c r="B1442" s="154"/>
      <c r="C1442" s="154"/>
      <c r="D1442" s="149"/>
      <c r="E1442" s="149"/>
      <c r="F1442" s="150"/>
      <c r="H1442" s="106"/>
      <c r="I1442" s="110" t="str">
        <f t="shared" si="55"/>
        <v/>
      </c>
      <c r="J1442" s="122" t="s">
        <v>16556</v>
      </c>
      <c r="K1442" s="110" t="s">
        <v>2994</v>
      </c>
      <c r="L1442" s="110" t="s">
        <v>1095</v>
      </c>
      <c r="M1442" s="134" t="str">
        <f t="shared" si="56"/>
        <v/>
      </c>
      <c r="N1442" s="110"/>
      <c r="O1442" s="110"/>
      <c r="P1442" s="234"/>
    </row>
    <row r="1443" spans="1:16" x14ac:dyDescent="0.2">
      <c r="A1443" s="154"/>
      <c r="B1443" s="154"/>
      <c r="C1443" s="154"/>
      <c r="D1443" s="149"/>
      <c r="E1443" s="149"/>
      <c r="F1443" s="150"/>
      <c r="H1443" s="106"/>
      <c r="I1443" s="110" t="str">
        <f t="shared" si="55"/>
        <v/>
      </c>
      <c r="J1443" s="122" t="s">
        <v>16557</v>
      </c>
      <c r="K1443" s="110" t="s">
        <v>2995</v>
      </c>
      <c r="L1443" s="110" t="s">
        <v>1095</v>
      </c>
      <c r="M1443" s="134" t="str">
        <f t="shared" si="56"/>
        <v/>
      </c>
      <c r="N1443" s="110"/>
      <c r="O1443" s="110"/>
      <c r="P1443" s="234"/>
    </row>
    <row r="1444" spans="1:16" x14ac:dyDescent="0.2">
      <c r="A1444" s="154"/>
      <c r="B1444" s="154"/>
      <c r="C1444" s="154"/>
      <c r="D1444" s="149"/>
      <c r="E1444" s="149"/>
      <c r="F1444" s="150"/>
      <c r="H1444" s="106"/>
      <c r="I1444" s="110" t="str">
        <f t="shared" si="55"/>
        <v/>
      </c>
      <c r="J1444" s="122" t="s">
        <v>16558</v>
      </c>
      <c r="K1444" s="110" t="s">
        <v>2996</v>
      </c>
      <c r="L1444" s="110" t="s">
        <v>1095</v>
      </c>
      <c r="M1444" s="134" t="str">
        <f t="shared" si="56"/>
        <v/>
      </c>
      <c r="N1444" s="110"/>
      <c r="O1444" s="110"/>
      <c r="P1444" s="234"/>
    </row>
    <row r="1445" spans="1:16" x14ac:dyDescent="0.2">
      <c r="A1445" s="154"/>
      <c r="B1445" s="154"/>
      <c r="C1445" s="154"/>
      <c r="D1445" s="149"/>
      <c r="E1445" s="149"/>
      <c r="F1445" s="150"/>
      <c r="H1445" s="106"/>
      <c r="I1445" s="110" t="str">
        <f t="shared" si="55"/>
        <v/>
      </c>
      <c r="J1445" s="122" t="s">
        <v>16559</v>
      </c>
      <c r="K1445" s="110" t="s">
        <v>2997</v>
      </c>
      <c r="L1445" s="110" t="s">
        <v>1095</v>
      </c>
      <c r="M1445" s="134" t="str">
        <f t="shared" si="56"/>
        <v/>
      </c>
      <c r="N1445" s="110"/>
      <c r="O1445" s="110"/>
      <c r="P1445" s="234"/>
    </row>
    <row r="1446" spans="1:16" x14ac:dyDescent="0.2">
      <c r="A1446" s="154"/>
      <c r="B1446" s="154"/>
      <c r="C1446" s="154"/>
      <c r="D1446" s="149"/>
      <c r="E1446" s="149"/>
      <c r="F1446" s="150"/>
      <c r="H1446" s="106"/>
      <c r="I1446" s="110" t="str">
        <f t="shared" si="55"/>
        <v/>
      </c>
      <c r="J1446" s="122" t="s">
        <v>16560</v>
      </c>
      <c r="K1446" s="110" t="s">
        <v>2998</v>
      </c>
      <c r="L1446" s="110" t="s">
        <v>1095</v>
      </c>
      <c r="M1446" s="134" t="str">
        <f t="shared" si="56"/>
        <v/>
      </c>
      <c r="N1446" s="110"/>
      <c r="O1446" s="110"/>
      <c r="P1446" s="234"/>
    </row>
    <row r="1447" spans="1:16" x14ac:dyDescent="0.2">
      <c r="A1447" s="154"/>
      <c r="B1447" s="154"/>
      <c r="C1447" s="154"/>
      <c r="D1447" s="149"/>
      <c r="E1447" s="149"/>
      <c r="F1447" s="150"/>
      <c r="H1447" s="106"/>
      <c r="I1447" s="110" t="str">
        <f t="shared" si="55"/>
        <v/>
      </c>
      <c r="J1447" s="122" t="s">
        <v>16561</v>
      </c>
      <c r="K1447" s="110" t="s">
        <v>2999</v>
      </c>
      <c r="L1447" s="110" t="s">
        <v>1095</v>
      </c>
      <c r="M1447" s="134" t="str">
        <f t="shared" si="56"/>
        <v/>
      </c>
      <c r="N1447" s="110"/>
      <c r="O1447" s="110"/>
      <c r="P1447" s="234"/>
    </row>
    <row r="1448" spans="1:16" x14ac:dyDescent="0.2">
      <c r="A1448" s="154"/>
      <c r="B1448" s="154"/>
      <c r="C1448" s="154"/>
      <c r="D1448" s="149"/>
      <c r="E1448" s="149"/>
      <c r="F1448" s="150"/>
      <c r="H1448" s="106"/>
      <c r="I1448" s="110" t="str">
        <f t="shared" si="55"/>
        <v/>
      </c>
      <c r="J1448" s="122" t="s">
        <v>16562</v>
      </c>
      <c r="K1448" s="110" t="s">
        <v>3000</v>
      </c>
      <c r="L1448" s="110" t="s">
        <v>1095</v>
      </c>
      <c r="M1448" s="134" t="str">
        <f t="shared" si="56"/>
        <v/>
      </c>
      <c r="N1448" s="110"/>
      <c r="O1448" s="110"/>
      <c r="P1448" s="234"/>
    </row>
    <row r="1449" spans="1:16" x14ac:dyDescent="0.2">
      <c r="A1449" s="154"/>
      <c r="B1449" s="154"/>
      <c r="C1449" s="154"/>
      <c r="D1449" s="149"/>
      <c r="E1449" s="149"/>
      <c r="F1449" s="150"/>
      <c r="H1449" s="106"/>
      <c r="I1449" s="110" t="str">
        <f t="shared" si="55"/>
        <v/>
      </c>
      <c r="J1449" s="122" t="s">
        <v>16563</v>
      </c>
      <c r="K1449" s="110" t="s">
        <v>3001</v>
      </c>
      <c r="L1449" s="110" t="s">
        <v>1095</v>
      </c>
      <c r="M1449" s="134" t="str">
        <f t="shared" si="56"/>
        <v/>
      </c>
      <c r="N1449" s="110"/>
      <c r="O1449" s="110"/>
      <c r="P1449" s="234"/>
    </row>
    <row r="1450" spans="1:16" x14ac:dyDescent="0.2">
      <c r="A1450" s="154"/>
      <c r="B1450" s="154"/>
      <c r="C1450" s="154"/>
      <c r="D1450" s="149"/>
      <c r="E1450" s="149"/>
      <c r="F1450" s="150"/>
      <c r="H1450" s="106"/>
      <c r="I1450" s="110" t="str">
        <f t="shared" si="55"/>
        <v/>
      </c>
      <c r="J1450" s="122" t="s">
        <v>16564</v>
      </c>
      <c r="K1450" s="110" t="s">
        <v>3002</v>
      </c>
      <c r="L1450" s="110" t="s">
        <v>1095</v>
      </c>
      <c r="M1450" s="134" t="str">
        <f t="shared" si="56"/>
        <v/>
      </c>
      <c r="N1450" s="110"/>
      <c r="O1450" s="110"/>
      <c r="P1450" s="234"/>
    </row>
    <row r="1451" spans="1:16" x14ac:dyDescent="0.2">
      <c r="A1451" s="154"/>
      <c r="B1451" s="154"/>
      <c r="C1451" s="154"/>
      <c r="D1451" s="149"/>
      <c r="E1451" s="149"/>
      <c r="F1451" s="150"/>
      <c r="H1451" s="106"/>
      <c r="I1451" s="110" t="str">
        <f t="shared" si="55"/>
        <v/>
      </c>
      <c r="J1451" s="122" t="s">
        <v>16565</v>
      </c>
      <c r="K1451" s="110" t="s">
        <v>3003</v>
      </c>
      <c r="L1451" s="110" t="s">
        <v>1095</v>
      </c>
      <c r="M1451" s="134" t="str">
        <f t="shared" si="56"/>
        <v/>
      </c>
      <c r="N1451" s="110"/>
      <c r="O1451" s="110"/>
      <c r="P1451" s="234"/>
    </row>
    <row r="1452" spans="1:16" x14ac:dyDescent="0.2">
      <c r="A1452" s="154"/>
      <c r="B1452" s="154"/>
      <c r="C1452" s="154"/>
      <c r="D1452" s="149"/>
      <c r="E1452" s="149"/>
      <c r="F1452" s="150"/>
      <c r="H1452" s="106"/>
      <c r="I1452" s="110" t="str">
        <f t="shared" si="55"/>
        <v/>
      </c>
      <c r="J1452" s="122" t="s">
        <v>16566</v>
      </c>
      <c r="K1452" s="110" t="s">
        <v>3004</v>
      </c>
      <c r="L1452" s="110" t="s">
        <v>1095</v>
      </c>
      <c r="M1452" s="134" t="str">
        <f t="shared" si="56"/>
        <v/>
      </c>
      <c r="N1452" s="110"/>
      <c r="O1452" s="110"/>
      <c r="P1452" s="234"/>
    </row>
    <row r="1453" spans="1:16" x14ac:dyDescent="0.2">
      <c r="A1453" s="154"/>
      <c r="B1453" s="154"/>
      <c r="C1453" s="154"/>
      <c r="D1453" s="149"/>
      <c r="E1453" s="149"/>
      <c r="F1453" s="150"/>
      <c r="H1453" s="106"/>
      <c r="I1453" s="110" t="str">
        <f t="shared" si="55"/>
        <v/>
      </c>
      <c r="J1453" s="122" t="s">
        <v>16567</v>
      </c>
      <c r="K1453" s="110" t="s">
        <v>3005</v>
      </c>
      <c r="L1453" s="110" t="s">
        <v>1095</v>
      </c>
      <c r="M1453" s="134" t="str">
        <f t="shared" si="56"/>
        <v/>
      </c>
      <c r="N1453" s="110"/>
      <c r="O1453" s="110"/>
      <c r="P1453" s="234"/>
    </row>
    <row r="1454" spans="1:16" x14ac:dyDescent="0.2">
      <c r="A1454" s="154"/>
      <c r="B1454" s="154"/>
      <c r="C1454" s="154"/>
      <c r="D1454" s="149"/>
      <c r="E1454" s="149"/>
      <c r="F1454" s="150"/>
      <c r="H1454" s="106"/>
      <c r="I1454" s="110" t="str">
        <f t="shared" si="55"/>
        <v/>
      </c>
      <c r="J1454" s="122" t="s">
        <v>16568</v>
      </c>
      <c r="K1454" s="110" t="s">
        <v>3006</v>
      </c>
      <c r="L1454" s="110" t="s">
        <v>1095</v>
      </c>
      <c r="M1454" s="134" t="str">
        <f t="shared" si="56"/>
        <v/>
      </c>
      <c r="N1454" s="110"/>
      <c r="O1454" s="110"/>
      <c r="P1454" s="234"/>
    </row>
    <row r="1455" spans="1:16" x14ac:dyDescent="0.2">
      <c r="A1455" s="154"/>
      <c r="B1455" s="154"/>
      <c r="C1455" s="154"/>
      <c r="D1455" s="149"/>
      <c r="E1455" s="149"/>
      <c r="F1455" s="150"/>
      <c r="H1455" s="106"/>
      <c r="I1455" s="110" t="str">
        <f t="shared" si="55"/>
        <v/>
      </c>
      <c r="J1455" s="122" t="s">
        <v>16569</v>
      </c>
      <c r="K1455" s="110" t="s">
        <v>3007</v>
      </c>
      <c r="L1455" s="110" t="s">
        <v>1095</v>
      </c>
      <c r="M1455" s="134" t="str">
        <f t="shared" si="56"/>
        <v/>
      </c>
      <c r="N1455" s="110"/>
      <c r="O1455" s="110"/>
      <c r="P1455" s="234"/>
    </row>
    <row r="1456" spans="1:16" x14ac:dyDescent="0.2">
      <c r="A1456" s="154"/>
      <c r="B1456" s="154"/>
      <c r="C1456" s="154"/>
      <c r="D1456" s="149"/>
      <c r="E1456" s="149"/>
      <c r="F1456" s="150"/>
      <c r="H1456" s="106"/>
      <c r="I1456" s="110" t="str">
        <f t="shared" si="55"/>
        <v/>
      </c>
      <c r="J1456" s="122" t="s">
        <v>16570</v>
      </c>
      <c r="K1456" s="110" t="s">
        <v>3008</v>
      </c>
      <c r="L1456" s="110" t="s">
        <v>1095</v>
      </c>
      <c r="M1456" s="134" t="str">
        <f t="shared" si="56"/>
        <v/>
      </c>
      <c r="N1456" s="110"/>
      <c r="O1456" s="110"/>
      <c r="P1456" s="234"/>
    </row>
    <row r="1457" spans="1:16" x14ac:dyDescent="0.2">
      <c r="A1457" s="154"/>
      <c r="B1457" s="154"/>
      <c r="C1457" s="154"/>
      <c r="D1457" s="149"/>
      <c r="E1457" s="149"/>
      <c r="F1457" s="150"/>
      <c r="H1457" s="106"/>
      <c r="I1457" s="110" t="str">
        <f t="shared" si="55"/>
        <v/>
      </c>
      <c r="J1457" s="122" t="s">
        <v>16571</v>
      </c>
      <c r="K1457" s="110" t="s">
        <v>3009</v>
      </c>
      <c r="L1457" s="110" t="s">
        <v>1095</v>
      </c>
      <c r="M1457" s="134" t="str">
        <f t="shared" si="56"/>
        <v/>
      </c>
      <c r="N1457" s="110"/>
      <c r="O1457" s="110"/>
      <c r="P1457" s="234"/>
    </row>
    <row r="1458" spans="1:16" x14ac:dyDescent="0.2">
      <c r="A1458" s="154"/>
      <c r="B1458" s="154"/>
      <c r="C1458" s="154"/>
      <c r="D1458" s="149"/>
      <c r="E1458" s="149"/>
      <c r="F1458" s="150"/>
      <c r="H1458" s="106"/>
      <c r="I1458" s="110" t="str">
        <f t="shared" si="55"/>
        <v/>
      </c>
      <c r="J1458" s="122" t="s">
        <v>16572</v>
      </c>
      <c r="K1458" s="110" t="s">
        <v>3010</v>
      </c>
      <c r="L1458" s="110" t="s">
        <v>1095</v>
      </c>
      <c r="M1458" s="134" t="str">
        <f t="shared" si="56"/>
        <v/>
      </c>
      <c r="N1458" s="110"/>
      <c r="O1458" s="110"/>
      <c r="P1458" s="234"/>
    </row>
    <row r="1459" spans="1:16" x14ac:dyDescent="0.2">
      <c r="A1459" s="154"/>
      <c r="B1459" s="154"/>
      <c r="C1459" s="154"/>
      <c r="D1459" s="149"/>
      <c r="E1459" s="149"/>
      <c r="F1459" s="150"/>
      <c r="H1459" s="106"/>
      <c r="I1459" s="110" t="str">
        <f t="shared" si="55"/>
        <v/>
      </c>
      <c r="J1459" s="122" t="s">
        <v>16573</v>
      </c>
      <c r="K1459" s="110" t="s">
        <v>3011</v>
      </c>
      <c r="L1459" s="110" t="s">
        <v>1095</v>
      </c>
      <c r="M1459" s="134" t="str">
        <f t="shared" si="56"/>
        <v/>
      </c>
      <c r="N1459" s="110"/>
      <c r="O1459" s="110"/>
      <c r="P1459" s="234"/>
    </row>
    <row r="1460" spans="1:16" x14ac:dyDescent="0.2">
      <c r="A1460" s="154"/>
      <c r="B1460" s="154"/>
      <c r="C1460" s="154"/>
      <c r="D1460" s="149"/>
      <c r="E1460" s="149"/>
      <c r="F1460" s="150"/>
      <c r="H1460" s="106"/>
      <c r="I1460" s="110" t="str">
        <f t="shared" si="55"/>
        <v/>
      </c>
      <c r="J1460" s="122" t="s">
        <v>16574</v>
      </c>
      <c r="K1460" s="110" t="s">
        <v>3012</v>
      </c>
      <c r="L1460" s="110" t="s">
        <v>1095</v>
      </c>
      <c r="M1460" s="134" t="str">
        <f t="shared" si="56"/>
        <v/>
      </c>
      <c r="N1460" s="110"/>
      <c r="O1460" s="110"/>
      <c r="P1460" s="234"/>
    </row>
    <row r="1461" spans="1:16" x14ac:dyDescent="0.2">
      <c r="A1461" s="154"/>
      <c r="B1461" s="154"/>
      <c r="C1461" s="154"/>
      <c r="D1461" s="149"/>
      <c r="E1461" s="149"/>
      <c r="F1461" s="150"/>
      <c r="H1461" s="106"/>
      <c r="I1461" s="110" t="str">
        <f t="shared" si="55"/>
        <v/>
      </c>
      <c r="J1461" s="122" t="s">
        <v>16575</v>
      </c>
      <c r="K1461" s="110" t="s">
        <v>3013</v>
      </c>
      <c r="L1461" s="110" t="s">
        <v>1095</v>
      </c>
      <c r="M1461" s="134" t="str">
        <f t="shared" si="56"/>
        <v/>
      </c>
      <c r="N1461" s="110"/>
      <c r="O1461" s="110"/>
      <c r="P1461" s="234"/>
    </row>
    <row r="1462" spans="1:16" x14ac:dyDescent="0.2">
      <c r="A1462" s="154"/>
      <c r="B1462" s="154"/>
      <c r="C1462" s="154"/>
      <c r="D1462" s="149"/>
      <c r="E1462" s="149"/>
      <c r="F1462" s="150"/>
      <c r="H1462" s="106"/>
      <c r="I1462" s="110" t="str">
        <f t="shared" si="55"/>
        <v/>
      </c>
      <c r="J1462" s="122" t="s">
        <v>16576</v>
      </c>
      <c r="K1462" s="110" t="s">
        <v>3014</v>
      </c>
      <c r="L1462" s="110" t="s">
        <v>1095</v>
      </c>
      <c r="M1462" s="134" t="str">
        <f t="shared" si="56"/>
        <v/>
      </c>
      <c r="N1462" s="110"/>
      <c r="O1462" s="110"/>
      <c r="P1462" s="234"/>
    </row>
    <row r="1463" spans="1:16" x14ac:dyDescent="0.2">
      <c r="A1463" s="154"/>
      <c r="B1463" s="154"/>
      <c r="C1463" s="154"/>
      <c r="D1463" s="149"/>
      <c r="E1463" s="149"/>
      <c r="F1463" s="150"/>
      <c r="H1463" s="106"/>
      <c r="I1463" s="110" t="str">
        <f t="shared" si="55"/>
        <v/>
      </c>
      <c r="J1463" s="122" t="s">
        <v>16577</v>
      </c>
      <c r="K1463" s="110" t="s">
        <v>3015</v>
      </c>
      <c r="L1463" s="110" t="s">
        <v>1095</v>
      </c>
      <c r="M1463" s="134" t="str">
        <f t="shared" si="56"/>
        <v/>
      </c>
      <c r="N1463" s="110"/>
      <c r="O1463" s="110"/>
      <c r="P1463" s="234"/>
    </row>
    <row r="1464" spans="1:16" x14ac:dyDescent="0.2">
      <c r="A1464" s="154"/>
      <c r="B1464" s="154"/>
      <c r="C1464" s="154"/>
      <c r="D1464" s="149"/>
      <c r="E1464" s="149"/>
      <c r="F1464" s="150"/>
      <c r="H1464" s="106"/>
      <c r="I1464" s="110" t="str">
        <f t="shared" si="55"/>
        <v/>
      </c>
      <c r="J1464" s="122" t="s">
        <v>16578</v>
      </c>
      <c r="K1464" s="110" t="s">
        <v>3016</v>
      </c>
      <c r="L1464" s="110" t="s">
        <v>1095</v>
      </c>
      <c r="M1464" s="134" t="str">
        <f t="shared" si="56"/>
        <v/>
      </c>
      <c r="N1464" s="110"/>
      <c r="O1464" s="110"/>
      <c r="P1464" s="234"/>
    </row>
    <row r="1465" spans="1:16" x14ac:dyDescent="0.2">
      <c r="A1465" s="154"/>
      <c r="B1465" s="154"/>
      <c r="C1465" s="154"/>
      <c r="D1465" s="149"/>
      <c r="E1465" s="149"/>
      <c r="F1465" s="150"/>
      <c r="H1465" s="106"/>
      <c r="I1465" s="110" t="str">
        <f t="shared" si="55"/>
        <v/>
      </c>
      <c r="J1465" s="122" t="s">
        <v>16579</v>
      </c>
      <c r="K1465" s="110" t="s">
        <v>3017</v>
      </c>
      <c r="L1465" s="110" t="s">
        <v>1095</v>
      </c>
      <c r="M1465" s="134" t="str">
        <f t="shared" si="56"/>
        <v/>
      </c>
      <c r="N1465" s="110"/>
      <c r="O1465" s="110"/>
      <c r="P1465" s="234"/>
    </row>
    <row r="1466" spans="1:16" x14ac:dyDescent="0.2">
      <c r="A1466" s="154"/>
      <c r="B1466" s="154"/>
      <c r="C1466" s="154"/>
      <c r="D1466" s="149"/>
      <c r="E1466" s="149"/>
      <c r="F1466" s="150"/>
      <c r="H1466" s="106"/>
      <c r="I1466" s="110" t="str">
        <f t="shared" si="55"/>
        <v/>
      </c>
      <c r="J1466" s="122" t="s">
        <v>16580</v>
      </c>
      <c r="K1466" s="110" t="s">
        <v>3018</v>
      </c>
      <c r="L1466" s="110" t="s">
        <v>1095</v>
      </c>
      <c r="M1466" s="134" t="str">
        <f t="shared" si="56"/>
        <v/>
      </c>
      <c r="N1466" s="110"/>
      <c r="O1466" s="110"/>
      <c r="P1466" s="234"/>
    </row>
    <row r="1467" spans="1:16" x14ac:dyDescent="0.2">
      <c r="A1467" s="154"/>
      <c r="B1467" s="154"/>
      <c r="C1467" s="154"/>
      <c r="D1467" s="149"/>
      <c r="E1467" s="149"/>
      <c r="F1467" s="150"/>
      <c r="H1467" s="106"/>
      <c r="I1467" s="110" t="str">
        <f t="shared" si="55"/>
        <v/>
      </c>
      <c r="J1467" s="122" t="s">
        <v>16581</v>
      </c>
      <c r="K1467" s="110" t="s">
        <v>3019</v>
      </c>
      <c r="L1467" s="110" t="s">
        <v>1095</v>
      </c>
      <c r="M1467" s="134" t="str">
        <f t="shared" si="56"/>
        <v/>
      </c>
      <c r="N1467" s="110"/>
      <c r="O1467" s="110"/>
      <c r="P1467" s="234"/>
    </row>
    <row r="1468" spans="1:16" x14ac:dyDescent="0.2">
      <c r="A1468" s="154"/>
      <c r="B1468" s="154"/>
      <c r="C1468" s="154"/>
      <c r="D1468" s="149"/>
      <c r="E1468" s="149"/>
      <c r="F1468" s="150"/>
      <c r="H1468" s="106"/>
      <c r="I1468" s="110" t="str">
        <f t="shared" si="55"/>
        <v/>
      </c>
      <c r="J1468" s="122" t="s">
        <v>16582</v>
      </c>
      <c r="K1468" s="110" t="s">
        <v>3020</v>
      </c>
      <c r="L1468" s="110" t="s">
        <v>1095</v>
      </c>
      <c r="M1468" s="134" t="str">
        <f t="shared" si="56"/>
        <v/>
      </c>
      <c r="N1468" s="110"/>
      <c r="O1468" s="110"/>
      <c r="P1468" s="234"/>
    </row>
    <row r="1469" spans="1:16" x14ac:dyDescent="0.2">
      <c r="A1469" s="154"/>
      <c r="B1469" s="154"/>
      <c r="C1469" s="154"/>
      <c r="D1469" s="149"/>
      <c r="E1469" s="149"/>
      <c r="F1469" s="150"/>
      <c r="H1469" s="106"/>
      <c r="I1469" s="110" t="str">
        <f t="shared" si="55"/>
        <v/>
      </c>
      <c r="J1469" s="122" t="s">
        <v>16583</v>
      </c>
      <c r="K1469" s="110" t="s">
        <v>3021</v>
      </c>
      <c r="L1469" s="110" t="s">
        <v>1095</v>
      </c>
      <c r="M1469" s="134" t="str">
        <f t="shared" si="56"/>
        <v/>
      </c>
      <c r="N1469" s="110"/>
      <c r="O1469" s="110"/>
      <c r="P1469" s="234"/>
    </row>
    <row r="1470" spans="1:16" x14ac:dyDescent="0.2">
      <c r="A1470" s="154"/>
      <c r="B1470" s="154"/>
      <c r="C1470" s="154"/>
      <c r="D1470" s="149"/>
      <c r="E1470" s="149"/>
      <c r="F1470" s="150"/>
      <c r="H1470" s="106"/>
      <c r="I1470" s="110" t="str">
        <f t="shared" si="55"/>
        <v/>
      </c>
      <c r="J1470" s="122" t="s">
        <v>16584</v>
      </c>
      <c r="K1470" s="110" t="s">
        <v>3022</v>
      </c>
      <c r="L1470" s="110" t="s">
        <v>1095</v>
      </c>
      <c r="M1470" s="134" t="str">
        <f t="shared" si="56"/>
        <v/>
      </c>
      <c r="N1470" s="110"/>
      <c r="O1470" s="110"/>
      <c r="P1470" s="234"/>
    </row>
    <row r="1471" spans="1:16" x14ac:dyDescent="0.2">
      <c r="A1471" s="154"/>
      <c r="B1471" s="154"/>
      <c r="C1471" s="154"/>
      <c r="D1471" s="149"/>
      <c r="E1471" s="149"/>
      <c r="F1471" s="150"/>
      <c r="H1471" s="106"/>
      <c r="I1471" s="110" t="str">
        <f t="shared" si="55"/>
        <v/>
      </c>
      <c r="J1471" s="122" t="s">
        <v>16585</v>
      </c>
      <c r="K1471" s="110" t="s">
        <v>3023</v>
      </c>
      <c r="L1471" s="110" t="s">
        <v>1095</v>
      </c>
      <c r="M1471" s="134" t="str">
        <f t="shared" si="56"/>
        <v/>
      </c>
      <c r="N1471" s="110"/>
      <c r="O1471" s="110"/>
      <c r="P1471" s="234"/>
    </row>
    <row r="1472" spans="1:16" x14ac:dyDescent="0.2">
      <c r="A1472" s="154"/>
      <c r="B1472" s="154"/>
      <c r="C1472" s="154"/>
      <c r="D1472" s="149"/>
      <c r="E1472" s="149"/>
      <c r="F1472" s="150"/>
      <c r="H1472" s="106"/>
      <c r="I1472" s="110" t="str">
        <f t="shared" si="55"/>
        <v/>
      </c>
      <c r="J1472" s="122" t="s">
        <v>16586</v>
      </c>
      <c r="K1472" s="110" t="s">
        <v>3024</v>
      </c>
      <c r="L1472" s="110" t="s">
        <v>1095</v>
      </c>
      <c r="M1472" s="134" t="str">
        <f t="shared" si="56"/>
        <v/>
      </c>
      <c r="N1472" s="110"/>
      <c r="O1472" s="110"/>
      <c r="P1472" s="234"/>
    </row>
    <row r="1473" spans="1:16" x14ac:dyDescent="0.2">
      <c r="A1473" s="154"/>
      <c r="B1473" s="154"/>
      <c r="C1473" s="154"/>
      <c r="D1473" s="149"/>
      <c r="E1473" s="149"/>
      <c r="F1473" s="150"/>
      <c r="H1473" s="106"/>
      <c r="I1473" s="110" t="str">
        <f t="shared" si="55"/>
        <v/>
      </c>
      <c r="J1473" s="122" t="s">
        <v>16587</v>
      </c>
      <c r="K1473" s="110" t="s">
        <v>3025</v>
      </c>
      <c r="L1473" s="110" t="s">
        <v>1095</v>
      </c>
      <c r="M1473" s="134" t="str">
        <f t="shared" si="56"/>
        <v/>
      </c>
      <c r="N1473" s="110"/>
      <c r="O1473" s="110"/>
      <c r="P1473" s="234"/>
    </row>
    <row r="1474" spans="1:16" x14ac:dyDescent="0.2">
      <c r="A1474" s="154"/>
      <c r="B1474" s="154"/>
      <c r="C1474" s="154"/>
      <c r="D1474" s="149"/>
      <c r="E1474" s="149"/>
      <c r="F1474" s="150"/>
      <c r="H1474" s="106"/>
      <c r="I1474" s="110" t="str">
        <f t="shared" si="55"/>
        <v/>
      </c>
      <c r="J1474" s="122" t="s">
        <v>16588</v>
      </c>
      <c r="K1474" s="110" t="s">
        <v>3026</v>
      </c>
      <c r="L1474" s="110" t="s">
        <v>1095</v>
      </c>
      <c r="M1474" s="134" t="str">
        <f t="shared" si="56"/>
        <v/>
      </c>
      <c r="N1474" s="110"/>
      <c r="O1474" s="110"/>
      <c r="P1474" s="234"/>
    </row>
    <row r="1475" spans="1:16" x14ac:dyDescent="0.2">
      <c r="A1475" s="154"/>
      <c r="B1475" s="154"/>
      <c r="C1475" s="154"/>
      <c r="D1475" s="149"/>
      <c r="E1475" s="149"/>
      <c r="F1475" s="150"/>
      <c r="H1475" s="106"/>
      <c r="I1475" s="110" t="str">
        <f t="shared" si="55"/>
        <v/>
      </c>
      <c r="J1475" s="122" t="s">
        <v>16589</v>
      </c>
      <c r="K1475" s="110" t="s">
        <v>3027</v>
      </c>
      <c r="L1475" s="110" t="s">
        <v>1095</v>
      </c>
      <c r="M1475" s="134" t="str">
        <f t="shared" si="56"/>
        <v/>
      </c>
      <c r="N1475" s="110"/>
      <c r="O1475" s="110"/>
      <c r="P1475" s="234"/>
    </row>
    <row r="1476" spans="1:16" x14ac:dyDescent="0.2">
      <c r="A1476" s="154"/>
      <c r="B1476" s="154"/>
      <c r="C1476" s="154"/>
      <c r="D1476" s="149"/>
      <c r="E1476" s="149"/>
      <c r="F1476" s="150"/>
      <c r="H1476" s="106"/>
      <c r="I1476" s="110" t="str">
        <f t="shared" si="55"/>
        <v/>
      </c>
      <c r="J1476" s="122" t="s">
        <v>16590</v>
      </c>
      <c r="K1476" s="110" t="s">
        <v>3028</v>
      </c>
      <c r="L1476" s="110" t="s">
        <v>1095</v>
      </c>
      <c r="M1476" s="134" t="str">
        <f t="shared" si="56"/>
        <v/>
      </c>
      <c r="N1476" s="110"/>
      <c r="O1476" s="110"/>
      <c r="P1476" s="234"/>
    </row>
    <row r="1477" spans="1:16" x14ac:dyDescent="0.2">
      <c r="A1477" s="154"/>
      <c r="B1477" s="154"/>
      <c r="C1477" s="154"/>
      <c r="D1477" s="149"/>
      <c r="E1477" s="149"/>
      <c r="F1477" s="150"/>
      <c r="H1477" s="106"/>
      <c r="I1477" s="110" t="str">
        <f t="shared" si="55"/>
        <v/>
      </c>
      <c r="J1477" s="122" t="s">
        <v>16591</v>
      </c>
      <c r="K1477" s="110" t="s">
        <v>3029</v>
      </c>
      <c r="L1477" s="110" t="s">
        <v>1095</v>
      </c>
      <c r="M1477" s="134" t="str">
        <f t="shared" si="56"/>
        <v/>
      </c>
      <c r="N1477" s="110"/>
      <c r="O1477" s="110"/>
      <c r="P1477" s="234"/>
    </row>
    <row r="1478" spans="1:16" x14ac:dyDescent="0.2">
      <c r="A1478" s="154"/>
      <c r="B1478" s="154"/>
      <c r="C1478" s="154"/>
      <c r="D1478" s="149"/>
      <c r="E1478" s="149"/>
      <c r="F1478" s="150"/>
      <c r="H1478" s="106"/>
      <c r="I1478" s="110" t="str">
        <f t="shared" si="55"/>
        <v/>
      </c>
      <c r="J1478" s="122" t="s">
        <v>16592</v>
      </c>
      <c r="K1478" s="110" t="s">
        <v>3030</v>
      </c>
      <c r="L1478" s="110" t="s">
        <v>1095</v>
      </c>
      <c r="M1478" s="134" t="str">
        <f t="shared" si="56"/>
        <v/>
      </c>
      <c r="N1478" s="110"/>
      <c r="O1478" s="110"/>
      <c r="P1478" s="234"/>
    </row>
    <row r="1479" spans="1:16" x14ac:dyDescent="0.2">
      <c r="A1479" s="154"/>
      <c r="B1479" s="154"/>
      <c r="C1479" s="154"/>
      <c r="D1479" s="149"/>
      <c r="E1479" s="149"/>
      <c r="F1479" s="150"/>
      <c r="H1479" s="106"/>
      <c r="I1479" s="110" t="str">
        <f t="shared" si="55"/>
        <v/>
      </c>
      <c r="J1479" s="122" t="s">
        <v>16593</v>
      </c>
      <c r="K1479" s="110" t="s">
        <v>3031</v>
      </c>
      <c r="L1479" s="110" t="s">
        <v>1095</v>
      </c>
      <c r="M1479" s="134" t="str">
        <f t="shared" si="56"/>
        <v/>
      </c>
      <c r="N1479" s="110"/>
      <c r="O1479" s="110"/>
      <c r="P1479" s="234"/>
    </row>
    <row r="1480" spans="1:16" x14ac:dyDescent="0.2">
      <c r="A1480" s="154"/>
      <c r="B1480" s="154"/>
      <c r="C1480" s="154"/>
      <c r="D1480" s="149"/>
      <c r="E1480" s="149"/>
      <c r="F1480" s="150"/>
      <c r="H1480" s="106"/>
      <c r="I1480" s="110" t="str">
        <f t="shared" si="55"/>
        <v/>
      </c>
      <c r="J1480" s="122" t="s">
        <v>16594</v>
      </c>
      <c r="K1480" s="110" t="s">
        <v>3032</v>
      </c>
      <c r="L1480" s="110" t="s">
        <v>1095</v>
      </c>
      <c r="M1480" s="134" t="str">
        <f t="shared" si="56"/>
        <v/>
      </c>
      <c r="N1480" s="110"/>
      <c r="O1480" s="110"/>
      <c r="P1480" s="234"/>
    </row>
    <row r="1481" spans="1:16" x14ac:dyDescent="0.2">
      <c r="A1481" s="154"/>
      <c r="B1481" s="154"/>
      <c r="C1481" s="154"/>
      <c r="D1481" s="149"/>
      <c r="E1481" s="149"/>
      <c r="F1481" s="150"/>
      <c r="H1481" s="106"/>
      <c r="I1481" s="110" t="str">
        <f t="shared" ref="I1481:I1544" si="57">IFERROR((INDEX(A:E,MATCH($J1481,E:E,0),2)),"")</f>
        <v/>
      </c>
      <c r="J1481" s="122" t="s">
        <v>16595</v>
      </c>
      <c r="K1481" s="110" t="s">
        <v>3033</v>
      </c>
      <c r="L1481" s="110" t="s">
        <v>1095</v>
      </c>
      <c r="M1481" s="134" t="str">
        <f t="shared" si="56"/>
        <v/>
      </c>
      <c r="N1481" s="110"/>
      <c r="O1481" s="110"/>
      <c r="P1481" s="234"/>
    </row>
    <row r="1482" spans="1:16" x14ac:dyDescent="0.2">
      <c r="A1482" s="154"/>
      <c r="B1482" s="154"/>
      <c r="C1482" s="154"/>
      <c r="D1482" s="149"/>
      <c r="E1482" s="149"/>
      <c r="F1482" s="150"/>
      <c r="H1482" s="106"/>
      <c r="I1482" s="110" t="str">
        <f t="shared" si="57"/>
        <v/>
      </c>
      <c r="J1482" s="122" t="s">
        <v>16596</v>
      </c>
      <c r="K1482" s="110" t="s">
        <v>3034</v>
      </c>
      <c r="L1482" s="110" t="s">
        <v>1095</v>
      </c>
      <c r="M1482" s="134" t="str">
        <f t="shared" ref="M1482:M1545" si="58">IF(N1482="","",HYPERLINK(O1482,N1482))</f>
        <v/>
      </c>
      <c r="N1482" s="110"/>
      <c r="O1482" s="110"/>
      <c r="P1482" s="234"/>
    </row>
    <row r="1483" spans="1:16" x14ac:dyDescent="0.2">
      <c r="A1483" s="154"/>
      <c r="B1483" s="154"/>
      <c r="C1483" s="154"/>
      <c r="D1483" s="149"/>
      <c r="E1483" s="149"/>
      <c r="F1483" s="150"/>
      <c r="H1483" s="106"/>
      <c r="I1483" s="110" t="str">
        <f t="shared" si="57"/>
        <v/>
      </c>
      <c r="J1483" s="122" t="s">
        <v>16597</v>
      </c>
      <c r="K1483" s="110" t="s">
        <v>3035</v>
      </c>
      <c r="L1483" s="110" t="s">
        <v>1095</v>
      </c>
      <c r="M1483" s="134" t="str">
        <f t="shared" si="58"/>
        <v/>
      </c>
      <c r="N1483" s="110"/>
      <c r="O1483" s="110"/>
      <c r="P1483" s="234"/>
    </row>
    <row r="1484" spans="1:16" x14ac:dyDescent="0.2">
      <c r="A1484" s="154"/>
      <c r="B1484" s="154"/>
      <c r="C1484" s="154"/>
      <c r="D1484" s="149"/>
      <c r="E1484" s="149"/>
      <c r="F1484" s="150"/>
      <c r="H1484" s="106"/>
      <c r="I1484" s="110" t="str">
        <f t="shared" si="57"/>
        <v/>
      </c>
      <c r="J1484" s="122" t="s">
        <v>16598</v>
      </c>
      <c r="K1484" s="110" t="s">
        <v>3036</v>
      </c>
      <c r="L1484" s="110" t="s">
        <v>1095</v>
      </c>
      <c r="M1484" s="134" t="str">
        <f t="shared" si="58"/>
        <v/>
      </c>
      <c r="N1484" s="110"/>
      <c r="O1484" s="110"/>
      <c r="P1484" s="234"/>
    </row>
    <row r="1485" spans="1:16" x14ac:dyDescent="0.2">
      <c r="A1485" s="154"/>
      <c r="B1485" s="154"/>
      <c r="C1485" s="154"/>
      <c r="D1485" s="149"/>
      <c r="E1485" s="149"/>
      <c r="F1485" s="150"/>
      <c r="H1485" s="106"/>
      <c r="I1485" s="110" t="str">
        <f t="shared" si="57"/>
        <v/>
      </c>
      <c r="J1485" s="122" t="s">
        <v>16599</v>
      </c>
      <c r="K1485" s="110" t="s">
        <v>3037</v>
      </c>
      <c r="L1485" s="110" t="s">
        <v>1095</v>
      </c>
      <c r="M1485" s="134" t="str">
        <f t="shared" si="58"/>
        <v/>
      </c>
      <c r="N1485" s="110"/>
      <c r="O1485" s="110"/>
      <c r="P1485" s="234"/>
    </row>
    <row r="1486" spans="1:16" x14ac:dyDescent="0.2">
      <c r="A1486" s="154"/>
      <c r="B1486" s="154"/>
      <c r="C1486" s="154"/>
      <c r="D1486" s="149"/>
      <c r="E1486" s="149"/>
      <c r="F1486" s="150"/>
      <c r="H1486" s="106"/>
      <c r="I1486" s="110" t="str">
        <f t="shared" si="57"/>
        <v/>
      </c>
      <c r="J1486" s="122" t="s">
        <v>16600</v>
      </c>
      <c r="K1486" s="110" t="s">
        <v>3038</v>
      </c>
      <c r="L1486" s="110" t="s">
        <v>1095</v>
      </c>
      <c r="M1486" s="134" t="str">
        <f t="shared" si="58"/>
        <v/>
      </c>
      <c r="N1486" s="110"/>
      <c r="O1486" s="110"/>
      <c r="P1486" s="234"/>
    </row>
    <row r="1487" spans="1:16" x14ac:dyDescent="0.2">
      <c r="A1487" s="154"/>
      <c r="B1487" s="154"/>
      <c r="C1487" s="154"/>
      <c r="D1487" s="149"/>
      <c r="E1487" s="149"/>
      <c r="F1487" s="150"/>
      <c r="H1487" s="106"/>
      <c r="I1487" s="110" t="str">
        <f t="shared" si="57"/>
        <v/>
      </c>
      <c r="J1487" s="122" t="s">
        <v>16601</v>
      </c>
      <c r="K1487" s="110" t="s">
        <v>3039</v>
      </c>
      <c r="L1487" s="110" t="s">
        <v>1095</v>
      </c>
      <c r="M1487" s="134" t="str">
        <f t="shared" si="58"/>
        <v/>
      </c>
      <c r="N1487" s="110"/>
      <c r="O1487" s="110"/>
      <c r="P1487" s="234"/>
    </row>
    <row r="1488" spans="1:16" x14ac:dyDescent="0.2">
      <c r="A1488" s="154"/>
      <c r="B1488" s="154"/>
      <c r="C1488" s="154"/>
      <c r="D1488" s="149"/>
      <c r="E1488" s="149"/>
      <c r="F1488" s="150"/>
      <c r="H1488" s="106"/>
      <c r="I1488" s="110" t="str">
        <f t="shared" si="57"/>
        <v/>
      </c>
      <c r="J1488" s="122" t="s">
        <v>16602</v>
      </c>
      <c r="K1488" s="110" t="s">
        <v>3040</v>
      </c>
      <c r="L1488" s="110" t="s">
        <v>1095</v>
      </c>
      <c r="M1488" s="134" t="str">
        <f t="shared" si="58"/>
        <v/>
      </c>
      <c r="N1488" s="110"/>
      <c r="O1488" s="110"/>
      <c r="P1488" s="234"/>
    </row>
    <row r="1489" spans="1:16" x14ac:dyDescent="0.2">
      <c r="A1489" s="154"/>
      <c r="B1489" s="154"/>
      <c r="C1489" s="154"/>
      <c r="D1489" s="149"/>
      <c r="E1489" s="149"/>
      <c r="F1489" s="150"/>
      <c r="H1489" s="106"/>
      <c r="I1489" s="110" t="str">
        <f t="shared" si="57"/>
        <v/>
      </c>
      <c r="J1489" s="122" t="s">
        <v>16603</v>
      </c>
      <c r="K1489" s="110" t="s">
        <v>3041</v>
      </c>
      <c r="L1489" s="110" t="s">
        <v>1095</v>
      </c>
      <c r="M1489" s="134" t="str">
        <f t="shared" si="58"/>
        <v/>
      </c>
      <c r="N1489" s="110"/>
      <c r="O1489" s="110"/>
      <c r="P1489" s="234"/>
    </row>
    <row r="1490" spans="1:16" x14ac:dyDescent="0.2">
      <c r="A1490" s="154"/>
      <c r="B1490" s="154"/>
      <c r="C1490" s="154"/>
      <c r="D1490" s="149"/>
      <c r="E1490" s="149"/>
      <c r="F1490" s="150"/>
      <c r="H1490" s="106"/>
      <c r="I1490" s="110" t="str">
        <f t="shared" si="57"/>
        <v/>
      </c>
      <c r="J1490" s="122" t="s">
        <v>16604</v>
      </c>
      <c r="K1490" s="110" t="s">
        <v>3042</v>
      </c>
      <c r="L1490" s="110" t="s">
        <v>1095</v>
      </c>
      <c r="M1490" s="134" t="str">
        <f t="shared" si="58"/>
        <v/>
      </c>
      <c r="N1490" s="110"/>
      <c r="O1490" s="110"/>
      <c r="P1490" s="234"/>
    </row>
    <row r="1491" spans="1:16" x14ac:dyDescent="0.2">
      <c r="A1491" s="154"/>
      <c r="B1491" s="154"/>
      <c r="C1491" s="154"/>
      <c r="D1491" s="149"/>
      <c r="E1491" s="149"/>
      <c r="F1491" s="150"/>
      <c r="H1491" s="106"/>
      <c r="I1491" s="110" t="str">
        <f t="shared" si="57"/>
        <v/>
      </c>
      <c r="J1491" s="122" t="s">
        <v>16605</v>
      </c>
      <c r="K1491" s="110" t="s">
        <v>3043</v>
      </c>
      <c r="L1491" s="110" t="s">
        <v>1095</v>
      </c>
      <c r="M1491" s="134" t="str">
        <f t="shared" si="58"/>
        <v/>
      </c>
      <c r="N1491" s="110"/>
      <c r="O1491" s="110"/>
      <c r="P1491" s="234" t="s">
        <v>5036</v>
      </c>
    </row>
    <row r="1492" spans="1:16" x14ac:dyDescent="0.2">
      <c r="A1492" s="154"/>
      <c r="B1492" s="154"/>
      <c r="C1492" s="154"/>
      <c r="D1492" s="149"/>
      <c r="E1492" s="149"/>
      <c r="F1492" s="150"/>
      <c r="H1492" s="106"/>
      <c r="I1492" s="110" t="str">
        <f t="shared" si="57"/>
        <v/>
      </c>
      <c r="J1492" s="122" t="s">
        <v>16606</v>
      </c>
      <c r="K1492" s="110" t="s">
        <v>3044</v>
      </c>
      <c r="L1492" s="110" t="s">
        <v>1095</v>
      </c>
      <c r="M1492" s="134" t="str">
        <f t="shared" si="58"/>
        <v/>
      </c>
      <c r="N1492" s="110"/>
      <c r="O1492" s="110"/>
      <c r="P1492" s="234"/>
    </row>
    <row r="1493" spans="1:16" x14ac:dyDescent="0.2">
      <c r="A1493" s="154"/>
      <c r="B1493" s="154"/>
      <c r="C1493" s="154"/>
      <c r="D1493" s="149"/>
      <c r="E1493" s="149"/>
      <c r="F1493" s="150"/>
      <c r="H1493" s="106"/>
      <c r="I1493" s="110" t="str">
        <f t="shared" si="57"/>
        <v/>
      </c>
      <c r="J1493" s="122" t="s">
        <v>16607</v>
      </c>
      <c r="K1493" s="110" t="s">
        <v>3045</v>
      </c>
      <c r="L1493" s="110" t="s">
        <v>1095</v>
      </c>
      <c r="M1493" s="134" t="str">
        <f t="shared" si="58"/>
        <v/>
      </c>
      <c r="N1493" s="110"/>
      <c r="O1493" s="110"/>
      <c r="P1493" s="234"/>
    </row>
    <row r="1494" spans="1:16" x14ac:dyDescent="0.2">
      <c r="A1494" s="154"/>
      <c r="B1494" s="154"/>
      <c r="C1494" s="154"/>
      <c r="D1494" s="149"/>
      <c r="E1494" s="149"/>
      <c r="F1494" s="150"/>
      <c r="H1494" s="106"/>
      <c r="I1494" s="110" t="str">
        <f t="shared" si="57"/>
        <v/>
      </c>
      <c r="J1494" s="122" t="s">
        <v>16608</v>
      </c>
      <c r="K1494" s="110" t="s">
        <v>3046</v>
      </c>
      <c r="L1494" s="110" t="s">
        <v>1095</v>
      </c>
      <c r="M1494" s="134" t="str">
        <f t="shared" si="58"/>
        <v/>
      </c>
      <c r="N1494" s="110"/>
      <c r="O1494" s="110"/>
      <c r="P1494" s="234"/>
    </row>
    <row r="1495" spans="1:16" x14ac:dyDescent="0.2">
      <c r="A1495" s="154"/>
      <c r="B1495" s="154"/>
      <c r="C1495" s="154"/>
      <c r="D1495" s="149"/>
      <c r="E1495" s="149"/>
      <c r="F1495" s="150"/>
      <c r="H1495" s="106"/>
      <c r="I1495" s="110" t="str">
        <f t="shared" si="57"/>
        <v/>
      </c>
      <c r="J1495" s="122" t="s">
        <v>16609</v>
      </c>
      <c r="K1495" s="110" t="s">
        <v>3047</v>
      </c>
      <c r="L1495" s="110" t="s">
        <v>1095</v>
      </c>
      <c r="M1495" s="134" t="str">
        <f t="shared" si="58"/>
        <v/>
      </c>
      <c r="N1495" s="110"/>
      <c r="O1495" s="110"/>
      <c r="P1495" s="234"/>
    </row>
    <row r="1496" spans="1:16" x14ac:dyDescent="0.2">
      <c r="A1496" s="154"/>
      <c r="B1496" s="154"/>
      <c r="C1496" s="154"/>
      <c r="D1496" s="149"/>
      <c r="E1496" s="149"/>
      <c r="F1496" s="150"/>
      <c r="H1496" s="106"/>
      <c r="I1496" s="110" t="str">
        <f t="shared" si="57"/>
        <v/>
      </c>
      <c r="J1496" s="122" t="s">
        <v>16610</v>
      </c>
      <c r="K1496" s="110" t="s">
        <v>3048</v>
      </c>
      <c r="L1496" s="110" t="s">
        <v>1095</v>
      </c>
      <c r="M1496" s="134" t="str">
        <f t="shared" si="58"/>
        <v/>
      </c>
      <c r="N1496" s="110"/>
      <c r="O1496" s="110"/>
      <c r="P1496" s="234"/>
    </row>
    <row r="1497" spans="1:16" x14ac:dyDescent="0.2">
      <c r="A1497" s="154"/>
      <c r="B1497" s="154"/>
      <c r="C1497" s="154"/>
      <c r="D1497" s="149"/>
      <c r="E1497" s="149"/>
      <c r="F1497" s="150"/>
      <c r="H1497" s="106"/>
      <c r="I1497" s="110" t="str">
        <f t="shared" si="57"/>
        <v/>
      </c>
      <c r="J1497" s="122" t="s">
        <v>16611</v>
      </c>
      <c r="K1497" s="110" t="s">
        <v>3049</v>
      </c>
      <c r="L1497" s="110" t="s">
        <v>1095</v>
      </c>
      <c r="M1497" s="134" t="str">
        <f t="shared" si="58"/>
        <v/>
      </c>
      <c r="N1497" s="110"/>
      <c r="O1497" s="110"/>
      <c r="P1497" s="234"/>
    </row>
    <row r="1498" spans="1:16" x14ac:dyDescent="0.2">
      <c r="A1498" s="154"/>
      <c r="B1498" s="154"/>
      <c r="C1498" s="154"/>
      <c r="D1498" s="149"/>
      <c r="E1498" s="149"/>
      <c r="F1498" s="150"/>
      <c r="H1498" s="106"/>
      <c r="I1498" s="110" t="str">
        <f t="shared" si="57"/>
        <v/>
      </c>
      <c r="J1498" s="122" t="s">
        <v>16612</v>
      </c>
      <c r="K1498" s="110" t="s">
        <v>3050</v>
      </c>
      <c r="L1498" s="110" t="s">
        <v>1095</v>
      </c>
      <c r="M1498" s="134" t="str">
        <f t="shared" si="58"/>
        <v/>
      </c>
      <c r="N1498" s="110"/>
      <c r="O1498" s="110"/>
      <c r="P1498" s="234"/>
    </row>
    <row r="1499" spans="1:16" x14ac:dyDescent="0.2">
      <c r="A1499" s="154"/>
      <c r="B1499" s="154"/>
      <c r="C1499" s="154"/>
      <c r="D1499" s="149"/>
      <c r="E1499" s="149"/>
      <c r="F1499" s="150"/>
      <c r="H1499" s="106"/>
      <c r="I1499" s="110" t="str">
        <f t="shared" si="57"/>
        <v/>
      </c>
      <c r="J1499" s="122" t="s">
        <v>16613</v>
      </c>
      <c r="K1499" s="110" t="s">
        <v>3051</v>
      </c>
      <c r="L1499" s="110" t="s">
        <v>1095</v>
      </c>
      <c r="M1499" s="134" t="str">
        <f t="shared" si="58"/>
        <v/>
      </c>
      <c r="N1499" s="110"/>
      <c r="O1499" s="110"/>
      <c r="P1499" s="234"/>
    </row>
    <row r="1500" spans="1:16" x14ac:dyDescent="0.2">
      <c r="A1500" s="154"/>
      <c r="B1500" s="154"/>
      <c r="C1500" s="154"/>
      <c r="D1500" s="149"/>
      <c r="E1500" s="149"/>
      <c r="F1500" s="150"/>
      <c r="H1500" s="106"/>
      <c r="I1500" s="110" t="str">
        <f t="shared" si="57"/>
        <v/>
      </c>
      <c r="J1500" s="122" t="s">
        <v>16614</v>
      </c>
      <c r="K1500" s="110" t="s">
        <v>3052</v>
      </c>
      <c r="L1500" s="110" t="s">
        <v>1095</v>
      </c>
      <c r="M1500" s="134" t="str">
        <f t="shared" si="58"/>
        <v/>
      </c>
      <c r="N1500" s="110"/>
      <c r="O1500" s="110"/>
      <c r="P1500" s="234"/>
    </row>
    <row r="1501" spans="1:16" x14ac:dyDescent="0.2">
      <c r="A1501" s="154"/>
      <c r="B1501" s="154"/>
      <c r="C1501" s="154"/>
      <c r="D1501" s="149"/>
      <c r="E1501" s="149"/>
      <c r="F1501" s="150"/>
      <c r="H1501" s="106"/>
      <c r="I1501" s="110" t="str">
        <f t="shared" si="57"/>
        <v/>
      </c>
      <c r="J1501" s="122" t="s">
        <v>16615</v>
      </c>
      <c r="K1501" s="110" t="s">
        <v>3053</v>
      </c>
      <c r="L1501" s="110" t="s">
        <v>1095</v>
      </c>
      <c r="M1501" s="134" t="str">
        <f t="shared" si="58"/>
        <v/>
      </c>
      <c r="N1501" s="110"/>
      <c r="O1501" s="110"/>
      <c r="P1501" s="234"/>
    </row>
    <row r="1502" spans="1:16" x14ac:dyDescent="0.2">
      <c r="A1502" s="154"/>
      <c r="B1502" s="154"/>
      <c r="C1502" s="154"/>
      <c r="D1502" s="149"/>
      <c r="E1502" s="149"/>
      <c r="F1502" s="150"/>
      <c r="H1502" s="106"/>
      <c r="I1502" s="110" t="str">
        <f t="shared" si="57"/>
        <v/>
      </c>
      <c r="J1502" s="122" t="s">
        <v>16616</v>
      </c>
      <c r="K1502" s="110" t="s">
        <v>3054</v>
      </c>
      <c r="L1502" s="110" t="s">
        <v>1095</v>
      </c>
      <c r="M1502" s="134" t="str">
        <f t="shared" si="58"/>
        <v/>
      </c>
      <c r="N1502" s="110"/>
      <c r="O1502" s="110"/>
      <c r="P1502" s="234"/>
    </row>
    <row r="1503" spans="1:16" x14ac:dyDescent="0.2">
      <c r="A1503" s="154"/>
      <c r="B1503" s="154"/>
      <c r="C1503" s="154"/>
      <c r="D1503" s="149"/>
      <c r="E1503" s="149"/>
      <c r="F1503" s="150"/>
      <c r="H1503" s="106"/>
      <c r="I1503" s="110" t="str">
        <f t="shared" si="57"/>
        <v/>
      </c>
      <c r="J1503" s="122" t="s">
        <v>16617</v>
      </c>
      <c r="K1503" s="110" t="s">
        <v>3055</v>
      </c>
      <c r="L1503" s="110" t="s">
        <v>1095</v>
      </c>
      <c r="M1503" s="134" t="str">
        <f t="shared" si="58"/>
        <v/>
      </c>
      <c r="N1503" s="110"/>
      <c r="O1503" s="110"/>
      <c r="P1503" s="234"/>
    </row>
    <row r="1504" spans="1:16" x14ac:dyDescent="0.2">
      <c r="A1504" s="154"/>
      <c r="B1504" s="154"/>
      <c r="C1504" s="154"/>
      <c r="D1504" s="149"/>
      <c r="E1504" s="149"/>
      <c r="F1504" s="150"/>
      <c r="H1504" s="106"/>
      <c r="I1504" s="110" t="str">
        <f t="shared" si="57"/>
        <v/>
      </c>
      <c r="J1504" s="122" t="s">
        <v>16618</v>
      </c>
      <c r="K1504" s="110" t="s">
        <v>3056</v>
      </c>
      <c r="L1504" s="110" t="s">
        <v>1095</v>
      </c>
      <c r="M1504" s="134" t="str">
        <f t="shared" si="58"/>
        <v/>
      </c>
      <c r="N1504" s="110"/>
      <c r="O1504" s="110"/>
      <c r="P1504" s="234"/>
    </row>
    <row r="1505" spans="1:16" x14ac:dyDescent="0.2">
      <c r="A1505" s="154"/>
      <c r="B1505" s="154"/>
      <c r="C1505" s="154"/>
      <c r="D1505" s="149"/>
      <c r="E1505" s="149"/>
      <c r="F1505" s="150"/>
      <c r="H1505" s="106"/>
      <c r="I1505" s="110" t="str">
        <f t="shared" si="57"/>
        <v/>
      </c>
      <c r="J1505" s="122" t="s">
        <v>16619</v>
      </c>
      <c r="K1505" s="110" t="s">
        <v>3057</v>
      </c>
      <c r="L1505" s="110" t="s">
        <v>1095</v>
      </c>
      <c r="M1505" s="134" t="str">
        <f t="shared" si="58"/>
        <v/>
      </c>
      <c r="N1505" s="110"/>
      <c r="O1505" s="110"/>
      <c r="P1505" s="234"/>
    </row>
    <row r="1506" spans="1:16" x14ac:dyDescent="0.2">
      <c r="A1506" s="154"/>
      <c r="B1506" s="154"/>
      <c r="C1506" s="154"/>
      <c r="D1506" s="149"/>
      <c r="E1506" s="149"/>
      <c r="F1506" s="150"/>
      <c r="H1506" s="106"/>
      <c r="I1506" s="110" t="str">
        <f t="shared" si="57"/>
        <v/>
      </c>
      <c r="J1506" s="122" t="s">
        <v>16620</v>
      </c>
      <c r="K1506" s="110" t="s">
        <v>3058</v>
      </c>
      <c r="L1506" s="110" t="s">
        <v>1095</v>
      </c>
      <c r="M1506" s="134" t="str">
        <f t="shared" si="58"/>
        <v/>
      </c>
      <c r="N1506" s="110"/>
      <c r="O1506" s="110"/>
      <c r="P1506" s="234"/>
    </row>
    <row r="1507" spans="1:16" x14ac:dyDescent="0.2">
      <c r="A1507" s="154"/>
      <c r="B1507" s="154"/>
      <c r="C1507" s="154"/>
      <c r="D1507" s="149"/>
      <c r="E1507" s="149"/>
      <c r="F1507" s="150"/>
      <c r="H1507" s="106"/>
      <c r="I1507" s="110" t="str">
        <f t="shared" si="57"/>
        <v/>
      </c>
      <c r="J1507" s="122" t="s">
        <v>16621</v>
      </c>
      <c r="K1507" s="110" t="s">
        <v>3059</v>
      </c>
      <c r="L1507" s="110" t="s">
        <v>1095</v>
      </c>
      <c r="M1507" s="134" t="str">
        <f t="shared" si="58"/>
        <v/>
      </c>
      <c r="N1507" s="110"/>
      <c r="O1507" s="110"/>
      <c r="P1507" s="234"/>
    </row>
    <row r="1508" spans="1:16" x14ac:dyDescent="0.2">
      <c r="A1508" s="154"/>
      <c r="B1508" s="154"/>
      <c r="C1508" s="154"/>
      <c r="D1508" s="149"/>
      <c r="E1508" s="149"/>
      <c r="F1508" s="150"/>
      <c r="H1508" s="106"/>
      <c r="I1508" s="110" t="str">
        <f t="shared" si="57"/>
        <v/>
      </c>
      <c r="J1508" s="122" t="s">
        <v>16622</v>
      </c>
      <c r="K1508" s="110" t="s">
        <v>3060</v>
      </c>
      <c r="L1508" s="110" t="s">
        <v>1095</v>
      </c>
      <c r="M1508" s="134" t="str">
        <f t="shared" si="58"/>
        <v/>
      </c>
      <c r="N1508" s="110"/>
      <c r="O1508" s="110"/>
      <c r="P1508" s="234"/>
    </row>
    <row r="1509" spans="1:16" x14ac:dyDescent="0.2">
      <c r="A1509" s="154"/>
      <c r="B1509" s="154"/>
      <c r="C1509" s="154"/>
      <c r="D1509" s="149"/>
      <c r="E1509" s="149"/>
      <c r="F1509" s="150"/>
      <c r="H1509" s="106"/>
      <c r="I1509" s="110" t="str">
        <f t="shared" si="57"/>
        <v/>
      </c>
      <c r="J1509" s="122" t="s">
        <v>16623</v>
      </c>
      <c r="K1509" s="110" t="s">
        <v>3061</v>
      </c>
      <c r="L1509" s="110" t="s">
        <v>1095</v>
      </c>
      <c r="M1509" s="134" t="str">
        <f t="shared" si="58"/>
        <v/>
      </c>
      <c r="N1509" s="110"/>
      <c r="O1509" s="110"/>
      <c r="P1509" s="234"/>
    </row>
    <row r="1510" spans="1:16" x14ac:dyDescent="0.2">
      <c r="A1510" s="154"/>
      <c r="B1510" s="154"/>
      <c r="C1510" s="154"/>
      <c r="D1510" s="149"/>
      <c r="E1510" s="149"/>
      <c r="F1510" s="150"/>
      <c r="H1510" s="106"/>
      <c r="I1510" s="110" t="str">
        <f t="shared" si="57"/>
        <v/>
      </c>
      <c r="J1510" s="122" t="s">
        <v>16624</v>
      </c>
      <c r="K1510" s="110" t="s">
        <v>3062</v>
      </c>
      <c r="L1510" s="110" t="s">
        <v>1095</v>
      </c>
      <c r="M1510" s="134" t="str">
        <f t="shared" si="58"/>
        <v/>
      </c>
      <c r="N1510" s="110"/>
      <c r="O1510" s="110"/>
      <c r="P1510" s="234"/>
    </row>
    <row r="1511" spans="1:16" x14ac:dyDescent="0.2">
      <c r="A1511" s="154"/>
      <c r="B1511" s="154"/>
      <c r="C1511" s="154"/>
      <c r="D1511" s="149"/>
      <c r="E1511" s="149"/>
      <c r="F1511" s="150"/>
      <c r="H1511" s="106"/>
      <c r="I1511" s="110" t="str">
        <f t="shared" si="57"/>
        <v/>
      </c>
      <c r="J1511" s="122" t="s">
        <v>16625</v>
      </c>
      <c r="K1511" s="110" t="s">
        <v>3063</v>
      </c>
      <c r="L1511" s="110" t="s">
        <v>1095</v>
      </c>
      <c r="M1511" s="134" t="str">
        <f t="shared" si="58"/>
        <v/>
      </c>
      <c r="N1511" s="110"/>
      <c r="O1511" s="110"/>
      <c r="P1511" s="234"/>
    </row>
    <row r="1512" spans="1:16" x14ac:dyDescent="0.2">
      <c r="A1512" s="154"/>
      <c r="B1512" s="154"/>
      <c r="C1512" s="154"/>
      <c r="D1512" s="149"/>
      <c r="E1512" s="149"/>
      <c r="F1512" s="150"/>
      <c r="H1512" s="106"/>
      <c r="I1512" s="110" t="str">
        <f t="shared" si="57"/>
        <v/>
      </c>
      <c r="J1512" s="122" t="s">
        <v>16626</v>
      </c>
      <c r="K1512" s="110" t="s">
        <v>3064</v>
      </c>
      <c r="L1512" s="110" t="s">
        <v>1095</v>
      </c>
      <c r="M1512" s="134" t="str">
        <f t="shared" si="58"/>
        <v/>
      </c>
      <c r="N1512" s="110"/>
      <c r="O1512" s="110"/>
      <c r="P1512" s="234"/>
    </row>
    <row r="1513" spans="1:16" x14ac:dyDescent="0.2">
      <c r="A1513" s="154"/>
      <c r="B1513" s="154"/>
      <c r="C1513" s="154"/>
      <c r="D1513" s="149"/>
      <c r="E1513" s="149"/>
      <c r="F1513" s="150"/>
      <c r="H1513" s="106"/>
      <c r="I1513" s="110" t="str">
        <f t="shared" si="57"/>
        <v/>
      </c>
      <c r="J1513" s="122" t="s">
        <v>16627</v>
      </c>
      <c r="K1513" s="110" t="s">
        <v>3065</v>
      </c>
      <c r="L1513" s="110" t="s">
        <v>1095</v>
      </c>
      <c r="M1513" s="134" t="str">
        <f t="shared" si="58"/>
        <v/>
      </c>
      <c r="N1513" s="110"/>
      <c r="O1513" s="110"/>
      <c r="P1513" s="234"/>
    </row>
    <row r="1514" spans="1:16" x14ac:dyDescent="0.2">
      <c r="A1514" s="154"/>
      <c r="B1514" s="154"/>
      <c r="C1514" s="154"/>
      <c r="D1514" s="149"/>
      <c r="E1514" s="149"/>
      <c r="F1514" s="150"/>
      <c r="H1514" s="106"/>
      <c r="I1514" s="110" t="str">
        <f t="shared" si="57"/>
        <v/>
      </c>
      <c r="J1514" s="122" t="s">
        <v>16628</v>
      </c>
      <c r="K1514" s="110" t="s">
        <v>3066</v>
      </c>
      <c r="L1514" s="110" t="s">
        <v>1095</v>
      </c>
      <c r="M1514" s="134" t="str">
        <f t="shared" si="58"/>
        <v/>
      </c>
      <c r="N1514" s="110"/>
      <c r="O1514" s="110"/>
      <c r="P1514" s="234"/>
    </row>
    <row r="1515" spans="1:16" x14ac:dyDescent="0.2">
      <c r="A1515" s="154"/>
      <c r="B1515" s="154"/>
      <c r="C1515" s="154"/>
      <c r="D1515" s="149"/>
      <c r="E1515" s="149"/>
      <c r="F1515" s="150"/>
      <c r="H1515" s="106"/>
      <c r="I1515" s="110" t="str">
        <f t="shared" si="57"/>
        <v/>
      </c>
      <c r="J1515" s="122" t="s">
        <v>16629</v>
      </c>
      <c r="K1515" s="110" t="s">
        <v>3067</v>
      </c>
      <c r="L1515" s="110" t="s">
        <v>1095</v>
      </c>
      <c r="M1515" s="134" t="str">
        <f t="shared" si="58"/>
        <v/>
      </c>
      <c r="N1515" s="110"/>
      <c r="O1515" s="110"/>
      <c r="P1515" s="234"/>
    </row>
    <row r="1516" spans="1:16" x14ac:dyDescent="0.2">
      <c r="A1516" s="154"/>
      <c r="B1516" s="154"/>
      <c r="C1516" s="154"/>
      <c r="D1516" s="149"/>
      <c r="E1516" s="149"/>
      <c r="F1516" s="150"/>
      <c r="H1516" s="106"/>
      <c r="I1516" s="110" t="str">
        <f t="shared" si="57"/>
        <v/>
      </c>
      <c r="J1516" s="122" t="s">
        <v>16630</v>
      </c>
      <c r="K1516" s="110" t="s">
        <v>3068</v>
      </c>
      <c r="L1516" s="110" t="s">
        <v>1095</v>
      </c>
      <c r="M1516" s="134" t="str">
        <f t="shared" si="58"/>
        <v/>
      </c>
      <c r="N1516" s="110"/>
      <c r="O1516" s="110"/>
      <c r="P1516" s="234"/>
    </row>
    <row r="1517" spans="1:16" x14ac:dyDescent="0.2">
      <c r="A1517" s="154"/>
      <c r="B1517" s="154"/>
      <c r="C1517" s="154"/>
      <c r="D1517" s="149"/>
      <c r="E1517" s="149"/>
      <c r="F1517" s="150"/>
      <c r="H1517" s="106"/>
      <c r="I1517" s="110" t="str">
        <f t="shared" si="57"/>
        <v/>
      </c>
      <c r="J1517" s="122" t="s">
        <v>16631</v>
      </c>
      <c r="K1517" s="110" t="s">
        <v>3069</v>
      </c>
      <c r="L1517" s="110" t="s">
        <v>1095</v>
      </c>
      <c r="M1517" s="134" t="str">
        <f t="shared" si="58"/>
        <v/>
      </c>
      <c r="N1517" s="110"/>
      <c r="O1517" s="110"/>
      <c r="P1517" s="234"/>
    </row>
    <row r="1518" spans="1:16" x14ac:dyDescent="0.2">
      <c r="A1518" s="154"/>
      <c r="B1518" s="154"/>
      <c r="C1518" s="154"/>
      <c r="D1518" s="149"/>
      <c r="E1518" s="149"/>
      <c r="F1518" s="150"/>
      <c r="H1518" s="106"/>
      <c r="I1518" s="110" t="str">
        <f t="shared" si="57"/>
        <v/>
      </c>
      <c r="J1518" s="122" t="s">
        <v>16632</v>
      </c>
      <c r="K1518" s="110" t="s">
        <v>3070</v>
      </c>
      <c r="L1518" s="110" t="s">
        <v>1095</v>
      </c>
      <c r="M1518" s="134" t="str">
        <f t="shared" si="58"/>
        <v/>
      </c>
      <c r="N1518" s="110"/>
      <c r="O1518" s="110"/>
      <c r="P1518" s="234"/>
    </row>
    <row r="1519" spans="1:16" x14ac:dyDescent="0.2">
      <c r="A1519" s="154"/>
      <c r="B1519" s="154"/>
      <c r="C1519" s="154"/>
      <c r="D1519" s="149"/>
      <c r="E1519" s="149"/>
      <c r="F1519" s="150"/>
      <c r="H1519" s="106"/>
      <c r="I1519" s="110" t="str">
        <f t="shared" si="57"/>
        <v/>
      </c>
      <c r="J1519" s="122" t="s">
        <v>16633</v>
      </c>
      <c r="K1519" s="110" t="s">
        <v>3071</v>
      </c>
      <c r="L1519" s="110" t="s">
        <v>1095</v>
      </c>
      <c r="M1519" s="134" t="str">
        <f t="shared" si="58"/>
        <v/>
      </c>
      <c r="N1519" s="110"/>
      <c r="O1519" s="110"/>
      <c r="P1519" s="234"/>
    </row>
    <row r="1520" spans="1:16" x14ac:dyDescent="0.2">
      <c r="A1520" s="154"/>
      <c r="B1520" s="154"/>
      <c r="C1520" s="154"/>
      <c r="D1520" s="149"/>
      <c r="E1520" s="149"/>
      <c r="F1520" s="150"/>
      <c r="H1520" s="106"/>
      <c r="I1520" s="110" t="str">
        <f t="shared" si="57"/>
        <v/>
      </c>
      <c r="J1520" s="122" t="s">
        <v>16634</v>
      </c>
      <c r="K1520" s="110" t="s">
        <v>3072</v>
      </c>
      <c r="L1520" s="110" t="s">
        <v>1095</v>
      </c>
      <c r="M1520" s="134" t="str">
        <f t="shared" si="58"/>
        <v/>
      </c>
      <c r="N1520" s="110"/>
      <c r="O1520" s="110"/>
      <c r="P1520" s="234" t="s">
        <v>5037</v>
      </c>
    </row>
    <row r="1521" spans="1:16" x14ac:dyDescent="0.2">
      <c r="A1521" s="154"/>
      <c r="B1521" s="154"/>
      <c r="C1521" s="154"/>
      <c r="D1521" s="149"/>
      <c r="E1521" s="149"/>
      <c r="F1521" s="150"/>
      <c r="H1521" s="106"/>
      <c r="I1521" s="110" t="str">
        <f t="shared" si="57"/>
        <v/>
      </c>
      <c r="J1521" s="122" t="s">
        <v>16635</v>
      </c>
      <c r="K1521" s="110" t="s">
        <v>3073</v>
      </c>
      <c r="L1521" s="110" t="s">
        <v>1095</v>
      </c>
      <c r="M1521" s="134" t="str">
        <f t="shared" si="58"/>
        <v/>
      </c>
      <c r="N1521" s="110"/>
      <c r="O1521" s="110"/>
      <c r="P1521" s="234"/>
    </row>
    <row r="1522" spans="1:16" x14ac:dyDescent="0.2">
      <c r="A1522" s="154"/>
      <c r="B1522" s="154"/>
      <c r="C1522" s="154"/>
      <c r="D1522" s="149"/>
      <c r="E1522" s="149"/>
      <c r="F1522" s="150"/>
      <c r="H1522" s="106"/>
      <c r="I1522" s="110" t="str">
        <f t="shared" si="57"/>
        <v/>
      </c>
      <c r="J1522" s="122" t="s">
        <v>16636</v>
      </c>
      <c r="K1522" s="110" t="s">
        <v>3074</v>
      </c>
      <c r="L1522" s="110" t="s">
        <v>1095</v>
      </c>
      <c r="M1522" s="134" t="str">
        <f t="shared" si="58"/>
        <v/>
      </c>
      <c r="N1522" s="110"/>
      <c r="O1522" s="110"/>
      <c r="P1522" s="234"/>
    </row>
    <row r="1523" spans="1:16" x14ac:dyDescent="0.2">
      <c r="A1523" s="154"/>
      <c r="B1523" s="154"/>
      <c r="C1523" s="154"/>
      <c r="D1523" s="149"/>
      <c r="E1523" s="149"/>
      <c r="F1523" s="150"/>
      <c r="H1523" s="106"/>
      <c r="I1523" s="110" t="str">
        <f t="shared" si="57"/>
        <v/>
      </c>
      <c r="J1523" s="122" t="s">
        <v>16637</v>
      </c>
      <c r="K1523" s="110" t="s">
        <v>3075</v>
      </c>
      <c r="L1523" s="110" t="s">
        <v>1095</v>
      </c>
      <c r="M1523" s="134" t="str">
        <f t="shared" si="58"/>
        <v/>
      </c>
      <c r="N1523" s="110"/>
      <c r="O1523" s="110"/>
      <c r="P1523" s="234"/>
    </row>
    <row r="1524" spans="1:16" x14ac:dyDescent="0.2">
      <c r="A1524" s="154"/>
      <c r="B1524" s="154"/>
      <c r="C1524" s="154"/>
      <c r="D1524" s="149"/>
      <c r="E1524" s="149"/>
      <c r="F1524" s="150"/>
      <c r="H1524" s="106"/>
      <c r="I1524" s="110" t="str">
        <f t="shared" si="57"/>
        <v/>
      </c>
      <c r="J1524" s="122" t="s">
        <v>16638</v>
      </c>
      <c r="K1524" s="110" t="s">
        <v>3076</v>
      </c>
      <c r="L1524" s="110" t="s">
        <v>1095</v>
      </c>
      <c r="M1524" s="134" t="str">
        <f t="shared" si="58"/>
        <v/>
      </c>
      <c r="N1524" s="110"/>
      <c r="O1524" s="110"/>
      <c r="P1524" s="234"/>
    </row>
    <row r="1525" spans="1:16" x14ac:dyDescent="0.2">
      <c r="A1525" s="154"/>
      <c r="B1525" s="154"/>
      <c r="C1525" s="154"/>
      <c r="D1525" s="149"/>
      <c r="E1525" s="149"/>
      <c r="F1525" s="150"/>
      <c r="H1525" s="106"/>
      <c r="I1525" s="110" t="str">
        <f t="shared" si="57"/>
        <v/>
      </c>
      <c r="J1525" s="122" t="s">
        <v>16639</v>
      </c>
      <c r="K1525" s="110" t="s">
        <v>3077</v>
      </c>
      <c r="L1525" s="110" t="s">
        <v>1095</v>
      </c>
      <c r="M1525" s="134" t="str">
        <f t="shared" si="58"/>
        <v/>
      </c>
      <c r="N1525" s="110"/>
      <c r="O1525" s="110"/>
      <c r="P1525" s="234"/>
    </row>
    <row r="1526" spans="1:16" x14ac:dyDescent="0.2">
      <c r="A1526" s="154"/>
      <c r="B1526" s="154"/>
      <c r="C1526" s="154"/>
      <c r="D1526" s="149"/>
      <c r="E1526" s="149"/>
      <c r="F1526" s="150"/>
      <c r="H1526" s="106"/>
      <c r="I1526" s="110" t="str">
        <f t="shared" si="57"/>
        <v/>
      </c>
      <c r="J1526" s="122" t="s">
        <v>16640</v>
      </c>
      <c r="K1526" s="110" t="s">
        <v>3078</v>
      </c>
      <c r="L1526" s="110" t="s">
        <v>1095</v>
      </c>
      <c r="M1526" s="134" t="str">
        <f t="shared" si="58"/>
        <v/>
      </c>
      <c r="N1526" s="110"/>
      <c r="O1526" s="110"/>
      <c r="P1526" s="234"/>
    </row>
    <row r="1527" spans="1:16" x14ac:dyDescent="0.2">
      <c r="A1527" s="154"/>
      <c r="B1527" s="154"/>
      <c r="C1527" s="154"/>
      <c r="D1527" s="149"/>
      <c r="E1527" s="149"/>
      <c r="F1527" s="150"/>
      <c r="H1527" s="106"/>
      <c r="I1527" s="110" t="str">
        <f t="shared" si="57"/>
        <v/>
      </c>
      <c r="J1527" s="122" t="s">
        <v>16641</v>
      </c>
      <c r="K1527" s="110" t="s">
        <v>3079</v>
      </c>
      <c r="L1527" s="110" t="s">
        <v>1095</v>
      </c>
      <c r="M1527" s="134" t="str">
        <f t="shared" si="58"/>
        <v/>
      </c>
      <c r="N1527" s="110"/>
      <c r="O1527" s="110"/>
      <c r="P1527" s="234"/>
    </row>
    <row r="1528" spans="1:16" x14ac:dyDescent="0.2">
      <c r="A1528" s="154"/>
      <c r="B1528" s="154"/>
      <c r="C1528" s="154"/>
      <c r="D1528" s="149"/>
      <c r="E1528" s="149"/>
      <c r="F1528" s="150"/>
      <c r="H1528" s="106"/>
      <c r="I1528" s="110" t="str">
        <f t="shared" si="57"/>
        <v/>
      </c>
      <c r="J1528" s="122" t="s">
        <v>16642</v>
      </c>
      <c r="K1528" s="110" t="s">
        <v>3080</v>
      </c>
      <c r="L1528" s="110" t="s">
        <v>1095</v>
      </c>
      <c r="M1528" s="134" t="str">
        <f t="shared" si="58"/>
        <v/>
      </c>
      <c r="N1528" s="110"/>
      <c r="O1528" s="110"/>
      <c r="P1528" s="234"/>
    </row>
    <row r="1529" spans="1:16" x14ac:dyDescent="0.2">
      <c r="A1529" s="154"/>
      <c r="B1529" s="154"/>
      <c r="C1529" s="154"/>
      <c r="D1529" s="149"/>
      <c r="E1529" s="149"/>
      <c r="F1529" s="150"/>
      <c r="H1529" s="106"/>
      <c r="I1529" s="110" t="str">
        <f t="shared" si="57"/>
        <v/>
      </c>
      <c r="J1529" s="122" t="s">
        <v>16643</v>
      </c>
      <c r="K1529" s="110" t="s">
        <v>3081</v>
      </c>
      <c r="L1529" s="110" t="s">
        <v>1095</v>
      </c>
      <c r="M1529" s="134" t="str">
        <f t="shared" si="58"/>
        <v/>
      </c>
      <c r="N1529" s="110"/>
      <c r="O1529" s="110"/>
      <c r="P1529" s="234"/>
    </row>
    <row r="1530" spans="1:16" x14ac:dyDescent="0.2">
      <c r="A1530" s="154"/>
      <c r="B1530" s="154"/>
      <c r="C1530" s="154"/>
      <c r="D1530" s="149"/>
      <c r="E1530" s="149"/>
      <c r="F1530" s="150"/>
      <c r="H1530" s="106"/>
      <c r="I1530" s="110" t="str">
        <f t="shared" si="57"/>
        <v/>
      </c>
      <c r="J1530" s="122" t="s">
        <v>16644</v>
      </c>
      <c r="K1530" s="110" t="s">
        <v>3082</v>
      </c>
      <c r="L1530" s="110" t="s">
        <v>1095</v>
      </c>
      <c r="M1530" s="134" t="str">
        <f t="shared" si="58"/>
        <v/>
      </c>
      <c r="N1530" s="110"/>
      <c r="O1530" s="110"/>
      <c r="P1530" s="234" t="s">
        <v>5038</v>
      </c>
    </row>
    <row r="1531" spans="1:16" x14ac:dyDescent="0.2">
      <c r="A1531" s="154"/>
      <c r="B1531" s="154"/>
      <c r="C1531" s="154"/>
      <c r="D1531" s="149"/>
      <c r="E1531" s="149"/>
      <c r="F1531" s="150"/>
      <c r="H1531" s="106"/>
      <c r="I1531" s="110" t="str">
        <f t="shared" si="57"/>
        <v/>
      </c>
      <c r="J1531" s="122" t="s">
        <v>16645</v>
      </c>
      <c r="K1531" s="110" t="s">
        <v>3083</v>
      </c>
      <c r="L1531" s="110" t="s">
        <v>1095</v>
      </c>
      <c r="M1531" s="134" t="str">
        <f t="shared" si="58"/>
        <v/>
      </c>
      <c r="N1531" s="110"/>
      <c r="O1531" s="110"/>
      <c r="P1531" s="234" t="s">
        <v>5039</v>
      </c>
    </row>
    <row r="1532" spans="1:16" x14ac:dyDescent="0.2">
      <c r="A1532" s="154"/>
      <c r="B1532" s="154"/>
      <c r="C1532" s="154"/>
      <c r="D1532" s="149"/>
      <c r="E1532" s="149"/>
      <c r="F1532" s="150"/>
      <c r="H1532" s="106"/>
      <c r="I1532" s="110" t="str">
        <f t="shared" si="57"/>
        <v/>
      </c>
      <c r="J1532" s="122" t="s">
        <v>16646</v>
      </c>
      <c r="K1532" s="110" t="s">
        <v>3084</v>
      </c>
      <c r="L1532" s="110" t="s">
        <v>1095</v>
      </c>
      <c r="M1532" s="134" t="str">
        <f t="shared" si="58"/>
        <v/>
      </c>
      <c r="N1532" s="110"/>
      <c r="O1532" s="110"/>
      <c r="P1532" s="234"/>
    </row>
    <row r="1533" spans="1:16" x14ac:dyDescent="0.2">
      <c r="A1533" s="154"/>
      <c r="B1533" s="154"/>
      <c r="C1533" s="154"/>
      <c r="D1533" s="149"/>
      <c r="E1533" s="149"/>
      <c r="F1533" s="150"/>
      <c r="H1533" s="106"/>
      <c r="I1533" s="110" t="str">
        <f t="shared" si="57"/>
        <v/>
      </c>
      <c r="J1533" s="122" t="s">
        <v>16647</v>
      </c>
      <c r="K1533" s="110" t="s">
        <v>3085</v>
      </c>
      <c r="L1533" s="110" t="s">
        <v>1095</v>
      </c>
      <c r="M1533" s="134" t="str">
        <f t="shared" si="58"/>
        <v/>
      </c>
      <c r="N1533" s="110"/>
      <c r="O1533" s="110"/>
      <c r="P1533" s="234"/>
    </row>
    <row r="1534" spans="1:16" x14ac:dyDescent="0.2">
      <c r="A1534" s="154"/>
      <c r="B1534" s="154"/>
      <c r="C1534" s="154"/>
      <c r="D1534" s="149"/>
      <c r="E1534" s="149"/>
      <c r="F1534" s="150"/>
      <c r="H1534" s="106"/>
      <c r="I1534" s="110" t="str">
        <f t="shared" si="57"/>
        <v/>
      </c>
      <c r="J1534" s="122" t="s">
        <v>16648</v>
      </c>
      <c r="K1534" s="110" t="s">
        <v>3086</v>
      </c>
      <c r="L1534" s="110" t="s">
        <v>1095</v>
      </c>
      <c r="M1534" s="134" t="str">
        <f t="shared" si="58"/>
        <v/>
      </c>
      <c r="N1534" s="110"/>
      <c r="O1534" s="110"/>
      <c r="P1534" s="234"/>
    </row>
    <row r="1535" spans="1:16" x14ac:dyDescent="0.2">
      <c r="A1535" s="154"/>
      <c r="B1535" s="154"/>
      <c r="C1535" s="154"/>
      <c r="D1535" s="149"/>
      <c r="E1535" s="149"/>
      <c r="F1535" s="150"/>
      <c r="H1535" s="106"/>
      <c r="I1535" s="110" t="str">
        <f t="shared" si="57"/>
        <v/>
      </c>
      <c r="J1535" s="122" t="s">
        <v>16649</v>
      </c>
      <c r="K1535" s="110" t="s">
        <v>3087</v>
      </c>
      <c r="L1535" s="110" t="s">
        <v>1095</v>
      </c>
      <c r="M1535" s="134" t="str">
        <f t="shared" si="58"/>
        <v/>
      </c>
      <c r="N1535" s="110"/>
      <c r="O1535" s="110"/>
      <c r="P1535" s="234"/>
    </row>
    <row r="1536" spans="1:16" x14ac:dyDescent="0.2">
      <c r="A1536" s="154"/>
      <c r="B1536" s="154"/>
      <c r="C1536" s="154"/>
      <c r="D1536" s="149"/>
      <c r="E1536" s="149"/>
      <c r="F1536" s="150"/>
      <c r="H1536" s="106"/>
      <c r="I1536" s="110" t="str">
        <f t="shared" si="57"/>
        <v/>
      </c>
      <c r="J1536" s="122" t="s">
        <v>16650</v>
      </c>
      <c r="K1536" s="110" t="s">
        <v>3088</v>
      </c>
      <c r="L1536" s="110" t="s">
        <v>1095</v>
      </c>
      <c r="M1536" s="134" t="str">
        <f t="shared" si="58"/>
        <v/>
      </c>
      <c r="N1536" s="110"/>
      <c r="O1536" s="110"/>
      <c r="P1536" s="234"/>
    </row>
    <row r="1537" spans="1:16" x14ac:dyDescent="0.2">
      <c r="A1537" s="154"/>
      <c r="B1537" s="154"/>
      <c r="C1537" s="154"/>
      <c r="D1537" s="149"/>
      <c r="E1537" s="149"/>
      <c r="F1537" s="150"/>
      <c r="H1537" s="106"/>
      <c r="I1537" s="110" t="str">
        <f t="shared" si="57"/>
        <v/>
      </c>
      <c r="J1537" s="122" t="s">
        <v>16651</v>
      </c>
      <c r="K1537" s="110" t="s">
        <v>3089</v>
      </c>
      <c r="L1537" s="110" t="s">
        <v>1095</v>
      </c>
      <c r="M1537" s="134" t="str">
        <f t="shared" si="58"/>
        <v/>
      </c>
      <c r="N1537" s="110"/>
      <c r="O1537" s="110"/>
      <c r="P1537" s="234"/>
    </row>
    <row r="1538" spans="1:16" x14ac:dyDescent="0.2">
      <c r="A1538" s="154"/>
      <c r="B1538" s="154"/>
      <c r="C1538" s="154"/>
      <c r="D1538" s="149"/>
      <c r="E1538" s="149"/>
      <c r="F1538" s="150"/>
      <c r="H1538" s="106"/>
      <c r="I1538" s="110" t="str">
        <f t="shared" si="57"/>
        <v/>
      </c>
      <c r="J1538" s="122" t="s">
        <v>16652</v>
      </c>
      <c r="K1538" s="110" t="s">
        <v>3090</v>
      </c>
      <c r="L1538" s="110" t="s">
        <v>1095</v>
      </c>
      <c r="M1538" s="134" t="str">
        <f t="shared" si="58"/>
        <v/>
      </c>
      <c r="N1538" s="110"/>
      <c r="O1538" s="110"/>
      <c r="P1538" s="234"/>
    </row>
    <row r="1539" spans="1:16" x14ac:dyDescent="0.2">
      <c r="A1539" s="154"/>
      <c r="B1539" s="154"/>
      <c r="C1539" s="154"/>
      <c r="D1539" s="149"/>
      <c r="E1539" s="149"/>
      <c r="F1539" s="150"/>
      <c r="H1539" s="106"/>
      <c r="I1539" s="110" t="str">
        <f t="shared" si="57"/>
        <v/>
      </c>
      <c r="J1539" s="122" t="s">
        <v>16653</v>
      </c>
      <c r="K1539" s="110" t="s">
        <v>3091</v>
      </c>
      <c r="L1539" s="110" t="s">
        <v>1095</v>
      </c>
      <c r="M1539" s="134" t="str">
        <f t="shared" si="58"/>
        <v/>
      </c>
      <c r="N1539" s="110"/>
      <c r="O1539" s="110"/>
      <c r="P1539" s="234"/>
    </row>
    <row r="1540" spans="1:16" x14ac:dyDescent="0.2">
      <c r="A1540" s="154"/>
      <c r="B1540" s="154"/>
      <c r="C1540" s="154"/>
      <c r="D1540" s="149"/>
      <c r="E1540" s="149"/>
      <c r="F1540" s="150"/>
      <c r="H1540" s="106"/>
      <c r="I1540" s="110" t="str">
        <f t="shared" si="57"/>
        <v/>
      </c>
      <c r="J1540" s="122" t="s">
        <v>16654</v>
      </c>
      <c r="K1540" s="110" t="s">
        <v>3092</v>
      </c>
      <c r="L1540" s="110" t="s">
        <v>1095</v>
      </c>
      <c r="M1540" s="134" t="str">
        <f t="shared" si="58"/>
        <v/>
      </c>
      <c r="N1540" s="110"/>
      <c r="O1540" s="110"/>
      <c r="P1540" s="234"/>
    </row>
    <row r="1541" spans="1:16" x14ac:dyDescent="0.2">
      <c r="A1541" s="154"/>
      <c r="B1541" s="154"/>
      <c r="C1541" s="154"/>
      <c r="D1541" s="149"/>
      <c r="E1541" s="149"/>
      <c r="F1541" s="150"/>
      <c r="H1541" s="106"/>
      <c r="I1541" s="110" t="str">
        <f t="shared" si="57"/>
        <v/>
      </c>
      <c r="J1541" s="122" t="s">
        <v>16655</v>
      </c>
      <c r="K1541" s="110" t="s">
        <v>3093</v>
      </c>
      <c r="L1541" s="110" t="s">
        <v>1095</v>
      </c>
      <c r="M1541" s="134" t="str">
        <f t="shared" si="58"/>
        <v/>
      </c>
      <c r="N1541" s="110"/>
      <c r="O1541" s="110"/>
      <c r="P1541" s="234"/>
    </row>
    <row r="1542" spans="1:16" x14ac:dyDescent="0.2">
      <c r="A1542" s="154"/>
      <c r="B1542" s="154"/>
      <c r="C1542" s="154"/>
      <c r="D1542" s="149"/>
      <c r="E1542" s="149"/>
      <c r="F1542" s="150"/>
      <c r="H1542" s="106"/>
      <c r="I1542" s="110" t="str">
        <f t="shared" si="57"/>
        <v/>
      </c>
      <c r="J1542" s="122" t="s">
        <v>16656</v>
      </c>
      <c r="K1542" s="110" t="s">
        <v>3094</v>
      </c>
      <c r="L1542" s="110" t="s">
        <v>1095</v>
      </c>
      <c r="M1542" s="134" t="str">
        <f t="shared" si="58"/>
        <v/>
      </c>
      <c r="N1542" s="110"/>
      <c r="O1542" s="110"/>
      <c r="P1542" s="234"/>
    </row>
    <row r="1543" spans="1:16" x14ac:dyDescent="0.2">
      <c r="A1543" s="154"/>
      <c r="B1543" s="154"/>
      <c r="C1543" s="154"/>
      <c r="D1543" s="149"/>
      <c r="E1543" s="149"/>
      <c r="F1543" s="150"/>
      <c r="H1543" s="106"/>
      <c r="I1543" s="110" t="str">
        <f t="shared" si="57"/>
        <v/>
      </c>
      <c r="J1543" s="122" t="s">
        <v>16657</v>
      </c>
      <c r="K1543" s="110" t="s">
        <v>3095</v>
      </c>
      <c r="L1543" s="110" t="s">
        <v>1095</v>
      </c>
      <c r="M1543" s="134" t="str">
        <f t="shared" si="58"/>
        <v/>
      </c>
      <c r="N1543" s="110"/>
      <c r="O1543" s="110"/>
      <c r="P1543" s="234"/>
    </row>
    <row r="1544" spans="1:16" x14ac:dyDescent="0.2">
      <c r="A1544" s="154"/>
      <c r="B1544" s="154"/>
      <c r="C1544" s="154"/>
      <c r="D1544" s="149"/>
      <c r="E1544" s="149"/>
      <c r="F1544" s="150"/>
      <c r="H1544" s="106"/>
      <c r="I1544" s="110" t="str">
        <f t="shared" si="57"/>
        <v/>
      </c>
      <c r="J1544" s="122" t="s">
        <v>16658</v>
      </c>
      <c r="K1544" s="110" t="s">
        <v>3096</v>
      </c>
      <c r="L1544" s="110" t="s">
        <v>1095</v>
      </c>
      <c r="M1544" s="134" t="str">
        <f t="shared" si="58"/>
        <v/>
      </c>
      <c r="N1544" s="110"/>
      <c r="O1544" s="110"/>
      <c r="P1544" s="234"/>
    </row>
    <row r="1545" spans="1:16" x14ac:dyDescent="0.2">
      <c r="A1545" s="154"/>
      <c r="B1545" s="154"/>
      <c r="C1545" s="154"/>
      <c r="D1545" s="149"/>
      <c r="E1545" s="149"/>
      <c r="F1545" s="150"/>
      <c r="H1545" s="106"/>
      <c r="I1545" s="110" t="str">
        <f t="shared" ref="I1545:I1608" si="59">IFERROR((INDEX(A:E,MATCH($J1545,E:E,0),2)),"")</f>
        <v/>
      </c>
      <c r="J1545" s="122" t="s">
        <v>16659</v>
      </c>
      <c r="K1545" s="110" t="s">
        <v>3097</v>
      </c>
      <c r="L1545" s="110" t="s">
        <v>1095</v>
      </c>
      <c r="M1545" s="134" t="str">
        <f t="shared" si="58"/>
        <v/>
      </c>
      <c r="N1545" s="110"/>
      <c r="O1545" s="110"/>
      <c r="P1545" s="234"/>
    </row>
    <row r="1546" spans="1:16" x14ac:dyDescent="0.2">
      <c r="A1546" s="154"/>
      <c r="B1546" s="154"/>
      <c r="C1546" s="154"/>
      <c r="D1546" s="149"/>
      <c r="E1546" s="149"/>
      <c r="F1546" s="150"/>
      <c r="H1546" s="106"/>
      <c r="I1546" s="110" t="str">
        <f t="shared" si="59"/>
        <v/>
      </c>
      <c r="J1546" s="122" t="s">
        <v>16660</v>
      </c>
      <c r="K1546" s="110" t="s">
        <v>3098</v>
      </c>
      <c r="L1546" s="110" t="s">
        <v>1095</v>
      </c>
      <c r="M1546" s="134" t="str">
        <f t="shared" ref="M1546:M1609" si="60">IF(N1546="","",HYPERLINK(O1546,N1546))</f>
        <v/>
      </c>
      <c r="N1546" s="110"/>
      <c r="O1546" s="110"/>
      <c r="P1546" s="234"/>
    </row>
    <row r="1547" spans="1:16" x14ac:dyDescent="0.2">
      <c r="A1547" s="154"/>
      <c r="B1547" s="154"/>
      <c r="C1547" s="154"/>
      <c r="D1547" s="149"/>
      <c r="E1547" s="149"/>
      <c r="F1547" s="150"/>
      <c r="H1547" s="106"/>
      <c r="I1547" s="110" t="str">
        <f t="shared" si="59"/>
        <v/>
      </c>
      <c r="J1547" s="122" t="s">
        <v>16661</v>
      </c>
      <c r="K1547" s="110" t="s">
        <v>3099</v>
      </c>
      <c r="L1547" s="110" t="s">
        <v>1095</v>
      </c>
      <c r="M1547" s="134" t="str">
        <f t="shared" si="60"/>
        <v/>
      </c>
      <c r="N1547" s="110"/>
      <c r="O1547" s="110"/>
      <c r="P1547" s="234"/>
    </row>
    <row r="1548" spans="1:16" x14ac:dyDescent="0.2">
      <c r="A1548" s="154"/>
      <c r="B1548" s="154"/>
      <c r="C1548" s="154"/>
      <c r="D1548" s="149"/>
      <c r="E1548" s="149"/>
      <c r="F1548" s="150"/>
      <c r="H1548" s="106"/>
      <c r="I1548" s="110" t="str">
        <f t="shared" si="59"/>
        <v/>
      </c>
      <c r="J1548" s="122" t="s">
        <v>16662</v>
      </c>
      <c r="K1548" s="110" t="s">
        <v>3100</v>
      </c>
      <c r="L1548" s="110" t="s">
        <v>1095</v>
      </c>
      <c r="M1548" s="134" t="str">
        <f t="shared" si="60"/>
        <v/>
      </c>
      <c r="N1548" s="110"/>
      <c r="O1548" s="110"/>
      <c r="P1548" s="234"/>
    </row>
    <row r="1549" spans="1:16" x14ac:dyDescent="0.2">
      <c r="A1549" s="154"/>
      <c r="B1549" s="154"/>
      <c r="C1549" s="154"/>
      <c r="D1549" s="149"/>
      <c r="E1549" s="149"/>
      <c r="F1549" s="150"/>
      <c r="H1549" s="106"/>
      <c r="I1549" s="110" t="str">
        <f t="shared" si="59"/>
        <v/>
      </c>
      <c r="J1549" s="122" t="s">
        <v>16663</v>
      </c>
      <c r="K1549" s="110" t="s">
        <v>3101</v>
      </c>
      <c r="L1549" s="110" t="s">
        <v>1095</v>
      </c>
      <c r="M1549" s="134" t="str">
        <f t="shared" si="60"/>
        <v/>
      </c>
      <c r="N1549" s="110"/>
      <c r="O1549" s="110"/>
      <c r="P1549" s="234"/>
    </row>
    <row r="1550" spans="1:16" x14ac:dyDescent="0.2">
      <c r="A1550" s="154"/>
      <c r="B1550" s="154"/>
      <c r="C1550" s="154"/>
      <c r="D1550" s="149"/>
      <c r="E1550" s="149"/>
      <c r="F1550" s="150"/>
      <c r="H1550" s="106"/>
      <c r="I1550" s="110" t="str">
        <f t="shared" si="59"/>
        <v/>
      </c>
      <c r="J1550" s="122" t="s">
        <v>16664</v>
      </c>
      <c r="K1550" s="110" t="s">
        <v>3102</v>
      </c>
      <c r="L1550" s="110" t="s">
        <v>1095</v>
      </c>
      <c r="M1550" s="134" t="str">
        <f t="shared" si="60"/>
        <v/>
      </c>
      <c r="N1550" s="110"/>
      <c r="O1550" s="110"/>
      <c r="P1550" s="234"/>
    </row>
    <row r="1551" spans="1:16" x14ac:dyDescent="0.2">
      <c r="A1551" s="154"/>
      <c r="B1551" s="154"/>
      <c r="C1551" s="154"/>
      <c r="D1551" s="149"/>
      <c r="E1551" s="149"/>
      <c r="F1551" s="150"/>
      <c r="H1551" s="106"/>
      <c r="I1551" s="110" t="str">
        <f t="shared" si="59"/>
        <v/>
      </c>
      <c r="J1551" s="122" t="s">
        <v>16665</v>
      </c>
      <c r="K1551" s="110" t="s">
        <v>3103</v>
      </c>
      <c r="L1551" s="110" t="s">
        <v>1095</v>
      </c>
      <c r="M1551" s="134" t="str">
        <f t="shared" si="60"/>
        <v/>
      </c>
      <c r="N1551" s="110"/>
      <c r="O1551" s="110"/>
      <c r="P1551" s="234"/>
    </row>
    <row r="1552" spans="1:16" x14ac:dyDescent="0.2">
      <c r="A1552" s="154"/>
      <c r="B1552" s="154"/>
      <c r="C1552" s="154"/>
      <c r="D1552" s="149"/>
      <c r="E1552" s="149"/>
      <c r="F1552" s="150"/>
      <c r="H1552" s="106"/>
      <c r="I1552" s="110" t="str">
        <f t="shared" si="59"/>
        <v/>
      </c>
      <c r="J1552" s="122" t="s">
        <v>16666</v>
      </c>
      <c r="K1552" s="110" t="s">
        <v>3104</v>
      </c>
      <c r="L1552" s="110" t="s">
        <v>1095</v>
      </c>
      <c r="M1552" s="134" t="str">
        <f t="shared" si="60"/>
        <v/>
      </c>
      <c r="N1552" s="110"/>
      <c r="O1552" s="110"/>
      <c r="P1552" s="234"/>
    </row>
    <row r="1553" spans="1:16" x14ac:dyDescent="0.2">
      <c r="A1553" s="154"/>
      <c r="B1553" s="154"/>
      <c r="C1553" s="154"/>
      <c r="D1553" s="149"/>
      <c r="E1553" s="149"/>
      <c r="F1553" s="150"/>
      <c r="H1553" s="106"/>
      <c r="I1553" s="110" t="str">
        <f t="shared" si="59"/>
        <v/>
      </c>
      <c r="J1553" s="122" t="s">
        <v>16667</v>
      </c>
      <c r="K1553" s="110" t="s">
        <v>3105</v>
      </c>
      <c r="L1553" s="110" t="s">
        <v>1095</v>
      </c>
      <c r="M1553" s="134" t="str">
        <f t="shared" si="60"/>
        <v/>
      </c>
      <c r="N1553" s="110"/>
      <c r="O1553" s="110"/>
      <c r="P1553" s="234"/>
    </row>
    <row r="1554" spans="1:16" x14ac:dyDescent="0.2">
      <c r="A1554" s="154"/>
      <c r="B1554" s="154"/>
      <c r="C1554" s="154"/>
      <c r="D1554" s="149"/>
      <c r="E1554" s="149"/>
      <c r="F1554" s="150"/>
      <c r="H1554" s="106"/>
      <c r="I1554" s="110" t="str">
        <f t="shared" si="59"/>
        <v/>
      </c>
      <c r="J1554" s="122" t="s">
        <v>16668</v>
      </c>
      <c r="K1554" s="110" t="s">
        <v>3106</v>
      </c>
      <c r="L1554" s="110" t="s">
        <v>1095</v>
      </c>
      <c r="M1554" s="134" t="str">
        <f t="shared" si="60"/>
        <v/>
      </c>
      <c r="N1554" s="110"/>
      <c r="O1554" s="110"/>
      <c r="P1554" s="234"/>
    </row>
    <row r="1555" spans="1:16" x14ac:dyDescent="0.2">
      <c r="A1555" s="154"/>
      <c r="B1555" s="154"/>
      <c r="C1555" s="154"/>
      <c r="D1555" s="149"/>
      <c r="E1555" s="149"/>
      <c r="F1555" s="150"/>
      <c r="H1555" s="106"/>
      <c r="I1555" s="110" t="str">
        <f t="shared" si="59"/>
        <v/>
      </c>
      <c r="J1555" s="122" t="s">
        <v>16669</v>
      </c>
      <c r="K1555" s="110" t="s">
        <v>3107</v>
      </c>
      <c r="L1555" s="110" t="s">
        <v>1095</v>
      </c>
      <c r="M1555" s="134" t="str">
        <f t="shared" si="60"/>
        <v/>
      </c>
      <c r="N1555" s="110"/>
      <c r="O1555" s="110"/>
      <c r="P1555" s="234"/>
    </row>
    <row r="1556" spans="1:16" x14ac:dyDescent="0.2">
      <c r="A1556" s="154"/>
      <c r="B1556" s="154"/>
      <c r="C1556" s="154"/>
      <c r="D1556" s="149"/>
      <c r="E1556" s="149"/>
      <c r="F1556" s="150"/>
      <c r="H1556" s="106"/>
      <c r="I1556" s="110" t="str">
        <f t="shared" si="59"/>
        <v/>
      </c>
      <c r="J1556" s="122" t="s">
        <v>16670</v>
      </c>
      <c r="K1556" s="110" t="s">
        <v>3108</v>
      </c>
      <c r="L1556" s="110" t="s">
        <v>1095</v>
      </c>
      <c r="M1556" s="134" t="str">
        <f t="shared" si="60"/>
        <v/>
      </c>
      <c r="N1556" s="110"/>
      <c r="O1556" s="110"/>
      <c r="P1556" s="234"/>
    </row>
    <row r="1557" spans="1:16" x14ac:dyDescent="0.2">
      <c r="A1557" s="154"/>
      <c r="B1557" s="154"/>
      <c r="C1557" s="154"/>
      <c r="D1557" s="149"/>
      <c r="E1557" s="149"/>
      <c r="F1557" s="150"/>
      <c r="H1557" s="106"/>
      <c r="I1557" s="110" t="str">
        <f t="shared" si="59"/>
        <v/>
      </c>
      <c r="J1557" s="122" t="s">
        <v>16671</v>
      </c>
      <c r="K1557" s="110" t="s">
        <v>3109</v>
      </c>
      <c r="L1557" s="110" t="s">
        <v>1095</v>
      </c>
      <c r="M1557" s="134" t="str">
        <f t="shared" si="60"/>
        <v/>
      </c>
      <c r="N1557" s="110"/>
      <c r="O1557" s="110"/>
      <c r="P1557" s="234"/>
    </row>
    <row r="1558" spans="1:16" x14ac:dyDescent="0.2">
      <c r="A1558" s="154"/>
      <c r="B1558" s="154"/>
      <c r="C1558" s="154"/>
      <c r="D1558" s="149"/>
      <c r="E1558" s="149"/>
      <c r="F1558" s="150"/>
      <c r="H1558" s="106"/>
      <c r="I1558" s="110" t="str">
        <f t="shared" si="59"/>
        <v/>
      </c>
      <c r="J1558" s="122" t="s">
        <v>16672</v>
      </c>
      <c r="K1558" s="110" t="s">
        <v>3110</v>
      </c>
      <c r="L1558" s="110" t="s">
        <v>1095</v>
      </c>
      <c r="M1558" s="134" t="str">
        <f t="shared" si="60"/>
        <v/>
      </c>
      <c r="N1558" s="110"/>
      <c r="O1558" s="110"/>
      <c r="P1558" s="234"/>
    </row>
    <row r="1559" spans="1:16" x14ac:dyDescent="0.2">
      <c r="A1559" s="154"/>
      <c r="B1559" s="154"/>
      <c r="C1559" s="154"/>
      <c r="D1559" s="149"/>
      <c r="E1559" s="149"/>
      <c r="F1559" s="150"/>
      <c r="H1559" s="106"/>
      <c r="I1559" s="110" t="str">
        <f t="shared" si="59"/>
        <v/>
      </c>
      <c r="J1559" s="122" t="s">
        <v>16673</v>
      </c>
      <c r="K1559" s="110" t="s">
        <v>3111</v>
      </c>
      <c r="L1559" s="110" t="s">
        <v>1095</v>
      </c>
      <c r="M1559" s="134" t="str">
        <f t="shared" si="60"/>
        <v/>
      </c>
      <c r="N1559" s="110"/>
      <c r="O1559" s="110"/>
      <c r="P1559" s="234"/>
    </row>
    <row r="1560" spans="1:16" x14ac:dyDescent="0.2">
      <c r="A1560" s="154"/>
      <c r="B1560" s="154"/>
      <c r="C1560" s="154"/>
      <c r="D1560" s="149"/>
      <c r="E1560" s="149"/>
      <c r="F1560" s="150"/>
      <c r="H1560" s="106"/>
      <c r="I1560" s="110" t="str">
        <f t="shared" si="59"/>
        <v/>
      </c>
      <c r="J1560" s="122" t="s">
        <v>16674</v>
      </c>
      <c r="K1560" s="110" t="s">
        <v>3112</v>
      </c>
      <c r="L1560" s="110" t="s">
        <v>1095</v>
      </c>
      <c r="M1560" s="134" t="str">
        <f t="shared" si="60"/>
        <v/>
      </c>
      <c r="N1560" s="110"/>
      <c r="O1560" s="110"/>
      <c r="P1560" s="234"/>
    </row>
    <row r="1561" spans="1:16" x14ac:dyDescent="0.2">
      <c r="A1561" s="154"/>
      <c r="B1561" s="154"/>
      <c r="C1561" s="154"/>
      <c r="D1561" s="149"/>
      <c r="E1561" s="149"/>
      <c r="F1561" s="150"/>
      <c r="H1561" s="106"/>
      <c r="I1561" s="110" t="str">
        <f t="shared" si="59"/>
        <v/>
      </c>
      <c r="J1561" s="122" t="s">
        <v>16675</v>
      </c>
      <c r="K1561" s="110" t="s">
        <v>3113</v>
      </c>
      <c r="L1561" s="110" t="s">
        <v>1095</v>
      </c>
      <c r="M1561" s="134" t="str">
        <f t="shared" si="60"/>
        <v/>
      </c>
      <c r="N1561" s="110"/>
      <c r="O1561" s="110"/>
      <c r="P1561" s="234"/>
    </row>
    <row r="1562" spans="1:16" x14ac:dyDescent="0.2">
      <c r="A1562" s="154"/>
      <c r="B1562" s="154"/>
      <c r="C1562" s="154"/>
      <c r="D1562" s="149"/>
      <c r="E1562" s="149"/>
      <c r="F1562" s="150"/>
      <c r="H1562" s="106"/>
      <c r="I1562" s="110" t="str">
        <f t="shared" si="59"/>
        <v/>
      </c>
      <c r="J1562" s="122" t="s">
        <v>16676</v>
      </c>
      <c r="K1562" s="110" t="s">
        <v>3114</v>
      </c>
      <c r="L1562" s="110" t="s">
        <v>1095</v>
      </c>
      <c r="M1562" s="134" t="str">
        <f t="shared" si="60"/>
        <v/>
      </c>
      <c r="N1562" s="110"/>
      <c r="O1562" s="110"/>
      <c r="P1562" s="234"/>
    </row>
    <row r="1563" spans="1:16" x14ac:dyDescent="0.2">
      <c r="A1563" s="154"/>
      <c r="B1563" s="154"/>
      <c r="C1563" s="154"/>
      <c r="D1563" s="149"/>
      <c r="E1563" s="149"/>
      <c r="F1563" s="150"/>
      <c r="H1563" s="106"/>
      <c r="I1563" s="110" t="str">
        <f t="shared" si="59"/>
        <v/>
      </c>
      <c r="J1563" s="122" t="s">
        <v>16677</v>
      </c>
      <c r="K1563" s="110" t="s">
        <v>3115</v>
      </c>
      <c r="L1563" s="110" t="s">
        <v>1095</v>
      </c>
      <c r="M1563" s="134" t="str">
        <f t="shared" si="60"/>
        <v/>
      </c>
      <c r="N1563" s="110"/>
      <c r="O1563" s="110"/>
      <c r="P1563" s="234"/>
    </row>
    <row r="1564" spans="1:16" x14ac:dyDescent="0.2">
      <c r="A1564" s="154"/>
      <c r="B1564" s="154"/>
      <c r="C1564" s="154"/>
      <c r="D1564" s="149"/>
      <c r="E1564" s="149"/>
      <c r="F1564" s="150"/>
      <c r="H1564" s="106"/>
      <c r="I1564" s="110" t="str">
        <f t="shared" si="59"/>
        <v/>
      </c>
      <c r="J1564" s="122" t="s">
        <v>16678</v>
      </c>
      <c r="K1564" s="110" t="s">
        <v>3116</v>
      </c>
      <c r="L1564" s="110" t="s">
        <v>1095</v>
      </c>
      <c r="M1564" s="134" t="str">
        <f t="shared" si="60"/>
        <v/>
      </c>
      <c r="N1564" s="110"/>
      <c r="O1564" s="110"/>
      <c r="P1564" s="234"/>
    </row>
    <row r="1565" spans="1:16" x14ac:dyDescent="0.2">
      <c r="A1565" s="154"/>
      <c r="B1565" s="154"/>
      <c r="C1565" s="154"/>
      <c r="D1565" s="149"/>
      <c r="E1565" s="149"/>
      <c r="F1565" s="150"/>
      <c r="H1565" s="106"/>
      <c r="I1565" s="110" t="str">
        <f t="shared" si="59"/>
        <v/>
      </c>
      <c r="J1565" s="122" t="s">
        <v>16679</v>
      </c>
      <c r="K1565" s="110" t="s">
        <v>3117</v>
      </c>
      <c r="L1565" s="110" t="s">
        <v>1095</v>
      </c>
      <c r="M1565" s="134" t="str">
        <f t="shared" si="60"/>
        <v/>
      </c>
      <c r="N1565" s="110"/>
      <c r="O1565" s="110"/>
      <c r="P1565" s="234"/>
    </row>
    <row r="1566" spans="1:16" x14ac:dyDescent="0.2">
      <c r="A1566" s="154"/>
      <c r="B1566" s="154"/>
      <c r="C1566" s="154"/>
      <c r="D1566" s="149"/>
      <c r="E1566" s="149"/>
      <c r="F1566" s="150"/>
      <c r="H1566" s="106"/>
      <c r="I1566" s="110" t="str">
        <f t="shared" si="59"/>
        <v/>
      </c>
      <c r="J1566" s="122" t="s">
        <v>16680</v>
      </c>
      <c r="K1566" s="110" t="s">
        <v>3118</v>
      </c>
      <c r="L1566" s="110" t="s">
        <v>1095</v>
      </c>
      <c r="M1566" s="134" t="str">
        <f t="shared" si="60"/>
        <v/>
      </c>
      <c r="N1566" s="110"/>
      <c r="O1566" s="110"/>
      <c r="P1566" s="234"/>
    </row>
    <row r="1567" spans="1:16" x14ac:dyDescent="0.2">
      <c r="A1567" s="154"/>
      <c r="B1567" s="154"/>
      <c r="C1567" s="154"/>
      <c r="D1567" s="149"/>
      <c r="E1567" s="149"/>
      <c r="F1567" s="150"/>
      <c r="H1567" s="106"/>
      <c r="I1567" s="110" t="str">
        <f t="shared" si="59"/>
        <v/>
      </c>
      <c r="J1567" s="122" t="s">
        <v>16681</v>
      </c>
      <c r="K1567" s="110" t="s">
        <v>3119</v>
      </c>
      <c r="L1567" s="110" t="s">
        <v>1095</v>
      </c>
      <c r="M1567" s="134" t="str">
        <f t="shared" si="60"/>
        <v/>
      </c>
      <c r="N1567" s="110"/>
      <c r="O1567" s="110"/>
      <c r="P1567" s="234" t="s">
        <v>5040</v>
      </c>
    </row>
    <row r="1568" spans="1:16" x14ac:dyDescent="0.2">
      <c r="A1568" s="154"/>
      <c r="B1568" s="154"/>
      <c r="C1568" s="154"/>
      <c r="D1568" s="149"/>
      <c r="E1568" s="149"/>
      <c r="F1568" s="150"/>
      <c r="H1568" s="106"/>
      <c r="I1568" s="110" t="str">
        <f t="shared" si="59"/>
        <v/>
      </c>
      <c r="J1568" s="122" t="s">
        <v>16682</v>
      </c>
      <c r="K1568" s="110" t="s">
        <v>3120</v>
      </c>
      <c r="L1568" s="110" t="s">
        <v>1095</v>
      </c>
      <c r="M1568" s="134" t="str">
        <f t="shared" si="60"/>
        <v/>
      </c>
      <c r="N1568" s="110"/>
      <c r="O1568" s="110"/>
      <c r="P1568" s="234"/>
    </row>
    <row r="1569" spans="1:16" x14ac:dyDescent="0.2">
      <c r="A1569" s="154"/>
      <c r="B1569" s="154"/>
      <c r="C1569" s="154"/>
      <c r="D1569" s="149"/>
      <c r="E1569" s="149"/>
      <c r="F1569" s="150"/>
      <c r="H1569" s="106"/>
      <c r="I1569" s="110" t="str">
        <f t="shared" si="59"/>
        <v/>
      </c>
      <c r="J1569" s="122" t="s">
        <v>16683</v>
      </c>
      <c r="K1569" s="110" t="s">
        <v>3121</v>
      </c>
      <c r="L1569" s="110" t="s">
        <v>1095</v>
      </c>
      <c r="M1569" s="134" t="str">
        <f t="shared" si="60"/>
        <v/>
      </c>
      <c r="N1569" s="110"/>
      <c r="O1569" s="110"/>
      <c r="P1569" s="234"/>
    </row>
    <row r="1570" spans="1:16" x14ac:dyDescent="0.2">
      <c r="A1570" s="154"/>
      <c r="B1570" s="154"/>
      <c r="C1570" s="154"/>
      <c r="D1570" s="149"/>
      <c r="E1570" s="149"/>
      <c r="F1570" s="150"/>
      <c r="H1570" s="106"/>
      <c r="I1570" s="110" t="str">
        <f t="shared" si="59"/>
        <v/>
      </c>
      <c r="J1570" s="122" t="s">
        <v>16684</v>
      </c>
      <c r="K1570" s="110" t="s">
        <v>3122</v>
      </c>
      <c r="L1570" s="110" t="s">
        <v>1095</v>
      </c>
      <c r="M1570" s="134" t="str">
        <f t="shared" si="60"/>
        <v/>
      </c>
      <c r="N1570" s="110"/>
      <c r="O1570" s="110"/>
      <c r="P1570" s="234"/>
    </row>
    <row r="1571" spans="1:16" x14ac:dyDescent="0.2">
      <c r="A1571" s="154"/>
      <c r="B1571" s="154"/>
      <c r="C1571" s="154"/>
      <c r="D1571" s="149"/>
      <c r="E1571" s="149"/>
      <c r="F1571" s="150"/>
      <c r="H1571" s="106"/>
      <c r="I1571" s="110" t="str">
        <f t="shared" si="59"/>
        <v/>
      </c>
      <c r="J1571" s="122" t="s">
        <v>16685</v>
      </c>
      <c r="K1571" s="110" t="s">
        <v>3123</v>
      </c>
      <c r="L1571" s="110" t="s">
        <v>1095</v>
      </c>
      <c r="M1571" s="134" t="str">
        <f t="shared" si="60"/>
        <v/>
      </c>
      <c r="N1571" s="110"/>
      <c r="O1571" s="110"/>
      <c r="P1571" s="234"/>
    </row>
    <row r="1572" spans="1:16" x14ac:dyDescent="0.2">
      <c r="A1572" s="154"/>
      <c r="B1572" s="154"/>
      <c r="C1572" s="154"/>
      <c r="D1572" s="149"/>
      <c r="E1572" s="149"/>
      <c r="F1572" s="150"/>
      <c r="H1572" s="106"/>
      <c r="I1572" s="110" t="str">
        <f t="shared" si="59"/>
        <v/>
      </c>
      <c r="J1572" s="122" t="s">
        <v>16686</v>
      </c>
      <c r="K1572" s="110" t="s">
        <v>3124</v>
      </c>
      <c r="L1572" s="110" t="s">
        <v>1095</v>
      </c>
      <c r="M1572" s="134" t="str">
        <f t="shared" si="60"/>
        <v/>
      </c>
      <c r="N1572" s="110"/>
      <c r="O1572" s="110"/>
      <c r="P1572" s="234"/>
    </row>
    <row r="1573" spans="1:16" x14ac:dyDescent="0.2">
      <c r="A1573" s="154"/>
      <c r="B1573" s="154"/>
      <c r="C1573" s="154"/>
      <c r="D1573" s="149"/>
      <c r="E1573" s="149"/>
      <c r="F1573" s="150"/>
      <c r="H1573" s="106"/>
      <c r="I1573" s="110" t="str">
        <f t="shared" si="59"/>
        <v/>
      </c>
      <c r="J1573" s="122" t="s">
        <v>16687</v>
      </c>
      <c r="K1573" s="110" t="s">
        <v>3125</v>
      </c>
      <c r="L1573" s="110" t="s">
        <v>1095</v>
      </c>
      <c r="M1573" s="134" t="str">
        <f t="shared" si="60"/>
        <v/>
      </c>
      <c r="N1573" s="110"/>
      <c r="O1573" s="110"/>
      <c r="P1573" s="234"/>
    </row>
    <row r="1574" spans="1:16" x14ac:dyDescent="0.2">
      <c r="A1574" s="154"/>
      <c r="B1574" s="154"/>
      <c r="C1574" s="154"/>
      <c r="D1574" s="149"/>
      <c r="E1574" s="149"/>
      <c r="F1574" s="150"/>
      <c r="H1574" s="106"/>
      <c r="I1574" s="110" t="str">
        <f t="shared" si="59"/>
        <v/>
      </c>
      <c r="J1574" s="122" t="s">
        <v>16688</v>
      </c>
      <c r="K1574" s="110" t="s">
        <v>3126</v>
      </c>
      <c r="L1574" s="110" t="s">
        <v>1095</v>
      </c>
      <c r="M1574" s="134" t="str">
        <f t="shared" si="60"/>
        <v/>
      </c>
      <c r="N1574" s="110"/>
      <c r="O1574" s="110"/>
      <c r="P1574" s="234"/>
    </row>
    <row r="1575" spans="1:16" x14ac:dyDescent="0.2">
      <c r="A1575" s="154"/>
      <c r="B1575" s="154"/>
      <c r="C1575" s="154"/>
      <c r="D1575" s="149"/>
      <c r="E1575" s="149"/>
      <c r="F1575" s="150"/>
      <c r="H1575" s="106"/>
      <c r="I1575" s="110" t="str">
        <f t="shared" si="59"/>
        <v/>
      </c>
      <c r="J1575" s="122" t="s">
        <v>16689</v>
      </c>
      <c r="K1575" s="110" t="s">
        <v>3127</v>
      </c>
      <c r="L1575" s="110" t="s">
        <v>1095</v>
      </c>
      <c r="M1575" s="134" t="str">
        <f t="shared" si="60"/>
        <v/>
      </c>
      <c r="N1575" s="110"/>
      <c r="O1575" s="110"/>
      <c r="P1575" s="234"/>
    </row>
    <row r="1576" spans="1:16" x14ac:dyDescent="0.2">
      <c r="A1576" s="154"/>
      <c r="B1576" s="154"/>
      <c r="C1576" s="154"/>
      <c r="D1576" s="149"/>
      <c r="E1576" s="149"/>
      <c r="F1576" s="150"/>
      <c r="H1576" s="106"/>
      <c r="I1576" s="110" t="str">
        <f t="shared" si="59"/>
        <v/>
      </c>
      <c r="J1576" s="122" t="s">
        <v>16690</v>
      </c>
      <c r="K1576" s="110" t="s">
        <v>3128</v>
      </c>
      <c r="L1576" s="110" t="s">
        <v>1095</v>
      </c>
      <c r="M1576" s="134" t="str">
        <f t="shared" si="60"/>
        <v/>
      </c>
      <c r="N1576" s="110"/>
      <c r="O1576" s="110"/>
      <c r="P1576" s="234"/>
    </row>
    <row r="1577" spans="1:16" x14ac:dyDescent="0.2">
      <c r="A1577" s="154"/>
      <c r="B1577" s="154"/>
      <c r="C1577" s="154"/>
      <c r="D1577" s="149"/>
      <c r="E1577" s="149"/>
      <c r="F1577" s="150"/>
      <c r="H1577" s="106"/>
      <c r="I1577" s="110" t="str">
        <f t="shared" si="59"/>
        <v/>
      </c>
      <c r="J1577" s="122" t="s">
        <v>16691</v>
      </c>
      <c r="K1577" s="110" t="s">
        <v>3129</v>
      </c>
      <c r="L1577" s="110" t="s">
        <v>1095</v>
      </c>
      <c r="M1577" s="134" t="str">
        <f t="shared" si="60"/>
        <v/>
      </c>
      <c r="N1577" s="110"/>
      <c r="O1577" s="110"/>
      <c r="P1577" s="234"/>
    </row>
    <row r="1578" spans="1:16" x14ac:dyDescent="0.2">
      <c r="A1578" s="154"/>
      <c r="B1578" s="154"/>
      <c r="C1578" s="154"/>
      <c r="D1578" s="149"/>
      <c r="E1578" s="149"/>
      <c r="F1578" s="150"/>
      <c r="H1578" s="106"/>
      <c r="I1578" s="110" t="str">
        <f t="shared" si="59"/>
        <v/>
      </c>
      <c r="J1578" s="122" t="s">
        <v>16692</v>
      </c>
      <c r="K1578" s="110" t="s">
        <v>3130</v>
      </c>
      <c r="L1578" s="110" t="s">
        <v>1095</v>
      </c>
      <c r="M1578" s="134" t="str">
        <f t="shared" si="60"/>
        <v/>
      </c>
      <c r="N1578" s="110"/>
      <c r="O1578" s="110"/>
      <c r="P1578" s="234"/>
    </row>
    <row r="1579" spans="1:16" x14ac:dyDescent="0.2">
      <c r="A1579" s="154"/>
      <c r="B1579" s="154"/>
      <c r="C1579" s="154"/>
      <c r="D1579" s="149"/>
      <c r="E1579" s="149"/>
      <c r="F1579" s="150"/>
      <c r="H1579" s="106"/>
      <c r="I1579" s="110" t="str">
        <f t="shared" si="59"/>
        <v/>
      </c>
      <c r="J1579" s="122" t="s">
        <v>16693</v>
      </c>
      <c r="K1579" s="110" t="s">
        <v>3131</v>
      </c>
      <c r="L1579" s="110" t="s">
        <v>1095</v>
      </c>
      <c r="M1579" s="134" t="str">
        <f t="shared" si="60"/>
        <v/>
      </c>
      <c r="N1579" s="110"/>
      <c r="O1579" s="110"/>
      <c r="P1579" s="234"/>
    </row>
    <row r="1580" spans="1:16" x14ac:dyDescent="0.2">
      <c r="A1580" s="154"/>
      <c r="B1580" s="154"/>
      <c r="C1580" s="154"/>
      <c r="D1580" s="149"/>
      <c r="E1580" s="149"/>
      <c r="F1580" s="150"/>
      <c r="H1580" s="106"/>
      <c r="I1580" s="110" t="str">
        <f t="shared" si="59"/>
        <v/>
      </c>
      <c r="J1580" s="122" t="s">
        <v>16694</v>
      </c>
      <c r="K1580" s="110" t="s">
        <v>3132</v>
      </c>
      <c r="L1580" s="110" t="s">
        <v>1095</v>
      </c>
      <c r="M1580" s="134" t="str">
        <f t="shared" si="60"/>
        <v/>
      </c>
      <c r="N1580" s="110"/>
      <c r="O1580" s="110"/>
      <c r="P1580" s="234" t="s">
        <v>5041</v>
      </c>
    </row>
    <row r="1581" spans="1:16" x14ac:dyDescent="0.2">
      <c r="A1581" s="154"/>
      <c r="B1581" s="154"/>
      <c r="C1581" s="154"/>
      <c r="D1581" s="149"/>
      <c r="E1581" s="149"/>
      <c r="F1581" s="150"/>
      <c r="H1581" s="106"/>
      <c r="I1581" s="110" t="str">
        <f t="shared" si="59"/>
        <v/>
      </c>
      <c r="J1581" s="122" t="s">
        <v>16695</v>
      </c>
      <c r="K1581" s="110" t="s">
        <v>3133</v>
      </c>
      <c r="L1581" s="110" t="s">
        <v>1095</v>
      </c>
      <c r="M1581" s="134" t="str">
        <f t="shared" si="60"/>
        <v/>
      </c>
      <c r="N1581" s="110"/>
      <c r="O1581" s="110"/>
      <c r="P1581" s="234" t="s">
        <v>5042</v>
      </c>
    </row>
    <row r="1582" spans="1:16" x14ac:dyDescent="0.2">
      <c r="A1582" s="154"/>
      <c r="B1582" s="154"/>
      <c r="C1582" s="154"/>
      <c r="D1582" s="149"/>
      <c r="E1582" s="149"/>
      <c r="F1582" s="150"/>
      <c r="H1582" s="106"/>
      <c r="I1582" s="110" t="str">
        <f t="shared" si="59"/>
        <v/>
      </c>
      <c r="J1582" s="122" t="s">
        <v>16696</v>
      </c>
      <c r="K1582" s="110" t="s">
        <v>3134</v>
      </c>
      <c r="L1582" s="110" t="s">
        <v>1095</v>
      </c>
      <c r="M1582" s="134" t="str">
        <f t="shared" si="60"/>
        <v/>
      </c>
      <c r="N1582" s="110"/>
      <c r="O1582" s="110"/>
      <c r="P1582" s="234"/>
    </row>
    <row r="1583" spans="1:16" x14ac:dyDescent="0.2">
      <c r="A1583" s="154"/>
      <c r="B1583" s="154"/>
      <c r="C1583" s="154"/>
      <c r="D1583" s="149"/>
      <c r="E1583" s="149"/>
      <c r="F1583" s="150"/>
      <c r="H1583" s="106"/>
      <c r="I1583" s="110" t="str">
        <f t="shared" si="59"/>
        <v/>
      </c>
      <c r="J1583" s="122" t="s">
        <v>16697</v>
      </c>
      <c r="K1583" s="110" t="s">
        <v>3135</v>
      </c>
      <c r="L1583" s="110" t="s">
        <v>1095</v>
      </c>
      <c r="M1583" s="134" t="str">
        <f t="shared" si="60"/>
        <v/>
      </c>
      <c r="N1583" s="110"/>
      <c r="O1583" s="110"/>
      <c r="P1583" s="234"/>
    </row>
    <row r="1584" spans="1:16" x14ac:dyDescent="0.2">
      <c r="A1584" s="154"/>
      <c r="B1584" s="154"/>
      <c r="C1584" s="154"/>
      <c r="D1584" s="149"/>
      <c r="E1584" s="149"/>
      <c r="F1584" s="150"/>
      <c r="H1584" s="106"/>
      <c r="I1584" s="110" t="str">
        <f t="shared" si="59"/>
        <v/>
      </c>
      <c r="J1584" s="122" t="s">
        <v>16698</v>
      </c>
      <c r="K1584" s="110" t="s">
        <v>3136</v>
      </c>
      <c r="L1584" s="110" t="s">
        <v>1095</v>
      </c>
      <c r="M1584" s="134" t="str">
        <f t="shared" si="60"/>
        <v/>
      </c>
      <c r="N1584" s="110"/>
      <c r="O1584" s="110"/>
      <c r="P1584" s="234"/>
    </row>
    <row r="1585" spans="1:16" x14ac:dyDescent="0.2">
      <c r="A1585" s="154"/>
      <c r="B1585" s="154"/>
      <c r="C1585" s="154"/>
      <c r="D1585" s="149"/>
      <c r="E1585" s="149"/>
      <c r="F1585" s="150"/>
      <c r="H1585" s="106"/>
      <c r="I1585" s="110" t="str">
        <f t="shared" si="59"/>
        <v/>
      </c>
      <c r="J1585" s="122" t="s">
        <v>16699</v>
      </c>
      <c r="K1585" s="110" t="s">
        <v>3137</v>
      </c>
      <c r="L1585" s="110" t="s">
        <v>1095</v>
      </c>
      <c r="M1585" s="134" t="str">
        <f t="shared" si="60"/>
        <v/>
      </c>
      <c r="N1585" s="110"/>
      <c r="O1585" s="110"/>
      <c r="P1585" s="234"/>
    </row>
    <row r="1586" spans="1:16" x14ac:dyDescent="0.2">
      <c r="A1586" s="154"/>
      <c r="B1586" s="154"/>
      <c r="C1586" s="154"/>
      <c r="D1586" s="149"/>
      <c r="E1586" s="149"/>
      <c r="F1586" s="150"/>
      <c r="H1586" s="106"/>
      <c r="I1586" s="110" t="str">
        <f t="shared" si="59"/>
        <v/>
      </c>
      <c r="J1586" s="122" t="s">
        <v>16700</v>
      </c>
      <c r="K1586" s="110" t="s">
        <v>3138</v>
      </c>
      <c r="L1586" s="110" t="s">
        <v>1095</v>
      </c>
      <c r="M1586" s="134" t="str">
        <f t="shared" si="60"/>
        <v/>
      </c>
      <c r="N1586" s="110"/>
      <c r="O1586" s="110"/>
      <c r="P1586" s="234"/>
    </row>
    <row r="1587" spans="1:16" x14ac:dyDescent="0.2">
      <c r="A1587" s="154"/>
      <c r="B1587" s="154"/>
      <c r="C1587" s="154"/>
      <c r="D1587" s="149"/>
      <c r="E1587" s="149"/>
      <c r="F1587" s="150"/>
      <c r="H1587" s="106"/>
      <c r="I1587" s="110" t="str">
        <f t="shared" si="59"/>
        <v/>
      </c>
      <c r="J1587" s="122" t="s">
        <v>16701</v>
      </c>
      <c r="K1587" s="110" t="s">
        <v>3139</v>
      </c>
      <c r="L1587" s="110" t="s">
        <v>1095</v>
      </c>
      <c r="M1587" s="134" t="str">
        <f t="shared" si="60"/>
        <v/>
      </c>
      <c r="N1587" s="110"/>
      <c r="O1587" s="110"/>
      <c r="P1587" s="234"/>
    </row>
    <row r="1588" spans="1:16" x14ac:dyDescent="0.2">
      <c r="A1588" s="154"/>
      <c r="B1588" s="154"/>
      <c r="C1588" s="154"/>
      <c r="D1588" s="149"/>
      <c r="E1588" s="149"/>
      <c r="F1588" s="150"/>
      <c r="H1588" s="106"/>
      <c r="I1588" s="110" t="str">
        <f t="shared" si="59"/>
        <v/>
      </c>
      <c r="J1588" s="122" t="s">
        <v>16702</v>
      </c>
      <c r="K1588" s="110" t="s">
        <v>3140</v>
      </c>
      <c r="L1588" s="110" t="s">
        <v>1095</v>
      </c>
      <c r="M1588" s="134" t="str">
        <f t="shared" si="60"/>
        <v/>
      </c>
      <c r="N1588" s="110"/>
      <c r="O1588" s="110"/>
      <c r="P1588" s="234"/>
    </row>
    <row r="1589" spans="1:16" x14ac:dyDescent="0.2">
      <c r="A1589" s="154"/>
      <c r="B1589" s="154"/>
      <c r="C1589" s="154"/>
      <c r="D1589" s="149"/>
      <c r="E1589" s="149"/>
      <c r="F1589" s="150"/>
      <c r="H1589" s="106"/>
      <c r="I1589" s="110" t="str">
        <f t="shared" si="59"/>
        <v/>
      </c>
      <c r="J1589" s="122" t="s">
        <v>16703</v>
      </c>
      <c r="K1589" s="110" t="s">
        <v>3141</v>
      </c>
      <c r="L1589" s="110" t="s">
        <v>1095</v>
      </c>
      <c r="M1589" s="134" t="str">
        <f t="shared" si="60"/>
        <v/>
      </c>
      <c r="N1589" s="110"/>
      <c r="O1589" s="110"/>
      <c r="P1589" s="234"/>
    </row>
    <row r="1590" spans="1:16" x14ac:dyDescent="0.2">
      <c r="A1590" s="154"/>
      <c r="B1590" s="154"/>
      <c r="C1590" s="154"/>
      <c r="D1590" s="149"/>
      <c r="E1590" s="149"/>
      <c r="F1590" s="150"/>
      <c r="H1590" s="106"/>
      <c r="I1590" s="110" t="str">
        <f t="shared" si="59"/>
        <v/>
      </c>
      <c r="J1590" s="122" t="s">
        <v>16704</v>
      </c>
      <c r="K1590" s="110" t="s">
        <v>3142</v>
      </c>
      <c r="L1590" s="110" t="s">
        <v>1095</v>
      </c>
      <c r="M1590" s="134" t="str">
        <f t="shared" si="60"/>
        <v/>
      </c>
      <c r="N1590" s="110"/>
      <c r="O1590" s="110"/>
      <c r="P1590" s="234"/>
    </row>
    <row r="1591" spans="1:16" x14ac:dyDescent="0.2">
      <c r="A1591" s="154"/>
      <c r="B1591" s="154"/>
      <c r="C1591" s="154"/>
      <c r="D1591" s="149"/>
      <c r="E1591" s="149"/>
      <c r="F1591" s="150"/>
      <c r="H1591" s="106"/>
      <c r="I1591" s="110" t="str">
        <f t="shared" si="59"/>
        <v/>
      </c>
      <c r="J1591" s="122" t="s">
        <v>16705</v>
      </c>
      <c r="K1591" s="110" t="s">
        <v>3143</v>
      </c>
      <c r="L1591" s="110" t="s">
        <v>1095</v>
      </c>
      <c r="M1591" s="134" t="str">
        <f t="shared" si="60"/>
        <v/>
      </c>
      <c r="N1591" s="110"/>
      <c r="O1591" s="110"/>
      <c r="P1591" s="234"/>
    </row>
    <row r="1592" spans="1:16" x14ac:dyDescent="0.2">
      <c r="A1592" s="154"/>
      <c r="B1592" s="154"/>
      <c r="C1592" s="154"/>
      <c r="D1592" s="149"/>
      <c r="E1592" s="149"/>
      <c r="F1592" s="150"/>
      <c r="H1592" s="106"/>
      <c r="I1592" s="110" t="str">
        <f t="shared" si="59"/>
        <v/>
      </c>
      <c r="J1592" s="122" t="s">
        <v>16706</v>
      </c>
      <c r="K1592" s="110" t="s">
        <v>3144</v>
      </c>
      <c r="L1592" s="110" t="s">
        <v>1095</v>
      </c>
      <c r="M1592" s="134" t="str">
        <f t="shared" si="60"/>
        <v/>
      </c>
      <c r="N1592" s="110"/>
      <c r="O1592" s="110"/>
      <c r="P1592" s="234"/>
    </row>
    <row r="1593" spans="1:16" x14ac:dyDescent="0.2">
      <c r="A1593" s="154"/>
      <c r="B1593" s="154"/>
      <c r="C1593" s="154"/>
      <c r="D1593" s="149"/>
      <c r="E1593" s="149"/>
      <c r="F1593" s="150"/>
      <c r="H1593" s="106"/>
      <c r="I1593" s="110" t="str">
        <f t="shared" si="59"/>
        <v/>
      </c>
      <c r="J1593" s="122" t="s">
        <v>16707</v>
      </c>
      <c r="K1593" s="110" t="s">
        <v>3145</v>
      </c>
      <c r="L1593" s="110" t="s">
        <v>1095</v>
      </c>
      <c r="M1593" s="134" t="str">
        <f t="shared" si="60"/>
        <v/>
      </c>
      <c r="N1593" s="110"/>
      <c r="O1593" s="110"/>
      <c r="P1593" s="234"/>
    </row>
    <row r="1594" spans="1:16" x14ac:dyDescent="0.2">
      <c r="A1594" s="154"/>
      <c r="B1594" s="154"/>
      <c r="C1594" s="154"/>
      <c r="D1594" s="149"/>
      <c r="E1594" s="149"/>
      <c r="F1594" s="150"/>
      <c r="H1594" s="106"/>
      <c r="I1594" s="110" t="str">
        <f t="shared" si="59"/>
        <v/>
      </c>
      <c r="J1594" s="122" t="s">
        <v>16708</v>
      </c>
      <c r="K1594" s="110" t="s">
        <v>3146</v>
      </c>
      <c r="L1594" s="110" t="s">
        <v>1095</v>
      </c>
      <c r="M1594" s="134" t="str">
        <f t="shared" si="60"/>
        <v/>
      </c>
      <c r="N1594" s="110"/>
      <c r="O1594" s="110"/>
      <c r="P1594" s="234"/>
    </row>
    <row r="1595" spans="1:16" x14ac:dyDescent="0.2">
      <c r="A1595" s="154"/>
      <c r="B1595" s="154"/>
      <c r="C1595" s="154"/>
      <c r="D1595" s="149"/>
      <c r="E1595" s="149"/>
      <c r="F1595" s="150"/>
      <c r="H1595" s="106"/>
      <c r="I1595" s="110" t="str">
        <f t="shared" si="59"/>
        <v/>
      </c>
      <c r="J1595" s="122" t="s">
        <v>16709</v>
      </c>
      <c r="K1595" s="110" t="s">
        <v>3147</v>
      </c>
      <c r="L1595" s="110" t="s">
        <v>1095</v>
      </c>
      <c r="M1595" s="134" t="str">
        <f t="shared" si="60"/>
        <v/>
      </c>
      <c r="N1595" s="110"/>
      <c r="O1595" s="110"/>
      <c r="P1595" s="234"/>
    </row>
    <row r="1596" spans="1:16" x14ac:dyDescent="0.2">
      <c r="A1596" s="154"/>
      <c r="B1596" s="154"/>
      <c r="C1596" s="154"/>
      <c r="D1596" s="149"/>
      <c r="E1596" s="149"/>
      <c r="F1596" s="150"/>
      <c r="H1596" s="106"/>
      <c r="I1596" s="110" t="str">
        <f t="shared" si="59"/>
        <v/>
      </c>
      <c r="J1596" s="122" t="s">
        <v>16710</v>
      </c>
      <c r="K1596" s="110" t="s">
        <v>3148</v>
      </c>
      <c r="L1596" s="110" t="s">
        <v>1095</v>
      </c>
      <c r="M1596" s="134" t="str">
        <f t="shared" si="60"/>
        <v/>
      </c>
      <c r="N1596" s="110"/>
      <c r="O1596" s="110"/>
      <c r="P1596" s="234"/>
    </row>
    <row r="1597" spans="1:16" x14ac:dyDescent="0.2">
      <c r="A1597" s="154"/>
      <c r="B1597" s="154"/>
      <c r="C1597" s="154"/>
      <c r="D1597" s="149"/>
      <c r="E1597" s="149"/>
      <c r="F1597" s="150"/>
      <c r="H1597" s="106"/>
      <c r="I1597" s="110" t="str">
        <f t="shared" si="59"/>
        <v/>
      </c>
      <c r="J1597" s="122" t="s">
        <v>16711</v>
      </c>
      <c r="K1597" s="110" t="s">
        <v>3149</v>
      </c>
      <c r="L1597" s="110" t="s">
        <v>1095</v>
      </c>
      <c r="M1597" s="134" t="str">
        <f t="shared" si="60"/>
        <v/>
      </c>
      <c r="N1597" s="110"/>
      <c r="O1597" s="110"/>
      <c r="P1597" s="234" t="s">
        <v>5043</v>
      </c>
    </row>
    <row r="1598" spans="1:16" x14ac:dyDescent="0.2">
      <c r="A1598" s="154"/>
      <c r="B1598" s="154"/>
      <c r="C1598" s="154"/>
      <c r="D1598" s="149"/>
      <c r="E1598" s="149"/>
      <c r="F1598" s="150"/>
      <c r="H1598" s="106"/>
      <c r="I1598" s="110" t="str">
        <f t="shared" si="59"/>
        <v/>
      </c>
      <c r="J1598" s="122" t="s">
        <v>16712</v>
      </c>
      <c r="K1598" s="110" t="s">
        <v>3150</v>
      </c>
      <c r="L1598" s="110" t="s">
        <v>1095</v>
      </c>
      <c r="M1598" s="134" t="str">
        <f t="shared" si="60"/>
        <v/>
      </c>
      <c r="N1598" s="110"/>
      <c r="O1598" s="110"/>
      <c r="P1598" s="234"/>
    </row>
    <row r="1599" spans="1:16" x14ac:dyDescent="0.2">
      <c r="A1599" s="154"/>
      <c r="B1599" s="154"/>
      <c r="C1599" s="154"/>
      <c r="D1599" s="149"/>
      <c r="E1599" s="149"/>
      <c r="F1599" s="150"/>
      <c r="H1599" s="106"/>
      <c r="I1599" s="110" t="str">
        <f t="shared" si="59"/>
        <v/>
      </c>
      <c r="J1599" s="122" t="s">
        <v>16713</v>
      </c>
      <c r="K1599" s="110" t="s">
        <v>3151</v>
      </c>
      <c r="L1599" s="110" t="s">
        <v>1095</v>
      </c>
      <c r="M1599" s="134" t="str">
        <f t="shared" si="60"/>
        <v/>
      </c>
      <c r="N1599" s="110"/>
      <c r="O1599" s="110"/>
      <c r="P1599" s="234"/>
    </row>
    <row r="1600" spans="1:16" x14ac:dyDescent="0.2">
      <c r="A1600" s="154"/>
      <c r="B1600" s="154"/>
      <c r="C1600" s="154"/>
      <c r="D1600" s="149"/>
      <c r="E1600" s="149"/>
      <c r="F1600" s="150"/>
      <c r="H1600" s="106"/>
      <c r="I1600" s="110" t="str">
        <f t="shared" si="59"/>
        <v/>
      </c>
      <c r="J1600" s="122" t="s">
        <v>16714</v>
      </c>
      <c r="K1600" s="110" t="s">
        <v>3152</v>
      </c>
      <c r="L1600" s="110" t="s">
        <v>1095</v>
      </c>
      <c r="M1600" s="134" t="str">
        <f t="shared" si="60"/>
        <v/>
      </c>
      <c r="N1600" s="110"/>
      <c r="O1600" s="110"/>
      <c r="P1600" s="234"/>
    </row>
    <row r="1601" spans="1:16" x14ac:dyDescent="0.2">
      <c r="A1601" s="154"/>
      <c r="B1601" s="154"/>
      <c r="C1601" s="154"/>
      <c r="D1601" s="149"/>
      <c r="E1601" s="149"/>
      <c r="F1601" s="150"/>
      <c r="H1601" s="106"/>
      <c r="I1601" s="110" t="str">
        <f t="shared" si="59"/>
        <v/>
      </c>
      <c r="J1601" s="122" t="s">
        <v>5286</v>
      </c>
      <c r="K1601" s="110" t="s">
        <v>3153</v>
      </c>
      <c r="L1601" s="110" t="s">
        <v>1095</v>
      </c>
      <c r="M1601" s="134" t="str">
        <f t="shared" si="60"/>
        <v/>
      </c>
      <c r="N1601" s="110"/>
      <c r="O1601" s="110"/>
      <c r="P1601" s="234"/>
    </row>
    <row r="1602" spans="1:16" x14ac:dyDescent="0.2">
      <c r="A1602" s="154"/>
      <c r="B1602" s="154"/>
      <c r="C1602" s="154"/>
      <c r="D1602" s="149"/>
      <c r="E1602" s="149"/>
      <c r="F1602" s="150"/>
      <c r="H1602" s="106"/>
      <c r="I1602" s="110" t="str">
        <f t="shared" si="59"/>
        <v/>
      </c>
      <c r="J1602" s="122" t="s">
        <v>16715</v>
      </c>
      <c r="K1602" s="110" t="s">
        <v>3154</v>
      </c>
      <c r="L1602" s="110" t="s">
        <v>1095</v>
      </c>
      <c r="M1602" s="134" t="str">
        <f t="shared" si="60"/>
        <v/>
      </c>
      <c r="N1602" s="110"/>
      <c r="O1602" s="110"/>
      <c r="P1602" s="234"/>
    </row>
    <row r="1603" spans="1:16" x14ac:dyDescent="0.2">
      <c r="A1603" s="154"/>
      <c r="B1603" s="154"/>
      <c r="C1603" s="154"/>
      <c r="D1603" s="149"/>
      <c r="E1603" s="149"/>
      <c r="F1603" s="150"/>
      <c r="H1603" s="106"/>
      <c r="I1603" s="110" t="str">
        <f t="shared" si="59"/>
        <v/>
      </c>
      <c r="J1603" s="122" t="s">
        <v>16716</v>
      </c>
      <c r="K1603" s="110" t="s">
        <v>3155</v>
      </c>
      <c r="L1603" s="110" t="s">
        <v>1095</v>
      </c>
      <c r="M1603" s="134" t="str">
        <f t="shared" si="60"/>
        <v/>
      </c>
      <c r="N1603" s="110"/>
      <c r="O1603" s="110"/>
      <c r="P1603" s="234"/>
    </row>
    <row r="1604" spans="1:16" x14ac:dyDescent="0.2">
      <c r="A1604" s="154"/>
      <c r="B1604" s="154"/>
      <c r="C1604" s="154"/>
      <c r="D1604" s="149"/>
      <c r="E1604" s="149"/>
      <c r="F1604" s="150"/>
      <c r="H1604" s="106"/>
      <c r="I1604" s="110" t="str">
        <f t="shared" si="59"/>
        <v/>
      </c>
      <c r="J1604" s="122" t="s">
        <v>16717</v>
      </c>
      <c r="K1604" s="110" t="s">
        <v>3156</v>
      </c>
      <c r="L1604" s="110" t="s">
        <v>1095</v>
      </c>
      <c r="M1604" s="134" t="str">
        <f t="shared" si="60"/>
        <v/>
      </c>
      <c r="N1604" s="110"/>
      <c r="O1604" s="110"/>
      <c r="P1604" s="234"/>
    </row>
    <row r="1605" spans="1:16" x14ac:dyDescent="0.2">
      <c r="A1605" s="154"/>
      <c r="B1605" s="154"/>
      <c r="C1605" s="154"/>
      <c r="D1605" s="149"/>
      <c r="E1605" s="149"/>
      <c r="F1605" s="150"/>
      <c r="H1605" s="106"/>
      <c r="I1605" s="110" t="str">
        <f t="shared" si="59"/>
        <v/>
      </c>
      <c r="J1605" s="122" t="s">
        <v>16718</v>
      </c>
      <c r="K1605" s="110" t="s">
        <v>3157</v>
      </c>
      <c r="L1605" s="110" t="s">
        <v>1095</v>
      </c>
      <c r="M1605" s="134" t="str">
        <f t="shared" si="60"/>
        <v/>
      </c>
      <c r="N1605" s="110"/>
      <c r="O1605" s="110"/>
      <c r="P1605" s="234"/>
    </row>
    <row r="1606" spans="1:16" x14ac:dyDescent="0.2">
      <c r="A1606" s="154"/>
      <c r="B1606" s="154"/>
      <c r="C1606" s="154"/>
      <c r="D1606" s="149"/>
      <c r="E1606" s="149"/>
      <c r="F1606" s="150"/>
      <c r="H1606" s="106"/>
      <c r="I1606" s="110" t="str">
        <f t="shared" si="59"/>
        <v/>
      </c>
      <c r="J1606" s="122" t="s">
        <v>16719</v>
      </c>
      <c r="K1606" s="110" t="s">
        <v>3158</v>
      </c>
      <c r="L1606" s="110" t="s">
        <v>1095</v>
      </c>
      <c r="M1606" s="134" t="str">
        <f t="shared" si="60"/>
        <v/>
      </c>
      <c r="N1606" s="110"/>
      <c r="O1606" s="110"/>
      <c r="P1606" s="234" t="s">
        <v>5044</v>
      </c>
    </row>
    <row r="1607" spans="1:16" x14ac:dyDescent="0.2">
      <c r="A1607" s="154"/>
      <c r="B1607" s="154"/>
      <c r="C1607" s="154"/>
      <c r="D1607" s="149"/>
      <c r="E1607" s="149"/>
      <c r="F1607" s="150"/>
      <c r="H1607" s="106"/>
      <c r="I1607" s="110" t="str">
        <f t="shared" si="59"/>
        <v/>
      </c>
      <c r="J1607" s="122" t="s">
        <v>5287</v>
      </c>
      <c r="K1607" s="110" t="s">
        <v>3159</v>
      </c>
      <c r="L1607" s="110" t="s">
        <v>1095</v>
      </c>
      <c r="M1607" s="134" t="str">
        <f t="shared" si="60"/>
        <v/>
      </c>
      <c r="N1607" s="110"/>
      <c r="O1607" s="110"/>
      <c r="P1607" s="234"/>
    </row>
    <row r="1608" spans="1:16" x14ac:dyDescent="0.2">
      <c r="A1608" s="154"/>
      <c r="B1608" s="154"/>
      <c r="C1608" s="154"/>
      <c r="D1608" s="149"/>
      <c r="E1608" s="149"/>
      <c r="F1608" s="150"/>
      <c r="H1608" s="106"/>
      <c r="I1608" s="110" t="str">
        <f t="shared" si="59"/>
        <v/>
      </c>
      <c r="J1608" s="122" t="s">
        <v>16720</v>
      </c>
      <c r="K1608" s="110" t="s">
        <v>3160</v>
      </c>
      <c r="L1608" s="110" t="s">
        <v>1095</v>
      </c>
      <c r="M1608" s="134" t="str">
        <f t="shared" si="60"/>
        <v/>
      </c>
      <c r="N1608" s="110"/>
      <c r="O1608" s="110"/>
      <c r="P1608" s="234"/>
    </row>
    <row r="1609" spans="1:16" x14ac:dyDescent="0.2">
      <c r="A1609" s="154"/>
      <c r="B1609" s="154"/>
      <c r="C1609" s="154"/>
      <c r="D1609" s="149"/>
      <c r="E1609" s="149"/>
      <c r="F1609" s="150"/>
      <c r="H1609" s="106"/>
      <c r="I1609" s="110" t="str">
        <f t="shared" ref="I1609:I1672" si="61">IFERROR((INDEX(A:E,MATCH($J1609,E:E,0),2)),"")</f>
        <v/>
      </c>
      <c r="J1609" s="122" t="s">
        <v>16721</v>
      </c>
      <c r="K1609" s="110" t="s">
        <v>3161</v>
      </c>
      <c r="L1609" s="110" t="s">
        <v>1095</v>
      </c>
      <c r="M1609" s="134" t="str">
        <f t="shared" si="60"/>
        <v/>
      </c>
      <c r="N1609" s="110"/>
      <c r="O1609" s="110"/>
      <c r="P1609" s="234"/>
    </row>
    <row r="1610" spans="1:16" x14ac:dyDescent="0.2">
      <c r="A1610" s="154"/>
      <c r="B1610" s="154"/>
      <c r="C1610" s="154"/>
      <c r="D1610" s="149"/>
      <c r="E1610" s="149"/>
      <c r="F1610" s="150"/>
      <c r="H1610" s="106"/>
      <c r="I1610" s="110" t="str">
        <f t="shared" si="61"/>
        <v/>
      </c>
      <c r="J1610" s="122" t="s">
        <v>16722</v>
      </c>
      <c r="K1610" s="110" t="s">
        <v>3162</v>
      </c>
      <c r="L1610" s="110" t="s">
        <v>1095</v>
      </c>
      <c r="M1610" s="134" t="str">
        <f t="shared" ref="M1610:M1673" si="62">IF(N1610="","",HYPERLINK(O1610,N1610))</f>
        <v/>
      </c>
      <c r="N1610" s="110"/>
      <c r="O1610" s="110"/>
      <c r="P1610" s="234"/>
    </row>
    <row r="1611" spans="1:16" x14ac:dyDescent="0.2">
      <c r="A1611" s="154"/>
      <c r="B1611" s="154"/>
      <c r="C1611" s="154"/>
      <c r="D1611" s="149"/>
      <c r="E1611" s="149"/>
      <c r="F1611" s="150"/>
      <c r="H1611" s="106"/>
      <c r="I1611" s="110" t="str">
        <f t="shared" si="61"/>
        <v/>
      </c>
      <c r="J1611" s="122" t="s">
        <v>16723</v>
      </c>
      <c r="K1611" s="110" t="s">
        <v>3163</v>
      </c>
      <c r="L1611" s="110" t="s">
        <v>1095</v>
      </c>
      <c r="M1611" s="134" t="str">
        <f t="shared" si="62"/>
        <v/>
      </c>
      <c r="N1611" s="110"/>
      <c r="O1611" s="110"/>
      <c r="P1611" s="234"/>
    </row>
    <row r="1612" spans="1:16" x14ac:dyDescent="0.2">
      <c r="A1612" s="154"/>
      <c r="B1612" s="154"/>
      <c r="C1612" s="154"/>
      <c r="D1612" s="149"/>
      <c r="E1612" s="149"/>
      <c r="F1612" s="150"/>
      <c r="H1612" s="106"/>
      <c r="I1612" s="110" t="str">
        <f t="shared" si="61"/>
        <v/>
      </c>
      <c r="J1612" s="122" t="s">
        <v>16724</v>
      </c>
      <c r="K1612" s="110" t="s">
        <v>3164</v>
      </c>
      <c r="L1612" s="110" t="s">
        <v>1095</v>
      </c>
      <c r="M1612" s="134" t="str">
        <f t="shared" si="62"/>
        <v/>
      </c>
      <c r="N1612" s="110"/>
      <c r="O1612" s="110"/>
      <c r="P1612" s="234"/>
    </row>
    <row r="1613" spans="1:16" x14ac:dyDescent="0.2">
      <c r="A1613" s="154"/>
      <c r="B1613" s="154"/>
      <c r="C1613" s="154"/>
      <c r="D1613" s="149"/>
      <c r="E1613" s="149"/>
      <c r="F1613" s="150"/>
      <c r="H1613" s="106"/>
      <c r="I1613" s="110" t="str">
        <f t="shared" si="61"/>
        <v/>
      </c>
      <c r="J1613" s="122" t="s">
        <v>16725</v>
      </c>
      <c r="K1613" s="110" t="s">
        <v>3165</v>
      </c>
      <c r="L1613" s="110" t="s">
        <v>16726</v>
      </c>
      <c r="M1613" s="134" t="str">
        <f t="shared" si="62"/>
        <v/>
      </c>
      <c r="N1613" s="110"/>
      <c r="O1613" s="110"/>
      <c r="P1613" s="234" t="s">
        <v>5045</v>
      </c>
    </row>
    <row r="1614" spans="1:16" x14ac:dyDescent="0.2">
      <c r="A1614" s="154"/>
      <c r="B1614" s="154"/>
      <c r="C1614" s="154"/>
      <c r="D1614" s="149"/>
      <c r="E1614" s="149"/>
      <c r="F1614" s="150"/>
      <c r="H1614" s="106"/>
      <c r="I1614" s="110" t="str">
        <f t="shared" si="61"/>
        <v/>
      </c>
      <c r="J1614" s="122" t="s">
        <v>16727</v>
      </c>
      <c r="K1614" s="110" t="s">
        <v>3166</v>
      </c>
      <c r="L1614" s="110" t="s">
        <v>1095</v>
      </c>
      <c r="M1614" s="134" t="str">
        <f t="shared" si="62"/>
        <v/>
      </c>
      <c r="N1614" s="110"/>
      <c r="O1614" s="110"/>
      <c r="P1614" s="234"/>
    </row>
    <row r="1615" spans="1:16" x14ac:dyDescent="0.2">
      <c r="A1615" s="154"/>
      <c r="B1615" s="154"/>
      <c r="C1615" s="154"/>
      <c r="D1615" s="149"/>
      <c r="E1615" s="149"/>
      <c r="F1615" s="150"/>
      <c r="H1615" s="106"/>
      <c r="I1615" s="110" t="str">
        <f t="shared" si="61"/>
        <v/>
      </c>
      <c r="J1615" s="122" t="s">
        <v>16728</v>
      </c>
      <c r="K1615" s="110" t="s">
        <v>3167</v>
      </c>
      <c r="L1615" s="110" t="s">
        <v>1095</v>
      </c>
      <c r="M1615" s="134" t="str">
        <f t="shared" si="62"/>
        <v/>
      </c>
      <c r="N1615" s="110"/>
      <c r="O1615" s="110"/>
      <c r="P1615" s="234"/>
    </row>
    <row r="1616" spans="1:16" x14ac:dyDescent="0.2">
      <c r="A1616" s="154"/>
      <c r="B1616" s="154"/>
      <c r="C1616" s="154"/>
      <c r="D1616" s="149"/>
      <c r="E1616" s="149"/>
      <c r="F1616" s="150"/>
      <c r="H1616" s="106"/>
      <c r="I1616" s="110" t="str">
        <f t="shared" si="61"/>
        <v/>
      </c>
      <c r="J1616" s="122" t="s">
        <v>16729</v>
      </c>
      <c r="K1616" s="110" t="s">
        <v>3168</v>
      </c>
      <c r="L1616" s="110" t="s">
        <v>1095</v>
      </c>
      <c r="M1616" s="134" t="str">
        <f t="shared" si="62"/>
        <v/>
      </c>
      <c r="N1616" s="110"/>
      <c r="O1616" s="110"/>
      <c r="P1616" s="234"/>
    </row>
    <row r="1617" spans="1:16" x14ac:dyDescent="0.2">
      <c r="A1617" s="154"/>
      <c r="B1617" s="154"/>
      <c r="C1617" s="154"/>
      <c r="D1617" s="149"/>
      <c r="E1617" s="149"/>
      <c r="F1617" s="150"/>
      <c r="H1617" s="106"/>
      <c r="I1617" s="110" t="str">
        <f t="shared" si="61"/>
        <v/>
      </c>
      <c r="J1617" s="122" t="s">
        <v>16730</v>
      </c>
      <c r="K1617" s="110" t="s">
        <v>3169</v>
      </c>
      <c r="L1617" s="110" t="s">
        <v>1095</v>
      </c>
      <c r="M1617" s="134" t="str">
        <f t="shared" si="62"/>
        <v/>
      </c>
      <c r="N1617" s="110"/>
      <c r="O1617" s="110"/>
      <c r="P1617" s="234"/>
    </row>
    <row r="1618" spans="1:16" x14ac:dyDescent="0.2">
      <c r="A1618" s="154"/>
      <c r="B1618" s="154"/>
      <c r="C1618" s="154"/>
      <c r="D1618" s="149"/>
      <c r="E1618" s="149"/>
      <c r="F1618" s="150"/>
      <c r="H1618" s="106"/>
      <c r="I1618" s="110" t="str">
        <f t="shared" si="61"/>
        <v/>
      </c>
      <c r="J1618" s="122" t="s">
        <v>16731</v>
      </c>
      <c r="K1618" s="110" t="s">
        <v>3170</v>
      </c>
      <c r="L1618" s="110" t="s">
        <v>1095</v>
      </c>
      <c r="M1618" s="134" t="str">
        <f t="shared" si="62"/>
        <v/>
      </c>
      <c r="N1618" s="110"/>
      <c r="O1618" s="110"/>
      <c r="P1618" s="234"/>
    </row>
    <row r="1619" spans="1:16" x14ac:dyDescent="0.2">
      <c r="A1619" s="154"/>
      <c r="B1619" s="154"/>
      <c r="C1619" s="154"/>
      <c r="D1619" s="149"/>
      <c r="E1619" s="149"/>
      <c r="F1619" s="150"/>
      <c r="H1619" s="106"/>
      <c r="I1619" s="110" t="str">
        <f t="shared" si="61"/>
        <v/>
      </c>
      <c r="J1619" s="122" t="s">
        <v>16732</v>
      </c>
      <c r="K1619" s="110" t="s">
        <v>3171</v>
      </c>
      <c r="L1619" s="110" t="s">
        <v>1095</v>
      </c>
      <c r="M1619" s="134" t="str">
        <f t="shared" si="62"/>
        <v/>
      </c>
      <c r="N1619" s="110"/>
      <c r="O1619" s="110"/>
      <c r="P1619" s="234"/>
    </row>
    <row r="1620" spans="1:16" x14ac:dyDescent="0.2">
      <c r="A1620" s="154"/>
      <c r="B1620" s="154"/>
      <c r="C1620" s="154"/>
      <c r="D1620" s="149"/>
      <c r="E1620" s="149"/>
      <c r="F1620" s="150"/>
      <c r="H1620" s="106"/>
      <c r="I1620" s="110" t="str">
        <f t="shared" si="61"/>
        <v/>
      </c>
      <c r="J1620" s="122" t="s">
        <v>16733</v>
      </c>
      <c r="K1620" s="110" t="s">
        <v>3172</v>
      </c>
      <c r="L1620" s="110" t="s">
        <v>1095</v>
      </c>
      <c r="M1620" s="134" t="str">
        <f t="shared" si="62"/>
        <v/>
      </c>
      <c r="N1620" s="110"/>
      <c r="O1620" s="110"/>
      <c r="P1620" s="234"/>
    </row>
    <row r="1621" spans="1:16" x14ac:dyDescent="0.2">
      <c r="A1621" s="154"/>
      <c r="B1621" s="154"/>
      <c r="C1621" s="154"/>
      <c r="D1621" s="149"/>
      <c r="E1621" s="149"/>
      <c r="F1621" s="150"/>
      <c r="H1621" s="106"/>
      <c r="I1621" s="110" t="str">
        <f t="shared" si="61"/>
        <v/>
      </c>
      <c r="J1621" s="122" t="s">
        <v>16734</v>
      </c>
      <c r="K1621" s="110" t="s">
        <v>3173</v>
      </c>
      <c r="L1621" s="110" t="s">
        <v>16735</v>
      </c>
      <c r="M1621" s="134" t="str">
        <f t="shared" si="62"/>
        <v/>
      </c>
      <c r="N1621" s="110"/>
      <c r="O1621" s="110"/>
      <c r="P1621" s="234"/>
    </row>
    <row r="1622" spans="1:16" x14ac:dyDescent="0.2">
      <c r="A1622" s="154"/>
      <c r="B1622" s="154"/>
      <c r="C1622" s="154"/>
      <c r="D1622" s="149"/>
      <c r="E1622" s="149"/>
      <c r="F1622" s="150"/>
      <c r="H1622" s="106"/>
      <c r="I1622" s="110" t="str">
        <f t="shared" si="61"/>
        <v/>
      </c>
      <c r="J1622" s="122" t="s">
        <v>16736</v>
      </c>
      <c r="K1622" s="110" t="s">
        <v>3174</v>
      </c>
      <c r="L1622" s="110" t="s">
        <v>1095</v>
      </c>
      <c r="M1622" s="134" t="str">
        <f t="shared" si="62"/>
        <v/>
      </c>
      <c r="N1622" s="110"/>
      <c r="O1622" s="110"/>
      <c r="P1622" s="234"/>
    </row>
    <row r="1623" spans="1:16" x14ac:dyDescent="0.2">
      <c r="A1623" s="154"/>
      <c r="B1623" s="154"/>
      <c r="C1623" s="154"/>
      <c r="D1623" s="149"/>
      <c r="E1623" s="149"/>
      <c r="F1623" s="150"/>
      <c r="H1623" s="106"/>
      <c r="I1623" s="110" t="str">
        <f t="shared" si="61"/>
        <v/>
      </c>
      <c r="J1623" s="122" t="s">
        <v>16737</v>
      </c>
      <c r="K1623" s="110" t="s">
        <v>3175</v>
      </c>
      <c r="L1623" s="110" t="s">
        <v>1095</v>
      </c>
      <c r="M1623" s="134" t="str">
        <f t="shared" si="62"/>
        <v/>
      </c>
      <c r="N1623" s="110"/>
      <c r="O1623" s="110"/>
      <c r="P1623" s="234"/>
    </row>
    <row r="1624" spans="1:16" x14ac:dyDescent="0.2">
      <c r="A1624" s="154"/>
      <c r="B1624" s="154"/>
      <c r="C1624" s="154"/>
      <c r="D1624" s="149"/>
      <c r="E1624" s="149"/>
      <c r="F1624" s="150"/>
      <c r="H1624" s="106"/>
      <c r="I1624" s="110" t="str">
        <f t="shared" si="61"/>
        <v/>
      </c>
      <c r="J1624" s="122" t="s">
        <v>16738</v>
      </c>
      <c r="K1624" s="110" t="s">
        <v>3176</v>
      </c>
      <c r="L1624" s="110" t="s">
        <v>1095</v>
      </c>
      <c r="M1624" s="134" t="str">
        <f t="shared" si="62"/>
        <v/>
      </c>
      <c r="N1624" s="110"/>
      <c r="O1624" s="110"/>
      <c r="P1624" s="234"/>
    </row>
    <row r="1625" spans="1:16" x14ac:dyDescent="0.2">
      <c r="A1625" s="154"/>
      <c r="B1625" s="154"/>
      <c r="C1625" s="154"/>
      <c r="D1625" s="149"/>
      <c r="E1625" s="149"/>
      <c r="F1625" s="150"/>
      <c r="H1625" s="106"/>
      <c r="I1625" s="110" t="str">
        <f t="shared" si="61"/>
        <v/>
      </c>
      <c r="J1625" s="122" t="s">
        <v>16739</v>
      </c>
      <c r="K1625" s="110" t="s">
        <v>3177</v>
      </c>
      <c r="L1625" s="110" t="s">
        <v>1095</v>
      </c>
      <c r="M1625" s="134" t="str">
        <f t="shared" si="62"/>
        <v/>
      </c>
      <c r="N1625" s="110"/>
      <c r="O1625" s="110"/>
      <c r="P1625" s="234"/>
    </row>
    <row r="1626" spans="1:16" x14ac:dyDescent="0.2">
      <c r="A1626" s="154"/>
      <c r="B1626" s="154"/>
      <c r="C1626" s="154"/>
      <c r="D1626" s="149"/>
      <c r="E1626" s="149"/>
      <c r="F1626" s="150"/>
      <c r="H1626" s="106"/>
      <c r="I1626" s="110" t="str">
        <f t="shared" si="61"/>
        <v/>
      </c>
      <c r="J1626" s="122" t="s">
        <v>16740</v>
      </c>
      <c r="K1626" s="110" t="s">
        <v>3178</v>
      </c>
      <c r="L1626" s="110" t="s">
        <v>1095</v>
      </c>
      <c r="M1626" s="134" t="str">
        <f t="shared" si="62"/>
        <v/>
      </c>
      <c r="N1626" s="110"/>
      <c r="O1626" s="110"/>
      <c r="P1626" s="234"/>
    </row>
    <row r="1627" spans="1:16" x14ac:dyDescent="0.2">
      <c r="A1627" s="154"/>
      <c r="B1627" s="154"/>
      <c r="C1627" s="154"/>
      <c r="D1627" s="149"/>
      <c r="E1627" s="149"/>
      <c r="F1627" s="150"/>
      <c r="H1627" s="106"/>
      <c r="I1627" s="110" t="str">
        <f t="shared" si="61"/>
        <v/>
      </c>
      <c r="J1627" s="122" t="s">
        <v>16741</v>
      </c>
      <c r="K1627" s="110" t="s">
        <v>3179</v>
      </c>
      <c r="L1627" s="110" t="s">
        <v>1095</v>
      </c>
      <c r="M1627" s="134" t="str">
        <f t="shared" si="62"/>
        <v/>
      </c>
      <c r="N1627" s="110"/>
      <c r="O1627" s="110"/>
      <c r="P1627" s="234"/>
    </row>
    <row r="1628" spans="1:16" x14ac:dyDescent="0.2">
      <c r="A1628" s="154"/>
      <c r="B1628" s="154"/>
      <c r="C1628" s="154"/>
      <c r="D1628" s="149"/>
      <c r="E1628" s="149"/>
      <c r="F1628" s="150"/>
      <c r="H1628" s="106"/>
      <c r="I1628" s="110" t="str">
        <f t="shared" si="61"/>
        <v/>
      </c>
      <c r="J1628" s="122" t="s">
        <v>16742</v>
      </c>
      <c r="K1628" s="110" t="s">
        <v>3180</v>
      </c>
      <c r="L1628" s="110" t="s">
        <v>1095</v>
      </c>
      <c r="M1628" s="134" t="str">
        <f t="shared" si="62"/>
        <v/>
      </c>
      <c r="N1628" s="110"/>
      <c r="O1628" s="110"/>
      <c r="P1628" s="234" t="s">
        <v>5046</v>
      </c>
    </row>
    <row r="1629" spans="1:16" x14ac:dyDescent="0.2">
      <c r="A1629" s="154"/>
      <c r="B1629" s="154"/>
      <c r="C1629" s="154"/>
      <c r="D1629" s="149"/>
      <c r="E1629" s="149"/>
      <c r="F1629" s="150"/>
      <c r="H1629" s="106"/>
      <c r="I1629" s="110" t="str">
        <f t="shared" si="61"/>
        <v/>
      </c>
      <c r="J1629" s="122" t="s">
        <v>16743</v>
      </c>
      <c r="K1629" s="110" t="s">
        <v>3181</v>
      </c>
      <c r="L1629" s="110" t="s">
        <v>1095</v>
      </c>
      <c r="M1629" s="134" t="str">
        <f t="shared" si="62"/>
        <v/>
      </c>
      <c r="N1629" s="110"/>
      <c r="O1629" s="110"/>
      <c r="P1629" s="234"/>
    </row>
    <row r="1630" spans="1:16" x14ac:dyDescent="0.2">
      <c r="A1630" s="154"/>
      <c r="B1630" s="154"/>
      <c r="C1630" s="154"/>
      <c r="D1630" s="149"/>
      <c r="E1630" s="149"/>
      <c r="F1630" s="150"/>
      <c r="H1630" s="106"/>
      <c r="I1630" s="110" t="str">
        <f t="shared" si="61"/>
        <v/>
      </c>
      <c r="J1630" s="122" t="s">
        <v>16744</v>
      </c>
      <c r="K1630" s="110" t="s">
        <v>3182</v>
      </c>
      <c r="L1630" s="110" t="s">
        <v>1095</v>
      </c>
      <c r="M1630" s="134" t="str">
        <f t="shared" si="62"/>
        <v/>
      </c>
      <c r="N1630" s="110"/>
      <c r="O1630" s="110"/>
      <c r="P1630" s="234"/>
    </row>
    <row r="1631" spans="1:16" x14ac:dyDescent="0.2">
      <c r="A1631" s="154"/>
      <c r="B1631" s="154"/>
      <c r="C1631" s="154"/>
      <c r="D1631" s="149"/>
      <c r="E1631" s="149"/>
      <c r="F1631" s="150"/>
      <c r="H1631" s="106"/>
      <c r="I1631" s="110" t="str">
        <f t="shared" si="61"/>
        <v/>
      </c>
      <c r="J1631" s="122" t="s">
        <v>16745</v>
      </c>
      <c r="K1631" s="110" t="s">
        <v>3183</v>
      </c>
      <c r="L1631" s="110" t="s">
        <v>1095</v>
      </c>
      <c r="M1631" s="134" t="str">
        <f t="shared" si="62"/>
        <v/>
      </c>
      <c r="N1631" s="110"/>
      <c r="O1631" s="110"/>
      <c r="P1631" s="234"/>
    </row>
    <row r="1632" spans="1:16" x14ac:dyDescent="0.2">
      <c r="A1632" s="154"/>
      <c r="B1632" s="154"/>
      <c r="C1632" s="154"/>
      <c r="D1632" s="149"/>
      <c r="E1632" s="149"/>
      <c r="F1632" s="150"/>
      <c r="H1632" s="106"/>
      <c r="I1632" s="110" t="str">
        <f t="shared" si="61"/>
        <v/>
      </c>
      <c r="J1632" s="122" t="s">
        <v>16746</v>
      </c>
      <c r="K1632" s="110" t="s">
        <v>3184</v>
      </c>
      <c r="L1632" s="110" t="s">
        <v>1095</v>
      </c>
      <c r="M1632" s="134" t="str">
        <f t="shared" si="62"/>
        <v/>
      </c>
      <c r="N1632" s="110"/>
      <c r="O1632" s="110"/>
      <c r="P1632" s="234"/>
    </row>
    <row r="1633" spans="1:16" x14ac:dyDescent="0.2">
      <c r="A1633" s="154"/>
      <c r="B1633" s="154"/>
      <c r="C1633" s="154"/>
      <c r="D1633" s="149"/>
      <c r="E1633" s="149"/>
      <c r="F1633" s="150"/>
      <c r="H1633" s="106"/>
      <c r="I1633" s="110" t="str">
        <f t="shared" si="61"/>
        <v/>
      </c>
      <c r="J1633" s="122" t="s">
        <v>16747</v>
      </c>
      <c r="K1633" s="110" t="s">
        <v>3185</v>
      </c>
      <c r="L1633" s="110" t="s">
        <v>1095</v>
      </c>
      <c r="M1633" s="134" t="str">
        <f t="shared" si="62"/>
        <v/>
      </c>
      <c r="N1633" s="110"/>
      <c r="O1633" s="110"/>
      <c r="P1633" s="234"/>
    </row>
    <row r="1634" spans="1:16" x14ac:dyDescent="0.2">
      <c r="A1634" s="154"/>
      <c r="B1634" s="154"/>
      <c r="C1634" s="154"/>
      <c r="D1634" s="149"/>
      <c r="E1634" s="149"/>
      <c r="F1634" s="150"/>
      <c r="H1634" s="106"/>
      <c r="I1634" s="110" t="str">
        <f t="shared" si="61"/>
        <v/>
      </c>
      <c r="J1634" s="122" t="s">
        <v>16748</v>
      </c>
      <c r="K1634" s="110" t="s">
        <v>3186</v>
      </c>
      <c r="L1634" s="110" t="s">
        <v>1095</v>
      </c>
      <c r="M1634" s="134" t="str">
        <f t="shared" si="62"/>
        <v/>
      </c>
      <c r="N1634" s="110"/>
      <c r="O1634" s="110"/>
      <c r="P1634" s="234" t="s">
        <v>5047</v>
      </c>
    </row>
    <row r="1635" spans="1:16" x14ac:dyDescent="0.2">
      <c r="A1635" s="154"/>
      <c r="B1635" s="154"/>
      <c r="C1635" s="154"/>
      <c r="D1635" s="149"/>
      <c r="E1635" s="149"/>
      <c r="F1635" s="150"/>
      <c r="H1635" s="106"/>
      <c r="I1635" s="110" t="str">
        <f t="shared" si="61"/>
        <v/>
      </c>
      <c r="J1635" s="122" t="s">
        <v>16749</v>
      </c>
      <c r="K1635" s="110" t="s">
        <v>3187</v>
      </c>
      <c r="L1635" s="110" t="s">
        <v>1095</v>
      </c>
      <c r="M1635" s="134" t="str">
        <f t="shared" si="62"/>
        <v/>
      </c>
      <c r="N1635" s="110"/>
      <c r="O1635" s="110"/>
      <c r="P1635" s="234"/>
    </row>
    <row r="1636" spans="1:16" x14ac:dyDescent="0.2">
      <c r="A1636" s="154"/>
      <c r="B1636" s="154"/>
      <c r="C1636" s="154"/>
      <c r="D1636" s="149"/>
      <c r="E1636" s="149"/>
      <c r="F1636" s="150"/>
      <c r="H1636" s="106"/>
      <c r="I1636" s="110" t="str">
        <f t="shared" si="61"/>
        <v/>
      </c>
      <c r="J1636" s="122" t="s">
        <v>16750</v>
      </c>
      <c r="K1636" s="110" t="s">
        <v>3188</v>
      </c>
      <c r="L1636" s="110" t="s">
        <v>1095</v>
      </c>
      <c r="M1636" s="134" t="str">
        <f t="shared" si="62"/>
        <v/>
      </c>
      <c r="N1636" s="110"/>
      <c r="O1636" s="110"/>
      <c r="P1636" s="234"/>
    </row>
    <row r="1637" spans="1:16" x14ac:dyDescent="0.2">
      <c r="A1637" s="154"/>
      <c r="B1637" s="154"/>
      <c r="C1637" s="154"/>
      <c r="D1637" s="149"/>
      <c r="E1637" s="149"/>
      <c r="F1637" s="150"/>
      <c r="H1637" s="106"/>
      <c r="I1637" s="110" t="str">
        <f t="shared" si="61"/>
        <v/>
      </c>
      <c r="J1637" s="122" t="s">
        <v>16751</v>
      </c>
      <c r="K1637" s="110" t="s">
        <v>3189</v>
      </c>
      <c r="L1637" s="110" t="s">
        <v>1095</v>
      </c>
      <c r="M1637" s="134" t="str">
        <f t="shared" si="62"/>
        <v/>
      </c>
      <c r="N1637" s="110"/>
      <c r="O1637" s="110"/>
      <c r="P1637" s="234"/>
    </row>
    <row r="1638" spans="1:16" x14ac:dyDescent="0.2">
      <c r="A1638" s="154"/>
      <c r="B1638" s="154"/>
      <c r="C1638" s="154"/>
      <c r="D1638" s="149"/>
      <c r="E1638" s="149"/>
      <c r="F1638" s="150"/>
      <c r="H1638" s="106"/>
      <c r="I1638" s="110" t="str">
        <f t="shared" si="61"/>
        <v/>
      </c>
      <c r="J1638" s="122" t="s">
        <v>16752</v>
      </c>
      <c r="K1638" s="110" t="s">
        <v>3190</v>
      </c>
      <c r="L1638" s="110" t="s">
        <v>1095</v>
      </c>
      <c r="M1638" s="134" t="str">
        <f t="shared" si="62"/>
        <v/>
      </c>
      <c r="N1638" s="110"/>
      <c r="O1638" s="110"/>
      <c r="P1638" s="234"/>
    </row>
    <row r="1639" spans="1:16" x14ac:dyDescent="0.2">
      <c r="A1639" s="154"/>
      <c r="B1639" s="154"/>
      <c r="C1639" s="154"/>
      <c r="D1639" s="149"/>
      <c r="E1639" s="149"/>
      <c r="F1639" s="150"/>
      <c r="H1639" s="106"/>
      <c r="I1639" s="110" t="str">
        <f t="shared" si="61"/>
        <v/>
      </c>
      <c r="J1639" s="122" t="s">
        <v>16753</v>
      </c>
      <c r="K1639" s="110" t="s">
        <v>3191</v>
      </c>
      <c r="L1639" s="110" t="s">
        <v>1095</v>
      </c>
      <c r="M1639" s="134" t="str">
        <f t="shared" si="62"/>
        <v/>
      </c>
      <c r="N1639" s="110"/>
      <c r="O1639" s="110"/>
      <c r="P1639" s="234"/>
    </row>
    <row r="1640" spans="1:16" x14ac:dyDescent="0.2">
      <c r="A1640" s="154"/>
      <c r="B1640" s="154"/>
      <c r="C1640" s="154"/>
      <c r="D1640" s="149"/>
      <c r="E1640" s="149"/>
      <c r="F1640" s="150"/>
      <c r="H1640" s="106"/>
      <c r="I1640" s="110" t="str">
        <f t="shared" si="61"/>
        <v/>
      </c>
      <c r="J1640" s="122" t="s">
        <v>16754</v>
      </c>
      <c r="K1640" s="110" t="s">
        <v>3192</v>
      </c>
      <c r="L1640" s="110" t="s">
        <v>1095</v>
      </c>
      <c r="M1640" s="134" t="str">
        <f t="shared" si="62"/>
        <v/>
      </c>
      <c r="N1640" s="110"/>
      <c r="O1640" s="110"/>
      <c r="P1640" s="234"/>
    </row>
    <row r="1641" spans="1:16" x14ac:dyDescent="0.2">
      <c r="A1641" s="154"/>
      <c r="B1641" s="154"/>
      <c r="C1641" s="154"/>
      <c r="D1641" s="149"/>
      <c r="E1641" s="149"/>
      <c r="F1641" s="150"/>
      <c r="H1641" s="106"/>
      <c r="I1641" s="110" t="str">
        <f t="shared" si="61"/>
        <v/>
      </c>
      <c r="J1641" s="122" t="s">
        <v>16755</v>
      </c>
      <c r="K1641" s="110" t="s">
        <v>3193</v>
      </c>
      <c r="L1641" s="110" t="s">
        <v>1095</v>
      </c>
      <c r="M1641" s="134" t="str">
        <f t="shared" si="62"/>
        <v/>
      </c>
      <c r="N1641" s="110"/>
      <c r="O1641" s="110"/>
      <c r="P1641" s="234"/>
    </row>
    <row r="1642" spans="1:16" x14ac:dyDescent="0.2">
      <c r="A1642" s="154"/>
      <c r="B1642" s="154"/>
      <c r="C1642" s="154"/>
      <c r="D1642" s="149"/>
      <c r="E1642" s="149"/>
      <c r="F1642" s="150"/>
      <c r="H1642" s="106"/>
      <c r="I1642" s="110" t="str">
        <f t="shared" si="61"/>
        <v/>
      </c>
      <c r="J1642" s="122" t="s">
        <v>16756</v>
      </c>
      <c r="K1642" s="110" t="s">
        <v>3194</v>
      </c>
      <c r="L1642" s="110" t="s">
        <v>1095</v>
      </c>
      <c r="M1642" s="134" t="str">
        <f t="shared" si="62"/>
        <v/>
      </c>
      <c r="N1642" s="110"/>
      <c r="O1642" s="110"/>
      <c r="P1642" s="234"/>
    </row>
    <row r="1643" spans="1:16" x14ac:dyDescent="0.2">
      <c r="A1643" s="154"/>
      <c r="B1643" s="154"/>
      <c r="C1643" s="154"/>
      <c r="D1643" s="149"/>
      <c r="E1643" s="149"/>
      <c r="F1643" s="150"/>
      <c r="H1643" s="106"/>
      <c r="I1643" s="110" t="str">
        <f t="shared" si="61"/>
        <v/>
      </c>
      <c r="J1643" s="122" t="s">
        <v>16757</v>
      </c>
      <c r="K1643" s="110" t="s">
        <v>3195</v>
      </c>
      <c r="L1643" s="110" t="s">
        <v>1095</v>
      </c>
      <c r="M1643" s="134" t="str">
        <f t="shared" si="62"/>
        <v/>
      </c>
      <c r="N1643" s="110"/>
      <c r="O1643" s="110"/>
      <c r="P1643" s="234"/>
    </row>
    <row r="1644" spans="1:16" x14ac:dyDescent="0.2">
      <c r="A1644" s="154"/>
      <c r="B1644" s="154"/>
      <c r="C1644" s="154"/>
      <c r="D1644" s="149"/>
      <c r="E1644" s="149"/>
      <c r="F1644" s="150"/>
      <c r="H1644" s="106"/>
      <c r="I1644" s="110" t="str">
        <f t="shared" si="61"/>
        <v/>
      </c>
      <c r="J1644" s="122" t="s">
        <v>16758</v>
      </c>
      <c r="K1644" s="110" t="s">
        <v>3196</v>
      </c>
      <c r="L1644" s="110" t="s">
        <v>1095</v>
      </c>
      <c r="M1644" s="134" t="str">
        <f t="shared" si="62"/>
        <v/>
      </c>
      <c r="N1644" s="110"/>
      <c r="O1644" s="110"/>
      <c r="P1644" s="234"/>
    </row>
    <row r="1645" spans="1:16" x14ac:dyDescent="0.2">
      <c r="A1645" s="154"/>
      <c r="B1645" s="154"/>
      <c r="C1645" s="154"/>
      <c r="D1645" s="149"/>
      <c r="E1645" s="149"/>
      <c r="F1645" s="150"/>
      <c r="H1645" s="106"/>
      <c r="I1645" s="110" t="str">
        <f t="shared" si="61"/>
        <v/>
      </c>
      <c r="J1645" s="122" t="s">
        <v>16759</v>
      </c>
      <c r="K1645" s="110" t="s">
        <v>3197</v>
      </c>
      <c r="L1645" s="110" t="s">
        <v>1095</v>
      </c>
      <c r="M1645" s="134" t="str">
        <f t="shared" si="62"/>
        <v/>
      </c>
      <c r="N1645" s="110"/>
      <c r="O1645" s="110"/>
      <c r="P1645" s="234"/>
    </row>
    <row r="1646" spans="1:16" x14ac:dyDescent="0.2">
      <c r="A1646" s="154"/>
      <c r="B1646" s="154"/>
      <c r="C1646" s="154"/>
      <c r="D1646" s="149"/>
      <c r="E1646" s="149"/>
      <c r="F1646" s="150"/>
      <c r="H1646" s="106"/>
      <c r="I1646" s="110" t="str">
        <f t="shared" si="61"/>
        <v/>
      </c>
      <c r="J1646" s="122" t="s">
        <v>16760</v>
      </c>
      <c r="K1646" s="110" t="s">
        <v>3198</v>
      </c>
      <c r="L1646" s="110" t="s">
        <v>1095</v>
      </c>
      <c r="M1646" s="134" t="str">
        <f t="shared" si="62"/>
        <v/>
      </c>
      <c r="N1646" s="110"/>
      <c r="O1646" s="110"/>
      <c r="P1646" s="234"/>
    </row>
    <row r="1647" spans="1:16" x14ac:dyDescent="0.2">
      <c r="A1647" s="154"/>
      <c r="B1647" s="154"/>
      <c r="C1647" s="154"/>
      <c r="D1647" s="149"/>
      <c r="E1647" s="149"/>
      <c r="F1647" s="150"/>
      <c r="H1647" s="106"/>
      <c r="I1647" s="110" t="str">
        <f t="shared" si="61"/>
        <v/>
      </c>
      <c r="J1647" s="122" t="s">
        <v>16761</v>
      </c>
      <c r="K1647" s="110" t="s">
        <v>3199</v>
      </c>
      <c r="L1647" s="110" t="s">
        <v>1095</v>
      </c>
      <c r="M1647" s="134" t="str">
        <f t="shared" si="62"/>
        <v/>
      </c>
      <c r="N1647" s="110"/>
      <c r="O1647" s="110"/>
      <c r="P1647" s="234"/>
    </row>
    <row r="1648" spans="1:16" x14ac:dyDescent="0.2">
      <c r="A1648" s="154"/>
      <c r="B1648" s="154"/>
      <c r="C1648" s="154"/>
      <c r="D1648" s="149"/>
      <c r="E1648" s="149"/>
      <c r="F1648" s="150"/>
      <c r="H1648" s="106"/>
      <c r="I1648" s="110" t="str">
        <f t="shared" si="61"/>
        <v/>
      </c>
      <c r="J1648" s="122" t="s">
        <v>16762</v>
      </c>
      <c r="K1648" s="110" t="s">
        <v>3200</v>
      </c>
      <c r="L1648" s="110" t="s">
        <v>1095</v>
      </c>
      <c r="M1648" s="134" t="str">
        <f t="shared" si="62"/>
        <v/>
      </c>
      <c r="N1648" s="110"/>
      <c r="O1648" s="110"/>
      <c r="P1648" s="234"/>
    </row>
    <row r="1649" spans="1:16" x14ac:dyDescent="0.2">
      <c r="A1649" s="154"/>
      <c r="B1649" s="154"/>
      <c r="C1649" s="154"/>
      <c r="D1649" s="149"/>
      <c r="E1649" s="149"/>
      <c r="F1649" s="150"/>
      <c r="H1649" s="106"/>
      <c r="I1649" s="110" t="str">
        <f t="shared" si="61"/>
        <v/>
      </c>
      <c r="J1649" s="122" t="s">
        <v>16763</v>
      </c>
      <c r="K1649" s="110" t="s">
        <v>3201</v>
      </c>
      <c r="L1649" s="110" t="s">
        <v>1095</v>
      </c>
      <c r="M1649" s="134" t="str">
        <f t="shared" si="62"/>
        <v/>
      </c>
      <c r="N1649" s="110"/>
      <c r="O1649" s="110"/>
      <c r="P1649" s="234" t="s">
        <v>1095</v>
      </c>
    </row>
    <row r="1650" spans="1:16" x14ac:dyDescent="0.2">
      <c r="A1650" s="154"/>
      <c r="B1650" s="154"/>
      <c r="C1650" s="154"/>
      <c r="D1650" s="149"/>
      <c r="E1650" s="149"/>
      <c r="F1650" s="150"/>
      <c r="H1650" s="106"/>
      <c r="I1650" s="110" t="str">
        <f t="shared" si="61"/>
        <v/>
      </c>
      <c r="J1650" s="122" t="s">
        <v>16764</v>
      </c>
      <c r="K1650" s="110" t="s">
        <v>3202</v>
      </c>
      <c r="L1650" s="110" t="s">
        <v>1095</v>
      </c>
      <c r="M1650" s="134" t="str">
        <f t="shared" si="62"/>
        <v/>
      </c>
      <c r="N1650" s="110"/>
      <c r="O1650" s="110"/>
      <c r="P1650" s="234"/>
    </row>
    <row r="1651" spans="1:16" x14ac:dyDescent="0.2">
      <c r="A1651" s="154"/>
      <c r="B1651" s="154"/>
      <c r="C1651" s="154"/>
      <c r="D1651" s="149"/>
      <c r="E1651" s="149"/>
      <c r="F1651" s="150"/>
      <c r="H1651" s="106"/>
      <c r="I1651" s="110" t="str">
        <f t="shared" si="61"/>
        <v/>
      </c>
      <c r="J1651" s="122" t="s">
        <v>16765</v>
      </c>
      <c r="K1651" s="110" t="s">
        <v>3203</v>
      </c>
      <c r="L1651" s="110" t="s">
        <v>1095</v>
      </c>
      <c r="M1651" s="134" t="str">
        <f t="shared" si="62"/>
        <v/>
      </c>
      <c r="N1651" s="110"/>
      <c r="O1651" s="110"/>
      <c r="P1651" s="234"/>
    </row>
    <row r="1652" spans="1:16" x14ac:dyDescent="0.2">
      <c r="A1652" s="154"/>
      <c r="B1652" s="154"/>
      <c r="C1652" s="154"/>
      <c r="D1652" s="149"/>
      <c r="E1652" s="149"/>
      <c r="F1652" s="150"/>
      <c r="H1652" s="106"/>
      <c r="I1652" s="110" t="str">
        <f t="shared" si="61"/>
        <v/>
      </c>
      <c r="J1652" s="122" t="s">
        <v>16766</v>
      </c>
      <c r="K1652" s="110" t="s">
        <v>3204</v>
      </c>
      <c r="L1652" s="110" t="s">
        <v>1095</v>
      </c>
      <c r="M1652" s="134" t="str">
        <f t="shared" si="62"/>
        <v/>
      </c>
      <c r="N1652" s="110"/>
      <c r="O1652" s="110"/>
      <c r="P1652" s="234"/>
    </row>
    <row r="1653" spans="1:16" x14ac:dyDescent="0.2">
      <c r="A1653" s="154"/>
      <c r="B1653" s="154"/>
      <c r="C1653" s="154"/>
      <c r="D1653" s="149"/>
      <c r="E1653" s="149"/>
      <c r="F1653" s="150"/>
      <c r="H1653" s="106"/>
      <c r="I1653" s="110" t="str">
        <f t="shared" si="61"/>
        <v/>
      </c>
      <c r="J1653" s="122" t="s">
        <v>16767</v>
      </c>
      <c r="K1653" s="110" t="s">
        <v>3205</v>
      </c>
      <c r="L1653" s="110" t="s">
        <v>1095</v>
      </c>
      <c r="M1653" s="134" t="str">
        <f t="shared" si="62"/>
        <v/>
      </c>
      <c r="N1653" s="110"/>
      <c r="O1653" s="110"/>
      <c r="P1653" s="234"/>
    </row>
    <row r="1654" spans="1:16" x14ac:dyDescent="0.2">
      <c r="A1654" s="154"/>
      <c r="B1654" s="154"/>
      <c r="C1654" s="154"/>
      <c r="D1654" s="149"/>
      <c r="E1654" s="149"/>
      <c r="F1654" s="150"/>
      <c r="H1654" s="106"/>
      <c r="I1654" s="110" t="str">
        <f t="shared" si="61"/>
        <v/>
      </c>
      <c r="J1654" s="122" t="s">
        <v>16768</v>
      </c>
      <c r="K1654" s="110" t="s">
        <v>3206</v>
      </c>
      <c r="L1654" s="110" t="s">
        <v>1095</v>
      </c>
      <c r="M1654" s="134" t="str">
        <f t="shared" si="62"/>
        <v/>
      </c>
      <c r="N1654" s="110"/>
      <c r="O1654" s="110"/>
      <c r="P1654" s="234"/>
    </row>
    <row r="1655" spans="1:16" x14ac:dyDescent="0.2">
      <c r="A1655" s="154"/>
      <c r="B1655" s="154"/>
      <c r="C1655" s="154"/>
      <c r="D1655" s="149"/>
      <c r="E1655" s="149"/>
      <c r="F1655" s="150"/>
      <c r="H1655" s="106"/>
      <c r="I1655" s="110" t="str">
        <f t="shared" si="61"/>
        <v/>
      </c>
      <c r="J1655" s="122" t="s">
        <v>16769</v>
      </c>
      <c r="K1655" s="110" t="s">
        <v>3207</v>
      </c>
      <c r="L1655" s="110" t="s">
        <v>1095</v>
      </c>
      <c r="M1655" s="134" t="str">
        <f t="shared" si="62"/>
        <v/>
      </c>
      <c r="N1655" s="110"/>
      <c r="O1655" s="110"/>
      <c r="P1655" s="234"/>
    </row>
    <row r="1656" spans="1:16" x14ac:dyDescent="0.2">
      <c r="A1656" s="154"/>
      <c r="B1656" s="154"/>
      <c r="C1656" s="154"/>
      <c r="D1656" s="149"/>
      <c r="E1656" s="149"/>
      <c r="F1656" s="150"/>
      <c r="H1656" s="106"/>
      <c r="I1656" s="110" t="str">
        <f t="shared" si="61"/>
        <v/>
      </c>
      <c r="J1656" s="122" t="s">
        <v>16770</v>
      </c>
      <c r="K1656" s="110" t="s">
        <v>3208</v>
      </c>
      <c r="L1656" s="110" t="s">
        <v>1095</v>
      </c>
      <c r="M1656" s="134" t="str">
        <f t="shared" si="62"/>
        <v/>
      </c>
      <c r="N1656" s="110"/>
      <c r="O1656" s="110"/>
      <c r="P1656" s="234"/>
    </row>
    <row r="1657" spans="1:16" x14ac:dyDescent="0.2">
      <c r="A1657" s="154"/>
      <c r="B1657" s="154"/>
      <c r="C1657" s="154"/>
      <c r="D1657" s="149"/>
      <c r="E1657" s="149"/>
      <c r="F1657" s="150"/>
      <c r="H1657" s="106"/>
      <c r="I1657" s="110" t="str">
        <f t="shared" si="61"/>
        <v/>
      </c>
      <c r="J1657" s="122" t="s">
        <v>16771</v>
      </c>
      <c r="K1657" s="110" t="s">
        <v>3209</v>
      </c>
      <c r="L1657" s="110" t="s">
        <v>1095</v>
      </c>
      <c r="M1657" s="134" t="str">
        <f t="shared" si="62"/>
        <v/>
      </c>
      <c r="N1657" s="110"/>
      <c r="O1657" s="110"/>
      <c r="P1657" s="234"/>
    </row>
    <row r="1658" spans="1:16" x14ac:dyDescent="0.2">
      <c r="A1658" s="154"/>
      <c r="B1658" s="154"/>
      <c r="C1658" s="154"/>
      <c r="D1658" s="149"/>
      <c r="E1658" s="149"/>
      <c r="F1658" s="150"/>
      <c r="H1658" s="106"/>
      <c r="I1658" s="110" t="str">
        <f t="shared" si="61"/>
        <v/>
      </c>
      <c r="J1658" s="122" t="s">
        <v>16772</v>
      </c>
      <c r="K1658" s="110" t="s">
        <v>3210</v>
      </c>
      <c r="L1658" s="110" t="s">
        <v>1095</v>
      </c>
      <c r="M1658" s="134" t="str">
        <f t="shared" si="62"/>
        <v/>
      </c>
      <c r="N1658" s="110"/>
      <c r="O1658" s="110"/>
      <c r="P1658" s="234"/>
    </row>
    <row r="1659" spans="1:16" x14ac:dyDescent="0.2">
      <c r="A1659" s="154"/>
      <c r="B1659" s="154"/>
      <c r="C1659" s="154"/>
      <c r="D1659" s="149"/>
      <c r="E1659" s="149"/>
      <c r="F1659" s="150"/>
      <c r="H1659" s="106"/>
      <c r="I1659" s="110" t="str">
        <f t="shared" si="61"/>
        <v/>
      </c>
      <c r="J1659" s="122" t="s">
        <v>16773</v>
      </c>
      <c r="K1659" s="110" t="s">
        <v>3211</v>
      </c>
      <c r="L1659" s="110" t="s">
        <v>1095</v>
      </c>
      <c r="M1659" s="134" t="str">
        <f t="shared" si="62"/>
        <v/>
      </c>
      <c r="N1659" s="110"/>
      <c r="O1659" s="110"/>
      <c r="P1659" s="234"/>
    </row>
    <row r="1660" spans="1:16" x14ac:dyDescent="0.2">
      <c r="A1660" s="154"/>
      <c r="B1660" s="154"/>
      <c r="C1660" s="154"/>
      <c r="D1660" s="149"/>
      <c r="E1660" s="149"/>
      <c r="F1660" s="150"/>
      <c r="H1660" s="106"/>
      <c r="I1660" s="110" t="str">
        <f t="shared" si="61"/>
        <v/>
      </c>
      <c r="J1660" s="122" t="s">
        <v>16774</v>
      </c>
      <c r="K1660" s="110" t="s">
        <v>3212</v>
      </c>
      <c r="L1660" s="110" t="s">
        <v>1095</v>
      </c>
      <c r="M1660" s="134" t="str">
        <f t="shared" si="62"/>
        <v/>
      </c>
      <c r="N1660" s="110"/>
      <c r="O1660" s="110"/>
      <c r="P1660" s="234"/>
    </row>
    <row r="1661" spans="1:16" x14ac:dyDescent="0.2">
      <c r="A1661" s="154"/>
      <c r="B1661" s="154"/>
      <c r="C1661" s="154"/>
      <c r="D1661" s="149"/>
      <c r="E1661" s="149"/>
      <c r="F1661" s="150"/>
      <c r="H1661" s="106"/>
      <c r="I1661" s="110" t="str">
        <f t="shared" si="61"/>
        <v/>
      </c>
      <c r="J1661" s="122" t="s">
        <v>16775</v>
      </c>
      <c r="K1661" s="110" t="s">
        <v>3213</v>
      </c>
      <c r="L1661" s="110" t="s">
        <v>1095</v>
      </c>
      <c r="M1661" s="134" t="str">
        <f t="shared" si="62"/>
        <v/>
      </c>
      <c r="N1661" s="110"/>
      <c r="O1661" s="110"/>
      <c r="P1661" s="234"/>
    </row>
    <row r="1662" spans="1:16" x14ac:dyDescent="0.2">
      <c r="A1662" s="154"/>
      <c r="B1662" s="154"/>
      <c r="C1662" s="154"/>
      <c r="D1662" s="149"/>
      <c r="E1662" s="149"/>
      <c r="F1662" s="150"/>
      <c r="H1662" s="106"/>
      <c r="I1662" s="110" t="str">
        <f t="shared" si="61"/>
        <v/>
      </c>
      <c r="J1662" s="122" t="s">
        <v>16776</v>
      </c>
      <c r="K1662" s="110" t="s">
        <v>3214</v>
      </c>
      <c r="L1662" s="110" t="s">
        <v>1095</v>
      </c>
      <c r="M1662" s="134" t="str">
        <f t="shared" si="62"/>
        <v/>
      </c>
      <c r="N1662" s="110"/>
      <c r="O1662" s="110"/>
      <c r="P1662" s="234"/>
    </row>
    <row r="1663" spans="1:16" x14ac:dyDescent="0.2">
      <c r="A1663" s="154"/>
      <c r="B1663" s="154"/>
      <c r="C1663" s="154"/>
      <c r="D1663" s="149"/>
      <c r="E1663" s="149"/>
      <c r="F1663" s="150"/>
      <c r="H1663" s="106"/>
      <c r="I1663" s="110" t="str">
        <f t="shared" si="61"/>
        <v/>
      </c>
      <c r="J1663" s="122" t="s">
        <v>16777</v>
      </c>
      <c r="K1663" s="110" t="s">
        <v>3215</v>
      </c>
      <c r="L1663" s="110" t="s">
        <v>1095</v>
      </c>
      <c r="M1663" s="134" t="str">
        <f t="shared" si="62"/>
        <v/>
      </c>
      <c r="N1663" s="110"/>
      <c r="O1663" s="110"/>
      <c r="P1663" s="234"/>
    </row>
    <row r="1664" spans="1:16" x14ac:dyDescent="0.2">
      <c r="A1664" s="154"/>
      <c r="B1664" s="154"/>
      <c r="C1664" s="154"/>
      <c r="D1664" s="149"/>
      <c r="E1664" s="149"/>
      <c r="F1664" s="150"/>
      <c r="H1664" s="106"/>
      <c r="I1664" s="110" t="str">
        <f t="shared" si="61"/>
        <v/>
      </c>
      <c r="J1664" s="122" t="s">
        <v>16778</v>
      </c>
      <c r="K1664" s="110" t="s">
        <v>3216</v>
      </c>
      <c r="L1664" s="110" t="s">
        <v>1095</v>
      </c>
      <c r="M1664" s="134" t="str">
        <f t="shared" si="62"/>
        <v/>
      </c>
      <c r="N1664" s="110"/>
      <c r="O1664" s="110"/>
      <c r="P1664" s="234"/>
    </row>
    <row r="1665" spans="1:16" x14ac:dyDescent="0.2">
      <c r="A1665" s="154"/>
      <c r="B1665" s="154"/>
      <c r="C1665" s="154"/>
      <c r="D1665" s="149"/>
      <c r="E1665" s="149"/>
      <c r="F1665" s="150"/>
      <c r="H1665" s="106"/>
      <c r="I1665" s="110" t="str">
        <f t="shared" si="61"/>
        <v/>
      </c>
      <c r="J1665" s="122" t="s">
        <v>16779</v>
      </c>
      <c r="K1665" s="110" t="s">
        <v>3217</v>
      </c>
      <c r="L1665" s="110" t="s">
        <v>1095</v>
      </c>
      <c r="M1665" s="134" t="str">
        <f t="shared" si="62"/>
        <v/>
      </c>
      <c r="N1665" s="110"/>
      <c r="O1665" s="110"/>
      <c r="P1665" s="234"/>
    </row>
    <row r="1666" spans="1:16" x14ac:dyDescent="0.2">
      <c r="A1666" s="154"/>
      <c r="B1666" s="154"/>
      <c r="C1666" s="154"/>
      <c r="D1666" s="149"/>
      <c r="E1666" s="149"/>
      <c r="F1666" s="150"/>
      <c r="H1666" s="106"/>
      <c r="I1666" s="110" t="str">
        <f t="shared" si="61"/>
        <v/>
      </c>
      <c r="J1666" s="122" t="s">
        <v>16780</v>
      </c>
      <c r="K1666" s="110" t="s">
        <v>3218</v>
      </c>
      <c r="L1666" s="110" t="s">
        <v>1095</v>
      </c>
      <c r="M1666" s="134" t="str">
        <f t="shared" si="62"/>
        <v/>
      </c>
      <c r="N1666" s="110"/>
      <c r="O1666" s="110"/>
      <c r="P1666" s="234"/>
    </row>
    <row r="1667" spans="1:16" x14ac:dyDescent="0.2">
      <c r="A1667" s="154"/>
      <c r="B1667" s="154"/>
      <c r="C1667" s="154"/>
      <c r="D1667" s="149"/>
      <c r="E1667" s="149"/>
      <c r="F1667" s="150"/>
      <c r="H1667" s="106"/>
      <c r="I1667" s="110" t="str">
        <f t="shared" si="61"/>
        <v/>
      </c>
      <c r="J1667" s="122" t="s">
        <v>16781</v>
      </c>
      <c r="K1667" s="110" t="s">
        <v>3219</v>
      </c>
      <c r="L1667" s="110" t="s">
        <v>1095</v>
      </c>
      <c r="M1667" s="134" t="str">
        <f t="shared" si="62"/>
        <v/>
      </c>
      <c r="N1667" s="110"/>
      <c r="O1667" s="110"/>
      <c r="P1667" s="234"/>
    </row>
    <row r="1668" spans="1:16" x14ac:dyDescent="0.2">
      <c r="A1668" s="154"/>
      <c r="B1668" s="154"/>
      <c r="C1668" s="154"/>
      <c r="D1668" s="149"/>
      <c r="E1668" s="149"/>
      <c r="F1668" s="150"/>
      <c r="H1668" s="106"/>
      <c r="I1668" s="110" t="str">
        <f t="shared" si="61"/>
        <v/>
      </c>
      <c r="J1668" s="122" t="s">
        <v>16782</v>
      </c>
      <c r="K1668" s="110" t="s">
        <v>3220</v>
      </c>
      <c r="L1668" s="110" t="s">
        <v>1095</v>
      </c>
      <c r="M1668" s="134" t="str">
        <f t="shared" si="62"/>
        <v/>
      </c>
      <c r="N1668" s="110"/>
      <c r="O1668" s="110"/>
      <c r="P1668" s="234"/>
    </row>
    <row r="1669" spans="1:16" x14ac:dyDescent="0.2">
      <c r="A1669" s="154"/>
      <c r="B1669" s="154"/>
      <c r="C1669" s="154"/>
      <c r="D1669" s="149"/>
      <c r="E1669" s="149"/>
      <c r="F1669" s="150"/>
      <c r="H1669" s="106"/>
      <c r="I1669" s="110" t="str">
        <f t="shared" si="61"/>
        <v/>
      </c>
      <c r="J1669" s="122" t="s">
        <v>16783</v>
      </c>
      <c r="K1669" s="110" t="s">
        <v>3221</v>
      </c>
      <c r="L1669" s="110" t="s">
        <v>1095</v>
      </c>
      <c r="M1669" s="134" t="str">
        <f t="shared" si="62"/>
        <v/>
      </c>
      <c r="N1669" s="110"/>
      <c r="O1669" s="110"/>
      <c r="P1669" s="234"/>
    </row>
    <row r="1670" spans="1:16" x14ac:dyDescent="0.2">
      <c r="A1670" s="154"/>
      <c r="B1670" s="154"/>
      <c r="C1670" s="154"/>
      <c r="D1670" s="149"/>
      <c r="E1670" s="149"/>
      <c r="F1670" s="150"/>
      <c r="H1670" s="106"/>
      <c r="I1670" s="110" t="str">
        <f t="shared" si="61"/>
        <v/>
      </c>
      <c r="J1670" s="122" t="s">
        <v>16784</v>
      </c>
      <c r="K1670" s="110" t="s">
        <v>3222</v>
      </c>
      <c r="L1670" s="110" t="s">
        <v>1095</v>
      </c>
      <c r="M1670" s="134" t="str">
        <f t="shared" si="62"/>
        <v/>
      </c>
      <c r="N1670" s="110"/>
      <c r="O1670" s="110"/>
      <c r="P1670" s="234"/>
    </row>
    <row r="1671" spans="1:16" x14ac:dyDescent="0.2">
      <c r="A1671" s="154"/>
      <c r="B1671" s="154"/>
      <c r="C1671" s="154"/>
      <c r="D1671" s="149"/>
      <c r="E1671" s="149"/>
      <c r="F1671" s="150"/>
      <c r="H1671" s="106"/>
      <c r="I1671" s="110" t="str">
        <f t="shared" si="61"/>
        <v/>
      </c>
      <c r="J1671" s="122" t="s">
        <v>16785</v>
      </c>
      <c r="K1671" s="110" t="s">
        <v>3223</v>
      </c>
      <c r="L1671" s="110" t="s">
        <v>1095</v>
      </c>
      <c r="M1671" s="134" t="str">
        <f t="shared" si="62"/>
        <v/>
      </c>
      <c r="N1671" s="110"/>
      <c r="O1671" s="110"/>
      <c r="P1671" s="234"/>
    </row>
    <row r="1672" spans="1:16" x14ac:dyDescent="0.2">
      <c r="A1672" s="154"/>
      <c r="B1672" s="154"/>
      <c r="C1672" s="154"/>
      <c r="D1672" s="149"/>
      <c r="E1672" s="149"/>
      <c r="F1672" s="150"/>
      <c r="H1672" s="106"/>
      <c r="I1672" s="110" t="str">
        <f t="shared" si="61"/>
        <v/>
      </c>
      <c r="J1672" s="122" t="s">
        <v>16786</v>
      </c>
      <c r="K1672" s="110" t="s">
        <v>3224</v>
      </c>
      <c r="L1672" s="110" t="s">
        <v>1095</v>
      </c>
      <c r="M1672" s="134" t="str">
        <f t="shared" si="62"/>
        <v/>
      </c>
      <c r="N1672" s="110"/>
      <c r="O1672" s="110"/>
      <c r="P1672" s="234"/>
    </row>
    <row r="1673" spans="1:16" x14ac:dyDescent="0.2">
      <c r="A1673" s="154"/>
      <c r="B1673" s="154"/>
      <c r="C1673" s="154"/>
      <c r="D1673" s="149"/>
      <c r="E1673" s="149"/>
      <c r="F1673" s="150"/>
      <c r="H1673" s="106"/>
      <c r="I1673" s="110" t="str">
        <f t="shared" ref="I1673:I1736" si="63">IFERROR((INDEX(A:E,MATCH($J1673,E:E,0),2)),"")</f>
        <v/>
      </c>
      <c r="J1673" s="122" t="s">
        <v>16787</v>
      </c>
      <c r="K1673" s="110" t="s">
        <v>3225</v>
      </c>
      <c r="L1673" s="110" t="s">
        <v>1095</v>
      </c>
      <c r="M1673" s="134" t="str">
        <f t="shared" si="62"/>
        <v/>
      </c>
      <c r="N1673" s="110"/>
      <c r="O1673" s="110"/>
      <c r="P1673" s="234"/>
    </row>
    <row r="1674" spans="1:16" x14ac:dyDescent="0.2">
      <c r="A1674" s="154"/>
      <c r="B1674" s="154"/>
      <c r="C1674" s="154"/>
      <c r="D1674" s="149"/>
      <c r="E1674" s="149"/>
      <c r="F1674" s="150"/>
      <c r="H1674" s="106"/>
      <c r="I1674" s="110" t="str">
        <f t="shared" si="63"/>
        <v/>
      </c>
      <c r="J1674" s="122" t="s">
        <v>16788</v>
      </c>
      <c r="K1674" s="110" t="s">
        <v>3226</v>
      </c>
      <c r="L1674" s="110" t="s">
        <v>1095</v>
      </c>
      <c r="M1674" s="134" t="str">
        <f t="shared" ref="M1674:M1737" si="64">IF(N1674="","",HYPERLINK(O1674,N1674))</f>
        <v/>
      </c>
      <c r="N1674" s="110"/>
      <c r="O1674" s="110"/>
      <c r="P1674" s="234"/>
    </row>
    <row r="1675" spans="1:16" x14ac:dyDescent="0.2">
      <c r="A1675" s="154"/>
      <c r="B1675" s="154"/>
      <c r="C1675" s="154"/>
      <c r="D1675" s="149"/>
      <c r="E1675" s="149"/>
      <c r="F1675" s="150"/>
      <c r="H1675" s="106"/>
      <c r="I1675" s="110" t="str">
        <f t="shared" si="63"/>
        <v/>
      </c>
      <c r="J1675" s="122" t="s">
        <v>19366</v>
      </c>
      <c r="K1675" s="110" t="s">
        <v>3227</v>
      </c>
      <c r="L1675" s="110" t="s">
        <v>1095</v>
      </c>
      <c r="M1675" s="134" t="str">
        <f t="shared" si="64"/>
        <v/>
      </c>
      <c r="N1675" s="110"/>
      <c r="O1675" s="110"/>
      <c r="P1675" s="234"/>
    </row>
    <row r="1676" spans="1:16" x14ac:dyDescent="0.2">
      <c r="A1676" s="154"/>
      <c r="B1676" s="154"/>
      <c r="C1676" s="154"/>
      <c r="D1676" s="149"/>
      <c r="E1676" s="149"/>
      <c r="F1676" s="150"/>
      <c r="H1676" s="106"/>
      <c r="I1676" s="110" t="str">
        <f t="shared" si="63"/>
        <v/>
      </c>
      <c r="J1676" s="122" t="s">
        <v>16789</v>
      </c>
      <c r="K1676" s="110" t="s">
        <v>3228</v>
      </c>
      <c r="L1676" s="110" t="s">
        <v>1095</v>
      </c>
      <c r="M1676" s="134" t="str">
        <f t="shared" si="64"/>
        <v/>
      </c>
      <c r="N1676" s="110"/>
      <c r="O1676" s="110"/>
      <c r="P1676" s="234"/>
    </row>
    <row r="1677" spans="1:16" x14ac:dyDescent="0.2">
      <c r="A1677" s="154"/>
      <c r="B1677" s="154"/>
      <c r="C1677" s="154"/>
      <c r="D1677" s="149"/>
      <c r="E1677" s="149"/>
      <c r="F1677" s="150"/>
      <c r="H1677" s="106"/>
      <c r="I1677" s="110" t="str">
        <f t="shared" si="63"/>
        <v/>
      </c>
      <c r="J1677" s="122" t="s">
        <v>16790</v>
      </c>
      <c r="K1677" s="110" t="s">
        <v>3229</v>
      </c>
      <c r="L1677" s="110" t="s">
        <v>1095</v>
      </c>
      <c r="M1677" s="134" t="str">
        <f t="shared" si="64"/>
        <v/>
      </c>
      <c r="N1677" s="110"/>
      <c r="O1677" s="110"/>
      <c r="P1677" s="234"/>
    </row>
    <row r="1678" spans="1:16" x14ac:dyDescent="0.2">
      <c r="A1678" s="154"/>
      <c r="B1678" s="154"/>
      <c r="C1678" s="154"/>
      <c r="D1678" s="149"/>
      <c r="E1678" s="149"/>
      <c r="F1678" s="150"/>
      <c r="H1678" s="106"/>
      <c r="I1678" s="110" t="str">
        <f t="shared" si="63"/>
        <v/>
      </c>
      <c r="J1678" s="122" t="s">
        <v>16791</v>
      </c>
      <c r="K1678" s="110" t="s">
        <v>3230</v>
      </c>
      <c r="L1678" s="110" t="s">
        <v>1095</v>
      </c>
      <c r="M1678" s="134" t="str">
        <f t="shared" si="64"/>
        <v/>
      </c>
      <c r="N1678" s="110"/>
      <c r="O1678" s="110"/>
      <c r="P1678" s="234"/>
    </row>
    <row r="1679" spans="1:16" x14ac:dyDescent="0.2">
      <c r="A1679" s="154"/>
      <c r="B1679" s="154"/>
      <c r="C1679" s="154"/>
      <c r="D1679" s="149"/>
      <c r="E1679" s="149"/>
      <c r="F1679" s="150"/>
      <c r="H1679" s="106"/>
      <c r="I1679" s="110" t="str">
        <f t="shared" si="63"/>
        <v/>
      </c>
      <c r="J1679" s="122" t="s">
        <v>16792</v>
      </c>
      <c r="K1679" s="110" t="s">
        <v>3231</v>
      </c>
      <c r="L1679" s="110" t="s">
        <v>1095</v>
      </c>
      <c r="M1679" s="134" t="str">
        <f t="shared" si="64"/>
        <v/>
      </c>
      <c r="N1679" s="110"/>
      <c r="O1679" s="110"/>
      <c r="P1679" s="234"/>
    </row>
    <row r="1680" spans="1:16" x14ac:dyDescent="0.2">
      <c r="A1680" s="154"/>
      <c r="B1680" s="154"/>
      <c r="C1680" s="154"/>
      <c r="D1680" s="149"/>
      <c r="E1680" s="149"/>
      <c r="F1680" s="150"/>
      <c r="H1680" s="106"/>
      <c r="I1680" s="110" t="str">
        <f t="shared" si="63"/>
        <v/>
      </c>
      <c r="J1680" s="122" t="s">
        <v>16793</v>
      </c>
      <c r="K1680" s="110" t="s">
        <v>3232</v>
      </c>
      <c r="L1680" s="110" t="s">
        <v>1095</v>
      </c>
      <c r="M1680" s="134" t="str">
        <f t="shared" si="64"/>
        <v/>
      </c>
      <c r="N1680" s="110"/>
      <c r="O1680" s="110"/>
      <c r="P1680" s="234"/>
    </row>
    <row r="1681" spans="1:16" x14ac:dyDescent="0.2">
      <c r="A1681" s="154"/>
      <c r="B1681" s="154"/>
      <c r="C1681" s="154"/>
      <c r="D1681" s="149"/>
      <c r="E1681" s="149"/>
      <c r="F1681" s="150"/>
      <c r="H1681" s="106"/>
      <c r="I1681" s="110" t="str">
        <f t="shared" si="63"/>
        <v/>
      </c>
      <c r="J1681" s="122" t="s">
        <v>16794</v>
      </c>
      <c r="K1681" s="110" t="s">
        <v>3233</v>
      </c>
      <c r="L1681" s="110" t="s">
        <v>1095</v>
      </c>
      <c r="M1681" s="134" t="str">
        <f t="shared" si="64"/>
        <v/>
      </c>
      <c r="N1681" s="110"/>
      <c r="O1681" s="110"/>
      <c r="P1681" s="234"/>
    </row>
    <row r="1682" spans="1:16" x14ac:dyDescent="0.2">
      <c r="A1682" s="154"/>
      <c r="B1682" s="154"/>
      <c r="C1682" s="154"/>
      <c r="D1682" s="149"/>
      <c r="E1682" s="149"/>
      <c r="F1682" s="150"/>
      <c r="H1682" s="106"/>
      <c r="I1682" s="110" t="str">
        <f t="shared" si="63"/>
        <v/>
      </c>
      <c r="J1682" s="122" t="s">
        <v>16795</v>
      </c>
      <c r="K1682" s="110" t="s">
        <v>3234</v>
      </c>
      <c r="L1682" s="110" t="s">
        <v>1095</v>
      </c>
      <c r="M1682" s="134" t="str">
        <f t="shared" si="64"/>
        <v/>
      </c>
      <c r="N1682" s="110"/>
      <c r="O1682" s="110"/>
      <c r="P1682" s="234"/>
    </row>
    <row r="1683" spans="1:16" x14ac:dyDescent="0.2">
      <c r="A1683" s="154"/>
      <c r="B1683" s="154"/>
      <c r="C1683" s="154"/>
      <c r="D1683" s="149"/>
      <c r="E1683" s="149"/>
      <c r="F1683" s="150"/>
      <c r="H1683" s="106"/>
      <c r="I1683" s="110" t="str">
        <f t="shared" si="63"/>
        <v/>
      </c>
      <c r="J1683" s="122" t="s">
        <v>16796</v>
      </c>
      <c r="K1683" s="110" t="s">
        <v>3235</v>
      </c>
      <c r="L1683" s="110" t="s">
        <v>1095</v>
      </c>
      <c r="M1683" s="134" t="str">
        <f t="shared" si="64"/>
        <v/>
      </c>
      <c r="N1683" s="110"/>
      <c r="O1683" s="110"/>
      <c r="P1683" s="234"/>
    </row>
    <row r="1684" spans="1:16" x14ac:dyDescent="0.2">
      <c r="A1684" s="154"/>
      <c r="B1684" s="154"/>
      <c r="C1684" s="154"/>
      <c r="D1684" s="149"/>
      <c r="E1684" s="149"/>
      <c r="F1684" s="150"/>
      <c r="H1684" s="106"/>
      <c r="I1684" s="110" t="str">
        <f t="shared" si="63"/>
        <v/>
      </c>
      <c r="J1684" s="122" t="s">
        <v>16797</v>
      </c>
      <c r="K1684" s="110" t="s">
        <v>3236</v>
      </c>
      <c r="L1684" s="110" t="s">
        <v>1095</v>
      </c>
      <c r="M1684" s="134" t="str">
        <f t="shared" si="64"/>
        <v/>
      </c>
      <c r="N1684" s="110"/>
      <c r="O1684" s="110"/>
      <c r="P1684" s="234"/>
    </row>
    <row r="1685" spans="1:16" x14ac:dyDescent="0.2">
      <c r="A1685" s="154"/>
      <c r="B1685" s="154"/>
      <c r="C1685" s="154"/>
      <c r="D1685" s="149"/>
      <c r="E1685" s="149"/>
      <c r="F1685" s="150"/>
      <c r="H1685" s="106"/>
      <c r="I1685" s="110" t="str">
        <f t="shared" si="63"/>
        <v/>
      </c>
      <c r="J1685" s="122" t="s">
        <v>16798</v>
      </c>
      <c r="K1685" s="110" t="s">
        <v>3237</v>
      </c>
      <c r="L1685" s="110" t="s">
        <v>1095</v>
      </c>
      <c r="M1685" s="134" t="str">
        <f t="shared" si="64"/>
        <v/>
      </c>
      <c r="N1685" s="110"/>
      <c r="O1685" s="110"/>
      <c r="P1685" s="234"/>
    </row>
    <row r="1686" spans="1:16" x14ac:dyDescent="0.2">
      <c r="A1686" s="154"/>
      <c r="B1686" s="154"/>
      <c r="C1686" s="154"/>
      <c r="D1686" s="149"/>
      <c r="E1686" s="149"/>
      <c r="F1686" s="150"/>
      <c r="H1686" s="106"/>
      <c r="I1686" s="110" t="str">
        <f t="shared" si="63"/>
        <v/>
      </c>
      <c r="J1686" s="122" t="s">
        <v>16799</v>
      </c>
      <c r="K1686" s="110" t="s">
        <v>3238</v>
      </c>
      <c r="L1686" s="110" t="s">
        <v>1095</v>
      </c>
      <c r="M1686" s="134" t="str">
        <f t="shared" si="64"/>
        <v/>
      </c>
      <c r="N1686" s="110"/>
      <c r="O1686" s="110"/>
      <c r="P1686" s="234"/>
    </row>
    <row r="1687" spans="1:16" x14ac:dyDescent="0.2">
      <c r="A1687" s="154"/>
      <c r="B1687" s="154"/>
      <c r="C1687" s="154"/>
      <c r="D1687" s="149"/>
      <c r="E1687" s="149"/>
      <c r="F1687" s="150"/>
      <c r="H1687" s="106"/>
      <c r="I1687" s="110" t="str">
        <f t="shared" si="63"/>
        <v/>
      </c>
      <c r="J1687" s="122" t="s">
        <v>16800</v>
      </c>
      <c r="K1687" s="110" t="s">
        <v>3239</v>
      </c>
      <c r="L1687" s="110" t="s">
        <v>1095</v>
      </c>
      <c r="M1687" s="134" t="str">
        <f t="shared" si="64"/>
        <v/>
      </c>
      <c r="N1687" s="110"/>
      <c r="O1687" s="110"/>
      <c r="P1687" s="234"/>
    </row>
    <row r="1688" spans="1:16" x14ac:dyDescent="0.2">
      <c r="A1688" s="154"/>
      <c r="B1688" s="154"/>
      <c r="C1688" s="154"/>
      <c r="D1688" s="149"/>
      <c r="E1688" s="149"/>
      <c r="F1688" s="150"/>
      <c r="H1688" s="106"/>
      <c r="I1688" s="110" t="str">
        <f t="shared" si="63"/>
        <v/>
      </c>
      <c r="J1688" s="122" t="s">
        <v>16801</v>
      </c>
      <c r="K1688" s="110" t="s">
        <v>3240</v>
      </c>
      <c r="L1688" s="110" t="s">
        <v>1095</v>
      </c>
      <c r="M1688" s="134" t="str">
        <f t="shared" si="64"/>
        <v/>
      </c>
      <c r="N1688" s="110"/>
      <c r="O1688" s="110"/>
      <c r="P1688" s="234"/>
    </row>
    <row r="1689" spans="1:16" x14ac:dyDescent="0.2">
      <c r="A1689" s="154"/>
      <c r="B1689" s="154"/>
      <c r="C1689" s="154"/>
      <c r="D1689" s="149"/>
      <c r="E1689" s="149"/>
      <c r="F1689" s="150"/>
      <c r="H1689" s="106"/>
      <c r="I1689" s="110" t="str">
        <f t="shared" si="63"/>
        <v/>
      </c>
      <c r="J1689" s="122" t="s">
        <v>16802</v>
      </c>
      <c r="K1689" s="110" t="s">
        <v>3241</v>
      </c>
      <c r="L1689" s="110" t="s">
        <v>1095</v>
      </c>
      <c r="M1689" s="134" t="str">
        <f t="shared" si="64"/>
        <v/>
      </c>
      <c r="N1689" s="110"/>
      <c r="O1689" s="110"/>
      <c r="P1689" s="234"/>
    </row>
    <row r="1690" spans="1:16" x14ac:dyDescent="0.2">
      <c r="A1690" s="154"/>
      <c r="B1690" s="154"/>
      <c r="C1690" s="154"/>
      <c r="D1690" s="149"/>
      <c r="E1690" s="149"/>
      <c r="F1690" s="150"/>
      <c r="H1690" s="106"/>
      <c r="I1690" s="110" t="str">
        <f t="shared" si="63"/>
        <v/>
      </c>
      <c r="J1690" s="122" t="s">
        <v>16803</v>
      </c>
      <c r="K1690" s="110" t="s">
        <v>3242</v>
      </c>
      <c r="L1690" s="110" t="s">
        <v>1095</v>
      </c>
      <c r="M1690" s="134" t="str">
        <f t="shared" si="64"/>
        <v/>
      </c>
      <c r="N1690" s="110"/>
      <c r="O1690" s="110"/>
      <c r="P1690" s="234"/>
    </row>
    <row r="1691" spans="1:16" x14ac:dyDescent="0.2">
      <c r="A1691" s="154"/>
      <c r="B1691" s="154"/>
      <c r="C1691" s="154"/>
      <c r="D1691" s="149"/>
      <c r="E1691" s="149"/>
      <c r="F1691" s="150"/>
      <c r="H1691" s="106"/>
      <c r="I1691" s="110" t="str">
        <f t="shared" si="63"/>
        <v/>
      </c>
      <c r="J1691" s="122" t="s">
        <v>16804</v>
      </c>
      <c r="K1691" s="110" t="s">
        <v>3243</v>
      </c>
      <c r="L1691" s="110" t="s">
        <v>1095</v>
      </c>
      <c r="M1691" s="134" t="str">
        <f t="shared" si="64"/>
        <v/>
      </c>
      <c r="N1691" s="110"/>
      <c r="O1691" s="110"/>
      <c r="P1691" s="234"/>
    </row>
    <row r="1692" spans="1:16" x14ac:dyDescent="0.2">
      <c r="A1692" s="154"/>
      <c r="B1692" s="154"/>
      <c r="C1692" s="154"/>
      <c r="D1692" s="149"/>
      <c r="E1692" s="149"/>
      <c r="F1692" s="150"/>
      <c r="H1692" s="106"/>
      <c r="I1692" s="110" t="str">
        <f t="shared" si="63"/>
        <v/>
      </c>
      <c r="J1692" s="122" t="s">
        <v>16805</v>
      </c>
      <c r="K1692" s="110" t="s">
        <v>3244</v>
      </c>
      <c r="L1692" s="110" t="s">
        <v>1095</v>
      </c>
      <c r="M1692" s="134" t="str">
        <f t="shared" si="64"/>
        <v/>
      </c>
      <c r="N1692" s="110"/>
      <c r="O1692" s="110"/>
      <c r="P1692" s="234"/>
    </row>
    <row r="1693" spans="1:16" x14ac:dyDescent="0.2">
      <c r="A1693" s="154"/>
      <c r="B1693" s="154"/>
      <c r="C1693" s="154"/>
      <c r="D1693" s="149"/>
      <c r="E1693" s="149"/>
      <c r="F1693" s="150"/>
      <c r="H1693" s="106"/>
      <c r="I1693" s="110" t="str">
        <f t="shared" si="63"/>
        <v/>
      </c>
      <c r="J1693" s="122" t="s">
        <v>16806</v>
      </c>
      <c r="K1693" s="110" t="s">
        <v>3245</v>
      </c>
      <c r="L1693" s="110" t="s">
        <v>1095</v>
      </c>
      <c r="M1693" s="134" t="str">
        <f t="shared" si="64"/>
        <v/>
      </c>
      <c r="N1693" s="110"/>
      <c r="O1693" s="110"/>
      <c r="P1693" s="234"/>
    </row>
    <row r="1694" spans="1:16" x14ac:dyDescent="0.2">
      <c r="A1694" s="154"/>
      <c r="B1694" s="154"/>
      <c r="C1694" s="154"/>
      <c r="D1694" s="149"/>
      <c r="E1694" s="149"/>
      <c r="F1694" s="150"/>
      <c r="H1694" s="106"/>
      <c r="I1694" s="110" t="str">
        <f t="shared" si="63"/>
        <v/>
      </c>
      <c r="J1694" s="122" t="s">
        <v>16807</v>
      </c>
      <c r="K1694" s="110" t="s">
        <v>3246</v>
      </c>
      <c r="L1694" s="110" t="s">
        <v>1095</v>
      </c>
      <c r="M1694" s="134" t="str">
        <f t="shared" si="64"/>
        <v/>
      </c>
      <c r="N1694" s="110"/>
      <c r="O1694" s="110"/>
      <c r="P1694" s="234"/>
    </row>
    <row r="1695" spans="1:16" x14ac:dyDescent="0.2">
      <c r="A1695" s="154"/>
      <c r="B1695" s="154"/>
      <c r="C1695" s="154"/>
      <c r="D1695" s="149"/>
      <c r="E1695" s="149"/>
      <c r="F1695" s="150"/>
      <c r="H1695" s="106"/>
      <c r="I1695" s="110" t="str">
        <f t="shared" si="63"/>
        <v/>
      </c>
      <c r="J1695" s="122" t="s">
        <v>16808</v>
      </c>
      <c r="K1695" s="110" t="s">
        <v>3247</v>
      </c>
      <c r="L1695" s="110" t="s">
        <v>1095</v>
      </c>
      <c r="M1695" s="134" t="str">
        <f t="shared" si="64"/>
        <v/>
      </c>
      <c r="N1695" s="110"/>
      <c r="O1695" s="110"/>
      <c r="P1695" s="234"/>
    </row>
    <row r="1696" spans="1:16" x14ac:dyDescent="0.2">
      <c r="A1696" s="154"/>
      <c r="B1696" s="154"/>
      <c r="C1696" s="154"/>
      <c r="D1696" s="149"/>
      <c r="E1696" s="149"/>
      <c r="F1696" s="150"/>
      <c r="H1696" s="106"/>
      <c r="I1696" s="110" t="str">
        <f t="shared" si="63"/>
        <v/>
      </c>
      <c r="J1696" s="122" t="s">
        <v>16809</v>
      </c>
      <c r="K1696" s="110" t="s">
        <v>3248</v>
      </c>
      <c r="L1696" s="110" t="s">
        <v>1095</v>
      </c>
      <c r="M1696" s="134" t="str">
        <f t="shared" si="64"/>
        <v/>
      </c>
      <c r="N1696" s="110"/>
      <c r="O1696" s="110"/>
      <c r="P1696" s="234"/>
    </row>
    <row r="1697" spans="1:16" x14ac:dyDescent="0.2">
      <c r="A1697" s="154"/>
      <c r="B1697" s="154"/>
      <c r="C1697" s="154"/>
      <c r="D1697" s="149"/>
      <c r="E1697" s="149"/>
      <c r="F1697" s="150"/>
      <c r="H1697" s="106"/>
      <c r="I1697" s="110" t="str">
        <f t="shared" si="63"/>
        <v/>
      </c>
      <c r="J1697" s="122" t="s">
        <v>16810</v>
      </c>
      <c r="K1697" s="110" t="s">
        <v>3249</v>
      </c>
      <c r="L1697" s="110" t="s">
        <v>1095</v>
      </c>
      <c r="M1697" s="134" t="str">
        <f t="shared" si="64"/>
        <v/>
      </c>
      <c r="N1697" s="110"/>
      <c r="O1697" s="110"/>
      <c r="P1697" s="234"/>
    </row>
    <row r="1698" spans="1:16" x14ac:dyDescent="0.2">
      <c r="A1698" s="154"/>
      <c r="B1698" s="154"/>
      <c r="C1698" s="154"/>
      <c r="D1698" s="149"/>
      <c r="E1698" s="149"/>
      <c r="F1698" s="150"/>
      <c r="H1698" s="106"/>
      <c r="I1698" s="110" t="str">
        <f t="shared" si="63"/>
        <v/>
      </c>
      <c r="J1698" s="122" t="s">
        <v>16811</v>
      </c>
      <c r="K1698" s="110" t="s">
        <v>3250</v>
      </c>
      <c r="L1698" s="110" t="s">
        <v>1095</v>
      </c>
      <c r="M1698" s="134" t="str">
        <f t="shared" si="64"/>
        <v/>
      </c>
      <c r="N1698" s="110"/>
      <c r="O1698" s="110"/>
      <c r="P1698" s="234"/>
    </row>
    <row r="1699" spans="1:16" x14ac:dyDescent="0.2">
      <c r="A1699" s="154"/>
      <c r="B1699" s="154"/>
      <c r="C1699" s="154"/>
      <c r="D1699" s="149"/>
      <c r="E1699" s="149"/>
      <c r="F1699" s="150"/>
      <c r="H1699" s="106"/>
      <c r="I1699" s="110" t="str">
        <f t="shared" si="63"/>
        <v/>
      </c>
      <c r="J1699" s="122" t="s">
        <v>16812</v>
      </c>
      <c r="K1699" s="110" t="s">
        <v>3251</v>
      </c>
      <c r="L1699" s="110" t="s">
        <v>1095</v>
      </c>
      <c r="M1699" s="134" t="str">
        <f t="shared" si="64"/>
        <v/>
      </c>
      <c r="N1699" s="110"/>
      <c r="O1699" s="110"/>
      <c r="P1699" s="234"/>
    </row>
    <row r="1700" spans="1:16" x14ac:dyDescent="0.2">
      <c r="A1700" s="154"/>
      <c r="B1700" s="154"/>
      <c r="C1700" s="154"/>
      <c r="D1700" s="149"/>
      <c r="E1700" s="149"/>
      <c r="F1700" s="150"/>
      <c r="H1700" s="106"/>
      <c r="I1700" s="110" t="str">
        <f t="shared" si="63"/>
        <v/>
      </c>
      <c r="J1700" s="122" t="s">
        <v>16813</v>
      </c>
      <c r="K1700" s="110" t="s">
        <v>3252</v>
      </c>
      <c r="L1700" s="110" t="s">
        <v>1095</v>
      </c>
      <c r="M1700" s="134" t="str">
        <f t="shared" si="64"/>
        <v/>
      </c>
      <c r="N1700" s="110"/>
      <c r="O1700" s="110"/>
      <c r="P1700" s="234"/>
    </row>
    <row r="1701" spans="1:16" x14ac:dyDescent="0.2">
      <c r="A1701" s="154"/>
      <c r="B1701" s="154"/>
      <c r="C1701" s="154"/>
      <c r="D1701" s="149"/>
      <c r="E1701" s="149"/>
      <c r="F1701" s="150"/>
      <c r="H1701" s="106"/>
      <c r="I1701" s="110" t="str">
        <f t="shared" si="63"/>
        <v/>
      </c>
      <c r="J1701" s="122" t="s">
        <v>16814</v>
      </c>
      <c r="K1701" s="110" t="s">
        <v>3253</v>
      </c>
      <c r="L1701" s="110" t="s">
        <v>1095</v>
      </c>
      <c r="M1701" s="134" t="str">
        <f t="shared" si="64"/>
        <v/>
      </c>
      <c r="N1701" s="110"/>
      <c r="O1701" s="110"/>
      <c r="P1701" s="234"/>
    </row>
    <row r="1702" spans="1:16" x14ac:dyDescent="0.2">
      <c r="A1702" s="154"/>
      <c r="B1702" s="154"/>
      <c r="C1702" s="154"/>
      <c r="D1702" s="149"/>
      <c r="E1702" s="149"/>
      <c r="F1702" s="150"/>
      <c r="H1702" s="106"/>
      <c r="I1702" s="110" t="str">
        <f t="shared" si="63"/>
        <v/>
      </c>
      <c r="J1702" s="122" t="s">
        <v>16815</v>
      </c>
      <c r="K1702" s="110" t="s">
        <v>3254</v>
      </c>
      <c r="L1702" s="110" t="s">
        <v>1095</v>
      </c>
      <c r="M1702" s="134" t="str">
        <f t="shared" si="64"/>
        <v/>
      </c>
      <c r="N1702" s="110"/>
      <c r="O1702" s="110"/>
      <c r="P1702" s="234"/>
    </row>
    <row r="1703" spans="1:16" x14ac:dyDescent="0.2">
      <c r="A1703" s="154"/>
      <c r="B1703" s="154"/>
      <c r="C1703" s="154"/>
      <c r="D1703" s="149"/>
      <c r="E1703" s="149"/>
      <c r="F1703" s="150"/>
      <c r="H1703" s="106"/>
      <c r="I1703" s="110" t="str">
        <f t="shared" si="63"/>
        <v/>
      </c>
      <c r="J1703" s="122" t="s">
        <v>16816</v>
      </c>
      <c r="K1703" s="110" t="s">
        <v>3255</v>
      </c>
      <c r="L1703" s="110" t="s">
        <v>1095</v>
      </c>
      <c r="M1703" s="134" t="str">
        <f t="shared" si="64"/>
        <v/>
      </c>
      <c r="N1703" s="110"/>
      <c r="O1703" s="110"/>
      <c r="P1703" s="234"/>
    </row>
    <row r="1704" spans="1:16" x14ac:dyDescent="0.2">
      <c r="A1704" s="154"/>
      <c r="B1704" s="154"/>
      <c r="C1704" s="154"/>
      <c r="D1704" s="149"/>
      <c r="E1704" s="149"/>
      <c r="F1704" s="150"/>
      <c r="H1704" s="106"/>
      <c r="I1704" s="110" t="str">
        <f t="shared" si="63"/>
        <v/>
      </c>
      <c r="J1704" s="122" t="s">
        <v>16817</v>
      </c>
      <c r="K1704" s="110" t="s">
        <v>3256</v>
      </c>
      <c r="L1704" s="110" t="s">
        <v>1095</v>
      </c>
      <c r="M1704" s="134" t="str">
        <f t="shared" si="64"/>
        <v/>
      </c>
      <c r="N1704" s="110"/>
      <c r="O1704" s="110"/>
      <c r="P1704" s="234"/>
    </row>
    <row r="1705" spans="1:16" x14ac:dyDescent="0.2">
      <c r="A1705" s="154"/>
      <c r="B1705" s="154"/>
      <c r="C1705" s="154"/>
      <c r="D1705" s="149"/>
      <c r="E1705" s="149"/>
      <c r="F1705" s="150"/>
      <c r="H1705" s="106"/>
      <c r="I1705" s="110" t="str">
        <f t="shared" si="63"/>
        <v/>
      </c>
      <c r="J1705" s="122" t="s">
        <v>16818</v>
      </c>
      <c r="K1705" s="110" t="s">
        <v>3257</v>
      </c>
      <c r="L1705" s="110" t="s">
        <v>1095</v>
      </c>
      <c r="M1705" s="134" t="str">
        <f t="shared" si="64"/>
        <v/>
      </c>
      <c r="N1705" s="110"/>
      <c r="O1705" s="110"/>
      <c r="P1705" s="234"/>
    </row>
    <row r="1706" spans="1:16" x14ac:dyDescent="0.2">
      <c r="A1706" s="154"/>
      <c r="B1706" s="154"/>
      <c r="C1706" s="154"/>
      <c r="D1706" s="149"/>
      <c r="E1706" s="149"/>
      <c r="F1706" s="150"/>
      <c r="H1706" s="106"/>
      <c r="I1706" s="110" t="str">
        <f t="shared" si="63"/>
        <v/>
      </c>
      <c r="J1706" s="122" t="s">
        <v>16819</v>
      </c>
      <c r="K1706" s="110" t="s">
        <v>3258</v>
      </c>
      <c r="L1706" s="110" t="s">
        <v>1095</v>
      </c>
      <c r="M1706" s="134" t="str">
        <f t="shared" si="64"/>
        <v/>
      </c>
      <c r="N1706" s="110"/>
      <c r="O1706" s="110"/>
      <c r="P1706" s="234"/>
    </row>
    <row r="1707" spans="1:16" x14ac:dyDescent="0.2">
      <c r="A1707" s="154"/>
      <c r="B1707" s="154"/>
      <c r="C1707" s="154"/>
      <c r="D1707" s="149"/>
      <c r="E1707" s="149"/>
      <c r="F1707" s="150"/>
      <c r="H1707" s="106"/>
      <c r="I1707" s="110" t="str">
        <f t="shared" si="63"/>
        <v/>
      </c>
      <c r="J1707" s="122" t="s">
        <v>16820</v>
      </c>
      <c r="K1707" s="110" t="s">
        <v>3259</v>
      </c>
      <c r="L1707" s="110" t="s">
        <v>1095</v>
      </c>
      <c r="M1707" s="134" t="str">
        <f t="shared" si="64"/>
        <v/>
      </c>
      <c r="N1707" s="110"/>
      <c r="O1707" s="110"/>
      <c r="P1707" s="234"/>
    </row>
    <row r="1708" spans="1:16" x14ac:dyDescent="0.2">
      <c r="A1708" s="154"/>
      <c r="B1708" s="154"/>
      <c r="C1708" s="154"/>
      <c r="D1708" s="149"/>
      <c r="E1708" s="149"/>
      <c r="F1708" s="150"/>
      <c r="H1708" s="106"/>
      <c r="I1708" s="110" t="str">
        <f t="shared" si="63"/>
        <v/>
      </c>
      <c r="J1708" s="122" t="s">
        <v>16821</v>
      </c>
      <c r="K1708" s="110" t="s">
        <v>3260</v>
      </c>
      <c r="L1708" s="110" t="s">
        <v>1095</v>
      </c>
      <c r="M1708" s="134" t="str">
        <f t="shared" si="64"/>
        <v/>
      </c>
      <c r="N1708" s="110"/>
      <c r="O1708" s="110"/>
      <c r="P1708" s="234"/>
    </row>
    <row r="1709" spans="1:16" x14ac:dyDescent="0.2">
      <c r="A1709" s="154"/>
      <c r="B1709" s="154"/>
      <c r="C1709" s="154"/>
      <c r="D1709" s="149"/>
      <c r="E1709" s="149"/>
      <c r="F1709" s="150"/>
      <c r="H1709" s="106"/>
      <c r="I1709" s="110" t="str">
        <f t="shared" si="63"/>
        <v/>
      </c>
      <c r="J1709" s="122" t="s">
        <v>16822</v>
      </c>
      <c r="K1709" s="110" t="s">
        <v>3261</v>
      </c>
      <c r="L1709" s="110" t="s">
        <v>1095</v>
      </c>
      <c r="M1709" s="134" t="str">
        <f t="shared" si="64"/>
        <v/>
      </c>
      <c r="N1709" s="110"/>
      <c r="O1709" s="110"/>
      <c r="P1709" s="234"/>
    </row>
    <row r="1710" spans="1:16" x14ac:dyDescent="0.2">
      <c r="A1710" s="154"/>
      <c r="B1710" s="154"/>
      <c r="C1710" s="154"/>
      <c r="D1710" s="149"/>
      <c r="E1710" s="149"/>
      <c r="F1710" s="150"/>
      <c r="H1710" s="106"/>
      <c r="I1710" s="110" t="str">
        <f t="shared" si="63"/>
        <v/>
      </c>
      <c r="J1710" s="122" t="s">
        <v>16823</v>
      </c>
      <c r="K1710" s="110" t="s">
        <v>3262</v>
      </c>
      <c r="L1710" s="110" t="s">
        <v>1095</v>
      </c>
      <c r="M1710" s="134" t="str">
        <f t="shared" si="64"/>
        <v/>
      </c>
      <c r="N1710" s="110"/>
      <c r="O1710" s="110"/>
      <c r="P1710" s="234"/>
    </row>
    <row r="1711" spans="1:16" x14ac:dyDescent="0.2">
      <c r="A1711" s="154"/>
      <c r="B1711" s="154"/>
      <c r="C1711" s="154"/>
      <c r="D1711" s="149"/>
      <c r="E1711" s="149"/>
      <c r="F1711" s="150"/>
      <c r="H1711" s="106"/>
      <c r="I1711" s="110" t="str">
        <f t="shared" si="63"/>
        <v/>
      </c>
      <c r="J1711" s="122" t="s">
        <v>16824</v>
      </c>
      <c r="K1711" s="110" t="s">
        <v>3263</v>
      </c>
      <c r="L1711" s="110" t="s">
        <v>1095</v>
      </c>
      <c r="M1711" s="134" t="str">
        <f t="shared" si="64"/>
        <v/>
      </c>
      <c r="N1711" s="110"/>
      <c r="O1711" s="110"/>
      <c r="P1711" s="234"/>
    </row>
    <row r="1712" spans="1:16" x14ac:dyDescent="0.2">
      <c r="A1712" s="154"/>
      <c r="B1712" s="154"/>
      <c r="C1712" s="154"/>
      <c r="D1712" s="149"/>
      <c r="E1712" s="149"/>
      <c r="F1712" s="150"/>
      <c r="H1712" s="106"/>
      <c r="I1712" s="110" t="str">
        <f t="shared" si="63"/>
        <v/>
      </c>
      <c r="J1712" s="122" t="s">
        <v>16825</v>
      </c>
      <c r="K1712" s="110" t="s">
        <v>3264</v>
      </c>
      <c r="L1712" s="110" t="s">
        <v>1095</v>
      </c>
      <c r="M1712" s="134" t="str">
        <f t="shared" si="64"/>
        <v/>
      </c>
      <c r="N1712" s="110"/>
      <c r="O1712" s="110"/>
      <c r="P1712" s="234"/>
    </row>
    <row r="1713" spans="1:16" x14ac:dyDescent="0.2">
      <c r="A1713" s="154"/>
      <c r="B1713" s="154"/>
      <c r="C1713" s="154"/>
      <c r="D1713" s="149"/>
      <c r="E1713" s="149"/>
      <c r="F1713" s="150"/>
      <c r="H1713" s="106"/>
      <c r="I1713" s="110" t="str">
        <f t="shared" si="63"/>
        <v/>
      </c>
      <c r="J1713" s="122" t="s">
        <v>16826</v>
      </c>
      <c r="K1713" s="110" t="s">
        <v>3265</v>
      </c>
      <c r="L1713" s="110" t="s">
        <v>1095</v>
      </c>
      <c r="M1713" s="134" t="str">
        <f t="shared" si="64"/>
        <v/>
      </c>
      <c r="N1713" s="110"/>
      <c r="O1713" s="110"/>
      <c r="P1713" s="234"/>
    </row>
    <row r="1714" spans="1:16" x14ac:dyDescent="0.2">
      <c r="A1714" s="154"/>
      <c r="B1714" s="154"/>
      <c r="C1714" s="154"/>
      <c r="D1714" s="149"/>
      <c r="E1714" s="149"/>
      <c r="F1714" s="150"/>
      <c r="H1714" s="106"/>
      <c r="I1714" s="110" t="str">
        <f t="shared" si="63"/>
        <v/>
      </c>
      <c r="J1714" s="122" t="s">
        <v>16827</v>
      </c>
      <c r="K1714" s="110" t="s">
        <v>3266</v>
      </c>
      <c r="L1714" s="110" t="s">
        <v>1095</v>
      </c>
      <c r="M1714" s="134" t="str">
        <f t="shared" si="64"/>
        <v/>
      </c>
      <c r="N1714" s="110"/>
      <c r="O1714" s="110"/>
      <c r="P1714" s="234"/>
    </row>
    <row r="1715" spans="1:16" x14ac:dyDescent="0.2">
      <c r="A1715" s="154"/>
      <c r="B1715" s="154"/>
      <c r="C1715" s="154"/>
      <c r="D1715" s="149"/>
      <c r="E1715" s="149"/>
      <c r="F1715" s="150"/>
      <c r="H1715" s="106"/>
      <c r="I1715" s="110" t="str">
        <f t="shared" si="63"/>
        <v/>
      </c>
      <c r="J1715" s="122" t="s">
        <v>16828</v>
      </c>
      <c r="K1715" s="110" t="s">
        <v>3267</v>
      </c>
      <c r="L1715" s="110" t="s">
        <v>1095</v>
      </c>
      <c r="M1715" s="134" t="str">
        <f t="shared" si="64"/>
        <v/>
      </c>
      <c r="N1715" s="110"/>
      <c r="O1715" s="110"/>
      <c r="P1715" s="234"/>
    </row>
    <row r="1716" spans="1:16" x14ac:dyDescent="0.2">
      <c r="A1716" s="154"/>
      <c r="B1716" s="154"/>
      <c r="C1716" s="154"/>
      <c r="D1716" s="149"/>
      <c r="E1716" s="149"/>
      <c r="F1716" s="150"/>
      <c r="H1716" s="106"/>
      <c r="I1716" s="110" t="str">
        <f t="shared" si="63"/>
        <v/>
      </c>
      <c r="J1716" s="122" t="s">
        <v>16829</v>
      </c>
      <c r="K1716" s="110" t="s">
        <v>3268</v>
      </c>
      <c r="L1716" s="110" t="s">
        <v>1095</v>
      </c>
      <c r="M1716" s="134" t="str">
        <f t="shared" si="64"/>
        <v/>
      </c>
      <c r="N1716" s="110"/>
      <c r="O1716" s="110"/>
      <c r="P1716" s="234"/>
    </row>
    <row r="1717" spans="1:16" x14ac:dyDescent="0.2">
      <c r="A1717" s="154"/>
      <c r="B1717" s="154"/>
      <c r="C1717" s="154"/>
      <c r="D1717" s="149"/>
      <c r="E1717" s="149"/>
      <c r="F1717" s="150"/>
      <c r="H1717" s="106"/>
      <c r="I1717" s="110" t="str">
        <f t="shared" si="63"/>
        <v/>
      </c>
      <c r="J1717" s="122" t="s">
        <v>16830</v>
      </c>
      <c r="K1717" s="110" t="s">
        <v>3269</v>
      </c>
      <c r="L1717" s="110" t="s">
        <v>1095</v>
      </c>
      <c r="M1717" s="134" t="str">
        <f t="shared" si="64"/>
        <v/>
      </c>
      <c r="N1717" s="110"/>
      <c r="O1717" s="110"/>
      <c r="P1717" s="234"/>
    </row>
    <row r="1718" spans="1:16" x14ac:dyDescent="0.2">
      <c r="A1718" s="154"/>
      <c r="B1718" s="154"/>
      <c r="C1718" s="154"/>
      <c r="D1718" s="149"/>
      <c r="E1718" s="149"/>
      <c r="F1718" s="150"/>
      <c r="H1718" s="106"/>
      <c r="I1718" s="110" t="str">
        <f t="shared" si="63"/>
        <v/>
      </c>
      <c r="J1718" s="122" t="s">
        <v>16831</v>
      </c>
      <c r="K1718" s="110" t="s">
        <v>3270</v>
      </c>
      <c r="L1718" s="110" t="s">
        <v>1095</v>
      </c>
      <c r="M1718" s="134" t="str">
        <f t="shared" si="64"/>
        <v/>
      </c>
      <c r="N1718" s="110"/>
      <c r="O1718" s="110"/>
      <c r="P1718" s="234"/>
    </row>
    <row r="1719" spans="1:16" x14ac:dyDescent="0.2">
      <c r="A1719" s="154"/>
      <c r="B1719" s="154"/>
      <c r="C1719" s="154"/>
      <c r="D1719" s="149"/>
      <c r="E1719" s="149"/>
      <c r="F1719" s="150"/>
      <c r="H1719" s="106"/>
      <c r="I1719" s="110" t="str">
        <f t="shared" si="63"/>
        <v/>
      </c>
      <c r="J1719" s="122" t="s">
        <v>16832</v>
      </c>
      <c r="K1719" s="110" t="s">
        <v>3271</v>
      </c>
      <c r="L1719" s="110" t="s">
        <v>1095</v>
      </c>
      <c r="M1719" s="134" t="str">
        <f t="shared" si="64"/>
        <v/>
      </c>
      <c r="N1719" s="110"/>
      <c r="O1719" s="110"/>
      <c r="P1719" s="234"/>
    </row>
    <row r="1720" spans="1:16" x14ac:dyDescent="0.2">
      <c r="A1720" s="154"/>
      <c r="B1720" s="154"/>
      <c r="C1720" s="154"/>
      <c r="D1720" s="149"/>
      <c r="E1720" s="149"/>
      <c r="F1720" s="150"/>
      <c r="H1720" s="106"/>
      <c r="I1720" s="110" t="str">
        <f t="shared" si="63"/>
        <v/>
      </c>
      <c r="J1720" s="122" t="s">
        <v>16833</v>
      </c>
      <c r="K1720" s="110" t="s">
        <v>3272</v>
      </c>
      <c r="L1720" s="110" t="s">
        <v>1095</v>
      </c>
      <c r="M1720" s="134" t="str">
        <f t="shared" si="64"/>
        <v/>
      </c>
      <c r="N1720" s="110"/>
      <c r="O1720" s="110"/>
      <c r="P1720" s="234"/>
    </row>
    <row r="1721" spans="1:16" x14ac:dyDescent="0.2">
      <c r="A1721" s="154"/>
      <c r="B1721" s="154"/>
      <c r="C1721" s="154"/>
      <c r="D1721" s="149"/>
      <c r="E1721" s="149"/>
      <c r="F1721" s="150"/>
      <c r="H1721" s="106"/>
      <c r="I1721" s="110" t="str">
        <f t="shared" si="63"/>
        <v/>
      </c>
      <c r="J1721" s="122" t="s">
        <v>16834</v>
      </c>
      <c r="K1721" s="110" t="s">
        <v>3273</v>
      </c>
      <c r="L1721" s="110" t="s">
        <v>1095</v>
      </c>
      <c r="M1721" s="134" t="str">
        <f t="shared" si="64"/>
        <v/>
      </c>
      <c r="N1721" s="110"/>
      <c r="O1721" s="110"/>
      <c r="P1721" s="234"/>
    </row>
    <row r="1722" spans="1:16" x14ac:dyDescent="0.2">
      <c r="A1722" s="154"/>
      <c r="B1722" s="154"/>
      <c r="C1722" s="154"/>
      <c r="D1722" s="149"/>
      <c r="E1722" s="149"/>
      <c r="F1722" s="150"/>
      <c r="H1722" s="106"/>
      <c r="I1722" s="110" t="str">
        <f t="shared" si="63"/>
        <v/>
      </c>
      <c r="J1722" s="122" t="s">
        <v>16835</v>
      </c>
      <c r="K1722" s="110" t="s">
        <v>3274</v>
      </c>
      <c r="L1722" s="110" t="s">
        <v>1095</v>
      </c>
      <c r="M1722" s="134" t="str">
        <f t="shared" si="64"/>
        <v/>
      </c>
      <c r="N1722" s="110"/>
      <c r="O1722" s="110"/>
      <c r="P1722" s="234"/>
    </row>
    <row r="1723" spans="1:16" x14ac:dyDescent="0.2">
      <c r="A1723" s="154"/>
      <c r="B1723" s="154"/>
      <c r="C1723" s="154"/>
      <c r="D1723" s="149"/>
      <c r="E1723" s="149"/>
      <c r="F1723" s="150"/>
      <c r="H1723" s="106"/>
      <c r="I1723" s="110" t="str">
        <f t="shared" si="63"/>
        <v/>
      </c>
      <c r="J1723" s="122" t="s">
        <v>16836</v>
      </c>
      <c r="K1723" s="110" t="s">
        <v>3275</v>
      </c>
      <c r="L1723" s="110" t="s">
        <v>1095</v>
      </c>
      <c r="M1723" s="134" t="str">
        <f t="shared" si="64"/>
        <v/>
      </c>
      <c r="N1723" s="110"/>
      <c r="O1723" s="110"/>
      <c r="P1723" s="234"/>
    </row>
    <row r="1724" spans="1:16" x14ac:dyDescent="0.2">
      <c r="A1724" s="154"/>
      <c r="B1724" s="154"/>
      <c r="C1724" s="154"/>
      <c r="D1724" s="149"/>
      <c r="E1724" s="149"/>
      <c r="F1724" s="150"/>
      <c r="H1724" s="106"/>
      <c r="I1724" s="110" t="str">
        <f t="shared" si="63"/>
        <v/>
      </c>
      <c r="J1724" s="122" t="s">
        <v>16837</v>
      </c>
      <c r="K1724" s="110" t="s">
        <v>3276</v>
      </c>
      <c r="L1724" s="110" t="s">
        <v>1095</v>
      </c>
      <c r="M1724" s="134" t="str">
        <f t="shared" si="64"/>
        <v/>
      </c>
      <c r="N1724" s="110"/>
      <c r="O1724" s="110"/>
      <c r="P1724" s="234"/>
    </row>
    <row r="1725" spans="1:16" x14ac:dyDescent="0.2">
      <c r="A1725" s="154"/>
      <c r="B1725" s="154"/>
      <c r="C1725" s="154"/>
      <c r="D1725" s="149"/>
      <c r="E1725" s="149"/>
      <c r="F1725" s="150"/>
      <c r="H1725" s="106"/>
      <c r="I1725" s="110" t="str">
        <f t="shared" si="63"/>
        <v/>
      </c>
      <c r="J1725" s="122" t="s">
        <v>16838</v>
      </c>
      <c r="K1725" s="110" t="s">
        <v>3277</v>
      </c>
      <c r="L1725" s="110" t="s">
        <v>1095</v>
      </c>
      <c r="M1725" s="134" t="str">
        <f t="shared" si="64"/>
        <v/>
      </c>
      <c r="N1725" s="110"/>
      <c r="O1725" s="110"/>
      <c r="P1725" s="234"/>
    </row>
    <row r="1726" spans="1:16" x14ac:dyDescent="0.2">
      <c r="A1726" s="154"/>
      <c r="B1726" s="154"/>
      <c r="C1726" s="154"/>
      <c r="D1726" s="149"/>
      <c r="E1726" s="149"/>
      <c r="F1726" s="150"/>
      <c r="H1726" s="106"/>
      <c r="I1726" s="110" t="str">
        <f t="shared" si="63"/>
        <v/>
      </c>
      <c r="J1726" s="122" t="s">
        <v>16839</v>
      </c>
      <c r="K1726" s="110" t="s">
        <v>3278</v>
      </c>
      <c r="L1726" s="110" t="s">
        <v>1095</v>
      </c>
      <c r="M1726" s="134" t="str">
        <f t="shared" si="64"/>
        <v/>
      </c>
      <c r="N1726" s="110"/>
      <c r="O1726" s="110"/>
      <c r="P1726" s="234"/>
    </row>
    <row r="1727" spans="1:16" x14ac:dyDescent="0.2">
      <c r="A1727" s="154"/>
      <c r="B1727" s="154"/>
      <c r="C1727" s="154"/>
      <c r="D1727" s="149"/>
      <c r="E1727" s="149"/>
      <c r="F1727" s="150"/>
      <c r="H1727" s="106"/>
      <c r="I1727" s="110" t="str">
        <f t="shared" si="63"/>
        <v/>
      </c>
      <c r="J1727" s="122" t="s">
        <v>16840</v>
      </c>
      <c r="K1727" s="110" t="s">
        <v>3279</v>
      </c>
      <c r="L1727" s="110" t="s">
        <v>1095</v>
      </c>
      <c r="M1727" s="134" t="str">
        <f t="shared" si="64"/>
        <v/>
      </c>
      <c r="N1727" s="110"/>
      <c r="O1727" s="110"/>
      <c r="P1727" s="234"/>
    </row>
    <row r="1728" spans="1:16" x14ac:dyDescent="0.2">
      <c r="A1728" s="154"/>
      <c r="B1728" s="154"/>
      <c r="C1728" s="154"/>
      <c r="D1728" s="149"/>
      <c r="E1728" s="149"/>
      <c r="F1728" s="150"/>
      <c r="H1728" s="106"/>
      <c r="I1728" s="110" t="str">
        <f t="shared" si="63"/>
        <v/>
      </c>
      <c r="J1728" s="122" t="s">
        <v>16841</v>
      </c>
      <c r="K1728" s="110" t="s">
        <v>3280</v>
      </c>
      <c r="L1728" s="110" t="s">
        <v>1095</v>
      </c>
      <c r="M1728" s="134" t="str">
        <f t="shared" si="64"/>
        <v/>
      </c>
      <c r="N1728" s="110"/>
      <c r="O1728" s="110"/>
      <c r="P1728" s="234"/>
    </row>
    <row r="1729" spans="1:16" x14ac:dyDescent="0.2">
      <c r="A1729" s="154"/>
      <c r="B1729" s="154"/>
      <c r="C1729" s="154"/>
      <c r="D1729" s="149"/>
      <c r="E1729" s="149"/>
      <c r="F1729" s="150"/>
      <c r="H1729" s="106"/>
      <c r="I1729" s="110" t="str">
        <f t="shared" si="63"/>
        <v/>
      </c>
      <c r="J1729" s="122" t="s">
        <v>19367</v>
      </c>
      <c r="K1729" s="110" t="s">
        <v>3281</v>
      </c>
      <c r="L1729" s="110" t="s">
        <v>1095</v>
      </c>
      <c r="M1729" s="134" t="str">
        <f t="shared" si="64"/>
        <v/>
      </c>
      <c r="N1729" s="110"/>
      <c r="O1729" s="110"/>
      <c r="P1729" s="234"/>
    </row>
    <row r="1730" spans="1:16" x14ac:dyDescent="0.2">
      <c r="A1730" s="154"/>
      <c r="B1730" s="154"/>
      <c r="C1730" s="154"/>
      <c r="D1730" s="149"/>
      <c r="E1730" s="149"/>
      <c r="F1730" s="150"/>
      <c r="H1730" s="106"/>
      <c r="I1730" s="110" t="str">
        <f t="shared" si="63"/>
        <v/>
      </c>
      <c r="J1730" s="122" t="s">
        <v>16842</v>
      </c>
      <c r="K1730" s="110" t="s">
        <v>3282</v>
      </c>
      <c r="L1730" s="110" t="s">
        <v>1095</v>
      </c>
      <c r="M1730" s="134" t="str">
        <f t="shared" si="64"/>
        <v/>
      </c>
      <c r="N1730" s="110"/>
      <c r="O1730" s="110"/>
      <c r="P1730" s="234"/>
    </row>
    <row r="1731" spans="1:16" x14ac:dyDescent="0.2">
      <c r="A1731" s="154"/>
      <c r="B1731" s="154"/>
      <c r="C1731" s="154"/>
      <c r="D1731" s="149"/>
      <c r="E1731" s="149"/>
      <c r="F1731" s="150"/>
      <c r="H1731" s="106"/>
      <c r="I1731" s="110" t="str">
        <f t="shared" si="63"/>
        <v/>
      </c>
      <c r="J1731" s="122" t="s">
        <v>16843</v>
      </c>
      <c r="K1731" s="110" t="s">
        <v>3283</v>
      </c>
      <c r="L1731" s="110" t="s">
        <v>1095</v>
      </c>
      <c r="M1731" s="134" t="str">
        <f t="shared" si="64"/>
        <v/>
      </c>
      <c r="N1731" s="110"/>
      <c r="O1731" s="110"/>
      <c r="P1731" s="234"/>
    </row>
    <row r="1732" spans="1:16" x14ac:dyDescent="0.2">
      <c r="A1732" s="154"/>
      <c r="B1732" s="154"/>
      <c r="C1732" s="154"/>
      <c r="D1732" s="149"/>
      <c r="E1732" s="149"/>
      <c r="F1732" s="150"/>
      <c r="H1732" s="106"/>
      <c r="I1732" s="110" t="str">
        <f t="shared" si="63"/>
        <v/>
      </c>
      <c r="J1732" s="122" t="s">
        <v>16844</v>
      </c>
      <c r="K1732" s="110" t="s">
        <v>3284</v>
      </c>
      <c r="L1732" s="110" t="s">
        <v>1095</v>
      </c>
      <c r="M1732" s="134" t="str">
        <f t="shared" si="64"/>
        <v/>
      </c>
      <c r="N1732" s="110"/>
      <c r="O1732" s="110"/>
      <c r="P1732" s="234"/>
    </row>
    <row r="1733" spans="1:16" x14ac:dyDescent="0.2">
      <c r="A1733" s="154"/>
      <c r="B1733" s="154"/>
      <c r="C1733" s="154"/>
      <c r="D1733" s="149"/>
      <c r="E1733" s="149"/>
      <c r="F1733" s="150"/>
      <c r="H1733" s="106"/>
      <c r="I1733" s="110" t="str">
        <f t="shared" si="63"/>
        <v/>
      </c>
      <c r="J1733" s="122" t="s">
        <v>16845</v>
      </c>
      <c r="K1733" s="110" t="s">
        <v>3285</v>
      </c>
      <c r="L1733" s="110" t="s">
        <v>1095</v>
      </c>
      <c r="M1733" s="134" t="str">
        <f t="shared" si="64"/>
        <v/>
      </c>
      <c r="N1733" s="110"/>
      <c r="O1733" s="110"/>
      <c r="P1733" s="234"/>
    </row>
    <row r="1734" spans="1:16" x14ac:dyDescent="0.2">
      <c r="A1734" s="154"/>
      <c r="B1734" s="154"/>
      <c r="C1734" s="154"/>
      <c r="D1734" s="149"/>
      <c r="E1734" s="149"/>
      <c r="F1734" s="150"/>
      <c r="H1734" s="106"/>
      <c r="I1734" s="110" t="str">
        <f t="shared" si="63"/>
        <v/>
      </c>
      <c r="J1734" s="122" t="s">
        <v>16846</v>
      </c>
      <c r="K1734" s="110" t="s">
        <v>3286</v>
      </c>
      <c r="L1734" s="110" t="s">
        <v>1095</v>
      </c>
      <c r="M1734" s="134" t="str">
        <f t="shared" si="64"/>
        <v/>
      </c>
      <c r="N1734" s="110"/>
      <c r="O1734" s="110"/>
      <c r="P1734" s="234"/>
    </row>
    <row r="1735" spans="1:16" x14ac:dyDescent="0.2">
      <c r="A1735" s="154"/>
      <c r="B1735" s="154"/>
      <c r="C1735" s="154"/>
      <c r="D1735" s="149"/>
      <c r="E1735" s="149"/>
      <c r="F1735" s="150"/>
      <c r="H1735" s="106"/>
      <c r="I1735" s="110" t="str">
        <f t="shared" si="63"/>
        <v/>
      </c>
      <c r="J1735" s="122" t="s">
        <v>16847</v>
      </c>
      <c r="K1735" s="110" t="s">
        <v>3287</v>
      </c>
      <c r="L1735" s="110" t="s">
        <v>1095</v>
      </c>
      <c r="M1735" s="134" t="str">
        <f t="shared" si="64"/>
        <v/>
      </c>
      <c r="N1735" s="110"/>
      <c r="O1735" s="110"/>
      <c r="P1735" s="234"/>
    </row>
    <row r="1736" spans="1:16" x14ac:dyDescent="0.2">
      <c r="A1736" s="154"/>
      <c r="B1736" s="154"/>
      <c r="C1736" s="154"/>
      <c r="D1736" s="149"/>
      <c r="E1736" s="149"/>
      <c r="F1736" s="150"/>
      <c r="H1736" s="106"/>
      <c r="I1736" s="110" t="str">
        <f t="shared" si="63"/>
        <v/>
      </c>
      <c r="J1736" s="122" t="s">
        <v>16848</v>
      </c>
      <c r="K1736" s="110" t="s">
        <v>3288</v>
      </c>
      <c r="L1736" s="110" t="s">
        <v>1095</v>
      </c>
      <c r="M1736" s="134" t="str">
        <f t="shared" si="64"/>
        <v/>
      </c>
      <c r="N1736" s="110"/>
      <c r="O1736" s="110"/>
      <c r="P1736" s="234"/>
    </row>
    <row r="1737" spans="1:16" x14ac:dyDescent="0.2">
      <c r="A1737" s="154"/>
      <c r="B1737" s="154"/>
      <c r="C1737" s="154"/>
      <c r="D1737" s="149"/>
      <c r="E1737" s="149"/>
      <c r="F1737" s="150"/>
      <c r="H1737" s="106"/>
      <c r="I1737" s="110" t="str">
        <f t="shared" ref="I1737:I1800" si="65">IFERROR((INDEX(A:E,MATCH($J1737,E:E,0),2)),"")</f>
        <v/>
      </c>
      <c r="J1737" s="122" t="s">
        <v>16849</v>
      </c>
      <c r="K1737" s="110" t="s">
        <v>18907</v>
      </c>
      <c r="L1737" s="110" t="s">
        <v>18908</v>
      </c>
      <c r="M1737" s="134" t="str">
        <f t="shared" si="64"/>
        <v/>
      </c>
      <c r="N1737" s="110"/>
      <c r="O1737" s="110"/>
      <c r="P1737" s="234"/>
    </row>
    <row r="1738" spans="1:16" x14ac:dyDescent="0.2">
      <c r="A1738" s="154"/>
      <c r="B1738" s="154"/>
      <c r="C1738" s="154"/>
      <c r="D1738" s="149"/>
      <c r="E1738" s="149"/>
      <c r="F1738" s="150"/>
      <c r="H1738" s="106"/>
      <c r="I1738" s="110" t="str">
        <f t="shared" si="65"/>
        <v/>
      </c>
      <c r="J1738" s="122" t="s">
        <v>16850</v>
      </c>
      <c r="K1738" s="110" t="s">
        <v>3289</v>
      </c>
      <c r="L1738" s="110" t="s">
        <v>1095</v>
      </c>
      <c r="M1738" s="134" t="str">
        <f t="shared" ref="M1738:M1801" si="66">IF(N1738="","",HYPERLINK(O1738,N1738))</f>
        <v/>
      </c>
      <c r="N1738" s="110"/>
      <c r="O1738" s="110"/>
      <c r="P1738" s="234"/>
    </row>
    <row r="1739" spans="1:16" x14ac:dyDescent="0.2">
      <c r="A1739" s="154"/>
      <c r="B1739" s="154"/>
      <c r="C1739" s="154"/>
      <c r="D1739" s="149"/>
      <c r="E1739" s="149"/>
      <c r="F1739" s="150"/>
      <c r="H1739" s="106"/>
      <c r="I1739" s="110" t="str">
        <f t="shared" si="65"/>
        <v>TLC</v>
      </c>
      <c r="J1739" s="122" t="s">
        <v>5211</v>
      </c>
      <c r="K1739" s="110" t="s">
        <v>3290</v>
      </c>
      <c r="L1739" s="110" t="s">
        <v>16851</v>
      </c>
      <c r="M1739" s="134" t="str">
        <f t="shared" si="66"/>
        <v/>
      </c>
      <c r="N1739" s="110"/>
      <c r="O1739" s="110"/>
      <c r="P1739" s="234" t="s">
        <v>5048</v>
      </c>
    </row>
    <row r="1740" spans="1:16" x14ac:dyDescent="0.2">
      <c r="A1740" s="154"/>
      <c r="B1740" s="154"/>
      <c r="C1740" s="154"/>
      <c r="D1740" s="149"/>
      <c r="E1740" s="149"/>
      <c r="F1740" s="150"/>
      <c r="H1740" s="106"/>
      <c r="I1740" s="110" t="str">
        <f t="shared" si="65"/>
        <v/>
      </c>
      <c r="J1740" s="122" t="s">
        <v>16852</v>
      </c>
      <c r="K1740" s="110" t="s">
        <v>3291</v>
      </c>
      <c r="L1740" s="110" t="s">
        <v>1095</v>
      </c>
      <c r="M1740" s="134" t="str">
        <f t="shared" si="66"/>
        <v/>
      </c>
      <c r="N1740" s="110"/>
      <c r="O1740" s="110"/>
      <c r="P1740" s="234"/>
    </row>
    <row r="1741" spans="1:16" x14ac:dyDescent="0.2">
      <c r="A1741" s="154"/>
      <c r="B1741" s="154"/>
      <c r="C1741" s="154"/>
      <c r="D1741" s="149"/>
      <c r="E1741" s="149"/>
      <c r="F1741" s="150"/>
      <c r="H1741" s="106"/>
      <c r="I1741" s="110" t="str">
        <f t="shared" si="65"/>
        <v/>
      </c>
      <c r="J1741" s="122" t="s">
        <v>16853</v>
      </c>
      <c r="K1741" s="110" t="s">
        <v>3292</v>
      </c>
      <c r="L1741" s="110" t="s">
        <v>1095</v>
      </c>
      <c r="M1741" s="134" t="str">
        <f t="shared" si="66"/>
        <v/>
      </c>
      <c r="N1741" s="110"/>
      <c r="O1741" s="110"/>
      <c r="P1741" s="234"/>
    </row>
    <row r="1742" spans="1:16" x14ac:dyDescent="0.2">
      <c r="A1742" s="154"/>
      <c r="B1742" s="154"/>
      <c r="C1742" s="154"/>
      <c r="D1742" s="149"/>
      <c r="E1742" s="149"/>
      <c r="F1742" s="150"/>
      <c r="H1742" s="106"/>
      <c r="I1742" s="110" t="str">
        <f t="shared" si="65"/>
        <v/>
      </c>
      <c r="J1742" s="122" t="s">
        <v>16854</v>
      </c>
      <c r="K1742" s="110" t="s">
        <v>3293</v>
      </c>
      <c r="L1742" s="110" t="s">
        <v>1095</v>
      </c>
      <c r="M1742" s="134" t="str">
        <f t="shared" si="66"/>
        <v/>
      </c>
      <c r="N1742" s="110"/>
      <c r="O1742" s="110"/>
      <c r="P1742" s="234"/>
    </row>
    <row r="1743" spans="1:16" x14ac:dyDescent="0.2">
      <c r="A1743" s="154"/>
      <c r="B1743" s="154"/>
      <c r="C1743" s="154"/>
      <c r="D1743" s="149"/>
      <c r="E1743" s="149"/>
      <c r="F1743" s="150"/>
      <c r="H1743" s="106"/>
      <c r="I1743" s="110" t="str">
        <f t="shared" si="65"/>
        <v/>
      </c>
      <c r="J1743" s="122" t="s">
        <v>16855</v>
      </c>
      <c r="K1743" s="110" t="s">
        <v>3294</v>
      </c>
      <c r="L1743" s="110" t="s">
        <v>1095</v>
      </c>
      <c r="M1743" s="134" t="str">
        <f t="shared" si="66"/>
        <v/>
      </c>
      <c r="N1743" s="110"/>
      <c r="O1743" s="110"/>
      <c r="P1743" s="234"/>
    </row>
    <row r="1744" spans="1:16" x14ac:dyDescent="0.2">
      <c r="A1744" s="154"/>
      <c r="B1744" s="154"/>
      <c r="C1744" s="154"/>
      <c r="D1744" s="149"/>
      <c r="E1744" s="149"/>
      <c r="F1744" s="150"/>
      <c r="H1744" s="106"/>
      <c r="I1744" s="110" t="str">
        <f t="shared" si="65"/>
        <v/>
      </c>
      <c r="J1744" s="122" t="s">
        <v>16856</v>
      </c>
      <c r="K1744" s="110" t="s">
        <v>3295</v>
      </c>
      <c r="L1744" s="110" t="s">
        <v>16857</v>
      </c>
      <c r="M1744" s="134" t="str">
        <f t="shared" si="66"/>
        <v/>
      </c>
      <c r="N1744" s="110"/>
      <c r="O1744" s="110"/>
      <c r="P1744" s="234" t="s">
        <v>5049</v>
      </c>
    </row>
    <row r="1745" spans="1:16" x14ac:dyDescent="0.2">
      <c r="A1745" s="154"/>
      <c r="B1745" s="154"/>
      <c r="C1745" s="154"/>
      <c r="D1745" s="149"/>
      <c r="E1745" s="149"/>
      <c r="F1745" s="150"/>
      <c r="H1745" s="106"/>
      <c r="I1745" s="110" t="str">
        <f t="shared" si="65"/>
        <v/>
      </c>
      <c r="J1745" s="122" t="s">
        <v>16858</v>
      </c>
      <c r="K1745" s="110" t="s">
        <v>3296</v>
      </c>
      <c r="L1745" s="110" t="s">
        <v>1095</v>
      </c>
      <c r="M1745" s="134" t="str">
        <f t="shared" si="66"/>
        <v/>
      </c>
      <c r="N1745" s="110"/>
      <c r="O1745" s="110"/>
      <c r="P1745" s="234"/>
    </row>
    <row r="1746" spans="1:16" x14ac:dyDescent="0.2">
      <c r="A1746" s="154"/>
      <c r="B1746" s="154"/>
      <c r="C1746" s="154"/>
      <c r="D1746" s="149"/>
      <c r="E1746" s="149"/>
      <c r="F1746" s="150"/>
      <c r="H1746" s="106"/>
      <c r="I1746" s="110" t="str">
        <f t="shared" si="65"/>
        <v/>
      </c>
      <c r="J1746" s="122" t="s">
        <v>16859</v>
      </c>
      <c r="K1746" s="110" t="s">
        <v>3297</v>
      </c>
      <c r="L1746" s="110" t="s">
        <v>1095</v>
      </c>
      <c r="M1746" s="134" t="str">
        <f t="shared" si="66"/>
        <v/>
      </c>
      <c r="N1746" s="110"/>
      <c r="O1746" s="110"/>
      <c r="P1746" s="234"/>
    </row>
    <row r="1747" spans="1:16" x14ac:dyDescent="0.2">
      <c r="A1747" s="154"/>
      <c r="B1747" s="154"/>
      <c r="C1747" s="154"/>
      <c r="D1747" s="149"/>
      <c r="E1747" s="149"/>
      <c r="F1747" s="150"/>
      <c r="H1747" s="106"/>
      <c r="I1747" s="110" t="str">
        <f t="shared" si="65"/>
        <v/>
      </c>
      <c r="J1747" s="122" t="s">
        <v>19368</v>
      </c>
      <c r="K1747" s="110" t="s">
        <v>3298</v>
      </c>
      <c r="L1747" s="110" t="s">
        <v>1095</v>
      </c>
      <c r="M1747" s="134" t="str">
        <f t="shared" si="66"/>
        <v/>
      </c>
      <c r="N1747" s="110"/>
      <c r="O1747" s="110"/>
      <c r="P1747" s="234" t="s">
        <v>5050</v>
      </c>
    </row>
    <row r="1748" spans="1:16" x14ac:dyDescent="0.2">
      <c r="A1748" s="154"/>
      <c r="B1748" s="154"/>
      <c r="C1748" s="154"/>
      <c r="D1748" s="149"/>
      <c r="E1748" s="149"/>
      <c r="F1748" s="150"/>
      <c r="H1748" s="106"/>
      <c r="I1748" s="110" t="str">
        <f t="shared" si="65"/>
        <v/>
      </c>
      <c r="J1748" s="122" t="s">
        <v>16860</v>
      </c>
      <c r="K1748" s="110" t="s">
        <v>3299</v>
      </c>
      <c r="L1748" s="110" t="s">
        <v>1095</v>
      </c>
      <c r="M1748" s="134" t="str">
        <f t="shared" si="66"/>
        <v/>
      </c>
      <c r="N1748" s="110"/>
      <c r="O1748" s="110"/>
      <c r="P1748" s="234"/>
    </row>
    <row r="1749" spans="1:16" x14ac:dyDescent="0.2">
      <c r="A1749" s="154"/>
      <c r="B1749" s="154"/>
      <c r="C1749" s="154"/>
      <c r="D1749" s="149"/>
      <c r="E1749" s="149"/>
      <c r="F1749" s="150"/>
      <c r="H1749" s="106"/>
      <c r="I1749" s="110" t="str">
        <f t="shared" si="65"/>
        <v/>
      </c>
      <c r="J1749" s="122" t="s">
        <v>16861</v>
      </c>
      <c r="K1749" s="110" t="s">
        <v>3300</v>
      </c>
      <c r="L1749" s="110" t="s">
        <v>1095</v>
      </c>
      <c r="M1749" s="134" t="str">
        <f t="shared" si="66"/>
        <v/>
      </c>
      <c r="N1749" s="110"/>
      <c r="O1749" s="110"/>
      <c r="P1749" s="234"/>
    </row>
    <row r="1750" spans="1:16" x14ac:dyDescent="0.2">
      <c r="A1750" s="154"/>
      <c r="B1750" s="154"/>
      <c r="C1750" s="154"/>
      <c r="D1750" s="149"/>
      <c r="E1750" s="149"/>
      <c r="F1750" s="150"/>
      <c r="H1750" s="106"/>
      <c r="I1750" s="110" t="str">
        <f t="shared" si="65"/>
        <v/>
      </c>
      <c r="J1750" s="122" t="s">
        <v>16862</v>
      </c>
      <c r="K1750" s="110" t="s">
        <v>3301</v>
      </c>
      <c r="L1750" s="110" t="s">
        <v>1095</v>
      </c>
      <c r="M1750" s="134" t="str">
        <f t="shared" si="66"/>
        <v/>
      </c>
      <c r="N1750" s="110"/>
      <c r="O1750" s="110"/>
      <c r="P1750" s="234"/>
    </row>
    <row r="1751" spans="1:16" x14ac:dyDescent="0.2">
      <c r="A1751" s="154"/>
      <c r="B1751" s="154"/>
      <c r="C1751" s="154"/>
      <c r="D1751" s="149"/>
      <c r="E1751" s="149"/>
      <c r="F1751" s="150"/>
      <c r="H1751" s="106"/>
      <c r="I1751" s="110" t="str">
        <f t="shared" si="65"/>
        <v/>
      </c>
      <c r="J1751" s="122" t="s">
        <v>16863</v>
      </c>
      <c r="K1751" s="110" t="s">
        <v>3302</v>
      </c>
      <c r="L1751" s="110" t="s">
        <v>1095</v>
      </c>
      <c r="M1751" s="134" t="str">
        <f t="shared" si="66"/>
        <v/>
      </c>
      <c r="N1751" s="110"/>
      <c r="O1751" s="110"/>
      <c r="P1751" s="234"/>
    </row>
    <row r="1752" spans="1:16" x14ac:dyDescent="0.2">
      <c r="A1752" s="154"/>
      <c r="B1752" s="154"/>
      <c r="C1752" s="154"/>
      <c r="D1752" s="149"/>
      <c r="E1752" s="149"/>
      <c r="F1752" s="150"/>
      <c r="H1752" s="106"/>
      <c r="I1752" s="110" t="str">
        <f t="shared" si="65"/>
        <v/>
      </c>
      <c r="J1752" s="122" t="s">
        <v>16864</v>
      </c>
      <c r="K1752" s="110" t="s">
        <v>3303</v>
      </c>
      <c r="L1752" s="110" t="s">
        <v>1095</v>
      </c>
      <c r="M1752" s="134" t="str">
        <f t="shared" si="66"/>
        <v/>
      </c>
      <c r="N1752" s="110"/>
      <c r="O1752" s="110"/>
      <c r="P1752" s="234"/>
    </row>
    <row r="1753" spans="1:16" x14ac:dyDescent="0.2">
      <c r="A1753" s="154"/>
      <c r="B1753" s="154"/>
      <c r="C1753" s="154"/>
      <c r="D1753" s="149"/>
      <c r="E1753" s="149"/>
      <c r="F1753" s="150"/>
      <c r="H1753" s="106"/>
      <c r="I1753" s="110" t="str">
        <f t="shared" si="65"/>
        <v/>
      </c>
      <c r="J1753" s="122" t="s">
        <v>16865</v>
      </c>
      <c r="K1753" s="110" t="s">
        <v>3304</v>
      </c>
      <c r="L1753" s="110" t="s">
        <v>1095</v>
      </c>
      <c r="M1753" s="134" t="str">
        <f t="shared" si="66"/>
        <v/>
      </c>
      <c r="N1753" s="110"/>
      <c r="O1753" s="110"/>
      <c r="P1753" s="234"/>
    </row>
    <row r="1754" spans="1:16" x14ac:dyDescent="0.2">
      <c r="A1754" s="154"/>
      <c r="B1754" s="154"/>
      <c r="C1754" s="154"/>
      <c r="D1754" s="149"/>
      <c r="E1754" s="149"/>
      <c r="F1754" s="150"/>
      <c r="H1754" s="106"/>
      <c r="I1754" s="110" t="str">
        <f t="shared" si="65"/>
        <v/>
      </c>
      <c r="J1754" s="122" t="s">
        <v>16866</v>
      </c>
      <c r="K1754" s="110" t="s">
        <v>3305</v>
      </c>
      <c r="L1754" s="110" t="s">
        <v>1095</v>
      </c>
      <c r="M1754" s="134" t="str">
        <f t="shared" si="66"/>
        <v/>
      </c>
      <c r="N1754" s="110"/>
      <c r="O1754" s="110"/>
      <c r="P1754" s="234"/>
    </row>
    <row r="1755" spans="1:16" x14ac:dyDescent="0.2">
      <c r="A1755" s="154"/>
      <c r="B1755" s="154"/>
      <c r="C1755" s="154"/>
      <c r="D1755" s="149"/>
      <c r="E1755" s="149"/>
      <c r="F1755" s="150"/>
      <c r="H1755" s="106"/>
      <c r="I1755" s="110" t="str">
        <f t="shared" si="65"/>
        <v/>
      </c>
      <c r="J1755" s="122" t="s">
        <v>16867</v>
      </c>
      <c r="K1755" s="110" t="s">
        <v>3306</v>
      </c>
      <c r="L1755" s="110" t="s">
        <v>1095</v>
      </c>
      <c r="M1755" s="134" t="str">
        <f t="shared" si="66"/>
        <v/>
      </c>
      <c r="N1755" s="110"/>
      <c r="O1755" s="110"/>
      <c r="P1755" s="234"/>
    </row>
    <row r="1756" spans="1:16" x14ac:dyDescent="0.2">
      <c r="A1756" s="154"/>
      <c r="B1756" s="154"/>
      <c r="C1756" s="154"/>
      <c r="D1756" s="149"/>
      <c r="E1756" s="149"/>
      <c r="F1756" s="150"/>
      <c r="H1756" s="106"/>
      <c r="I1756" s="110" t="str">
        <f t="shared" si="65"/>
        <v/>
      </c>
      <c r="J1756" s="122" t="s">
        <v>16868</v>
      </c>
      <c r="K1756" s="110" t="s">
        <v>3307</v>
      </c>
      <c r="L1756" s="110" t="s">
        <v>1095</v>
      </c>
      <c r="M1756" s="134" t="str">
        <f t="shared" si="66"/>
        <v/>
      </c>
      <c r="N1756" s="110"/>
      <c r="O1756" s="110"/>
      <c r="P1756" s="234"/>
    </row>
    <row r="1757" spans="1:16" x14ac:dyDescent="0.2">
      <c r="A1757" s="154"/>
      <c r="B1757" s="154"/>
      <c r="C1757" s="154"/>
      <c r="D1757" s="149"/>
      <c r="E1757" s="149"/>
      <c r="F1757" s="150"/>
      <c r="H1757" s="106"/>
      <c r="I1757" s="110" t="str">
        <f t="shared" si="65"/>
        <v/>
      </c>
      <c r="J1757" s="122" t="s">
        <v>16869</v>
      </c>
      <c r="K1757" s="110" t="s">
        <v>3308</v>
      </c>
      <c r="L1757" s="110" t="s">
        <v>1095</v>
      </c>
      <c r="M1757" s="134" t="str">
        <f t="shared" si="66"/>
        <v/>
      </c>
      <c r="N1757" s="110"/>
      <c r="O1757" s="110"/>
      <c r="P1757" s="234"/>
    </row>
    <row r="1758" spans="1:16" x14ac:dyDescent="0.2">
      <c r="A1758" s="154"/>
      <c r="B1758" s="154"/>
      <c r="C1758" s="154"/>
      <c r="D1758" s="149"/>
      <c r="E1758" s="149"/>
      <c r="F1758" s="150"/>
      <c r="H1758" s="106"/>
      <c r="I1758" s="110" t="str">
        <f t="shared" si="65"/>
        <v/>
      </c>
      <c r="J1758" s="122" t="s">
        <v>16870</v>
      </c>
      <c r="K1758" s="110" t="s">
        <v>3309</v>
      </c>
      <c r="L1758" s="110" t="s">
        <v>1095</v>
      </c>
      <c r="M1758" s="134" t="str">
        <f t="shared" si="66"/>
        <v/>
      </c>
      <c r="N1758" s="110"/>
      <c r="O1758" s="110"/>
      <c r="P1758" s="234"/>
    </row>
    <row r="1759" spans="1:16" x14ac:dyDescent="0.2">
      <c r="A1759" s="154"/>
      <c r="B1759" s="154"/>
      <c r="C1759" s="154"/>
      <c r="D1759" s="149"/>
      <c r="E1759" s="149"/>
      <c r="F1759" s="150"/>
      <c r="H1759" s="106"/>
      <c r="I1759" s="110" t="str">
        <f t="shared" si="65"/>
        <v/>
      </c>
      <c r="J1759" s="122" t="s">
        <v>16871</v>
      </c>
      <c r="K1759" s="110" t="s">
        <v>3310</v>
      </c>
      <c r="L1759" s="110" t="s">
        <v>1095</v>
      </c>
      <c r="M1759" s="134" t="str">
        <f t="shared" si="66"/>
        <v/>
      </c>
      <c r="N1759" s="110"/>
      <c r="O1759" s="110"/>
      <c r="P1759" s="234"/>
    </row>
    <row r="1760" spans="1:16" x14ac:dyDescent="0.2">
      <c r="A1760" s="154"/>
      <c r="B1760" s="154"/>
      <c r="C1760" s="154"/>
      <c r="D1760" s="149"/>
      <c r="E1760" s="149"/>
      <c r="F1760" s="150"/>
      <c r="H1760" s="106"/>
      <c r="I1760" s="110" t="str">
        <f t="shared" si="65"/>
        <v/>
      </c>
      <c r="J1760" s="122" t="s">
        <v>16872</v>
      </c>
      <c r="K1760" s="110" t="s">
        <v>3311</v>
      </c>
      <c r="L1760" s="110" t="s">
        <v>1095</v>
      </c>
      <c r="M1760" s="134" t="str">
        <f t="shared" si="66"/>
        <v/>
      </c>
      <c r="N1760" s="110"/>
      <c r="O1760" s="110"/>
      <c r="P1760" s="234"/>
    </row>
    <row r="1761" spans="1:16" x14ac:dyDescent="0.2">
      <c r="A1761" s="154"/>
      <c r="B1761" s="154"/>
      <c r="C1761" s="154"/>
      <c r="D1761" s="149"/>
      <c r="E1761" s="149"/>
      <c r="F1761" s="150"/>
      <c r="H1761" s="106"/>
      <c r="I1761" s="110" t="str">
        <f t="shared" si="65"/>
        <v/>
      </c>
      <c r="J1761" s="122" t="s">
        <v>16873</v>
      </c>
      <c r="K1761" s="110" t="s">
        <v>3312</v>
      </c>
      <c r="L1761" s="110" t="s">
        <v>1095</v>
      </c>
      <c r="M1761" s="134" t="str">
        <f t="shared" si="66"/>
        <v/>
      </c>
      <c r="N1761" s="110"/>
      <c r="O1761" s="110"/>
      <c r="P1761" s="234"/>
    </row>
    <row r="1762" spans="1:16" x14ac:dyDescent="0.2">
      <c r="A1762" s="154"/>
      <c r="B1762" s="154"/>
      <c r="C1762" s="154"/>
      <c r="D1762" s="149"/>
      <c r="E1762" s="149"/>
      <c r="F1762" s="150"/>
      <c r="H1762" s="106"/>
      <c r="I1762" s="110" t="str">
        <f t="shared" si="65"/>
        <v/>
      </c>
      <c r="J1762" s="122" t="s">
        <v>16874</v>
      </c>
      <c r="K1762" s="110" t="s">
        <v>3313</v>
      </c>
      <c r="L1762" s="110" t="s">
        <v>16875</v>
      </c>
      <c r="M1762" s="134" t="str">
        <f t="shared" si="66"/>
        <v/>
      </c>
      <c r="N1762" s="110"/>
      <c r="O1762" s="110"/>
      <c r="P1762" s="234" t="s">
        <v>5051</v>
      </c>
    </row>
    <row r="1763" spans="1:16" x14ac:dyDescent="0.2">
      <c r="A1763" s="154"/>
      <c r="B1763" s="154"/>
      <c r="C1763" s="154"/>
      <c r="D1763" s="149"/>
      <c r="E1763" s="149"/>
      <c r="F1763" s="150"/>
      <c r="H1763" s="106"/>
      <c r="I1763" s="110" t="str">
        <f t="shared" si="65"/>
        <v/>
      </c>
      <c r="J1763" s="122" t="s">
        <v>16876</v>
      </c>
      <c r="K1763" s="110" t="s">
        <v>3314</v>
      </c>
      <c r="L1763" s="110" t="s">
        <v>1095</v>
      </c>
      <c r="M1763" s="134" t="str">
        <f t="shared" si="66"/>
        <v/>
      </c>
      <c r="N1763" s="110"/>
      <c r="O1763" s="110"/>
      <c r="P1763" s="234"/>
    </row>
    <row r="1764" spans="1:16" x14ac:dyDescent="0.2">
      <c r="A1764" s="154"/>
      <c r="B1764" s="154"/>
      <c r="C1764" s="154"/>
      <c r="D1764" s="149"/>
      <c r="E1764" s="149"/>
      <c r="F1764" s="150"/>
      <c r="H1764" s="106"/>
      <c r="I1764" s="110" t="str">
        <f t="shared" si="65"/>
        <v/>
      </c>
      <c r="J1764" s="122" t="s">
        <v>16877</v>
      </c>
      <c r="K1764" s="110" t="s">
        <v>3315</v>
      </c>
      <c r="L1764" s="110" t="s">
        <v>1095</v>
      </c>
      <c r="M1764" s="134" t="str">
        <f t="shared" si="66"/>
        <v/>
      </c>
      <c r="N1764" s="110"/>
      <c r="O1764" s="110"/>
      <c r="P1764" s="234"/>
    </row>
    <row r="1765" spans="1:16" x14ac:dyDescent="0.2">
      <c r="A1765" s="154"/>
      <c r="B1765" s="154"/>
      <c r="C1765" s="154"/>
      <c r="D1765" s="149"/>
      <c r="E1765" s="149"/>
      <c r="F1765" s="150"/>
      <c r="H1765" s="106"/>
      <c r="I1765" s="110" t="str">
        <f t="shared" si="65"/>
        <v/>
      </c>
      <c r="J1765" s="122" t="s">
        <v>16878</v>
      </c>
      <c r="K1765" s="110" t="s">
        <v>3316</v>
      </c>
      <c r="L1765" s="110" t="s">
        <v>1095</v>
      </c>
      <c r="M1765" s="134" t="str">
        <f t="shared" si="66"/>
        <v/>
      </c>
      <c r="N1765" s="110"/>
      <c r="O1765" s="110"/>
      <c r="P1765" s="234"/>
    </row>
    <row r="1766" spans="1:16" x14ac:dyDescent="0.2">
      <c r="A1766" s="154"/>
      <c r="B1766" s="154"/>
      <c r="C1766" s="154"/>
      <c r="D1766" s="149"/>
      <c r="E1766" s="149"/>
      <c r="F1766" s="150"/>
      <c r="H1766" s="106"/>
      <c r="I1766" s="110" t="str">
        <f t="shared" si="65"/>
        <v/>
      </c>
      <c r="J1766" s="122" t="s">
        <v>16879</v>
      </c>
      <c r="K1766" s="110" t="s">
        <v>3317</v>
      </c>
      <c r="L1766" s="110" t="s">
        <v>1095</v>
      </c>
      <c r="M1766" s="134" t="str">
        <f t="shared" si="66"/>
        <v/>
      </c>
      <c r="N1766" s="110"/>
      <c r="O1766" s="110"/>
      <c r="P1766" s="234"/>
    </row>
    <row r="1767" spans="1:16" x14ac:dyDescent="0.2">
      <c r="A1767" s="154"/>
      <c r="B1767" s="154"/>
      <c r="C1767" s="154"/>
      <c r="D1767" s="149"/>
      <c r="E1767" s="149"/>
      <c r="F1767" s="150"/>
      <c r="H1767" s="106"/>
      <c r="I1767" s="110" t="str">
        <f t="shared" si="65"/>
        <v/>
      </c>
      <c r="J1767" s="122" t="s">
        <v>16880</v>
      </c>
      <c r="K1767" s="110" t="s">
        <v>3318</v>
      </c>
      <c r="L1767" s="110" t="s">
        <v>1095</v>
      </c>
      <c r="M1767" s="134" t="str">
        <f t="shared" si="66"/>
        <v/>
      </c>
      <c r="N1767" s="110"/>
      <c r="O1767" s="110"/>
      <c r="P1767" s="234"/>
    </row>
    <row r="1768" spans="1:16" x14ac:dyDescent="0.2">
      <c r="A1768" s="154"/>
      <c r="B1768" s="154"/>
      <c r="C1768" s="154"/>
      <c r="D1768" s="149"/>
      <c r="E1768" s="149"/>
      <c r="F1768" s="150"/>
      <c r="H1768" s="106"/>
      <c r="I1768" s="110" t="str">
        <f t="shared" si="65"/>
        <v/>
      </c>
      <c r="J1768" s="122" t="s">
        <v>16881</v>
      </c>
      <c r="K1768" s="110" t="s">
        <v>3319</v>
      </c>
      <c r="L1768" s="110" t="s">
        <v>1095</v>
      </c>
      <c r="M1768" s="134" t="str">
        <f t="shared" si="66"/>
        <v/>
      </c>
      <c r="N1768" s="110"/>
      <c r="O1768" s="110"/>
      <c r="P1768" s="234" t="s">
        <v>5052</v>
      </c>
    </row>
    <row r="1769" spans="1:16" x14ac:dyDescent="0.2">
      <c r="A1769" s="154"/>
      <c r="B1769" s="154"/>
      <c r="C1769" s="154"/>
      <c r="D1769" s="149"/>
      <c r="E1769" s="149"/>
      <c r="F1769" s="150"/>
      <c r="H1769" s="106"/>
      <c r="I1769" s="110" t="str">
        <f t="shared" si="65"/>
        <v/>
      </c>
      <c r="J1769" s="122" t="s">
        <v>16882</v>
      </c>
      <c r="K1769" s="110" t="s">
        <v>3320</v>
      </c>
      <c r="L1769" s="110" t="s">
        <v>1095</v>
      </c>
      <c r="M1769" s="134" t="str">
        <f t="shared" si="66"/>
        <v/>
      </c>
      <c r="N1769" s="110"/>
      <c r="O1769" s="110"/>
      <c r="P1769" s="234"/>
    </row>
    <row r="1770" spans="1:16" x14ac:dyDescent="0.2">
      <c r="A1770" s="154"/>
      <c r="B1770" s="154"/>
      <c r="C1770" s="154"/>
      <c r="D1770" s="149"/>
      <c r="E1770" s="149"/>
      <c r="F1770" s="150"/>
      <c r="H1770" s="106"/>
      <c r="I1770" s="110" t="str">
        <f t="shared" si="65"/>
        <v/>
      </c>
      <c r="J1770" s="122" t="s">
        <v>16883</v>
      </c>
      <c r="K1770" s="110" t="s">
        <v>3321</v>
      </c>
      <c r="L1770" s="110" t="s">
        <v>1095</v>
      </c>
      <c r="M1770" s="134" t="str">
        <f t="shared" si="66"/>
        <v/>
      </c>
      <c r="N1770" s="110"/>
      <c r="O1770" s="110"/>
      <c r="P1770" s="234" t="s">
        <v>5053</v>
      </c>
    </row>
    <row r="1771" spans="1:16" x14ac:dyDescent="0.2">
      <c r="A1771" s="154"/>
      <c r="B1771" s="154"/>
      <c r="C1771" s="154"/>
      <c r="D1771" s="149"/>
      <c r="E1771" s="149"/>
      <c r="F1771" s="150"/>
      <c r="H1771" s="106"/>
      <c r="I1771" s="110" t="str">
        <f t="shared" si="65"/>
        <v/>
      </c>
      <c r="J1771" s="122" t="s">
        <v>16884</v>
      </c>
      <c r="K1771" s="110" t="s">
        <v>3322</v>
      </c>
      <c r="L1771" s="110" t="s">
        <v>1095</v>
      </c>
      <c r="M1771" s="134" t="str">
        <f t="shared" si="66"/>
        <v/>
      </c>
      <c r="N1771" s="110"/>
      <c r="O1771" s="110"/>
      <c r="P1771" s="234"/>
    </row>
    <row r="1772" spans="1:16" x14ac:dyDescent="0.2">
      <c r="A1772" s="154"/>
      <c r="B1772" s="154"/>
      <c r="C1772" s="154"/>
      <c r="D1772" s="149"/>
      <c r="E1772" s="149"/>
      <c r="F1772" s="150"/>
      <c r="H1772" s="106"/>
      <c r="I1772" s="110" t="str">
        <f t="shared" si="65"/>
        <v/>
      </c>
      <c r="J1772" s="122" t="s">
        <v>16885</v>
      </c>
      <c r="K1772" s="110" t="s">
        <v>3323</v>
      </c>
      <c r="L1772" s="110" t="s">
        <v>1095</v>
      </c>
      <c r="M1772" s="134" t="str">
        <f t="shared" si="66"/>
        <v/>
      </c>
      <c r="N1772" s="110"/>
      <c r="O1772" s="110"/>
      <c r="P1772" s="234"/>
    </row>
    <row r="1773" spans="1:16" x14ac:dyDescent="0.2">
      <c r="A1773" s="154"/>
      <c r="B1773" s="154"/>
      <c r="C1773" s="154"/>
      <c r="D1773" s="149"/>
      <c r="E1773" s="149"/>
      <c r="F1773" s="150"/>
      <c r="H1773" s="106"/>
      <c r="I1773" s="110" t="str">
        <f t="shared" si="65"/>
        <v/>
      </c>
      <c r="J1773" s="122" t="s">
        <v>16886</v>
      </c>
      <c r="K1773" s="110" t="s">
        <v>3324</v>
      </c>
      <c r="L1773" s="110" t="s">
        <v>1095</v>
      </c>
      <c r="M1773" s="134" t="str">
        <f t="shared" si="66"/>
        <v/>
      </c>
      <c r="N1773" s="110"/>
      <c r="O1773" s="110"/>
      <c r="P1773" s="234"/>
    </row>
    <row r="1774" spans="1:16" x14ac:dyDescent="0.2">
      <c r="A1774" s="154"/>
      <c r="B1774" s="154"/>
      <c r="C1774" s="154"/>
      <c r="D1774" s="149"/>
      <c r="E1774" s="149"/>
      <c r="F1774" s="150"/>
      <c r="H1774" s="106"/>
      <c r="I1774" s="110" t="str">
        <f t="shared" si="65"/>
        <v/>
      </c>
      <c r="J1774" s="122" t="s">
        <v>16887</v>
      </c>
      <c r="K1774" s="110" t="s">
        <v>3325</v>
      </c>
      <c r="L1774" s="110" t="s">
        <v>1095</v>
      </c>
      <c r="M1774" s="134" t="str">
        <f t="shared" si="66"/>
        <v/>
      </c>
      <c r="N1774" s="110"/>
      <c r="O1774" s="110"/>
      <c r="P1774" s="234"/>
    </row>
    <row r="1775" spans="1:16" x14ac:dyDescent="0.2">
      <c r="A1775" s="154"/>
      <c r="B1775" s="154"/>
      <c r="C1775" s="154"/>
      <c r="D1775" s="149"/>
      <c r="E1775" s="149"/>
      <c r="F1775" s="150"/>
      <c r="H1775" s="106"/>
      <c r="I1775" s="110" t="str">
        <f t="shared" si="65"/>
        <v/>
      </c>
      <c r="J1775" s="122" t="s">
        <v>16888</v>
      </c>
      <c r="K1775" s="110" t="s">
        <v>3326</v>
      </c>
      <c r="L1775" s="110" t="s">
        <v>1095</v>
      </c>
      <c r="M1775" s="134" t="str">
        <f t="shared" si="66"/>
        <v/>
      </c>
      <c r="N1775" s="110"/>
      <c r="O1775" s="110"/>
      <c r="P1775" s="234"/>
    </row>
    <row r="1776" spans="1:16" x14ac:dyDescent="0.2">
      <c r="A1776" s="154"/>
      <c r="B1776" s="154"/>
      <c r="C1776" s="154"/>
      <c r="D1776" s="149"/>
      <c r="E1776" s="149"/>
      <c r="F1776" s="150"/>
      <c r="H1776" s="106"/>
      <c r="I1776" s="110" t="str">
        <f t="shared" si="65"/>
        <v/>
      </c>
      <c r="J1776" s="122" t="s">
        <v>16889</v>
      </c>
      <c r="K1776" s="110" t="s">
        <v>3327</v>
      </c>
      <c r="L1776" s="110" t="s">
        <v>1095</v>
      </c>
      <c r="M1776" s="134" t="str">
        <f t="shared" si="66"/>
        <v/>
      </c>
      <c r="N1776" s="110"/>
      <c r="O1776" s="110"/>
      <c r="P1776" s="234"/>
    </row>
    <row r="1777" spans="1:16" x14ac:dyDescent="0.2">
      <c r="A1777" s="154"/>
      <c r="B1777" s="154"/>
      <c r="C1777" s="154"/>
      <c r="D1777" s="149"/>
      <c r="E1777" s="149"/>
      <c r="F1777" s="150"/>
      <c r="H1777" s="106"/>
      <c r="I1777" s="110" t="str">
        <f t="shared" si="65"/>
        <v/>
      </c>
      <c r="J1777" s="122" t="s">
        <v>16890</v>
      </c>
      <c r="K1777" s="110" t="s">
        <v>3328</v>
      </c>
      <c r="L1777" s="110" t="s">
        <v>1095</v>
      </c>
      <c r="M1777" s="134" t="str">
        <f t="shared" si="66"/>
        <v/>
      </c>
      <c r="N1777" s="110"/>
      <c r="O1777" s="110"/>
      <c r="P1777" s="234" t="s">
        <v>5054</v>
      </c>
    </row>
    <row r="1778" spans="1:16" x14ac:dyDescent="0.2">
      <c r="A1778" s="154"/>
      <c r="B1778" s="154"/>
      <c r="C1778" s="154"/>
      <c r="D1778" s="149"/>
      <c r="E1778" s="149"/>
      <c r="F1778" s="150"/>
      <c r="H1778" s="106"/>
      <c r="I1778" s="110" t="str">
        <f t="shared" si="65"/>
        <v/>
      </c>
      <c r="J1778" s="122" t="s">
        <v>16891</v>
      </c>
      <c r="K1778" s="110" t="s">
        <v>3329</v>
      </c>
      <c r="L1778" s="110" t="s">
        <v>1095</v>
      </c>
      <c r="M1778" s="134" t="str">
        <f t="shared" si="66"/>
        <v/>
      </c>
      <c r="N1778" s="110"/>
      <c r="O1778" s="110"/>
      <c r="P1778" s="234" t="s">
        <v>5055</v>
      </c>
    </row>
    <row r="1779" spans="1:16" x14ac:dyDescent="0.2">
      <c r="A1779" s="154"/>
      <c r="B1779" s="154"/>
      <c r="C1779" s="154"/>
      <c r="D1779" s="149"/>
      <c r="E1779" s="149"/>
      <c r="F1779" s="150"/>
      <c r="H1779" s="106"/>
      <c r="I1779" s="110" t="str">
        <f t="shared" si="65"/>
        <v/>
      </c>
      <c r="J1779" s="122" t="s">
        <v>16892</v>
      </c>
      <c r="K1779" s="110" t="s">
        <v>3330</v>
      </c>
      <c r="L1779" s="110" t="s">
        <v>1095</v>
      </c>
      <c r="M1779" s="134" t="str">
        <f t="shared" si="66"/>
        <v/>
      </c>
      <c r="N1779" s="110"/>
      <c r="O1779" s="110"/>
      <c r="P1779" s="234" t="s">
        <v>5056</v>
      </c>
    </row>
    <row r="1780" spans="1:16" x14ac:dyDescent="0.2">
      <c r="A1780" s="154"/>
      <c r="B1780" s="154"/>
      <c r="C1780" s="154"/>
      <c r="D1780" s="149"/>
      <c r="E1780" s="149"/>
      <c r="F1780" s="150"/>
      <c r="H1780" s="106"/>
      <c r="I1780" s="110" t="str">
        <f t="shared" si="65"/>
        <v/>
      </c>
      <c r="J1780" s="122" t="s">
        <v>16893</v>
      </c>
      <c r="K1780" s="110" t="s">
        <v>3331</v>
      </c>
      <c r="L1780" s="110" t="s">
        <v>1095</v>
      </c>
      <c r="M1780" s="134" t="str">
        <f t="shared" si="66"/>
        <v/>
      </c>
      <c r="N1780" s="110"/>
      <c r="O1780" s="110"/>
      <c r="P1780" s="234"/>
    </row>
    <row r="1781" spans="1:16" x14ac:dyDescent="0.2">
      <c r="A1781" s="154"/>
      <c r="B1781" s="154"/>
      <c r="C1781" s="154"/>
      <c r="D1781" s="149"/>
      <c r="E1781" s="149"/>
      <c r="F1781" s="150"/>
      <c r="H1781" s="106"/>
      <c r="I1781" s="110" t="str">
        <f t="shared" si="65"/>
        <v/>
      </c>
      <c r="J1781" s="122" t="s">
        <v>16894</v>
      </c>
      <c r="K1781" s="110" t="s">
        <v>3332</v>
      </c>
      <c r="L1781" s="110" t="s">
        <v>1095</v>
      </c>
      <c r="M1781" s="134" t="str">
        <f t="shared" si="66"/>
        <v/>
      </c>
      <c r="N1781" s="110"/>
      <c r="O1781" s="110"/>
      <c r="P1781" s="234"/>
    </row>
    <row r="1782" spans="1:16" x14ac:dyDescent="0.2">
      <c r="A1782" s="154"/>
      <c r="B1782" s="154"/>
      <c r="C1782" s="154"/>
      <c r="D1782" s="149"/>
      <c r="E1782" s="149"/>
      <c r="F1782" s="150"/>
      <c r="H1782" s="106"/>
      <c r="I1782" s="110" t="str">
        <f t="shared" si="65"/>
        <v/>
      </c>
      <c r="J1782" s="122" t="s">
        <v>16895</v>
      </c>
      <c r="K1782" s="110" t="s">
        <v>3333</v>
      </c>
      <c r="L1782" s="110" t="s">
        <v>1095</v>
      </c>
      <c r="M1782" s="134" t="str">
        <f t="shared" si="66"/>
        <v/>
      </c>
      <c r="N1782" s="110"/>
      <c r="O1782" s="110"/>
      <c r="P1782" s="234"/>
    </row>
    <row r="1783" spans="1:16" x14ac:dyDescent="0.2">
      <c r="A1783" s="154"/>
      <c r="B1783" s="154"/>
      <c r="C1783" s="154"/>
      <c r="D1783" s="149"/>
      <c r="E1783" s="149"/>
      <c r="F1783" s="150"/>
      <c r="H1783" s="106"/>
      <c r="I1783" s="110" t="str">
        <f t="shared" si="65"/>
        <v/>
      </c>
      <c r="J1783" s="122" t="s">
        <v>16896</v>
      </c>
      <c r="K1783" s="110" t="s">
        <v>3334</v>
      </c>
      <c r="L1783" s="110" t="s">
        <v>1095</v>
      </c>
      <c r="M1783" s="134" t="str">
        <f t="shared" si="66"/>
        <v/>
      </c>
      <c r="N1783" s="110"/>
      <c r="O1783" s="110"/>
      <c r="P1783" s="234"/>
    </row>
    <row r="1784" spans="1:16" x14ac:dyDescent="0.2">
      <c r="A1784" s="154"/>
      <c r="B1784" s="154"/>
      <c r="C1784" s="154"/>
      <c r="D1784" s="149"/>
      <c r="E1784" s="149"/>
      <c r="F1784" s="150"/>
      <c r="H1784" s="106"/>
      <c r="I1784" s="110" t="str">
        <f t="shared" si="65"/>
        <v/>
      </c>
      <c r="J1784" s="122" t="s">
        <v>16897</v>
      </c>
      <c r="K1784" s="110" t="s">
        <v>3335</v>
      </c>
      <c r="L1784" s="110" t="s">
        <v>1095</v>
      </c>
      <c r="M1784" s="134" t="str">
        <f t="shared" si="66"/>
        <v/>
      </c>
      <c r="N1784" s="110"/>
      <c r="O1784" s="110"/>
      <c r="P1784" s="234"/>
    </row>
    <row r="1785" spans="1:16" x14ac:dyDescent="0.2">
      <c r="A1785" s="154"/>
      <c r="B1785" s="154"/>
      <c r="C1785" s="154"/>
      <c r="D1785" s="149"/>
      <c r="E1785" s="149"/>
      <c r="F1785" s="150"/>
      <c r="H1785" s="106"/>
      <c r="I1785" s="110" t="str">
        <f t="shared" si="65"/>
        <v/>
      </c>
      <c r="J1785" s="122" t="s">
        <v>16898</v>
      </c>
      <c r="K1785" s="110" t="s">
        <v>3336</v>
      </c>
      <c r="L1785" s="110" t="s">
        <v>1095</v>
      </c>
      <c r="M1785" s="134" t="str">
        <f t="shared" si="66"/>
        <v/>
      </c>
      <c r="N1785" s="110"/>
      <c r="O1785" s="110"/>
      <c r="P1785" s="234"/>
    </row>
    <row r="1786" spans="1:16" x14ac:dyDescent="0.2">
      <c r="A1786" s="154"/>
      <c r="B1786" s="154"/>
      <c r="C1786" s="154"/>
      <c r="D1786" s="149"/>
      <c r="E1786" s="149"/>
      <c r="F1786" s="150"/>
      <c r="H1786" s="106"/>
      <c r="I1786" s="110" t="str">
        <f t="shared" si="65"/>
        <v/>
      </c>
      <c r="J1786" s="122" t="s">
        <v>16899</v>
      </c>
      <c r="K1786" s="110" t="s">
        <v>3337</v>
      </c>
      <c r="L1786" s="110" t="s">
        <v>1095</v>
      </c>
      <c r="M1786" s="134" t="str">
        <f t="shared" si="66"/>
        <v/>
      </c>
      <c r="N1786" s="110"/>
      <c r="O1786" s="110"/>
      <c r="P1786" s="234"/>
    </row>
    <row r="1787" spans="1:16" x14ac:dyDescent="0.2">
      <c r="A1787" s="154"/>
      <c r="B1787" s="154"/>
      <c r="C1787" s="154"/>
      <c r="D1787" s="149"/>
      <c r="E1787" s="149"/>
      <c r="F1787" s="150"/>
      <c r="H1787" s="106"/>
      <c r="I1787" s="110" t="str">
        <f t="shared" si="65"/>
        <v/>
      </c>
      <c r="J1787" s="122" t="s">
        <v>16900</v>
      </c>
      <c r="K1787" s="110" t="s">
        <v>3338</v>
      </c>
      <c r="L1787" s="110" t="s">
        <v>1095</v>
      </c>
      <c r="M1787" s="134" t="str">
        <f t="shared" si="66"/>
        <v/>
      </c>
      <c r="N1787" s="110"/>
      <c r="O1787" s="110"/>
      <c r="P1787" s="234"/>
    </row>
    <row r="1788" spans="1:16" x14ac:dyDescent="0.2">
      <c r="A1788" s="154"/>
      <c r="B1788" s="154"/>
      <c r="C1788" s="154"/>
      <c r="D1788" s="149"/>
      <c r="E1788" s="149"/>
      <c r="F1788" s="150"/>
      <c r="H1788" s="106"/>
      <c r="I1788" s="110" t="str">
        <f t="shared" si="65"/>
        <v/>
      </c>
      <c r="J1788" s="122" t="s">
        <v>16901</v>
      </c>
      <c r="K1788" s="110" t="s">
        <v>3339</v>
      </c>
      <c r="L1788" s="110" t="s">
        <v>1095</v>
      </c>
      <c r="M1788" s="134" t="str">
        <f t="shared" si="66"/>
        <v/>
      </c>
      <c r="N1788" s="110"/>
      <c r="O1788" s="110"/>
      <c r="P1788" s="234"/>
    </row>
    <row r="1789" spans="1:16" x14ac:dyDescent="0.2">
      <c r="A1789" s="154"/>
      <c r="B1789" s="154"/>
      <c r="C1789" s="154"/>
      <c r="D1789" s="149"/>
      <c r="E1789" s="149"/>
      <c r="F1789" s="150"/>
      <c r="H1789" s="106"/>
      <c r="I1789" s="110" t="str">
        <f t="shared" si="65"/>
        <v/>
      </c>
      <c r="J1789" s="122" t="s">
        <v>16902</v>
      </c>
      <c r="K1789" s="110" t="s">
        <v>3340</v>
      </c>
      <c r="L1789" s="110" t="s">
        <v>1095</v>
      </c>
      <c r="M1789" s="134" t="str">
        <f t="shared" si="66"/>
        <v/>
      </c>
      <c r="N1789" s="110"/>
      <c r="O1789" s="110"/>
      <c r="P1789" s="234"/>
    </row>
    <row r="1790" spans="1:16" x14ac:dyDescent="0.2">
      <c r="A1790" s="154"/>
      <c r="B1790" s="154"/>
      <c r="C1790" s="154"/>
      <c r="D1790" s="149"/>
      <c r="E1790" s="149"/>
      <c r="F1790" s="150"/>
      <c r="H1790" s="106"/>
      <c r="I1790" s="110" t="str">
        <f t="shared" si="65"/>
        <v/>
      </c>
      <c r="J1790" s="122" t="s">
        <v>16903</v>
      </c>
      <c r="K1790" s="110" t="s">
        <v>3341</v>
      </c>
      <c r="L1790" s="110" t="s">
        <v>1095</v>
      </c>
      <c r="M1790" s="134" t="str">
        <f t="shared" si="66"/>
        <v/>
      </c>
      <c r="N1790" s="110"/>
      <c r="O1790" s="110"/>
      <c r="P1790" s="234"/>
    </row>
    <row r="1791" spans="1:16" x14ac:dyDescent="0.2">
      <c r="A1791" s="154"/>
      <c r="B1791" s="154"/>
      <c r="C1791" s="154"/>
      <c r="D1791" s="149"/>
      <c r="E1791" s="149"/>
      <c r="F1791" s="150"/>
      <c r="H1791" s="106"/>
      <c r="I1791" s="110" t="str">
        <f t="shared" si="65"/>
        <v/>
      </c>
      <c r="J1791" s="122" t="s">
        <v>16904</v>
      </c>
      <c r="K1791" s="110" t="s">
        <v>3342</v>
      </c>
      <c r="L1791" s="110" t="s">
        <v>1095</v>
      </c>
      <c r="M1791" s="134" t="str">
        <f t="shared" si="66"/>
        <v/>
      </c>
      <c r="N1791" s="110"/>
      <c r="O1791" s="110"/>
      <c r="P1791" s="234"/>
    </row>
    <row r="1792" spans="1:16" x14ac:dyDescent="0.2">
      <c r="A1792" s="154"/>
      <c r="B1792" s="154"/>
      <c r="C1792" s="154"/>
      <c r="D1792" s="149"/>
      <c r="E1792" s="149"/>
      <c r="F1792" s="150"/>
      <c r="H1792" s="106"/>
      <c r="I1792" s="110" t="str">
        <f t="shared" si="65"/>
        <v/>
      </c>
      <c r="J1792" s="122" t="s">
        <v>16905</v>
      </c>
      <c r="K1792" s="110" t="s">
        <v>3343</v>
      </c>
      <c r="L1792" s="110" t="s">
        <v>1095</v>
      </c>
      <c r="M1792" s="134" t="str">
        <f t="shared" si="66"/>
        <v/>
      </c>
      <c r="N1792" s="110"/>
      <c r="O1792" s="110"/>
      <c r="P1792" s="234"/>
    </row>
    <row r="1793" spans="1:16" x14ac:dyDescent="0.2">
      <c r="A1793" s="154"/>
      <c r="B1793" s="154"/>
      <c r="C1793" s="154"/>
      <c r="D1793" s="149"/>
      <c r="E1793" s="149"/>
      <c r="F1793" s="150"/>
      <c r="H1793" s="106"/>
      <c r="I1793" s="110" t="str">
        <f t="shared" si="65"/>
        <v/>
      </c>
      <c r="J1793" s="122" t="s">
        <v>16906</v>
      </c>
      <c r="K1793" s="110" t="s">
        <v>3344</v>
      </c>
      <c r="L1793" s="110" t="s">
        <v>1095</v>
      </c>
      <c r="M1793" s="134" t="str">
        <f t="shared" si="66"/>
        <v/>
      </c>
      <c r="N1793" s="110"/>
      <c r="O1793" s="110"/>
      <c r="P1793" s="234"/>
    </row>
    <row r="1794" spans="1:16" x14ac:dyDescent="0.2">
      <c r="A1794" s="154"/>
      <c r="B1794" s="154"/>
      <c r="C1794" s="154"/>
      <c r="D1794" s="149"/>
      <c r="E1794" s="149"/>
      <c r="F1794" s="150"/>
      <c r="H1794" s="106"/>
      <c r="I1794" s="110" t="str">
        <f t="shared" si="65"/>
        <v/>
      </c>
      <c r="J1794" s="122" t="s">
        <v>16907</v>
      </c>
      <c r="K1794" s="110" t="s">
        <v>3345</v>
      </c>
      <c r="L1794" s="110" t="s">
        <v>1095</v>
      </c>
      <c r="M1794" s="134" t="str">
        <f t="shared" si="66"/>
        <v/>
      </c>
      <c r="N1794" s="110"/>
      <c r="O1794" s="110"/>
      <c r="P1794" s="234"/>
    </row>
    <row r="1795" spans="1:16" x14ac:dyDescent="0.2">
      <c r="A1795" s="154"/>
      <c r="B1795" s="154"/>
      <c r="C1795" s="154"/>
      <c r="D1795" s="149"/>
      <c r="E1795" s="149"/>
      <c r="F1795" s="150"/>
      <c r="H1795" s="106"/>
      <c r="I1795" s="110" t="str">
        <f t="shared" si="65"/>
        <v/>
      </c>
      <c r="J1795" s="122" t="s">
        <v>16908</v>
      </c>
      <c r="K1795" s="110" t="s">
        <v>3346</v>
      </c>
      <c r="L1795" s="110" t="s">
        <v>1095</v>
      </c>
      <c r="M1795" s="134" t="str">
        <f t="shared" si="66"/>
        <v/>
      </c>
      <c r="N1795" s="110"/>
      <c r="O1795" s="110"/>
      <c r="P1795" s="234"/>
    </row>
    <row r="1796" spans="1:16" x14ac:dyDescent="0.2">
      <c r="A1796" s="154"/>
      <c r="B1796" s="154"/>
      <c r="C1796" s="154"/>
      <c r="D1796" s="149"/>
      <c r="E1796" s="149"/>
      <c r="F1796" s="150"/>
      <c r="H1796" s="106"/>
      <c r="I1796" s="110" t="str">
        <f t="shared" si="65"/>
        <v/>
      </c>
      <c r="J1796" s="122" t="s">
        <v>16909</v>
      </c>
      <c r="K1796" s="110" t="s">
        <v>3347</v>
      </c>
      <c r="L1796" s="110" t="s">
        <v>1095</v>
      </c>
      <c r="M1796" s="134" t="str">
        <f t="shared" si="66"/>
        <v/>
      </c>
      <c r="N1796" s="110"/>
      <c r="O1796" s="110"/>
      <c r="P1796" s="234"/>
    </row>
    <row r="1797" spans="1:16" x14ac:dyDescent="0.2">
      <c r="A1797" s="154"/>
      <c r="B1797" s="154"/>
      <c r="C1797" s="154"/>
      <c r="D1797" s="149"/>
      <c r="E1797" s="149"/>
      <c r="F1797" s="150"/>
      <c r="H1797" s="106"/>
      <c r="I1797" s="110" t="str">
        <f t="shared" si="65"/>
        <v/>
      </c>
      <c r="J1797" s="122" t="s">
        <v>16910</v>
      </c>
      <c r="K1797" s="110" t="s">
        <v>3348</v>
      </c>
      <c r="L1797" s="110" t="s">
        <v>1095</v>
      </c>
      <c r="M1797" s="134" t="str">
        <f t="shared" si="66"/>
        <v/>
      </c>
      <c r="N1797" s="110"/>
      <c r="O1797" s="110"/>
      <c r="P1797" s="234"/>
    </row>
    <row r="1798" spans="1:16" x14ac:dyDescent="0.2">
      <c r="A1798" s="154"/>
      <c r="B1798" s="154"/>
      <c r="C1798" s="154"/>
      <c r="D1798" s="149"/>
      <c r="E1798" s="149"/>
      <c r="F1798" s="150"/>
      <c r="H1798" s="106"/>
      <c r="I1798" s="110" t="str">
        <f t="shared" si="65"/>
        <v/>
      </c>
      <c r="J1798" s="122" t="s">
        <v>16911</v>
      </c>
      <c r="K1798" s="110" t="s">
        <v>3349</v>
      </c>
      <c r="L1798" s="110" t="s">
        <v>1095</v>
      </c>
      <c r="M1798" s="134" t="str">
        <f t="shared" si="66"/>
        <v/>
      </c>
      <c r="N1798" s="110"/>
      <c r="O1798" s="110"/>
      <c r="P1798" s="234"/>
    </row>
    <row r="1799" spans="1:16" x14ac:dyDescent="0.2">
      <c r="A1799" s="154"/>
      <c r="B1799" s="154"/>
      <c r="C1799" s="154"/>
      <c r="D1799" s="149"/>
      <c r="E1799" s="149"/>
      <c r="F1799" s="150"/>
      <c r="H1799" s="106"/>
      <c r="I1799" s="110" t="str">
        <f t="shared" si="65"/>
        <v/>
      </c>
      <c r="J1799" s="122" t="s">
        <v>16912</v>
      </c>
      <c r="K1799" s="110" t="s">
        <v>3350</v>
      </c>
      <c r="L1799" s="110" t="s">
        <v>1095</v>
      </c>
      <c r="M1799" s="134" t="str">
        <f t="shared" si="66"/>
        <v/>
      </c>
      <c r="N1799" s="110"/>
      <c r="O1799" s="110"/>
      <c r="P1799" s="234"/>
    </row>
    <row r="1800" spans="1:16" x14ac:dyDescent="0.2">
      <c r="A1800" s="154"/>
      <c r="B1800" s="154"/>
      <c r="C1800" s="154"/>
      <c r="D1800" s="149"/>
      <c r="E1800" s="149"/>
      <c r="F1800" s="150"/>
      <c r="H1800" s="106"/>
      <c r="I1800" s="110" t="str">
        <f t="shared" si="65"/>
        <v/>
      </c>
      <c r="J1800" s="122" t="s">
        <v>16913</v>
      </c>
      <c r="K1800" s="110" t="s">
        <v>3351</v>
      </c>
      <c r="L1800" s="110" t="s">
        <v>1095</v>
      </c>
      <c r="M1800" s="134" t="str">
        <f t="shared" si="66"/>
        <v/>
      </c>
      <c r="N1800" s="110"/>
      <c r="O1800" s="110"/>
      <c r="P1800" s="234"/>
    </row>
    <row r="1801" spans="1:16" x14ac:dyDescent="0.2">
      <c r="A1801" s="154"/>
      <c r="B1801" s="154"/>
      <c r="C1801" s="154"/>
      <c r="D1801" s="149"/>
      <c r="E1801" s="149"/>
      <c r="F1801" s="150"/>
      <c r="H1801" s="106"/>
      <c r="I1801" s="110" t="str">
        <f t="shared" ref="I1801:I1864" si="67">IFERROR((INDEX(A:E,MATCH($J1801,E:E,0),2)),"")</f>
        <v/>
      </c>
      <c r="J1801" s="122" t="s">
        <v>16914</v>
      </c>
      <c r="K1801" s="110" t="s">
        <v>3352</v>
      </c>
      <c r="L1801" s="110" t="s">
        <v>1095</v>
      </c>
      <c r="M1801" s="134" t="str">
        <f t="shared" si="66"/>
        <v/>
      </c>
      <c r="N1801" s="110"/>
      <c r="O1801" s="110"/>
      <c r="P1801" s="234"/>
    </row>
    <row r="1802" spans="1:16" x14ac:dyDescent="0.2">
      <c r="A1802" s="154"/>
      <c r="B1802" s="154"/>
      <c r="C1802" s="154"/>
      <c r="D1802" s="149"/>
      <c r="E1802" s="149"/>
      <c r="F1802" s="150"/>
      <c r="H1802" s="106"/>
      <c r="I1802" s="110" t="str">
        <f t="shared" si="67"/>
        <v/>
      </c>
      <c r="J1802" s="122" t="s">
        <v>16915</v>
      </c>
      <c r="K1802" s="110" t="s">
        <v>3353</v>
      </c>
      <c r="L1802" s="110" t="s">
        <v>1095</v>
      </c>
      <c r="M1802" s="134" t="str">
        <f t="shared" ref="M1802:M1865" si="68">IF(N1802="","",HYPERLINK(O1802,N1802))</f>
        <v/>
      </c>
      <c r="N1802" s="110"/>
      <c r="O1802" s="110"/>
      <c r="P1802" s="234"/>
    </row>
    <row r="1803" spans="1:16" x14ac:dyDescent="0.2">
      <c r="A1803" s="154"/>
      <c r="B1803" s="154"/>
      <c r="C1803" s="154"/>
      <c r="D1803" s="149"/>
      <c r="E1803" s="149"/>
      <c r="F1803" s="150"/>
      <c r="H1803" s="106"/>
      <c r="I1803" s="110" t="str">
        <f t="shared" si="67"/>
        <v/>
      </c>
      <c r="J1803" s="122" t="s">
        <v>16916</v>
      </c>
      <c r="K1803" s="110" t="s">
        <v>3354</v>
      </c>
      <c r="L1803" s="110" t="s">
        <v>1095</v>
      </c>
      <c r="M1803" s="134" t="str">
        <f t="shared" si="68"/>
        <v/>
      </c>
      <c r="N1803" s="110"/>
      <c r="O1803" s="110"/>
      <c r="P1803" s="234"/>
    </row>
    <row r="1804" spans="1:16" x14ac:dyDescent="0.2">
      <c r="A1804" s="154"/>
      <c r="B1804" s="154"/>
      <c r="C1804" s="154"/>
      <c r="D1804" s="149"/>
      <c r="E1804" s="149"/>
      <c r="F1804" s="150"/>
      <c r="H1804" s="106"/>
      <c r="I1804" s="110" t="str">
        <f t="shared" si="67"/>
        <v/>
      </c>
      <c r="J1804" s="122" t="s">
        <v>16917</v>
      </c>
      <c r="K1804" s="110" t="s">
        <v>3355</v>
      </c>
      <c r="L1804" s="110" t="s">
        <v>1095</v>
      </c>
      <c r="M1804" s="134" t="str">
        <f t="shared" si="68"/>
        <v/>
      </c>
      <c r="N1804" s="110"/>
      <c r="O1804" s="110"/>
      <c r="P1804" s="234"/>
    </row>
    <row r="1805" spans="1:16" x14ac:dyDescent="0.2">
      <c r="A1805" s="154"/>
      <c r="B1805" s="154"/>
      <c r="C1805" s="154"/>
      <c r="D1805" s="149"/>
      <c r="E1805" s="149"/>
      <c r="F1805" s="150"/>
      <c r="H1805" s="106"/>
      <c r="I1805" s="110" t="str">
        <f t="shared" si="67"/>
        <v/>
      </c>
      <c r="J1805" s="122" t="s">
        <v>16918</v>
      </c>
      <c r="K1805" s="110" t="s">
        <v>3356</v>
      </c>
      <c r="L1805" s="110" t="s">
        <v>1095</v>
      </c>
      <c r="M1805" s="134" t="str">
        <f t="shared" si="68"/>
        <v/>
      </c>
      <c r="N1805" s="110"/>
      <c r="O1805" s="110"/>
      <c r="P1805" s="234"/>
    </row>
    <row r="1806" spans="1:16" x14ac:dyDescent="0.2">
      <c r="A1806" s="154"/>
      <c r="B1806" s="154"/>
      <c r="C1806" s="154"/>
      <c r="D1806" s="149"/>
      <c r="E1806" s="149"/>
      <c r="F1806" s="150"/>
      <c r="H1806" s="106"/>
      <c r="I1806" s="110" t="str">
        <f t="shared" si="67"/>
        <v/>
      </c>
      <c r="J1806" s="122" t="s">
        <v>16919</v>
      </c>
      <c r="K1806" s="110" t="s">
        <v>3357</v>
      </c>
      <c r="L1806" s="110" t="s">
        <v>1095</v>
      </c>
      <c r="M1806" s="134" t="str">
        <f t="shared" si="68"/>
        <v/>
      </c>
      <c r="N1806" s="110"/>
      <c r="O1806" s="110"/>
      <c r="P1806" s="234"/>
    </row>
    <row r="1807" spans="1:16" x14ac:dyDescent="0.2">
      <c r="A1807" s="154"/>
      <c r="B1807" s="154"/>
      <c r="C1807" s="154"/>
      <c r="D1807" s="149"/>
      <c r="E1807" s="149"/>
      <c r="F1807" s="150"/>
      <c r="H1807" s="106"/>
      <c r="I1807" s="110" t="str">
        <f t="shared" si="67"/>
        <v/>
      </c>
      <c r="J1807" s="122" t="s">
        <v>16920</v>
      </c>
      <c r="K1807" s="110" t="s">
        <v>3358</v>
      </c>
      <c r="L1807" s="110" t="s">
        <v>1095</v>
      </c>
      <c r="M1807" s="134" t="str">
        <f t="shared" si="68"/>
        <v/>
      </c>
      <c r="N1807" s="110"/>
      <c r="O1807" s="110"/>
      <c r="P1807" s="234" t="s">
        <v>5057</v>
      </c>
    </row>
    <row r="1808" spans="1:16" x14ac:dyDescent="0.2">
      <c r="A1808" s="154"/>
      <c r="B1808" s="154"/>
      <c r="C1808" s="154"/>
      <c r="D1808" s="149"/>
      <c r="E1808" s="149"/>
      <c r="F1808" s="150"/>
      <c r="H1808" s="106"/>
      <c r="I1808" s="110" t="str">
        <f t="shared" si="67"/>
        <v/>
      </c>
      <c r="J1808" s="122" t="s">
        <v>16921</v>
      </c>
      <c r="K1808" s="110" t="s">
        <v>3359</v>
      </c>
      <c r="L1808" s="110" t="s">
        <v>1095</v>
      </c>
      <c r="M1808" s="134" t="str">
        <f t="shared" si="68"/>
        <v/>
      </c>
      <c r="N1808" s="110"/>
      <c r="O1808" s="110"/>
      <c r="P1808" s="234" t="s">
        <v>5058</v>
      </c>
    </row>
    <row r="1809" spans="1:16" x14ac:dyDescent="0.2">
      <c r="A1809" s="154"/>
      <c r="B1809" s="154"/>
      <c r="C1809" s="154"/>
      <c r="D1809" s="149"/>
      <c r="E1809" s="149"/>
      <c r="F1809" s="150"/>
      <c r="H1809" s="106"/>
      <c r="I1809" s="110" t="str">
        <f t="shared" si="67"/>
        <v/>
      </c>
      <c r="J1809" s="122" t="s">
        <v>16922</v>
      </c>
      <c r="K1809" s="110" t="s">
        <v>3360</v>
      </c>
      <c r="L1809" s="110" t="s">
        <v>1095</v>
      </c>
      <c r="M1809" s="134" t="str">
        <f t="shared" si="68"/>
        <v/>
      </c>
      <c r="N1809" s="110"/>
      <c r="O1809" s="110"/>
      <c r="P1809" s="234" t="s">
        <v>5059</v>
      </c>
    </row>
    <row r="1810" spans="1:16" x14ac:dyDescent="0.2">
      <c r="A1810" s="154"/>
      <c r="B1810" s="154"/>
      <c r="C1810" s="154"/>
      <c r="D1810" s="149"/>
      <c r="E1810" s="149"/>
      <c r="F1810" s="150"/>
      <c r="H1810" s="106"/>
      <c r="I1810" s="110" t="str">
        <f t="shared" si="67"/>
        <v/>
      </c>
      <c r="J1810" s="122" t="s">
        <v>16923</v>
      </c>
      <c r="K1810" s="110" t="s">
        <v>3361</v>
      </c>
      <c r="L1810" s="110" t="s">
        <v>1095</v>
      </c>
      <c r="M1810" s="134" t="str">
        <f t="shared" si="68"/>
        <v/>
      </c>
      <c r="N1810" s="110"/>
      <c r="O1810" s="110"/>
      <c r="P1810" s="234"/>
    </row>
    <row r="1811" spans="1:16" x14ac:dyDescent="0.2">
      <c r="A1811" s="154"/>
      <c r="B1811" s="154"/>
      <c r="C1811" s="154"/>
      <c r="D1811" s="149"/>
      <c r="E1811" s="149"/>
      <c r="F1811" s="150"/>
      <c r="H1811" s="106"/>
      <c r="I1811" s="110" t="str">
        <f t="shared" si="67"/>
        <v/>
      </c>
      <c r="J1811" s="122" t="s">
        <v>16924</v>
      </c>
      <c r="K1811" s="110" t="s">
        <v>3362</v>
      </c>
      <c r="L1811" s="110" t="s">
        <v>1095</v>
      </c>
      <c r="M1811" s="134" t="str">
        <f t="shared" si="68"/>
        <v/>
      </c>
      <c r="N1811" s="110"/>
      <c r="O1811" s="110"/>
      <c r="P1811" s="234"/>
    </row>
    <row r="1812" spans="1:16" x14ac:dyDescent="0.2">
      <c r="A1812" s="154"/>
      <c r="B1812" s="154"/>
      <c r="C1812" s="154"/>
      <c r="D1812" s="149"/>
      <c r="E1812" s="149"/>
      <c r="F1812" s="150"/>
      <c r="H1812" s="106"/>
      <c r="I1812" s="110" t="str">
        <f t="shared" si="67"/>
        <v/>
      </c>
      <c r="J1812" s="122" t="s">
        <v>16925</v>
      </c>
      <c r="K1812" s="110" t="s">
        <v>3363</v>
      </c>
      <c r="L1812" s="110" t="s">
        <v>1095</v>
      </c>
      <c r="M1812" s="134" t="str">
        <f t="shared" si="68"/>
        <v/>
      </c>
      <c r="N1812" s="110"/>
      <c r="O1812" s="110"/>
      <c r="P1812" s="234"/>
    </row>
    <row r="1813" spans="1:16" x14ac:dyDescent="0.2">
      <c r="A1813" s="154"/>
      <c r="B1813" s="154"/>
      <c r="C1813" s="154"/>
      <c r="D1813" s="149"/>
      <c r="E1813" s="149"/>
      <c r="F1813" s="150"/>
      <c r="H1813" s="106"/>
      <c r="I1813" s="110" t="str">
        <f t="shared" si="67"/>
        <v/>
      </c>
      <c r="J1813" s="122" t="s">
        <v>16926</v>
      </c>
      <c r="K1813" s="110" t="s">
        <v>3364</v>
      </c>
      <c r="L1813" s="110" t="s">
        <v>1095</v>
      </c>
      <c r="M1813" s="134" t="str">
        <f t="shared" si="68"/>
        <v/>
      </c>
      <c r="N1813" s="110"/>
      <c r="O1813" s="110"/>
      <c r="P1813" s="234"/>
    </row>
    <row r="1814" spans="1:16" x14ac:dyDescent="0.2">
      <c r="A1814" s="154"/>
      <c r="B1814" s="154"/>
      <c r="C1814" s="154"/>
      <c r="D1814" s="149"/>
      <c r="E1814" s="149"/>
      <c r="F1814" s="150"/>
      <c r="H1814" s="106"/>
      <c r="I1814" s="110" t="str">
        <f t="shared" si="67"/>
        <v/>
      </c>
      <c r="J1814" s="122" t="s">
        <v>16927</v>
      </c>
      <c r="K1814" s="110" t="s">
        <v>3365</v>
      </c>
      <c r="L1814" s="110" t="s">
        <v>1095</v>
      </c>
      <c r="M1814" s="134" t="str">
        <f t="shared" si="68"/>
        <v/>
      </c>
      <c r="N1814" s="110"/>
      <c r="O1814" s="110"/>
      <c r="P1814" s="234"/>
    </row>
    <row r="1815" spans="1:16" x14ac:dyDescent="0.2">
      <c r="A1815" s="154"/>
      <c r="B1815" s="154"/>
      <c r="C1815" s="154"/>
      <c r="D1815" s="149"/>
      <c r="E1815" s="149"/>
      <c r="F1815" s="150"/>
      <c r="H1815" s="106"/>
      <c r="I1815" s="110" t="str">
        <f t="shared" si="67"/>
        <v/>
      </c>
      <c r="J1815" s="122" t="s">
        <v>16928</v>
      </c>
      <c r="K1815" s="110" t="s">
        <v>3366</v>
      </c>
      <c r="L1815" s="110" t="s">
        <v>1095</v>
      </c>
      <c r="M1815" s="134" t="str">
        <f t="shared" si="68"/>
        <v/>
      </c>
      <c r="N1815" s="110"/>
      <c r="O1815" s="110"/>
      <c r="P1815" s="234"/>
    </row>
    <row r="1816" spans="1:16" x14ac:dyDescent="0.2">
      <c r="A1816" s="154"/>
      <c r="B1816" s="154"/>
      <c r="C1816" s="154"/>
      <c r="D1816" s="149"/>
      <c r="E1816" s="149"/>
      <c r="F1816" s="150"/>
      <c r="H1816" s="106"/>
      <c r="I1816" s="110" t="str">
        <f t="shared" si="67"/>
        <v/>
      </c>
      <c r="J1816" s="122" t="s">
        <v>16929</v>
      </c>
      <c r="K1816" s="110" t="s">
        <v>3367</v>
      </c>
      <c r="L1816" s="110" t="s">
        <v>1095</v>
      </c>
      <c r="M1816" s="134" t="str">
        <f t="shared" si="68"/>
        <v/>
      </c>
      <c r="N1816" s="110"/>
      <c r="O1816" s="110"/>
      <c r="P1816" s="234"/>
    </row>
    <row r="1817" spans="1:16" x14ac:dyDescent="0.2">
      <c r="A1817" s="154"/>
      <c r="B1817" s="154"/>
      <c r="C1817" s="154"/>
      <c r="D1817" s="149"/>
      <c r="E1817" s="149"/>
      <c r="F1817" s="150"/>
      <c r="H1817" s="106"/>
      <c r="I1817" s="110" t="str">
        <f t="shared" si="67"/>
        <v/>
      </c>
      <c r="J1817" s="122" t="s">
        <v>16930</v>
      </c>
      <c r="K1817" s="110" t="s">
        <v>3368</v>
      </c>
      <c r="L1817" s="110" t="s">
        <v>1095</v>
      </c>
      <c r="M1817" s="134" t="str">
        <f t="shared" si="68"/>
        <v/>
      </c>
      <c r="N1817" s="110"/>
      <c r="O1817" s="110"/>
      <c r="P1817" s="234"/>
    </row>
    <row r="1818" spans="1:16" x14ac:dyDescent="0.2">
      <c r="A1818" s="154"/>
      <c r="B1818" s="154"/>
      <c r="C1818" s="154"/>
      <c r="D1818" s="149"/>
      <c r="E1818" s="149"/>
      <c r="F1818" s="150"/>
      <c r="H1818" s="106"/>
      <c r="I1818" s="110" t="str">
        <f t="shared" si="67"/>
        <v/>
      </c>
      <c r="J1818" s="122" t="s">
        <v>16931</v>
      </c>
      <c r="K1818" s="110" t="s">
        <v>3369</v>
      </c>
      <c r="L1818" s="110" t="s">
        <v>1095</v>
      </c>
      <c r="M1818" s="134" t="str">
        <f t="shared" si="68"/>
        <v/>
      </c>
      <c r="N1818" s="110"/>
      <c r="O1818" s="110"/>
      <c r="P1818" s="234"/>
    </row>
    <row r="1819" spans="1:16" x14ac:dyDescent="0.2">
      <c r="A1819" s="154"/>
      <c r="B1819" s="154"/>
      <c r="C1819" s="154"/>
      <c r="D1819" s="149"/>
      <c r="E1819" s="149"/>
      <c r="F1819" s="150"/>
      <c r="H1819" s="106"/>
      <c r="I1819" s="110" t="str">
        <f t="shared" si="67"/>
        <v/>
      </c>
      <c r="J1819" s="122" t="s">
        <v>16932</v>
      </c>
      <c r="K1819" s="110" t="s">
        <v>3370</v>
      </c>
      <c r="L1819" s="110" t="s">
        <v>1095</v>
      </c>
      <c r="M1819" s="134" t="str">
        <f t="shared" si="68"/>
        <v/>
      </c>
      <c r="N1819" s="110"/>
      <c r="O1819" s="110"/>
      <c r="P1819" s="234"/>
    </row>
    <row r="1820" spans="1:16" x14ac:dyDescent="0.2">
      <c r="A1820" s="154"/>
      <c r="B1820" s="154"/>
      <c r="C1820" s="154"/>
      <c r="D1820" s="149"/>
      <c r="E1820" s="149"/>
      <c r="F1820" s="150"/>
      <c r="H1820" s="106"/>
      <c r="I1820" s="110" t="str">
        <f t="shared" si="67"/>
        <v/>
      </c>
      <c r="J1820" s="122" t="s">
        <v>16933</v>
      </c>
      <c r="K1820" s="110" t="s">
        <v>3371</v>
      </c>
      <c r="L1820" s="110" t="s">
        <v>1095</v>
      </c>
      <c r="M1820" s="134" t="str">
        <f t="shared" si="68"/>
        <v/>
      </c>
      <c r="N1820" s="110"/>
      <c r="O1820" s="110"/>
      <c r="P1820" s="234"/>
    </row>
    <row r="1821" spans="1:16" x14ac:dyDescent="0.2">
      <c r="A1821" s="154"/>
      <c r="B1821" s="154"/>
      <c r="C1821" s="154"/>
      <c r="D1821" s="149"/>
      <c r="E1821" s="149"/>
      <c r="F1821" s="150"/>
      <c r="H1821" s="106"/>
      <c r="I1821" s="110" t="str">
        <f t="shared" si="67"/>
        <v/>
      </c>
      <c r="J1821" s="122" t="s">
        <v>16934</v>
      </c>
      <c r="K1821" s="110" t="s">
        <v>3372</v>
      </c>
      <c r="L1821" s="110" t="s">
        <v>1095</v>
      </c>
      <c r="M1821" s="134" t="str">
        <f t="shared" si="68"/>
        <v/>
      </c>
      <c r="N1821" s="110"/>
      <c r="O1821" s="110"/>
      <c r="P1821" s="234"/>
    </row>
    <row r="1822" spans="1:16" x14ac:dyDescent="0.2">
      <c r="A1822" s="154"/>
      <c r="B1822" s="154"/>
      <c r="C1822" s="154"/>
      <c r="D1822" s="149"/>
      <c r="E1822" s="149"/>
      <c r="F1822" s="150"/>
      <c r="H1822" s="106"/>
      <c r="I1822" s="110" t="str">
        <f t="shared" si="67"/>
        <v/>
      </c>
      <c r="J1822" s="122" t="s">
        <v>16935</v>
      </c>
      <c r="K1822" s="110" t="s">
        <v>3373</v>
      </c>
      <c r="L1822" s="110" t="s">
        <v>1095</v>
      </c>
      <c r="M1822" s="134" t="str">
        <f t="shared" si="68"/>
        <v/>
      </c>
      <c r="N1822" s="110"/>
      <c r="O1822" s="110"/>
      <c r="P1822" s="234"/>
    </row>
    <row r="1823" spans="1:16" x14ac:dyDescent="0.2">
      <c r="A1823" s="154"/>
      <c r="B1823" s="154"/>
      <c r="C1823" s="154"/>
      <c r="D1823" s="149"/>
      <c r="E1823" s="149"/>
      <c r="F1823" s="150"/>
      <c r="H1823" s="106"/>
      <c r="I1823" s="110" t="str">
        <f t="shared" si="67"/>
        <v/>
      </c>
      <c r="J1823" s="122" t="s">
        <v>16936</v>
      </c>
      <c r="K1823" s="110" t="s">
        <v>3374</v>
      </c>
      <c r="L1823" s="110" t="s">
        <v>1095</v>
      </c>
      <c r="M1823" s="134" t="str">
        <f t="shared" si="68"/>
        <v/>
      </c>
      <c r="N1823" s="110"/>
      <c r="O1823" s="110"/>
      <c r="P1823" s="234"/>
    </row>
    <row r="1824" spans="1:16" x14ac:dyDescent="0.2">
      <c r="A1824" s="154"/>
      <c r="B1824" s="154"/>
      <c r="C1824" s="154"/>
      <c r="D1824" s="149"/>
      <c r="E1824" s="149"/>
      <c r="F1824" s="150"/>
      <c r="H1824" s="106"/>
      <c r="I1824" s="110" t="str">
        <f t="shared" si="67"/>
        <v/>
      </c>
      <c r="J1824" s="122" t="s">
        <v>16937</v>
      </c>
      <c r="K1824" s="110" t="s">
        <v>3375</v>
      </c>
      <c r="L1824" s="110" t="s">
        <v>1095</v>
      </c>
      <c r="M1824" s="134" t="str">
        <f t="shared" si="68"/>
        <v/>
      </c>
      <c r="N1824" s="110"/>
      <c r="O1824" s="110"/>
      <c r="P1824" s="234"/>
    </row>
    <row r="1825" spans="1:16" x14ac:dyDescent="0.2">
      <c r="A1825" s="154"/>
      <c r="B1825" s="154"/>
      <c r="C1825" s="154"/>
      <c r="D1825" s="149"/>
      <c r="E1825" s="149"/>
      <c r="F1825" s="150"/>
      <c r="H1825" s="106"/>
      <c r="I1825" s="110" t="str">
        <f t="shared" si="67"/>
        <v/>
      </c>
      <c r="J1825" s="122" t="s">
        <v>16938</v>
      </c>
      <c r="K1825" s="110" t="s">
        <v>3376</v>
      </c>
      <c r="L1825" s="110" t="s">
        <v>1095</v>
      </c>
      <c r="M1825" s="134" t="str">
        <f t="shared" si="68"/>
        <v/>
      </c>
      <c r="N1825" s="110"/>
      <c r="O1825" s="110"/>
      <c r="P1825" s="234"/>
    </row>
    <row r="1826" spans="1:16" x14ac:dyDescent="0.2">
      <c r="A1826" s="154"/>
      <c r="B1826" s="154"/>
      <c r="C1826" s="154"/>
      <c r="D1826" s="149"/>
      <c r="E1826" s="149"/>
      <c r="F1826" s="150"/>
      <c r="H1826" s="106"/>
      <c r="I1826" s="110" t="str">
        <f t="shared" si="67"/>
        <v/>
      </c>
      <c r="J1826" s="122" t="s">
        <v>16939</v>
      </c>
      <c r="K1826" s="110" t="s">
        <v>3377</v>
      </c>
      <c r="L1826" s="110" t="s">
        <v>1095</v>
      </c>
      <c r="M1826" s="134" t="str">
        <f t="shared" si="68"/>
        <v/>
      </c>
      <c r="N1826" s="110"/>
      <c r="O1826" s="110"/>
      <c r="P1826" s="234"/>
    </row>
    <row r="1827" spans="1:16" x14ac:dyDescent="0.2">
      <c r="A1827" s="154"/>
      <c r="B1827" s="154"/>
      <c r="C1827" s="154"/>
      <c r="D1827" s="149"/>
      <c r="E1827" s="149"/>
      <c r="F1827" s="150"/>
      <c r="H1827" s="106"/>
      <c r="I1827" s="110" t="str">
        <f t="shared" si="67"/>
        <v/>
      </c>
      <c r="J1827" s="122" t="s">
        <v>16940</v>
      </c>
      <c r="K1827" s="110" t="s">
        <v>3378</v>
      </c>
      <c r="L1827" s="110" t="s">
        <v>1095</v>
      </c>
      <c r="M1827" s="134" t="str">
        <f t="shared" si="68"/>
        <v/>
      </c>
      <c r="N1827" s="110"/>
      <c r="O1827" s="110"/>
      <c r="P1827" s="234"/>
    </row>
    <row r="1828" spans="1:16" x14ac:dyDescent="0.2">
      <c r="A1828" s="154"/>
      <c r="B1828" s="154"/>
      <c r="C1828" s="154"/>
      <c r="D1828" s="149"/>
      <c r="E1828" s="149"/>
      <c r="F1828" s="150"/>
      <c r="H1828" s="106"/>
      <c r="I1828" s="110" t="str">
        <f t="shared" si="67"/>
        <v/>
      </c>
      <c r="J1828" s="122" t="s">
        <v>16941</v>
      </c>
      <c r="K1828" s="110" t="s">
        <v>3379</v>
      </c>
      <c r="L1828" s="110" t="s">
        <v>1095</v>
      </c>
      <c r="M1828" s="134" t="str">
        <f t="shared" si="68"/>
        <v/>
      </c>
      <c r="N1828" s="110"/>
      <c r="O1828" s="110"/>
      <c r="P1828" s="234"/>
    </row>
    <row r="1829" spans="1:16" x14ac:dyDescent="0.2">
      <c r="A1829" s="154"/>
      <c r="B1829" s="154"/>
      <c r="C1829" s="154"/>
      <c r="D1829" s="149"/>
      <c r="E1829" s="149"/>
      <c r="F1829" s="150"/>
      <c r="H1829" s="106"/>
      <c r="I1829" s="110" t="str">
        <f t="shared" si="67"/>
        <v/>
      </c>
      <c r="J1829" s="122" t="s">
        <v>16942</v>
      </c>
      <c r="K1829" s="110" t="s">
        <v>3380</v>
      </c>
      <c r="L1829" s="110" t="s">
        <v>1095</v>
      </c>
      <c r="M1829" s="134" t="str">
        <f t="shared" si="68"/>
        <v/>
      </c>
      <c r="N1829" s="110"/>
      <c r="O1829" s="110"/>
      <c r="P1829" s="234"/>
    </row>
    <row r="1830" spans="1:16" x14ac:dyDescent="0.2">
      <c r="A1830" s="154"/>
      <c r="B1830" s="154"/>
      <c r="C1830" s="154"/>
      <c r="D1830" s="149"/>
      <c r="E1830" s="149"/>
      <c r="F1830" s="150"/>
      <c r="H1830" s="106"/>
      <c r="I1830" s="110" t="str">
        <f t="shared" si="67"/>
        <v/>
      </c>
      <c r="J1830" s="122" t="s">
        <v>16943</v>
      </c>
      <c r="K1830" s="110" t="s">
        <v>3381</v>
      </c>
      <c r="L1830" s="110" t="s">
        <v>1095</v>
      </c>
      <c r="M1830" s="134" t="str">
        <f t="shared" si="68"/>
        <v/>
      </c>
      <c r="N1830" s="110"/>
      <c r="O1830" s="110"/>
      <c r="P1830" s="234"/>
    </row>
    <row r="1831" spans="1:16" x14ac:dyDescent="0.2">
      <c r="A1831" s="154"/>
      <c r="B1831" s="154"/>
      <c r="C1831" s="154"/>
      <c r="D1831" s="149"/>
      <c r="E1831" s="149"/>
      <c r="F1831" s="150"/>
      <c r="H1831" s="106"/>
      <c r="I1831" s="110" t="str">
        <f t="shared" si="67"/>
        <v/>
      </c>
      <c r="J1831" s="122" t="s">
        <v>16944</v>
      </c>
      <c r="K1831" s="110" t="s">
        <v>3382</v>
      </c>
      <c r="L1831" s="110" t="s">
        <v>1095</v>
      </c>
      <c r="M1831" s="134" t="str">
        <f t="shared" si="68"/>
        <v/>
      </c>
      <c r="N1831" s="110"/>
      <c r="O1831" s="110"/>
      <c r="P1831" s="234"/>
    </row>
    <row r="1832" spans="1:16" x14ac:dyDescent="0.2">
      <c r="A1832" s="154"/>
      <c r="B1832" s="154"/>
      <c r="C1832" s="154"/>
      <c r="D1832" s="149"/>
      <c r="E1832" s="149"/>
      <c r="F1832" s="150"/>
      <c r="H1832" s="106"/>
      <c r="I1832" s="110" t="str">
        <f t="shared" si="67"/>
        <v/>
      </c>
      <c r="J1832" s="122" t="s">
        <v>16945</v>
      </c>
      <c r="K1832" s="110" t="s">
        <v>3383</v>
      </c>
      <c r="L1832" s="110" t="s">
        <v>1095</v>
      </c>
      <c r="M1832" s="134" t="str">
        <f t="shared" si="68"/>
        <v/>
      </c>
      <c r="N1832" s="110"/>
      <c r="O1832" s="110"/>
      <c r="P1832" s="234"/>
    </row>
    <row r="1833" spans="1:16" x14ac:dyDescent="0.2">
      <c r="A1833" s="154"/>
      <c r="B1833" s="154"/>
      <c r="C1833" s="154"/>
      <c r="D1833" s="149"/>
      <c r="E1833" s="149"/>
      <c r="F1833" s="150"/>
      <c r="H1833" s="106"/>
      <c r="I1833" s="110" t="str">
        <f t="shared" si="67"/>
        <v/>
      </c>
      <c r="J1833" s="122" t="s">
        <v>16946</v>
      </c>
      <c r="K1833" s="110" t="s">
        <v>3384</v>
      </c>
      <c r="L1833" s="110" t="s">
        <v>1095</v>
      </c>
      <c r="M1833" s="134" t="str">
        <f t="shared" si="68"/>
        <v/>
      </c>
      <c r="N1833" s="110"/>
      <c r="O1833" s="110"/>
      <c r="P1833" s="234"/>
    </row>
    <row r="1834" spans="1:16" x14ac:dyDescent="0.2">
      <c r="A1834" s="154"/>
      <c r="B1834" s="154"/>
      <c r="C1834" s="154"/>
      <c r="D1834" s="149"/>
      <c r="E1834" s="149"/>
      <c r="F1834" s="150"/>
      <c r="H1834" s="106"/>
      <c r="I1834" s="110" t="str">
        <f t="shared" si="67"/>
        <v/>
      </c>
      <c r="J1834" s="122" t="s">
        <v>16947</v>
      </c>
      <c r="K1834" s="110" t="s">
        <v>3385</v>
      </c>
      <c r="L1834" s="110" t="s">
        <v>1095</v>
      </c>
      <c r="M1834" s="134" t="str">
        <f t="shared" si="68"/>
        <v/>
      </c>
      <c r="N1834" s="110"/>
      <c r="O1834" s="110"/>
      <c r="P1834" s="234"/>
    </row>
    <row r="1835" spans="1:16" x14ac:dyDescent="0.2">
      <c r="A1835" s="154"/>
      <c r="B1835" s="154"/>
      <c r="C1835" s="154"/>
      <c r="D1835" s="149"/>
      <c r="E1835" s="149"/>
      <c r="F1835" s="150"/>
      <c r="H1835" s="106"/>
      <c r="I1835" s="110" t="str">
        <f t="shared" si="67"/>
        <v/>
      </c>
      <c r="J1835" s="122" t="s">
        <v>16948</v>
      </c>
      <c r="K1835" s="110" t="s">
        <v>3386</v>
      </c>
      <c r="L1835" s="110" t="s">
        <v>1095</v>
      </c>
      <c r="M1835" s="134" t="str">
        <f t="shared" si="68"/>
        <v/>
      </c>
      <c r="N1835" s="110"/>
      <c r="O1835" s="110"/>
      <c r="P1835" s="234"/>
    </row>
    <row r="1836" spans="1:16" x14ac:dyDescent="0.2">
      <c r="A1836" s="154"/>
      <c r="B1836" s="154"/>
      <c r="C1836" s="154"/>
      <c r="D1836" s="149"/>
      <c r="E1836" s="149"/>
      <c r="F1836" s="150"/>
      <c r="H1836" s="106"/>
      <c r="I1836" s="110" t="str">
        <f t="shared" si="67"/>
        <v/>
      </c>
      <c r="J1836" s="122" t="s">
        <v>16949</v>
      </c>
      <c r="K1836" s="110" t="s">
        <v>3387</v>
      </c>
      <c r="L1836" s="110" t="s">
        <v>1095</v>
      </c>
      <c r="M1836" s="134" t="str">
        <f t="shared" si="68"/>
        <v/>
      </c>
      <c r="N1836" s="110"/>
      <c r="O1836" s="110"/>
      <c r="P1836" s="234"/>
    </row>
    <row r="1837" spans="1:16" x14ac:dyDescent="0.2">
      <c r="A1837" s="154"/>
      <c r="B1837" s="154"/>
      <c r="C1837" s="154"/>
      <c r="D1837" s="149"/>
      <c r="E1837" s="149"/>
      <c r="F1837" s="150"/>
      <c r="H1837" s="106"/>
      <c r="I1837" s="110" t="str">
        <f t="shared" si="67"/>
        <v/>
      </c>
      <c r="J1837" s="122" t="s">
        <v>16950</v>
      </c>
      <c r="K1837" s="110" t="s">
        <v>3388</v>
      </c>
      <c r="L1837" s="110" t="s">
        <v>1095</v>
      </c>
      <c r="M1837" s="134" t="str">
        <f t="shared" si="68"/>
        <v/>
      </c>
      <c r="N1837" s="110"/>
      <c r="O1837" s="110"/>
      <c r="P1837" s="234"/>
    </row>
    <row r="1838" spans="1:16" x14ac:dyDescent="0.2">
      <c r="A1838" s="154"/>
      <c r="B1838" s="154"/>
      <c r="C1838" s="154"/>
      <c r="D1838" s="149"/>
      <c r="E1838" s="149"/>
      <c r="F1838" s="150"/>
      <c r="H1838" s="106"/>
      <c r="I1838" s="110" t="str">
        <f t="shared" si="67"/>
        <v/>
      </c>
      <c r="J1838" s="122" t="s">
        <v>16951</v>
      </c>
      <c r="K1838" s="110" t="s">
        <v>3389</v>
      </c>
      <c r="L1838" s="110" t="s">
        <v>1095</v>
      </c>
      <c r="M1838" s="134" t="str">
        <f t="shared" si="68"/>
        <v/>
      </c>
      <c r="N1838" s="110"/>
      <c r="O1838" s="110"/>
      <c r="P1838" s="234"/>
    </row>
    <row r="1839" spans="1:16" x14ac:dyDescent="0.2">
      <c r="A1839" s="154"/>
      <c r="B1839" s="154"/>
      <c r="C1839" s="154"/>
      <c r="D1839" s="149"/>
      <c r="E1839" s="149"/>
      <c r="F1839" s="150"/>
      <c r="H1839" s="106"/>
      <c r="I1839" s="110" t="str">
        <f t="shared" si="67"/>
        <v/>
      </c>
      <c r="J1839" s="122" t="s">
        <v>16952</v>
      </c>
      <c r="K1839" s="110" t="s">
        <v>3390</v>
      </c>
      <c r="L1839" s="110" t="s">
        <v>1095</v>
      </c>
      <c r="M1839" s="134" t="str">
        <f t="shared" si="68"/>
        <v/>
      </c>
      <c r="N1839" s="110"/>
      <c r="O1839" s="110"/>
      <c r="P1839" s="234"/>
    </row>
    <row r="1840" spans="1:16" x14ac:dyDescent="0.2">
      <c r="A1840" s="154"/>
      <c r="B1840" s="154"/>
      <c r="C1840" s="154"/>
      <c r="D1840" s="149"/>
      <c r="E1840" s="149"/>
      <c r="F1840" s="150"/>
      <c r="H1840" s="106"/>
      <c r="I1840" s="110" t="str">
        <f t="shared" si="67"/>
        <v/>
      </c>
      <c r="J1840" s="122" t="s">
        <v>16953</v>
      </c>
      <c r="K1840" s="110" t="s">
        <v>3391</v>
      </c>
      <c r="L1840" s="110" t="s">
        <v>1095</v>
      </c>
      <c r="M1840" s="134" t="str">
        <f t="shared" si="68"/>
        <v/>
      </c>
      <c r="N1840" s="110"/>
      <c r="O1840" s="110"/>
      <c r="P1840" s="234"/>
    </row>
    <row r="1841" spans="1:16" x14ac:dyDescent="0.2">
      <c r="A1841" s="154"/>
      <c r="B1841" s="154"/>
      <c r="C1841" s="154"/>
      <c r="D1841" s="149"/>
      <c r="E1841" s="149"/>
      <c r="F1841" s="150"/>
      <c r="H1841" s="106"/>
      <c r="I1841" s="110" t="str">
        <f t="shared" si="67"/>
        <v/>
      </c>
      <c r="J1841" s="122" t="s">
        <v>16954</v>
      </c>
      <c r="K1841" s="110" t="s">
        <v>3392</v>
      </c>
      <c r="L1841" s="110" t="s">
        <v>1095</v>
      </c>
      <c r="M1841" s="134" t="str">
        <f t="shared" si="68"/>
        <v/>
      </c>
      <c r="N1841" s="110"/>
      <c r="O1841" s="110"/>
      <c r="P1841" s="234"/>
    </row>
    <row r="1842" spans="1:16" x14ac:dyDescent="0.2">
      <c r="A1842" s="154"/>
      <c r="B1842" s="154"/>
      <c r="C1842" s="154"/>
      <c r="D1842" s="149"/>
      <c r="E1842" s="149"/>
      <c r="F1842" s="150"/>
      <c r="H1842" s="106"/>
      <c r="I1842" s="110" t="str">
        <f t="shared" si="67"/>
        <v/>
      </c>
      <c r="J1842" s="122" t="s">
        <v>16955</v>
      </c>
      <c r="K1842" s="110" t="s">
        <v>3393</v>
      </c>
      <c r="L1842" s="110" t="s">
        <v>1095</v>
      </c>
      <c r="M1842" s="134" t="str">
        <f t="shared" si="68"/>
        <v/>
      </c>
      <c r="N1842" s="110"/>
      <c r="O1842" s="110"/>
      <c r="P1842" s="234"/>
    </row>
    <row r="1843" spans="1:16" x14ac:dyDescent="0.2">
      <c r="A1843" s="154"/>
      <c r="B1843" s="154"/>
      <c r="C1843" s="154"/>
      <c r="D1843" s="149"/>
      <c r="E1843" s="149"/>
      <c r="F1843" s="150"/>
      <c r="H1843" s="106"/>
      <c r="I1843" s="110" t="str">
        <f t="shared" si="67"/>
        <v/>
      </c>
      <c r="J1843" s="122" t="s">
        <v>16956</v>
      </c>
      <c r="K1843" s="110" t="s">
        <v>3394</v>
      </c>
      <c r="L1843" s="110" t="s">
        <v>1095</v>
      </c>
      <c r="M1843" s="134" t="str">
        <f t="shared" si="68"/>
        <v/>
      </c>
      <c r="N1843" s="110"/>
      <c r="O1843" s="110"/>
      <c r="P1843" s="234"/>
    </row>
    <row r="1844" spans="1:16" x14ac:dyDescent="0.2">
      <c r="A1844" s="154"/>
      <c r="B1844" s="154"/>
      <c r="C1844" s="154"/>
      <c r="D1844" s="149"/>
      <c r="E1844" s="149"/>
      <c r="F1844" s="150"/>
      <c r="H1844" s="106"/>
      <c r="I1844" s="110" t="str">
        <f t="shared" si="67"/>
        <v/>
      </c>
      <c r="J1844" s="122" t="s">
        <v>16957</v>
      </c>
      <c r="K1844" s="110" t="s">
        <v>3395</v>
      </c>
      <c r="L1844" s="110" t="s">
        <v>1095</v>
      </c>
      <c r="M1844" s="134" t="str">
        <f t="shared" si="68"/>
        <v/>
      </c>
      <c r="N1844" s="110"/>
      <c r="O1844" s="110"/>
      <c r="P1844" s="234"/>
    </row>
    <row r="1845" spans="1:16" x14ac:dyDescent="0.2">
      <c r="A1845" s="154"/>
      <c r="B1845" s="154"/>
      <c r="C1845" s="154"/>
      <c r="D1845" s="149"/>
      <c r="E1845" s="149"/>
      <c r="F1845" s="150"/>
      <c r="H1845" s="106"/>
      <c r="I1845" s="110" t="str">
        <f t="shared" si="67"/>
        <v/>
      </c>
      <c r="J1845" s="122" t="s">
        <v>16958</v>
      </c>
      <c r="K1845" s="110" t="s">
        <v>3396</v>
      </c>
      <c r="L1845" s="110" t="s">
        <v>1095</v>
      </c>
      <c r="M1845" s="134" t="str">
        <f t="shared" si="68"/>
        <v/>
      </c>
      <c r="N1845" s="110"/>
      <c r="O1845" s="110"/>
      <c r="P1845" s="234"/>
    </row>
    <row r="1846" spans="1:16" x14ac:dyDescent="0.2">
      <c r="A1846" s="154"/>
      <c r="B1846" s="154"/>
      <c r="C1846" s="154"/>
      <c r="D1846" s="149"/>
      <c r="E1846" s="149"/>
      <c r="F1846" s="150"/>
      <c r="H1846" s="106"/>
      <c r="I1846" s="110" t="str">
        <f t="shared" si="67"/>
        <v/>
      </c>
      <c r="J1846" s="122" t="s">
        <v>16959</v>
      </c>
      <c r="K1846" s="110" t="s">
        <v>3397</v>
      </c>
      <c r="L1846" s="110" t="s">
        <v>1095</v>
      </c>
      <c r="M1846" s="134" t="str">
        <f t="shared" si="68"/>
        <v/>
      </c>
      <c r="N1846" s="110"/>
      <c r="O1846" s="110"/>
      <c r="P1846" s="234"/>
    </row>
    <row r="1847" spans="1:16" x14ac:dyDescent="0.2">
      <c r="A1847" s="154"/>
      <c r="B1847" s="154"/>
      <c r="C1847" s="154"/>
      <c r="D1847" s="149"/>
      <c r="E1847" s="149"/>
      <c r="F1847" s="150"/>
      <c r="H1847" s="106"/>
      <c r="I1847" s="110" t="str">
        <f t="shared" si="67"/>
        <v/>
      </c>
      <c r="J1847" s="122" t="s">
        <v>16960</v>
      </c>
      <c r="K1847" s="110" t="s">
        <v>3398</v>
      </c>
      <c r="L1847" s="110" t="s">
        <v>1095</v>
      </c>
      <c r="M1847" s="134" t="str">
        <f t="shared" si="68"/>
        <v/>
      </c>
      <c r="N1847" s="110"/>
      <c r="O1847" s="110"/>
      <c r="P1847" s="234"/>
    </row>
    <row r="1848" spans="1:16" x14ac:dyDescent="0.2">
      <c r="A1848" s="154"/>
      <c r="B1848" s="154"/>
      <c r="C1848" s="154"/>
      <c r="D1848" s="149"/>
      <c r="E1848" s="149"/>
      <c r="F1848" s="150"/>
      <c r="H1848" s="106"/>
      <c r="I1848" s="110" t="str">
        <f t="shared" si="67"/>
        <v/>
      </c>
      <c r="J1848" s="122" t="s">
        <v>16961</v>
      </c>
      <c r="K1848" s="110" t="s">
        <v>3399</v>
      </c>
      <c r="L1848" s="110" t="s">
        <v>1095</v>
      </c>
      <c r="M1848" s="134" t="str">
        <f t="shared" si="68"/>
        <v/>
      </c>
      <c r="N1848" s="110"/>
      <c r="O1848" s="110"/>
      <c r="P1848" s="234"/>
    </row>
    <row r="1849" spans="1:16" x14ac:dyDescent="0.2">
      <c r="A1849" s="154"/>
      <c r="B1849" s="154"/>
      <c r="C1849" s="154"/>
      <c r="D1849" s="149"/>
      <c r="E1849" s="149"/>
      <c r="F1849" s="150"/>
      <c r="H1849" s="106"/>
      <c r="I1849" s="110" t="str">
        <f t="shared" si="67"/>
        <v/>
      </c>
      <c r="J1849" s="122" t="s">
        <v>16962</v>
      </c>
      <c r="K1849" s="110" t="s">
        <v>3400</v>
      </c>
      <c r="L1849" s="110" t="s">
        <v>1095</v>
      </c>
      <c r="M1849" s="134" t="str">
        <f t="shared" si="68"/>
        <v/>
      </c>
      <c r="N1849" s="110"/>
      <c r="O1849" s="110"/>
      <c r="P1849" s="234"/>
    </row>
    <row r="1850" spans="1:16" x14ac:dyDescent="0.2">
      <c r="A1850" s="154"/>
      <c r="B1850" s="154"/>
      <c r="C1850" s="154"/>
      <c r="D1850" s="149"/>
      <c r="E1850" s="149"/>
      <c r="F1850" s="150"/>
      <c r="H1850" s="106"/>
      <c r="I1850" s="110" t="str">
        <f t="shared" si="67"/>
        <v/>
      </c>
      <c r="J1850" s="122" t="s">
        <v>16963</v>
      </c>
      <c r="K1850" s="110" t="s">
        <v>3401</v>
      </c>
      <c r="L1850" s="110" t="s">
        <v>1095</v>
      </c>
      <c r="M1850" s="134" t="str">
        <f t="shared" si="68"/>
        <v/>
      </c>
      <c r="N1850" s="110"/>
      <c r="O1850" s="110"/>
      <c r="P1850" s="234"/>
    </row>
    <row r="1851" spans="1:16" x14ac:dyDescent="0.2">
      <c r="A1851" s="154"/>
      <c r="B1851" s="154"/>
      <c r="C1851" s="154"/>
      <c r="D1851" s="149"/>
      <c r="E1851" s="149"/>
      <c r="F1851" s="150"/>
      <c r="H1851" s="106"/>
      <c r="I1851" s="110" t="str">
        <f t="shared" si="67"/>
        <v/>
      </c>
      <c r="J1851" s="122" t="s">
        <v>16964</v>
      </c>
      <c r="K1851" s="110" t="s">
        <v>3402</v>
      </c>
      <c r="L1851" s="110" t="s">
        <v>1095</v>
      </c>
      <c r="M1851" s="134" t="str">
        <f t="shared" si="68"/>
        <v/>
      </c>
      <c r="N1851" s="110"/>
      <c r="O1851" s="110"/>
      <c r="P1851" s="234"/>
    </row>
    <row r="1852" spans="1:16" x14ac:dyDescent="0.2">
      <c r="A1852" s="154"/>
      <c r="B1852" s="154"/>
      <c r="C1852" s="154"/>
      <c r="D1852" s="149"/>
      <c r="E1852" s="149"/>
      <c r="F1852" s="150"/>
      <c r="H1852" s="106"/>
      <c r="I1852" s="110" t="str">
        <f t="shared" si="67"/>
        <v/>
      </c>
      <c r="J1852" s="122" t="s">
        <v>16965</v>
      </c>
      <c r="K1852" s="110" t="s">
        <v>3403</v>
      </c>
      <c r="L1852" s="110" t="s">
        <v>1095</v>
      </c>
      <c r="M1852" s="134" t="str">
        <f t="shared" si="68"/>
        <v/>
      </c>
      <c r="N1852" s="110"/>
      <c r="O1852" s="110"/>
      <c r="P1852" s="234"/>
    </row>
    <row r="1853" spans="1:16" x14ac:dyDescent="0.2">
      <c r="A1853" s="154"/>
      <c r="B1853" s="154"/>
      <c r="C1853" s="154"/>
      <c r="D1853" s="149"/>
      <c r="E1853" s="149"/>
      <c r="F1853" s="150"/>
      <c r="H1853" s="106"/>
      <c r="I1853" s="110" t="str">
        <f t="shared" si="67"/>
        <v/>
      </c>
      <c r="J1853" s="122" t="s">
        <v>16966</v>
      </c>
      <c r="K1853" s="110" t="s">
        <v>3404</v>
      </c>
      <c r="L1853" s="110" t="s">
        <v>1095</v>
      </c>
      <c r="M1853" s="134" t="str">
        <f t="shared" si="68"/>
        <v/>
      </c>
      <c r="N1853" s="110"/>
      <c r="O1853" s="110"/>
      <c r="P1853" s="234"/>
    </row>
    <row r="1854" spans="1:16" x14ac:dyDescent="0.2">
      <c r="A1854" s="154"/>
      <c r="B1854" s="154"/>
      <c r="C1854" s="154"/>
      <c r="D1854" s="149"/>
      <c r="E1854" s="149"/>
      <c r="F1854" s="150"/>
      <c r="H1854" s="106"/>
      <c r="I1854" s="110" t="str">
        <f t="shared" si="67"/>
        <v/>
      </c>
      <c r="J1854" s="122" t="s">
        <v>16967</v>
      </c>
      <c r="K1854" s="110" t="s">
        <v>3405</v>
      </c>
      <c r="L1854" s="110" t="s">
        <v>1095</v>
      </c>
      <c r="M1854" s="134" t="str">
        <f t="shared" si="68"/>
        <v/>
      </c>
      <c r="N1854" s="110"/>
      <c r="O1854" s="110"/>
      <c r="P1854" s="234"/>
    </row>
    <row r="1855" spans="1:16" x14ac:dyDescent="0.2">
      <c r="A1855" s="154"/>
      <c r="B1855" s="154"/>
      <c r="C1855" s="154"/>
      <c r="D1855" s="149"/>
      <c r="E1855" s="149"/>
      <c r="F1855" s="150"/>
      <c r="H1855" s="106"/>
      <c r="I1855" s="110" t="str">
        <f t="shared" si="67"/>
        <v/>
      </c>
      <c r="J1855" s="122" t="s">
        <v>16968</v>
      </c>
      <c r="K1855" s="110" t="s">
        <v>3406</v>
      </c>
      <c r="L1855" s="110" t="s">
        <v>1095</v>
      </c>
      <c r="M1855" s="134" t="str">
        <f t="shared" si="68"/>
        <v/>
      </c>
      <c r="N1855" s="110"/>
      <c r="O1855" s="110"/>
      <c r="P1855" s="234"/>
    </row>
    <row r="1856" spans="1:16" x14ac:dyDescent="0.2">
      <c r="A1856" s="154"/>
      <c r="B1856" s="154"/>
      <c r="C1856" s="154"/>
      <c r="D1856" s="149"/>
      <c r="E1856" s="149"/>
      <c r="F1856" s="150"/>
      <c r="H1856" s="106"/>
      <c r="I1856" s="110" t="str">
        <f t="shared" si="67"/>
        <v/>
      </c>
      <c r="J1856" s="122" t="s">
        <v>16969</v>
      </c>
      <c r="K1856" s="110" t="s">
        <v>3407</v>
      </c>
      <c r="L1856" s="110" t="s">
        <v>1095</v>
      </c>
      <c r="M1856" s="134" t="str">
        <f t="shared" si="68"/>
        <v/>
      </c>
      <c r="N1856" s="110"/>
      <c r="O1856" s="110"/>
      <c r="P1856" s="234"/>
    </row>
    <row r="1857" spans="1:16" x14ac:dyDescent="0.2">
      <c r="A1857" s="154"/>
      <c r="B1857" s="154"/>
      <c r="C1857" s="154"/>
      <c r="D1857" s="149"/>
      <c r="E1857" s="149"/>
      <c r="F1857" s="150"/>
      <c r="H1857" s="106"/>
      <c r="I1857" s="110" t="str">
        <f t="shared" si="67"/>
        <v/>
      </c>
      <c r="J1857" s="122" t="s">
        <v>16970</v>
      </c>
      <c r="K1857" s="110" t="s">
        <v>3408</v>
      </c>
      <c r="L1857" s="110" t="s">
        <v>1095</v>
      </c>
      <c r="M1857" s="134" t="str">
        <f t="shared" si="68"/>
        <v/>
      </c>
      <c r="N1857" s="110"/>
      <c r="O1857" s="110"/>
      <c r="P1857" s="234"/>
    </row>
    <row r="1858" spans="1:16" x14ac:dyDescent="0.2">
      <c r="A1858" s="154"/>
      <c r="B1858" s="154"/>
      <c r="C1858" s="154"/>
      <c r="D1858" s="149"/>
      <c r="E1858" s="149"/>
      <c r="F1858" s="150"/>
      <c r="H1858" s="106"/>
      <c r="I1858" s="110" t="str">
        <f t="shared" si="67"/>
        <v/>
      </c>
      <c r="J1858" s="122" t="s">
        <v>16971</v>
      </c>
      <c r="K1858" s="110" t="s">
        <v>3409</v>
      </c>
      <c r="L1858" s="110" t="s">
        <v>1095</v>
      </c>
      <c r="M1858" s="134" t="str">
        <f t="shared" si="68"/>
        <v/>
      </c>
      <c r="N1858" s="110"/>
      <c r="O1858" s="110"/>
      <c r="P1858" s="234"/>
    </row>
    <row r="1859" spans="1:16" x14ac:dyDescent="0.2">
      <c r="A1859" s="154"/>
      <c r="B1859" s="154"/>
      <c r="C1859" s="154"/>
      <c r="D1859" s="149"/>
      <c r="E1859" s="149"/>
      <c r="F1859" s="150"/>
      <c r="H1859" s="106"/>
      <c r="I1859" s="110" t="str">
        <f t="shared" si="67"/>
        <v/>
      </c>
      <c r="J1859" s="122" t="s">
        <v>16972</v>
      </c>
      <c r="K1859" s="110" t="s">
        <v>3410</v>
      </c>
      <c r="L1859" s="110" t="s">
        <v>1095</v>
      </c>
      <c r="M1859" s="134" t="str">
        <f t="shared" si="68"/>
        <v/>
      </c>
      <c r="N1859" s="110"/>
      <c r="O1859" s="110"/>
      <c r="P1859" s="234"/>
    </row>
    <row r="1860" spans="1:16" x14ac:dyDescent="0.2">
      <c r="A1860" s="154"/>
      <c r="B1860" s="154"/>
      <c r="C1860" s="154"/>
      <c r="D1860" s="149"/>
      <c r="E1860" s="149"/>
      <c r="F1860" s="150"/>
      <c r="H1860" s="106"/>
      <c r="I1860" s="110" t="str">
        <f t="shared" si="67"/>
        <v/>
      </c>
      <c r="J1860" s="122" t="s">
        <v>16973</v>
      </c>
      <c r="K1860" s="110" t="s">
        <v>3411</v>
      </c>
      <c r="L1860" s="110" t="s">
        <v>1095</v>
      </c>
      <c r="M1860" s="134" t="str">
        <f t="shared" si="68"/>
        <v/>
      </c>
      <c r="N1860" s="110"/>
      <c r="O1860" s="110"/>
      <c r="P1860" s="234"/>
    </row>
    <row r="1861" spans="1:16" x14ac:dyDescent="0.2">
      <c r="A1861" s="154"/>
      <c r="B1861" s="154"/>
      <c r="C1861" s="154"/>
      <c r="D1861" s="149"/>
      <c r="E1861" s="149"/>
      <c r="F1861" s="150"/>
      <c r="H1861" s="106"/>
      <c r="I1861" s="110" t="str">
        <f t="shared" si="67"/>
        <v/>
      </c>
      <c r="J1861" s="122" t="s">
        <v>16974</v>
      </c>
      <c r="K1861" s="110" t="s">
        <v>3412</v>
      </c>
      <c r="L1861" s="110" t="s">
        <v>1095</v>
      </c>
      <c r="M1861" s="134" t="str">
        <f t="shared" si="68"/>
        <v/>
      </c>
      <c r="N1861" s="110"/>
      <c r="O1861" s="110"/>
      <c r="P1861" s="234"/>
    </row>
    <row r="1862" spans="1:16" x14ac:dyDescent="0.2">
      <c r="A1862" s="154"/>
      <c r="B1862" s="154"/>
      <c r="C1862" s="154"/>
      <c r="D1862" s="149"/>
      <c r="E1862" s="149"/>
      <c r="F1862" s="150"/>
      <c r="H1862" s="106"/>
      <c r="I1862" s="110" t="str">
        <f t="shared" si="67"/>
        <v/>
      </c>
      <c r="J1862" s="122" t="s">
        <v>16975</v>
      </c>
      <c r="K1862" s="110" t="s">
        <v>3413</v>
      </c>
      <c r="L1862" s="110" t="s">
        <v>1095</v>
      </c>
      <c r="M1862" s="134" t="str">
        <f t="shared" si="68"/>
        <v/>
      </c>
      <c r="N1862" s="110"/>
      <c r="O1862" s="110"/>
      <c r="P1862" s="234"/>
    </row>
    <row r="1863" spans="1:16" x14ac:dyDescent="0.2">
      <c r="A1863" s="154"/>
      <c r="B1863" s="154"/>
      <c r="C1863" s="154"/>
      <c r="D1863" s="149"/>
      <c r="E1863" s="149"/>
      <c r="F1863" s="150"/>
      <c r="H1863" s="106"/>
      <c r="I1863" s="110" t="str">
        <f t="shared" si="67"/>
        <v/>
      </c>
      <c r="J1863" s="122" t="s">
        <v>16976</v>
      </c>
      <c r="K1863" s="110" t="s">
        <v>3414</v>
      </c>
      <c r="L1863" s="110" t="s">
        <v>1095</v>
      </c>
      <c r="M1863" s="134" t="str">
        <f t="shared" si="68"/>
        <v/>
      </c>
      <c r="N1863" s="110"/>
      <c r="O1863" s="110"/>
      <c r="P1863" s="234"/>
    </row>
    <row r="1864" spans="1:16" x14ac:dyDescent="0.2">
      <c r="A1864" s="154"/>
      <c r="B1864" s="154"/>
      <c r="C1864" s="154"/>
      <c r="D1864" s="149"/>
      <c r="E1864" s="149"/>
      <c r="F1864" s="150"/>
      <c r="H1864" s="106"/>
      <c r="I1864" s="110" t="str">
        <f t="shared" si="67"/>
        <v/>
      </c>
      <c r="J1864" s="122" t="s">
        <v>16977</v>
      </c>
      <c r="K1864" s="110" t="s">
        <v>3415</v>
      </c>
      <c r="L1864" s="110" t="s">
        <v>1095</v>
      </c>
      <c r="M1864" s="134" t="str">
        <f t="shared" si="68"/>
        <v/>
      </c>
      <c r="N1864" s="110"/>
      <c r="O1864" s="110"/>
      <c r="P1864" s="234"/>
    </row>
    <row r="1865" spans="1:16" x14ac:dyDescent="0.2">
      <c r="A1865" s="154"/>
      <c r="B1865" s="154"/>
      <c r="C1865" s="154"/>
      <c r="D1865" s="149"/>
      <c r="E1865" s="149"/>
      <c r="F1865" s="150"/>
      <c r="H1865" s="106"/>
      <c r="I1865" s="110" t="str">
        <f t="shared" ref="I1865:I1928" si="69">IFERROR((INDEX(A:E,MATCH($J1865,E:E,0),2)),"")</f>
        <v/>
      </c>
      <c r="J1865" s="122" t="s">
        <v>16978</v>
      </c>
      <c r="K1865" s="110" t="s">
        <v>3416</v>
      </c>
      <c r="L1865" s="110" t="s">
        <v>1095</v>
      </c>
      <c r="M1865" s="134" t="str">
        <f t="shared" si="68"/>
        <v/>
      </c>
      <c r="N1865" s="110"/>
      <c r="O1865" s="110"/>
      <c r="P1865" s="234"/>
    </row>
    <row r="1866" spans="1:16" x14ac:dyDescent="0.2">
      <c r="A1866" s="154"/>
      <c r="B1866" s="154"/>
      <c r="C1866" s="154"/>
      <c r="D1866" s="149"/>
      <c r="E1866" s="149"/>
      <c r="F1866" s="150"/>
      <c r="H1866" s="106"/>
      <c r="I1866" s="110" t="str">
        <f t="shared" si="69"/>
        <v/>
      </c>
      <c r="J1866" s="122" t="s">
        <v>16979</v>
      </c>
      <c r="K1866" s="110" t="s">
        <v>3417</v>
      </c>
      <c r="L1866" s="110" t="s">
        <v>1095</v>
      </c>
      <c r="M1866" s="134" t="str">
        <f t="shared" ref="M1866:M1929" si="70">IF(N1866="","",HYPERLINK(O1866,N1866))</f>
        <v/>
      </c>
      <c r="N1866" s="110"/>
      <c r="O1866" s="110"/>
      <c r="P1866" s="234"/>
    </row>
    <row r="1867" spans="1:16" x14ac:dyDescent="0.2">
      <c r="A1867" s="154"/>
      <c r="B1867" s="154"/>
      <c r="C1867" s="154"/>
      <c r="D1867" s="149"/>
      <c r="E1867" s="149"/>
      <c r="F1867" s="150"/>
      <c r="H1867" s="106"/>
      <c r="I1867" s="110" t="str">
        <f t="shared" si="69"/>
        <v/>
      </c>
      <c r="J1867" s="122" t="s">
        <v>16980</v>
      </c>
      <c r="K1867" s="110" t="s">
        <v>3418</v>
      </c>
      <c r="L1867" s="110" t="s">
        <v>1095</v>
      </c>
      <c r="M1867" s="134" t="str">
        <f t="shared" si="70"/>
        <v/>
      </c>
      <c r="N1867" s="110"/>
      <c r="O1867" s="110"/>
      <c r="P1867" s="234"/>
    </row>
    <row r="1868" spans="1:16" x14ac:dyDescent="0.2">
      <c r="A1868" s="154"/>
      <c r="B1868" s="154"/>
      <c r="C1868" s="154"/>
      <c r="D1868" s="149"/>
      <c r="E1868" s="149"/>
      <c r="F1868" s="150"/>
      <c r="H1868" s="106"/>
      <c r="I1868" s="110" t="str">
        <f t="shared" si="69"/>
        <v/>
      </c>
      <c r="J1868" s="122" t="s">
        <v>16981</v>
      </c>
      <c r="K1868" s="110" t="s">
        <v>3419</v>
      </c>
      <c r="L1868" s="110" t="s">
        <v>1095</v>
      </c>
      <c r="M1868" s="134" t="str">
        <f t="shared" si="70"/>
        <v/>
      </c>
      <c r="N1868" s="110"/>
      <c r="O1868" s="110"/>
      <c r="P1868" s="234"/>
    </row>
    <row r="1869" spans="1:16" x14ac:dyDescent="0.2">
      <c r="A1869" s="154"/>
      <c r="B1869" s="154"/>
      <c r="C1869" s="154"/>
      <c r="D1869" s="149"/>
      <c r="E1869" s="149"/>
      <c r="F1869" s="150"/>
      <c r="H1869" s="106"/>
      <c r="I1869" s="110" t="str">
        <f t="shared" si="69"/>
        <v/>
      </c>
      <c r="J1869" s="122" t="s">
        <v>16982</v>
      </c>
      <c r="K1869" s="110" t="s">
        <v>3420</v>
      </c>
      <c r="L1869" s="110" t="s">
        <v>1095</v>
      </c>
      <c r="M1869" s="134" t="str">
        <f t="shared" si="70"/>
        <v/>
      </c>
      <c r="N1869" s="110"/>
      <c r="O1869" s="110"/>
      <c r="P1869" s="234"/>
    </row>
    <row r="1870" spans="1:16" x14ac:dyDescent="0.2">
      <c r="A1870" s="154"/>
      <c r="B1870" s="154"/>
      <c r="C1870" s="154"/>
      <c r="D1870" s="149"/>
      <c r="E1870" s="149"/>
      <c r="F1870" s="150"/>
      <c r="H1870" s="106"/>
      <c r="I1870" s="110" t="str">
        <f t="shared" si="69"/>
        <v/>
      </c>
      <c r="J1870" s="122" t="s">
        <v>16983</v>
      </c>
      <c r="K1870" s="110" t="s">
        <v>3421</v>
      </c>
      <c r="L1870" s="110" t="s">
        <v>1095</v>
      </c>
      <c r="M1870" s="134" t="str">
        <f t="shared" si="70"/>
        <v/>
      </c>
      <c r="N1870" s="110"/>
      <c r="O1870" s="110"/>
      <c r="P1870" s="234"/>
    </row>
    <row r="1871" spans="1:16" x14ac:dyDescent="0.2">
      <c r="A1871" s="154"/>
      <c r="B1871" s="154"/>
      <c r="C1871" s="154"/>
      <c r="D1871" s="149"/>
      <c r="E1871" s="149"/>
      <c r="F1871" s="150"/>
      <c r="H1871" s="106"/>
      <c r="I1871" s="110" t="str">
        <f t="shared" si="69"/>
        <v/>
      </c>
      <c r="J1871" s="122" t="s">
        <v>16984</v>
      </c>
      <c r="K1871" s="110" t="s">
        <v>3422</v>
      </c>
      <c r="L1871" s="110" t="s">
        <v>1095</v>
      </c>
      <c r="M1871" s="134" t="str">
        <f t="shared" si="70"/>
        <v/>
      </c>
      <c r="N1871" s="110"/>
      <c r="O1871" s="110"/>
      <c r="P1871" s="234"/>
    </row>
    <row r="1872" spans="1:16" x14ac:dyDescent="0.2">
      <c r="A1872" s="154"/>
      <c r="B1872" s="154"/>
      <c r="C1872" s="154"/>
      <c r="D1872" s="149"/>
      <c r="E1872" s="149"/>
      <c r="F1872" s="150"/>
      <c r="H1872" s="106"/>
      <c r="I1872" s="110" t="str">
        <f t="shared" si="69"/>
        <v/>
      </c>
      <c r="J1872" s="122" t="s">
        <v>16985</v>
      </c>
      <c r="K1872" s="110" t="s">
        <v>3423</v>
      </c>
      <c r="L1872" s="110" t="s">
        <v>1095</v>
      </c>
      <c r="M1872" s="134" t="str">
        <f t="shared" si="70"/>
        <v/>
      </c>
      <c r="N1872" s="110"/>
      <c r="O1872" s="110"/>
      <c r="P1872" s="234"/>
    </row>
    <row r="1873" spans="1:16" x14ac:dyDescent="0.2">
      <c r="A1873" s="154"/>
      <c r="B1873" s="154"/>
      <c r="C1873" s="154"/>
      <c r="D1873" s="149"/>
      <c r="E1873" s="149"/>
      <c r="F1873" s="150"/>
      <c r="H1873" s="106"/>
      <c r="I1873" s="110" t="str">
        <f t="shared" si="69"/>
        <v/>
      </c>
      <c r="J1873" s="122" t="s">
        <v>16986</v>
      </c>
      <c r="K1873" s="110" t="s">
        <v>3424</v>
      </c>
      <c r="L1873" s="110" t="s">
        <v>1095</v>
      </c>
      <c r="M1873" s="134" t="str">
        <f t="shared" si="70"/>
        <v/>
      </c>
      <c r="N1873" s="110"/>
      <c r="O1873" s="110"/>
      <c r="P1873" s="234"/>
    </row>
    <row r="1874" spans="1:16" x14ac:dyDescent="0.2">
      <c r="A1874" s="154"/>
      <c r="B1874" s="154"/>
      <c r="C1874" s="154"/>
      <c r="D1874" s="149"/>
      <c r="E1874" s="149"/>
      <c r="F1874" s="150"/>
      <c r="H1874" s="106"/>
      <c r="I1874" s="110" t="str">
        <f t="shared" si="69"/>
        <v/>
      </c>
      <c r="J1874" s="122" t="s">
        <v>16987</v>
      </c>
      <c r="K1874" s="110" t="s">
        <v>3425</v>
      </c>
      <c r="L1874" s="110" t="s">
        <v>1095</v>
      </c>
      <c r="M1874" s="134" t="str">
        <f t="shared" si="70"/>
        <v/>
      </c>
      <c r="N1874" s="110"/>
      <c r="O1874" s="110"/>
      <c r="P1874" s="234"/>
    </row>
    <row r="1875" spans="1:16" x14ac:dyDescent="0.2">
      <c r="A1875" s="154"/>
      <c r="B1875" s="154"/>
      <c r="C1875" s="154"/>
      <c r="D1875" s="149"/>
      <c r="E1875" s="149"/>
      <c r="F1875" s="150"/>
      <c r="H1875" s="106"/>
      <c r="I1875" s="110" t="str">
        <f t="shared" si="69"/>
        <v/>
      </c>
      <c r="J1875" s="122" t="s">
        <v>16988</v>
      </c>
      <c r="K1875" s="110" t="s">
        <v>3426</v>
      </c>
      <c r="L1875" s="110" t="s">
        <v>1095</v>
      </c>
      <c r="M1875" s="134" t="str">
        <f t="shared" si="70"/>
        <v/>
      </c>
      <c r="N1875" s="110"/>
      <c r="O1875" s="110"/>
      <c r="P1875" s="234"/>
    </row>
    <row r="1876" spans="1:16" x14ac:dyDescent="0.2">
      <c r="A1876" s="154"/>
      <c r="B1876" s="154"/>
      <c r="C1876" s="154"/>
      <c r="D1876" s="149"/>
      <c r="E1876" s="149"/>
      <c r="F1876" s="150"/>
      <c r="H1876" s="106"/>
      <c r="I1876" s="110" t="str">
        <f t="shared" si="69"/>
        <v/>
      </c>
      <c r="J1876" s="122" t="s">
        <v>16989</v>
      </c>
      <c r="K1876" s="110" t="s">
        <v>3427</v>
      </c>
      <c r="L1876" s="110" t="s">
        <v>1095</v>
      </c>
      <c r="M1876" s="134" t="str">
        <f t="shared" si="70"/>
        <v/>
      </c>
      <c r="N1876" s="110"/>
      <c r="O1876" s="110"/>
      <c r="P1876" s="234"/>
    </row>
    <row r="1877" spans="1:16" x14ac:dyDescent="0.2">
      <c r="A1877" s="154"/>
      <c r="B1877" s="154"/>
      <c r="C1877" s="154"/>
      <c r="D1877" s="149"/>
      <c r="E1877" s="149"/>
      <c r="F1877" s="150"/>
      <c r="H1877" s="106"/>
      <c r="I1877" s="110" t="str">
        <f t="shared" si="69"/>
        <v/>
      </c>
      <c r="J1877" s="122" t="s">
        <v>16990</v>
      </c>
      <c r="K1877" s="110" t="s">
        <v>3428</v>
      </c>
      <c r="L1877" s="110" t="s">
        <v>1095</v>
      </c>
      <c r="M1877" s="134" t="str">
        <f t="shared" si="70"/>
        <v/>
      </c>
      <c r="N1877" s="110"/>
      <c r="O1877" s="110"/>
      <c r="P1877" s="234"/>
    </row>
    <row r="1878" spans="1:16" x14ac:dyDescent="0.2">
      <c r="A1878" s="154"/>
      <c r="B1878" s="154"/>
      <c r="C1878" s="154"/>
      <c r="D1878" s="149"/>
      <c r="E1878" s="149"/>
      <c r="F1878" s="150"/>
      <c r="H1878" s="106"/>
      <c r="I1878" s="110" t="str">
        <f t="shared" si="69"/>
        <v/>
      </c>
      <c r="J1878" s="122" t="s">
        <v>16991</v>
      </c>
      <c r="K1878" s="110" t="s">
        <v>3429</v>
      </c>
      <c r="L1878" s="110" t="s">
        <v>1095</v>
      </c>
      <c r="M1878" s="134" t="str">
        <f t="shared" si="70"/>
        <v/>
      </c>
      <c r="N1878" s="110"/>
      <c r="O1878" s="110"/>
      <c r="P1878" s="234"/>
    </row>
    <row r="1879" spans="1:16" x14ac:dyDescent="0.2">
      <c r="A1879" s="154"/>
      <c r="B1879" s="154"/>
      <c r="C1879" s="154"/>
      <c r="D1879" s="149"/>
      <c r="E1879" s="149"/>
      <c r="F1879" s="150"/>
      <c r="H1879" s="106"/>
      <c r="I1879" s="110" t="str">
        <f t="shared" si="69"/>
        <v/>
      </c>
      <c r="J1879" s="122" t="s">
        <v>16992</v>
      </c>
      <c r="K1879" s="110" t="s">
        <v>3430</v>
      </c>
      <c r="L1879" s="110" t="s">
        <v>1095</v>
      </c>
      <c r="M1879" s="134" t="str">
        <f t="shared" si="70"/>
        <v/>
      </c>
      <c r="N1879" s="110"/>
      <c r="O1879" s="110"/>
      <c r="P1879" s="234"/>
    </row>
    <row r="1880" spans="1:16" x14ac:dyDescent="0.2">
      <c r="A1880" s="154"/>
      <c r="B1880" s="154"/>
      <c r="C1880" s="154"/>
      <c r="D1880" s="149"/>
      <c r="E1880" s="149"/>
      <c r="F1880" s="150"/>
      <c r="H1880" s="106"/>
      <c r="I1880" s="110" t="str">
        <f t="shared" si="69"/>
        <v/>
      </c>
      <c r="J1880" s="122" t="s">
        <v>16993</v>
      </c>
      <c r="K1880" s="110" t="s">
        <v>3431</v>
      </c>
      <c r="L1880" s="110" t="s">
        <v>1095</v>
      </c>
      <c r="M1880" s="134" t="str">
        <f t="shared" si="70"/>
        <v/>
      </c>
      <c r="N1880" s="110"/>
      <c r="O1880" s="110"/>
      <c r="P1880" s="234"/>
    </row>
    <row r="1881" spans="1:16" x14ac:dyDescent="0.2">
      <c r="A1881" s="154"/>
      <c r="B1881" s="154"/>
      <c r="C1881" s="154"/>
      <c r="D1881" s="149"/>
      <c r="E1881" s="149"/>
      <c r="F1881" s="150"/>
      <c r="H1881" s="106"/>
      <c r="I1881" s="110" t="str">
        <f t="shared" si="69"/>
        <v/>
      </c>
      <c r="J1881" s="122" t="s">
        <v>16994</v>
      </c>
      <c r="K1881" s="110" t="s">
        <v>3432</v>
      </c>
      <c r="L1881" s="110" t="s">
        <v>1095</v>
      </c>
      <c r="M1881" s="134" t="str">
        <f t="shared" si="70"/>
        <v/>
      </c>
      <c r="N1881" s="110"/>
      <c r="O1881" s="110"/>
      <c r="P1881" s="234"/>
    </row>
    <row r="1882" spans="1:16" x14ac:dyDescent="0.2">
      <c r="A1882" s="154"/>
      <c r="B1882" s="154"/>
      <c r="C1882" s="154"/>
      <c r="D1882" s="149"/>
      <c r="E1882" s="149"/>
      <c r="F1882" s="150"/>
      <c r="H1882" s="106"/>
      <c r="I1882" s="110" t="str">
        <f t="shared" si="69"/>
        <v/>
      </c>
      <c r="J1882" s="122" t="s">
        <v>16995</v>
      </c>
      <c r="K1882" s="110" t="s">
        <v>3433</v>
      </c>
      <c r="L1882" s="110" t="s">
        <v>16996</v>
      </c>
      <c r="M1882" s="134" t="str">
        <f t="shared" si="70"/>
        <v/>
      </c>
      <c r="N1882" s="110"/>
      <c r="O1882" s="110"/>
      <c r="P1882" s="234" t="s">
        <v>5060</v>
      </c>
    </row>
    <row r="1883" spans="1:16" x14ac:dyDescent="0.2">
      <c r="A1883" s="154"/>
      <c r="B1883" s="154"/>
      <c r="C1883" s="154"/>
      <c r="D1883" s="149"/>
      <c r="E1883" s="149"/>
      <c r="F1883" s="150"/>
      <c r="H1883" s="106"/>
      <c r="I1883" s="110" t="str">
        <f t="shared" si="69"/>
        <v/>
      </c>
      <c r="J1883" s="122" t="s">
        <v>16997</v>
      </c>
      <c r="K1883" s="110" t="s">
        <v>3434</v>
      </c>
      <c r="L1883" s="110" t="s">
        <v>1095</v>
      </c>
      <c r="M1883" s="134" t="str">
        <f t="shared" si="70"/>
        <v/>
      </c>
      <c r="N1883" s="110"/>
      <c r="O1883" s="110"/>
      <c r="P1883" s="234"/>
    </row>
    <row r="1884" spans="1:16" x14ac:dyDescent="0.2">
      <c r="A1884" s="154"/>
      <c r="B1884" s="154"/>
      <c r="C1884" s="154"/>
      <c r="D1884" s="149"/>
      <c r="E1884" s="149"/>
      <c r="F1884" s="150"/>
      <c r="H1884" s="106"/>
      <c r="I1884" s="110" t="str">
        <f t="shared" si="69"/>
        <v/>
      </c>
      <c r="J1884" s="122" t="s">
        <v>16998</v>
      </c>
      <c r="K1884" s="110" t="s">
        <v>3435</v>
      </c>
      <c r="L1884" s="110" t="s">
        <v>1095</v>
      </c>
      <c r="M1884" s="134" t="str">
        <f t="shared" si="70"/>
        <v/>
      </c>
      <c r="N1884" s="110"/>
      <c r="O1884" s="110"/>
      <c r="P1884" s="234"/>
    </row>
    <row r="1885" spans="1:16" x14ac:dyDescent="0.2">
      <c r="A1885" s="154"/>
      <c r="B1885" s="154"/>
      <c r="C1885" s="154"/>
      <c r="D1885" s="149"/>
      <c r="E1885" s="149"/>
      <c r="F1885" s="150"/>
      <c r="H1885" s="106"/>
      <c r="I1885" s="110" t="str">
        <f t="shared" si="69"/>
        <v/>
      </c>
      <c r="J1885" s="122" t="s">
        <v>16999</v>
      </c>
      <c r="K1885" s="110" t="s">
        <v>3436</v>
      </c>
      <c r="L1885" s="110" t="s">
        <v>1095</v>
      </c>
      <c r="M1885" s="134" t="str">
        <f t="shared" si="70"/>
        <v/>
      </c>
      <c r="N1885" s="110"/>
      <c r="O1885" s="110"/>
      <c r="P1885" s="234"/>
    </row>
    <row r="1886" spans="1:16" x14ac:dyDescent="0.2">
      <c r="A1886" s="154"/>
      <c r="B1886" s="154"/>
      <c r="C1886" s="154"/>
      <c r="D1886" s="149"/>
      <c r="E1886" s="149"/>
      <c r="F1886" s="150"/>
      <c r="H1886" s="106"/>
      <c r="I1886" s="110" t="str">
        <f t="shared" si="69"/>
        <v/>
      </c>
      <c r="J1886" s="122" t="s">
        <v>17000</v>
      </c>
      <c r="K1886" s="110" t="s">
        <v>3437</v>
      </c>
      <c r="L1886" s="110" t="s">
        <v>1095</v>
      </c>
      <c r="M1886" s="134" t="str">
        <f t="shared" si="70"/>
        <v/>
      </c>
      <c r="N1886" s="110"/>
      <c r="O1886" s="110"/>
      <c r="P1886" s="234"/>
    </row>
    <row r="1887" spans="1:16" x14ac:dyDescent="0.2">
      <c r="A1887" s="154"/>
      <c r="B1887" s="154"/>
      <c r="C1887" s="154"/>
      <c r="D1887" s="149"/>
      <c r="E1887" s="149"/>
      <c r="F1887" s="150"/>
      <c r="H1887" s="106"/>
      <c r="I1887" s="110" t="str">
        <f t="shared" si="69"/>
        <v/>
      </c>
      <c r="J1887" s="122" t="s">
        <v>17001</v>
      </c>
      <c r="K1887" s="110" t="s">
        <v>3438</v>
      </c>
      <c r="L1887" s="110" t="s">
        <v>1095</v>
      </c>
      <c r="M1887" s="134" t="str">
        <f t="shared" si="70"/>
        <v/>
      </c>
      <c r="N1887" s="110"/>
      <c r="O1887" s="110"/>
      <c r="P1887" s="234" t="s">
        <v>5061</v>
      </c>
    </row>
    <row r="1888" spans="1:16" x14ac:dyDescent="0.2">
      <c r="A1888" s="154"/>
      <c r="B1888" s="154"/>
      <c r="C1888" s="154"/>
      <c r="D1888" s="149"/>
      <c r="E1888" s="149"/>
      <c r="F1888" s="150"/>
      <c r="H1888" s="106"/>
      <c r="I1888" s="110" t="str">
        <f t="shared" si="69"/>
        <v/>
      </c>
      <c r="J1888" s="122" t="s">
        <v>17002</v>
      </c>
      <c r="K1888" s="110" t="s">
        <v>3439</v>
      </c>
      <c r="L1888" s="110" t="s">
        <v>1095</v>
      </c>
      <c r="M1888" s="134" t="str">
        <f t="shared" si="70"/>
        <v/>
      </c>
      <c r="N1888" s="110"/>
      <c r="O1888" s="110"/>
      <c r="P1888" s="234"/>
    </row>
    <row r="1889" spans="1:16" x14ac:dyDescent="0.2">
      <c r="A1889" s="154"/>
      <c r="B1889" s="154"/>
      <c r="C1889" s="154"/>
      <c r="D1889" s="149"/>
      <c r="E1889" s="149"/>
      <c r="F1889" s="150"/>
      <c r="H1889" s="106"/>
      <c r="I1889" s="110" t="str">
        <f t="shared" si="69"/>
        <v/>
      </c>
      <c r="J1889" s="122" t="s">
        <v>17003</v>
      </c>
      <c r="K1889" s="110" t="s">
        <v>3440</v>
      </c>
      <c r="L1889" s="110" t="s">
        <v>1095</v>
      </c>
      <c r="M1889" s="134" t="str">
        <f t="shared" si="70"/>
        <v/>
      </c>
      <c r="N1889" s="110"/>
      <c r="O1889" s="110"/>
      <c r="P1889" s="234"/>
    </row>
    <row r="1890" spans="1:16" x14ac:dyDescent="0.2">
      <c r="A1890" s="154"/>
      <c r="B1890" s="154"/>
      <c r="C1890" s="154"/>
      <c r="D1890" s="149"/>
      <c r="E1890" s="149"/>
      <c r="F1890" s="150"/>
      <c r="H1890" s="106"/>
      <c r="I1890" s="110" t="str">
        <f t="shared" si="69"/>
        <v/>
      </c>
      <c r="J1890" s="122" t="s">
        <v>17004</v>
      </c>
      <c r="K1890" s="110" t="s">
        <v>3441</v>
      </c>
      <c r="L1890" s="110" t="s">
        <v>1095</v>
      </c>
      <c r="M1890" s="134" t="str">
        <f t="shared" si="70"/>
        <v/>
      </c>
      <c r="N1890" s="110"/>
      <c r="O1890" s="110"/>
      <c r="P1890" s="234"/>
    </row>
    <row r="1891" spans="1:16" x14ac:dyDescent="0.2">
      <c r="A1891" s="154"/>
      <c r="B1891" s="154"/>
      <c r="C1891" s="154"/>
      <c r="D1891" s="149"/>
      <c r="E1891" s="149"/>
      <c r="F1891" s="150"/>
      <c r="H1891" s="106"/>
      <c r="I1891" s="110" t="str">
        <f t="shared" si="69"/>
        <v/>
      </c>
      <c r="J1891" s="122" t="s">
        <v>17005</v>
      </c>
      <c r="K1891" s="110" t="s">
        <v>3442</v>
      </c>
      <c r="L1891" s="110" t="s">
        <v>17006</v>
      </c>
      <c r="M1891" s="134" t="str">
        <f t="shared" si="70"/>
        <v/>
      </c>
      <c r="N1891" s="110"/>
      <c r="O1891" s="110"/>
      <c r="P1891" s="234" t="s">
        <v>5062</v>
      </c>
    </row>
    <row r="1892" spans="1:16" x14ac:dyDescent="0.2">
      <c r="A1892" s="154"/>
      <c r="B1892" s="154"/>
      <c r="C1892" s="154"/>
      <c r="D1892" s="149"/>
      <c r="E1892" s="149"/>
      <c r="F1892" s="150"/>
      <c r="H1892" s="106"/>
      <c r="I1892" s="110" t="str">
        <f t="shared" si="69"/>
        <v/>
      </c>
      <c r="J1892" s="122" t="s">
        <v>17007</v>
      </c>
      <c r="K1892" s="110" t="s">
        <v>3443</v>
      </c>
      <c r="L1892" s="110" t="s">
        <v>1095</v>
      </c>
      <c r="M1892" s="134" t="str">
        <f t="shared" si="70"/>
        <v/>
      </c>
      <c r="N1892" s="110"/>
      <c r="O1892" s="110"/>
      <c r="P1892" s="234"/>
    </row>
    <row r="1893" spans="1:16" x14ac:dyDescent="0.2">
      <c r="A1893" s="154"/>
      <c r="B1893" s="154"/>
      <c r="C1893" s="154"/>
      <c r="D1893" s="149"/>
      <c r="E1893" s="149"/>
      <c r="F1893" s="150"/>
      <c r="H1893" s="106"/>
      <c r="I1893" s="110" t="str">
        <f t="shared" si="69"/>
        <v/>
      </c>
      <c r="J1893" s="122" t="s">
        <v>17008</v>
      </c>
      <c r="K1893" s="110" t="s">
        <v>3444</v>
      </c>
      <c r="L1893" s="110" t="s">
        <v>1095</v>
      </c>
      <c r="M1893" s="134" t="str">
        <f t="shared" si="70"/>
        <v/>
      </c>
      <c r="N1893" s="110"/>
      <c r="O1893" s="110"/>
      <c r="P1893" s="234"/>
    </row>
    <row r="1894" spans="1:16" x14ac:dyDescent="0.2">
      <c r="A1894" s="154"/>
      <c r="B1894" s="154"/>
      <c r="C1894" s="154"/>
      <c r="D1894" s="149"/>
      <c r="E1894" s="149"/>
      <c r="F1894" s="150"/>
      <c r="H1894" s="106"/>
      <c r="I1894" s="110" t="str">
        <f t="shared" si="69"/>
        <v/>
      </c>
      <c r="J1894" s="122" t="s">
        <v>17009</v>
      </c>
      <c r="K1894" s="110" t="s">
        <v>3445</v>
      </c>
      <c r="L1894" s="110" t="s">
        <v>1095</v>
      </c>
      <c r="M1894" s="134" t="str">
        <f t="shared" si="70"/>
        <v/>
      </c>
      <c r="N1894" s="110"/>
      <c r="O1894" s="110"/>
      <c r="P1894" s="234"/>
    </row>
    <row r="1895" spans="1:16" x14ac:dyDescent="0.2">
      <c r="A1895" s="154"/>
      <c r="B1895" s="154"/>
      <c r="C1895" s="154"/>
      <c r="D1895" s="149"/>
      <c r="E1895" s="149"/>
      <c r="F1895" s="150"/>
      <c r="H1895" s="106"/>
      <c r="I1895" s="110" t="str">
        <f t="shared" si="69"/>
        <v/>
      </c>
      <c r="J1895" s="122" t="s">
        <v>17010</v>
      </c>
      <c r="K1895" s="110" t="s">
        <v>3446</v>
      </c>
      <c r="L1895" s="110" t="s">
        <v>1095</v>
      </c>
      <c r="M1895" s="134" t="str">
        <f t="shared" si="70"/>
        <v/>
      </c>
      <c r="N1895" s="110"/>
      <c r="O1895" s="110"/>
      <c r="P1895" s="234"/>
    </row>
    <row r="1896" spans="1:16" x14ac:dyDescent="0.2">
      <c r="A1896" s="154"/>
      <c r="B1896" s="154"/>
      <c r="C1896" s="154"/>
      <c r="D1896" s="149"/>
      <c r="E1896" s="149"/>
      <c r="F1896" s="150"/>
      <c r="H1896" s="106"/>
      <c r="I1896" s="110" t="str">
        <f t="shared" si="69"/>
        <v/>
      </c>
      <c r="J1896" s="122" t="s">
        <v>17011</v>
      </c>
      <c r="K1896" s="110" t="s">
        <v>3447</v>
      </c>
      <c r="L1896" s="110" t="s">
        <v>1095</v>
      </c>
      <c r="M1896" s="134" t="str">
        <f t="shared" si="70"/>
        <v/>
      </c>
      <c r="N1896" s="110"/>
      <c r="O1896" s="110"/>
      <c r="P1896" s="234"/>
    </row>
    <row r="1897" spans="1:16" x14ac:dyDescent="0.2">
      <c r="A1897" s="154"/>
      <c r="B1897" s="154"/>
      <c r="C1897" s="154"/>
      <c r="D1897" s="149"/>
      <c r="E1897" s="149"/>
      <c r="F1897" s="150"/>
      <c r="H1897" s="106"/>
      <c r="I1897" s="110" t="str">
        <f t="shared" si="69"/>
        <v/>
      </c>
      <c r="J1897" s="122" t="s">
        <v>17012</v>
      </c>
      <c r="K1897" s="110" t="s">
        <v>3448</v>
      </c>
      <c r="L1897" s="110" t="s">
        <v>1095</v>
      </c>
      <c r="M1897" s="134" t="str">
        <f t="shared" si="70"/>
        <v/>
      </c>
      <c r="N1897" s="110"/>
      <c r="O1897" s="110"/>
      <c r="P1897" s="234"/>
    </row>
    <row r="1898" spans="1:16" x14ac:dyDescent="0.2">
      <c r="A1898" s="154"/>
      <c r="B1898" s="154"/>
      <c r="C1898" s="154"/>
      <c r="D1898" s="149"/>
      <c r="E1898" s="149"/>
      <c r="F1898" s="150"/>
      <c r="H1898" s="106"/>
      <c r="I1898" s="110" t="str">
        <f t="shared" si="69"/>
        <v/>
      </c>
      <c r="J1898" s="122" t="s">
        <v>17013</v>
      </c>
      <c r="K1898" s="110" t="s">
        <v>3449</v>
      </c>
      <c r="L1898" s="110" t="s">
        <v>1095</v>
      </c>
      <c r="M1898" s="134" t="str">
        <f t="shared" si="70"/>
        <v/>
      </c>
      <c r="N1898" s="110"/>
      <c r="O1898" s="110"/>
      <c r="P1898" s="234"/>
    </row>
    <row r="1899" spans="1:16" x14ac:dyDescent="0.2">
      <c r="A1899" s="154"/>
      <c r="B1899" s="154"/>
      <c r="C1899" s="154"/>
      <c r="D1899" s="149"/>
      <c r="E1899" s="149"/>
      <c r="F1899" s="150"/>
      <c r="H1899" s="106"/>
      <c r="I1899" s="110" t="str">
        <f t="shared" si="69"/>
        <v/>
      </c>
      <c r="J1899" s="122" t="s">
        <v>17014</v>
      </c>
      <c r="K1899" s="110" t="s">
        <v>3450</v>
      </c>
      <c r="L1899" s="110" t="s">
        <v>1095</v>
      </c>
      <c r="M1899" s="134" t="str">
        <f t="shared" si="70"/>
        <v/>
      </c>
      <c r="N1899" s="110"/>
      <c r="O1899" s="110"/>
      <c r="P1899" s="234"/>
    </row>
    <row r="1900" spans="1:16" x14ac:dyDescent="0.2">
      <c r="A1900" s="154"/>
      <c r="B1900" s="154"/>
      <c r="C1900" s="154"/>
      <c r="D1900" s="149"/>
      <c r="E1900" s="149"/>
      <c r="F1900" s="150"/>
      <c r="H1900" s="106"/>
      <c r="I1900" s="110" t="str">
        <f t="shared" si="69"/>
        <v>SMG</v>
      </c>
      <c r="J1900" s="122" t="s">
        <v>17015</v>
      </c>
      <c r="K1900" s="110" t="s">
        <v>3451</v>
      </c>
      <c r="L1900" s="110" t="s">
        <v>18694</v>
      </c>
      <c r="M1900" s="134" t="str">
        <f t="shared" si="70"/>
        <v/>
      </c>
      <c r="N1900" s="110"/>
      <c r="O1900" s="110"/>
      <c r="P1900" s="234"/>
    </row>
    <row r="1901" spans="1:16" x14ac:dyDescent="0.2">
      <c r="A1901" s="154"/>
      <c r="B1901" s="154"/>
      <c r="C1901" s="154"/>
      <c r="D1901" s="149"/>
      <c r="E1901" s="149"/>
      <c r="F1901" s="150"/>
      <c r="H1901" s="106"/>
      <c r="I1901" s="110" t="str">
        <f t="shared" si="69"/>
        <v/>
      </c>
      <c r="J1901" s="122" t="s">
        <v>17016</v>
      </c>
      <c r="K1901" s="110" t="s">
        <v>3452</v>
      </c>
      <c r="L1901" s="110" t="s">
        <v>1095</v>
      </c>
      <c r="M1901" s="134" t="str">
        <f t="shared" si="70"/>
        <v/>
      </c>
      <c r="N1901" s="110"/>
      <c r="O1901" s="110"/>
      <c r="P1901" s="234"/>
    </row>
    <row r="1902" spans="1:16" x14ac:dyDescent="0.2">
      <c r="A1902" s="154"/>
      <c r="B1902" s="154"/>
      <c r="C1902" s="154"/>
      <c r="D1902" s="149"/>
      <c r="E1902" s="149"/>
      <c r="F1902" s="150"/>
      <c r="H1902" s="106"/>
      <c r="I1902" s="110" t="str">
        <f t="shared" si="69"/>
        <v/>
      </c>
      <c r="J1902" s="122" t="s">
        <v>17017</v>
      </c>
      <c r="K1902" s="110" t="s">
        <v>3453</v>
      </c>
      <c r="L1902" s="110" t="s">
        <v>1095</v>
      </c>
      <c r="M1902" s="134" t="str">
        <f t="shared" si="70"/>
        <v/>
      </c>
      <c r="N1902" s="110"/>
      <c r="O1902" s="110"/>
      <c r="P1902" s="234"/>
    </row>
    <row r="1903" spans="1:16" x14ac:dyDescent="0.2">
      <c r="A1903" s="154"/>
      <c r="B1903" s="154"/>
      <c r="C1903" s="154"/>
      <c r="D1903" s="149"/>
      <c r="E1903" s="149"/>
      <c r="F1903" s="150"/>
      <c r="H1903" s="106"/>
      <c r="I1903" s="110" t="str">
        <f t="shared" si="69"/>
        <v/>
      </c>
      <c r="J1903" s="122" t="s">
        <v>17018</v>
      </c>
      <c r="K1903" s="110" t="s">
        <v>3454</v>
      </c>
      <c r="L1903" s="110" t="s">
        <v>1095</v>
      </c>
      <c r="M1903" s="134" t="str">
        <f t="shared" si="70"/>
        <v/>
      </c>
      <c r="N1903" s="110"/>
      <c r="O1903" s="110"/>
      <c r="P1903" s="234"/>
    </row>
    <row r="1904" spans="1:16" x14ac:dyDescent="0.2">
      <c r="A1904" s="154"/>
      <c r="B1904" s="154"/>
      <c r="C1904" s="154"/>
      <c r="D1904" s="149"/>
      <c r="E1904" s="149"/>
      <c r="F1904" s="150"/>
      <c r="H1904" s="106"/>
      <c r="I1904" s="110" t="str">
        <f t="shared" si="69"/>
        <v/>
      </c>
      <c r="J1904" s="122" t="s">
        <v>17019</v>
      </c>
      <c r="K1904" s="110" t="s">
        <v>3455</v>
      </c>
      <c r="L1904" s="110" t="s">
        <v>1095</v>
      </c>
      <c r="M1904" s="134" t="str">
        <f t="shared" si="70"/>
        <v/>
      </c>
      <c r="N1904" s="110"/>
      <c r="O1904" s="110"/>
      <c r="P1904" s="234"/>
    </row>
    <row r="1905" spans="1:16" x14ac:dyDescent="0.2">
      <c r="A1905" s="154"/>
      <c r="B1905" s="154"/>
      <c r="C1905" s="154"/>
      <c r="D1905" s="149"/>
      <c r="E1905" s="149"/>
      <c r="F1905" s="150"/>
      <c r="H1905" s="106"/>
      <c r="I1905" s="110" t="str">
        <f t="shared" si="69"/>
        <v/>
      </c>
      <c r="J1905" s="122" t="s">
        <v>17020</v>
      </c>
      <c r="K1905" s="110" t="s">
        <v>3456</v>
      </c>
      <c r="L1905" s="110" t="s">
        <v>1095</v>
      </c>
      <c r="M1905" s="134" t="str">
        <f t="shared" si="70"/>
        <v/>
      </c>
      <c r="N1905" s="110"/>
      <c r="O1905" s="110"/>
      <c r="P1905" s="234"/>
    </row>
    <row r="1906" spans="1:16" x14ac:dyDescent="0.2">
      <c r="A1906" s="154"/>
      <c r="B1906" s="154"/>
      <c r="C1906" s="154"/>
      <c r="D1906" s="149"/>
      <c r="E1906" s="149"/>
      <c r="F1906" s="150"/>
      <c r="H1906" s="106"/>
      <c r="I1906" s="110" t="str">
        <f t="shared" si="69"/>
        <v/>
      </c>
      <c r="J1906" s="122" t="s">
        <v>17021</v>
      </c>
      <c r="K1906" s="110" t="s">
        <v>3457</v>
      </c>
      <c r="L1906" s="110" t="s">
        <v>1095</v>
      </c>
      <c r="M1906" s="134" t="str">
        <f t="shared" si="70"/>
        <v/>
      </c>
      <c r="N1906" s="110"/>
      <c r="O1906" s="110"/>
      <c r="P1906" s="234"/>
    </row>
    <row r="1907" spans="1:16" x14ac:dyDescent="0.2">
      <c r="A1907" s="154"/>
      <c r="B1907" s="154"/>
      <c r="C1907" s="154"/>
      <c r="D1907" s="149"/>
      <c r="E1907" s="149"/>
      <c r="F1907" s="150"/>
      <c r="H1907" s="106"/>
      <c r="I1907" s="110" t="str">
        <f t="shared" si="69"/>
        <v/>
      </c>
      <c r="J1907" s="122" t="s">
        <v>17022</v>
      </c>
      <c r="K1907" s="110" t="s">
        <v>3458</v>
      </c>
      <c r="L1907" s="110" t="s">
        <v>1095</v>
      </c>
      <c r="M1907" s="134" t="str">
        <f t="shared" si="70"/>
        <v/>
      </c>
      <c r="N1907" s="110"/>
      <c r="O1907" s="110"/>
      <c r="P1907" s="234"/>
    </row>
    <row r="1908" spans="1:16" x14ac:dyDescent="0.2">
      <c r="A1908" s="154"/>
      <c r="B1908" s="154"/>
      <c r="C1908" s="154"/>
      <c r="D1908" s="149"/>
      <c r="E1908" s="149"/>
      <c r="F1908" s="150"/>
      <c r="H1908" s="106"/>
      <c r="I1908" s="110" t="str">
        <f t="shared" si="69"/>
        <v/>
      </c>
      <c r="J1908" s="122" t="s">
        <v>17023</v>
      </c>
      <c r="K1908" s="110" t="s">
        <v>3459</v>
      </c>
      <c r="L1908" s="110" t="s">
        <v>1095</v>
      </c>
      <c r="M1908" s="134" t="str">
        <f t="shared" si="70"/>
        <v/>
      </c>
      <c r="N1908" s="110"/>
      <c r="O1908" s="110"/>
      <c r="P1908" s="234"/>
    </row>
    <row r="1909" spans="1:16" x14ac:dyDescent="0.2">
      <c r="A1909" s="154"/>
      <c r="B1909" s="154"/>
      <c r="C1909" s="154"/>
      <c r="D1909" s="149"/>
      <c r="E1909" s="149"/>
      <c r="F1909" s="150"/>
      <c r="H1909" s="106"/>
      <c r="I1909" s="110" t="str">
        <f t="shared" si="69"/>
        <v/>
      </c>
      <c r="J1909" s="122" t="s">
        <v>17024</v>
      </c>
      <c r="K1909" s="110" t="s">
        <v>3460</v>
      </c>
      <c r="L1909" s="110" t="s">
        <v>1095</v>
      </c>
      <c r="M1909" s="134" t="str">
        <f t="shared" si="70"/>
        <v/>
      </c>
      <c r="N1909" s="110"/>
      <c r="O1909" s="110"/>
      <c r="P1909" s="234"/>
    </row>
    <row r="1910" spans="1:16" x14ac:dyDescent="0.2">
      <c r="A1910" s="154"/>
      <c r="B1910" s="154"/>
      <c r="C1910" s="154"/>
      <c r="D1910" s="149"/>
      <c r="E1910" s="149"/>
      <c r="F1910" s="150"/>
      <c r="H1910" s="106"/>
      <c r="I1910" s="110" t="str">
        <f t="shared" si="69"/>
        <v/>
      </c>
      <c r="J1910" s="122" t="s">
        <v>17025</v>
      </c>
      <c r="K1910" s="110" t="s">
        <v>3461</v>
      </c>
      <c r="L1910" s="110" t="s">
        <v>1095</v>
      </c>
      <c r="M1910" s="134" t="str">
        <f t="shared" si="70"/>
        <v/>
      </c>
      <c r="N1910" s="110"/>
      <c r="O1910" s="110"/>
      <c r="P1910" s="234"/>
    </row>
    <row r="1911" spans="1:16" x14ac:dyDescent="0.2">
      <c r="A1911" s="154"/>
      <c r="B1911" s="154"/>
      <c r="C1911" s="154"/>
      <c r="D1911" s="149"/>
      <c r="E1911" s="149"/>
      <c r="F1911" s="150"/>
      <c r="H1911" s="106"/>
      <c r="I1911" s="110" t="str">
        <f t="shared" si="69"/>
        <v/>
      </c>
      <c r="J1911" s="122" t="s">
        <v>17026</v>
      </c>
      <c r="K1911" s="110" t="s">
        <v>3462</v>
      </c>
      <c r="L1911" s="110" t="s">
        <v>1095</v>
      </c>
      <c r="M1911" s="134" t="str">
        <f t="shared" si="70"/>
        <v/>
      </c>
      <c r="N1911" s="110"/>
      <c r="O1911" s="110"/>
      <c r="P1911" s="234"/>
    </row>
    <row r="1912" spans="1:16" x14ac:dyDescent="0.2">
      <c r="A1912" s="154"/>
      <c r="B1912" s="154"/>
      <c r="C1912" s="154"/>
      <c r="D1912" s="149"/>
      <c r="E1912" s="149"/>
      <c r="F1912" s="150"/>
      <c r="H1912" s="106"/>
      <c r="I1912" s="110" t="str">
        <f t="shared" si="69"/>
        <v/>
      </c>
      <c r="J1912" s="122" t="s">
        <v>17027</v>
      </c>
      <c r="K1912" s="110" t="s">
        <v>3463</v>
      </c>
      <c r="L1912" s="110" t="s">
        <v>1095</v>
      </c>
      <c r="M1912" s="134" t="str">
        <f t="shared" si="70"/>
        <v/>
      </c>
      <c r="N1912" s="110"/>
      <c r="O1912" s="110"/>
      <c r="P1912" s="234"/>
    </row>
    <row r="1913" spans="1:16" x14ac:dyDescent="0.2">
      <c r="A1913" s="154"/>
      <c r="B1913" s="154"/>
      <c r="C1913" s="154"/>
      <c r="D1913" s="149"/>
      <c r="E1913" s="149"/>
      <c r="F1913" s="150"/>
      <c r="H1913" s="106"/>
      <c r="I1913" s="110" t="str">
        <f t="shared" si="69"/>
        <v/>
      </c>
      <c r="J1913" s="122" t="s">
        <v>17028</v>
      </c>
      <c r="K1913" s="110" t="s">
        <v>3464</v>
      </c>
      <c r="L1913" s="110" t="s">
        <v>1095</v>
      </c>
      <c r="M1913" s="134" t="str">
        <f t="shared" si="70"/>
        <v/>
      </c>
      <c r="N1913" s="110"/>
      <c r="O1913" s="110"/>
      <c r="P1913" s="234"/>
    </row>
    <row r="1914" spans="1:16" x14ac:dyDescent="0.2">
      <c r="A1914" s="154"/>
      <c r="B1914" s="154"/>
      <c r="C1914" s="154"/>
      <c r="D1914" s="149"/>
      <c r="E1914" s="149"/>
      <c r="F1914" s="150"/>
      <c r="H1914" s="106"/>
      <c r="I1914" s="110" t="str">
        <f t="shared" si="69"/>
        <v/>
      </c>
      <c r="J1914" s="122" t="s">
        <v>17029</v>
      </c>
      <c r="K1914" s="110" t="s">
        <v>3465</v>
      </c>
      <c r="L1914" s="110" t="s">
        <v>1095</v>
      </c>
      <c r="M1914" s="134" t="str">
        <f t="shared" si="70"/>
        <v/>
      </c>
      <c r="N1914" s="110"/>
      <c r="O1914" s="110"/>
      <c r="P1914" s="234"/>
    </row>
    <row r="1915" spans="1:16" x14ac:dyDescent="0.2">
      <c r="A1915" s="154"/>
      <c r="B1915" s="154"/>
      <c r="C1915" s="154"/>
      <c r="D1915" s="149"/>
      <c r="E1915" s="149"/>
      <c r="F1915" s="150"/>
      <c r="H1915" s="106"/>
      <c r="I1915" s="110" t="str">
        <f t="shared" si="69"/>
        <v/>
      </c>
      <c r="J1915" s="122" t="s">
        <v>17030</v>
      </c>
      <c r="K1915" s="110" t="s">
        <v>3466</v>
      </c>
      <c r="L1915" s="110" t="s">
        <v>1095</v>
      </c>
      <c r="M1915" s="134" t="str">
        <f t="shared" si="70"/>
        <v/>
      </c>
      <c r="N1915" s="110"/>
      <c r="O1915" s="110"/>
      <c r="P1915" s="234"/>
    </row>
    <row r="1916" spans="1:16" x14ac:dyDescent="0.2">
      <c r="A1916" s="154"/>
      <c r="B1916" s="154"/>
      <c r="C1916" s="154"/>
      <c r="D1916" s="149"/>
      <c r="E1916" s="149"/>
      <c r="F1916" s="150"/>
      <c r="H1916" s="106"/>
      <c r="I1916" s="110" t="str">
        <f t="shared" si="69"/>
        <v/>
      </c>
      <c r="J1916" s="122" t="s">
        <v>17031</v>
      </c>
      <c r="K1916" s="110" t="s">
        <v>3467</v>
      </c>
      <c r="L1916" s="110" t="s">
        <v>1095</v>
      </c>
      <c r="M1916" s="134" t="str">
        <f t="shared" si="70"/>
        <v/>
      </c>
      <c r="N1916" s="110"/>
      <c r="O1916" s="110"/>
      <c r="P1916" s="234"/>
    </row>
    <row r="1917" spans="1:16" x14ac:dyDescent="0.2">
      <c r="A1917" s="154"/>
      <c r="B1917" s="154"/>
      <c r="C1917" s="154"/>
      <c r="D1917" s="149"/>
      <c r="E1917" s="149"/>
      <c r="F1917" s="150"/>
      <c r="H1917" s="106"/>
      <c r="I1917" s="110" t="str">
        <f t="shared" si="69"/>
        <v/>
      </c>
      <c r="J1917" s="122" t="s">
        <v>17032</v>
      </c>
      <c r="K1917" s="110" t="s">
        <v>3468</v>
      </c>
      <c r="L1917" s="110" t="s">
        <v>1095</v>
      </c>
      <c r="M1917" s="134" t="str">
        <f t="shared" si="70"/>
        <v/>
      </c>
      <c r="N1917" s="110"/>
      <c r="O1917" s="110"/>
      <c r="P1917" s="234"/>
    </row>
    <row r="1918" spans="1:16" x14ac:dyDescent="0.2">
      <c r="A1918" s="154"/>
      <c r="B1918" s="154"/>
      <c r="C1918" s="154"/>
      <c r="D1918" s="149"/>
      <c r="E1918" s="149"/>
      <c r="F1918" s="150"/>
      <c r="H1918" s="106"/>
      <c r="I1918" s="110" t="str">
        <f t="shared" si="69"/>
        <v/>
      </c>
      <c r="J1918" s="122" t="s">
        <v>17033</v>
      </c>
      <c r="K1918" s="110" t="s">
        <v>3469</v>
      </c>
      <c r="L1918" s="110" t="s">
        <v>1095</v>
      </c>
      <c r="M1918" s="134" t="str">
        <f t="shared" si="70"/>
        <v/>
      </c>
      <c r="N1918" s="110"/>
      <c r="O1918" s="110"/>
      <c r="P1918" s="234"/>
    </row>
    <row r="1919" spans="1:16" x14ac:dyDescent="0.2">
      <c r="A1919" s="154"/>
      <c r="B1919" s="154"/>
      <c r="C1919" s="154"/>
      <c r="D1919" s="149"/>
      <c r="E1919" s="149"/>
      <c r="F1919" s="150"/>
      <c r="H1919" s="106"/>
      <c r="I1919" s="110" t="str">
        <f t="shared" si="69"/>
        <v/>
      </c>
      <c r="J1919" s="122" t="s">
        <v>17034</v>
      </c>
      <c r="K1919" s="110" t="s">
        <v>3470</v>
      </c>
      <c r="L1919" s="110" t="s">
        <v>1095</v>
      </c>
      <c r="M1919" s="134" t="str">
        <f t="shared" si="70"/>
        <v/>
      </c>
      <c r="N1919" s="110"/>
      <c r="O1919" s="110"/>
      <c r="P1919" s="234"/>
    </row>
    <row r="1920" spans="1:16" x14ac:dyDescent="0.2">
      <c r="A1920" s="154"/>
      <c r="B1920" s="154"/>
      <c r="C1920" s="154"/>
      <c r="D1920" s="149"/>
      <c r="E1920" s="149"/>
      <c r="F1920" s="150"/>
      <c r="H1920" s="106"/>
      <c r="I1920" s="110" t="str">
        <f t="shared" si="69"/>
        <v/>
      </c>
      <c r="J1920" s="122" t="s">
        <v>17035</v>
      </c>
      <c r="K1920" s="110" t="s">
        <v>3471</v>
      </c>
      <c r="L1920" s="110" t="s">
        <v>1095</v>
      </c>
      <c r="M1920" s="134" t="str">
        <f t="shared" si="70"/>
        <v/>
      </c>
      <c r="N1920" s="110"/>
      <c r="O1920" s="110"/>
      <c r="P1920" s="234"/>
    </row>
    <row r="1921" spans="1:16" x14ac:dyDescent="0.2">
      <c r="A1921" s="154"/>
      <c r="B1921" s="154"/>
      <c r="C1921" s="154"/>
      <c r="D1921" s="149"/>
      <c r="E1921" s="149"/>
      <c r="F1921" s="150"/>
      <c r="H1921" s="106"/>
      <c r="I1921" s="110" t="str">
        <f t="shared" si="69"/>
        <v/>
      </c>
      <c r="J1921" s="122" t="s">
        <v>17036</v>
      </c>
      <c r="K1921" s="110" t="s">
        <v>3472</v>
      </c>
      <c r="L1921" s="110" t="s">
        <v>1095</v>
      </c>
      <c r="M1921" s="134" t="str">
        <f t="shared" si="70"/>
        <v/>
      </c>
      <c r="N1921" s="110"/>
      <c r="O1921" s="110"/>
      <c r="P1921" s="234"/>
    </row>
    <row r="1922" spans="1:16" x14ac:dyDescent="0.2">
      <c r="A1922" s="154"/>
      <c r="B1922" s="154"/>
      <c r="C1922" s="154"/>
      <c r="D1922" s="149"/>
      <c r="E1922" s="149"/>
      <c r="F1922" s="150"/>
      <c r="H1922" s="106"/>
      <c r="I1922" s="110" t="str">
        <f t="shared" si="69"/>
        <v/>
      </c>
      <c r="J1922" s="122" t="s">
        <v>17037</v>
      </c>
      <c r="K1922" s="110" t="s">
        <v>3473</v>
      </c>
      <c r="L1922" s="110" t="s">
        <v>1095</v>
      </c>
      <c r="M1922" s="134" t="str">
        <f t="shared" si="70"/>
        <v/>
      </c>
      <c r="N1922" s="110"/>
      <c r="O1922" s="110"/>
      <c r="P1922" s="234"/>
    </row>
    <row r="1923" spans="1:16" x14ac:dyDescent="0.2">
      <c r="A1923" s="154"/>
      <c r="B1923" s="154"/>
      <c r="C1923" s="154"/>
      <c r="D1923" s="149"/>
      <c r="E1923" s="149"/>
      <c r="F1923" s="150"/>
      <c r="H1923" s="106"/>
      <c r="I1923" s="110" t="str">
        <f t="shared" si="69"/>
        <v/>
      </c>
      <c r="J1923" s="122" t="s">
        <v>17038</v>
      </c>
      <c r="K1923" s="110" t="s">
        <v>3474</v>
      </c>
      <c r="L1923" s="110" t="s">
        <v>1095</v>
      </c>
      <c r="M1923" s="134" t="str">
        <f t="shared" si="70"/>
        <v/>
      </c>
      <c r="N1923" s="110"/>
      <c r="O1923" s="110"/>
      <c r="P1923" s="234" t="s">
        <v>5063</v>
      </c>
    </row>
    <row r="1924" spans="1:16" x14ac:dyDescent="0.2">
      <c r="A1924" s="154"/>
      <c r="B1924" s="154"/>
      <c r="C1924" s="154"/>
      <c r="D1924" s="149"/>
      <c r="E1924" s="149"/>
      <c r="F1924" s="150"/>
      <c r="H1924" s="106"/>
      <c r="I1924" s="110" t="str">
        <f t="shared" si="69"/>
        <v/>
      </c>
      <c r="J1924" s="122" t="s">
        <v>17039</v>
      </c>
      <c r="K1924" s="110" t="s">
        <v>3475</v>
      </c>
      <c r="L1924" s="110" t="s">
        <v>1095</v>
      </c>
      <c r="M1924" s="134" t="str">
        <f t="shared" si="70"/>
        <v/>
      </c>
      <c r="N1924" s="110"/>
      <c r="O1924" s="110"/>
      <c r="P1924" s="234"/>
    </row>
    <row r="1925" spans="1:16" x14ac:dyDescent="0.2">
      <c r="A1925" s="154"/>
      <c r="B1925" s="154"/>
      <c r="C1925" s="154"/>
      <c r="D1925" s="149"/>
      <c r="E1925" s="149"/>
      <c r="F1925" s="150"/>
      <c r="H1925" s="106"/>
      <c r="I1925" s="110" t="str">
        <f t="shared" si="69"/>
        <v/>
      </c>
      <c r="J1925" s="122" t="s">
        <v>17040</v>
      </c>
      <c r="K1925" s="110" t="s">
        <v>3476</v>
      </c>
      <c r="L1925" s="110" t="s">
        <v>1095</v>
      </c>
      <c r="M1925" s="134" t="str">
        <f t="shared" si="70"/>
        <v/>
      </c>
      <c r="N1925" s="110"/>
      <c r="O1925" s="110"/>
      <c r="P1925" s="234"/>
    </row>
    <row r="1926" spans="1:16" x14ac:dyDescent="0.2">
      <c r="A1926" s="154"/>
      <c r="B1926" s="154"/>
      <c r="C1926" s="154"/>
      <c r="D1926" s="149"/>
      <c r="E1926" s="149"/>
      <c r="F1926" s="150"/>
      <c r="H1926" s="106"/>
      <c r="I1926" s="110" t="str">
        <f t="shared" si="69"/>
        <v/>
      </c>
      <c r="J1926" s="122" t="s">
        <v>17041</v>
      </c>
      <c r="K1926" s="110" t="s">
        <v>3477</v>
      </c>
      <c r="L1926" s="110" t="s">
        <v>1095</v>
      </c>
      <c r="M1926" s="134" t="str">
        <f t="shared" si="70"/>
        <v/>
      </c>
      <c r="N1926" s="110"/>
      <c r="O1926" s="110"/>
      <c r="P1926" s="234"/>
    </row>
    <row r="1927" spans="1:16" x14ac:dyDescent="0.2">
      <c r="A1927" s="154"/>
      <c r="B1927" s="154"/>
      <c r="C1927" s="154"/>
      <c r="D1927" s="149"/>
      <c r="E1927" s="149"/>
      <c r="F1927" s="150"/>
      <c r="H1927" s="106"/>
      <c r="I1927" s="110" t="str">
        <f t="shared" si="69"/>
        <v/>
      </c>
      <c r="J1927" s="122" t="s">
        <v>17042</v>
      </c>
      <c r="K1927" s="110" t="s">
        <v>3478</v>
      </c>
      <c r="L1927" s="110" t="s">
        <v>1095</v>
      </c>
      <c r="M1927" s="134" t="str">
        <f t="shared" si="70"/>
        <v/>
      </c>
      <c r="N1927" s="110"/>
      <c r="O1927" s="110"/>
      <c r="P1927" s="234"/>
    </row>
    <row r="1928" spans="1:16" x14ac:dyDescent="0.2">
      <c r="A1928" s="154"/>
      <c r="B1928" s="154"/>
      <c r="C1928" s="154"/>
      <c r="D1928" s="149"/>
      <c r="E1928" s="149"/>
      <c r="F1928" s="150"/>
      <c r="H1928" s="106"/>
      <c r="I1928" s="110" t="str">
        <f t="shared" si="69"/>
        <v/>
      </c>
      <c r="J1928" s="122" t="s">
        <v>17043</v>
      </c>
      <c r="K1928" s="110" t="s">
        <v>3479</v>
      </c>
      <c r="L1928" s="110" t="s">
        <v>1095</v>
      </c>
      <c r="M1928" s="134" t="str">
        <f t="shared" si="70"/>
        <v/>
      </c>
      <c r="N1928" s="110"/>
      <c r="O1928" s="110"/>
      <c r="P1928" s="234"/>
    </row>
    <row r="1929" spans="1:16" x14ac:dyDescent="0.2">
      <c r="A1929" s="154"/>
      <c r="B1929" s="154"/>
      <c r="C1929" s="154"/>
      <c r="D1929" s="149"/>
      <c r="E1929" s="149"/>
      <c r="F1929" s="150"/>
      <c r="H1929" s="106"/>
      <c r="I1929" s="110" t="str">
        <f t="shared" ref="I1929:I1992" si="71">IFERROR((INDEX(A:E,MATCH($J1929,E:E,0),2)),"")</f>
        <v/>
      </c>
      <c r="J1929" s="122" t="s">
        <v>17044</v>
      </c>
      <c r="K1929" s="110" t="s">
        <v>3480</v>
      </c>
      <c r="L1929" s="110" t="s">
        <v>1095</v>
      </c>
      <c r="M1929" s="134" t="str">
        <f t="shared" si="70"/>
        <v/>
      </c>
      <c r="N1929" s="110"/>
      <c r="O1929" s="110"/>
      <c r="P1929" s="234" t="s">
        <v>5064</v>
      </c>
    </row>
    <row r="1930" spans="1:16" x14ac:dyDescent="0.2">
      <c r="A1930" s="154"/>
      <c r="B1930" s="154"/>
      <c r="C1930" s="154"/>
      <c r="D1930" s="149"/>
      <c r="E1930" s="149"/>
      <c r="F1930" s="150"/>
      <c r="H1930" s="106"/>
      <c r="I1930" s="110" t="str">
        <f t="shared" si="71"/>
        <v/>
      </c>
      <c r="J1930" s="122" t="s">
        <v>17045</v>
      </c>
      <c r="K1930" s="110" t="s">
        <v>3481</v>
      </c>
      <c r="L1930" s="110" t="s">
        <v>1095</v>
      </c>
      <c r="M1930" s="134" t="str">
        <f t="shared" ref="M1930:M1993" si="72">IF(N1930="","",HYPERLINK(O1930,N1930))</f>
        <v/>
      </c>
      <c r="N1930" s="110"/>
      <c r="O1930" s="110"/>
      <c r="P1930" s="234" t="s">
        <v>5065</v>
      </c>
    </row>
    <row r="1931" spans="1:16" x14ac:dyDescent="0.2">
      <c r="A1931" s="154"/>
      <c r="B1931" s="154"/>
      <c r="C1931" s="154"/>
      <c r="D1931" s="149"/>
      <c r="E1931" s="149"/>
      <c r="F1931" s="150"/>
      <c r="H1931" s="106"/>
      <c r="I1931" s="110" t="str">
        <f t="shared" si="71"/>
        <v/>
      </c>
      <c r="J1931" s="122" t="s">
        <v>17046</v>
      </c>
      <c r="K1931" s="110" t="s">
        <v>3482</v>
      </c>
      <c r="L1931" s="110" t="s">
        <v>1095</v>
      </c>
      <c r="M1931" s="134" t="str">
        <f t="shared" si="72"/>
        <v/>
      </c>
      <c r="N1931" s="110"/>
      <c r="O1931" s="110"/>
      <c r="P1931" s="234"/>
    </row>
    <row r="1932" spans="1:16" x14ac:dyDescent="0.2">
      <c r="A1932" s="154"/>
      <c r="B1932" s="154"/>
      <c r="C1932" s="154"/>
      <c r="D1932" s="149"/>
      <c r="E1932" s="149"/>
      <c r="F1932" s="150"/>
      <c r="H1932" s="106"/>
      <c r="I1932" s="110" t="str">
        <f t="shared" si="71"/>
        <v/>
      </c>
      <c r="J1932" s="122" t="s">
        <v>17047</v>
      </c>
      <c r="K1932" s="110" t="s">
        <v>3483</v>
      </c>
      <c r="L1932" s="110" t="s">
        <v>1095</v>
      </c>
      <c r="M1932" s="134" t="str">
        <f t="shared" si="72"/>
        <v/>
      </c>
      <c r="N1932" s="110"/>
      <c r="O1932" s="110"/>
      <c r="P1932" s="234" t="s">
        <v>5066</v>
      </c>
    </row>
    <row r="1933" spans="1:16" x14ac:dyDescent="0.2">
      <c r="A1933" s="154"/>
      <c r="B1933" s="154"/>
      <c r="C1933" s="154"/>
      <c r="D1933" s="149"/>
      <c r="E1933" s="149"/>
      <c r="F1933" s="150"/>
      <c r="H1933" s="106"/>
      <c r="I1933" s="110" t="str">
        <f t="shared" si="71"/>
        <v/>
      </c>
      <c r="J1933" s="122" t="s">
        <v>17048</v>
      </c>
      <c r="K1933" s="110" t="s">
        <v>3484</v>
      </c>
      <c r="L1933" s="110" t="s">
        <v>1095</v>
      </c>
      <c r="M1933" s="134" t="str">
        <f t="shared" si="72"/>
        <v/>
      </c>
      <c r="N1933" s="110"/>
      <c r="O1933" s="110"/>
      <c r="P1933" s="234"/>
    </row>
    <row r="1934" spans="1:16" x14ac:dyDescent="0.2">
      <c r="A1934" s="154"/>
      <c r="B1934" s="154"/>
      <c r="C1934" s="154"/>
      <c r="D1934" s="149"/>
      <c r="E1934" s="149"/>
      <c r="F1934" s="150"/>
      <c r="H1934" s="106"/>
      <c r="I1934" s="110" t="str">
        <f t="shared" si="71"/>
        <v/>
      </c>
      <c r="J1934" s="122" t="s">
        <v>17049</v>
      </c>
      <c r="K1934" s="110" t="s">
        <v>3485</v>
      </c>
      <c r="L1934" s="110" t="s">
        <v>1095</v>
      </c>
      <c r="M1934" s="134" t="str">
        <f t="shared" si="72"/>
        <v/>
      </c>
      <c r="N1934" s="110"/>
      <c r="O1934" s="110"/>
      <c r="P1934" s="234"/>
    </row>
    <row r="1935" spans="1:16" x14ac:dyDescent="0.2">
      <c r="A1935" s="154"/>
      <c r="B1935" s="154"/>
      <c r="C1935" s="154"/>
      <c r="D1935" s="149"/>
      <c r="E1935" s="149"/>
      <c r="F1935" s="150"/>
      <c r="H1935" s="106"/>
      <c r="I1935" s="110" t="str">
        <f t="shared" si="71"/>
        <v/>
      </c>
      <c r="J1935" s="122" t="s">
        <v>17050</v>
      </c>
      <c r="K1935" s="110" t="s">
        <v>3486</v>
      </c>
      <c r="L1935" s="110" t="s">
        <v>1095</v>
      </c>
      <c r="M1935" s="134" t="str">
        <f t="shared" si="72"/>
        <v/>
      </c>
      <c r="N1935" s="110"/>
      <c r="O1935" s="110"/>
      <c r="P1935" s="234"/>
    </row>
    <row r="1936" spans="1:16" x14ac:dyDescent="0.2">
      <c r="A1936" s="154"/>
      <c r="B1936" s="154"/>
      <c r="C1936" s="154"/>
      <c r="D1936" s="149"/>
      <c r="E1936" s="149"/>
      <c r="F1936" s="150"/>
      <c r="H1936" s="106"/>
      <c r="I1936" s="110" t="str">
        <f t="shared" si="71"/>
        <v/>
      </c>
      <c r="J1936" s="122" t="s">
        <v>17051</v>
      </c>
      <c r="K1936" s="110" t="s">
        <v>3487</v>
      </c>
      <c r="L1936" s="110" t="s">
        <v>1095</v>
      </c>
      <c r="M1936" s="134" t="str">
        <f t="shared" si="72"/>
        <v/>
      </c>
      <c r="N1936" s="110"/>
      <c r="O1936" s="110"/>
      <c r="P1936" s="234"/>
    </row>
    <row r="1937" spans="1:16" x14ac:dyDescent="0.2">
      <c r="A1937" s="154"/>
      <c r="B1937" s="154"/>
      <c r="C1937" s="154"/>
      <c r="D1937" s="149"/>
      <c r="E1937" s="149"/>
      <c r="F1937" s="150"/>
      <c r="H1937" s="106"/>
      <c r="I1937" s="110" t="str">
        <f t="shared" si="71"/>
        <v/>
      </c>
      <c r="J1937" s="122" t="s">
        <v>17052</v>
      </c>
      <c r="K1937" s="110" t="s">
        <v>3488</v>
      </c>
      <c r="L1937" s="110" t="s">
        <v>1095</v>
      </c>
      <c r="M1937" s="134" t="str">
        <f t="shared" si="72"/>
        <v/>
      </c>
      <c r="N1937" s="110"/>
      <c r="O1937" s="110"/>
      <c r="P1937" s="234"/>
    </row>
    <row r="1938" spans="1:16" x14ac:dyDescent="0.2">
      <c r="A1938" s="154"/>
      <c r="B1938" s="154"/>
      <c r="C1938" s="154"/>
      <c r="D1938" s="149"/>
      <c r="E1938" s="149"/>
      <c r="F1938" s="150"/>
      <c r="H1938" s="106"/>
      <c r="I1938" s="110" t="str">
        <f t="shared" si="71"/>
        <v/>
      </c>
      <c r="J1938" s="122" t="s">
        <v>17053</v>
      </c>
      <c r="K1938" s="110" t="s">
        <v>3489</v>
      </c>
      <c r="L1938" s="110" t="s">
        <v>1095</v>
      </c>
      <c r="M1938" s="134" t="str">
        <f t="shared" si="72"/>
        <v/>
      </c>
      <c r="N1938" s="110"/>
      <c r="O1938" s="110"/>
      <c r="P1938" s="234"/>
    </row>
    <row r="1939" spans="1:16" x14ac:dyDescent="0.2">
      <c r="A1939" s="154"/>
      <c r="B1939" s="154"/>
      <c r="C1939" s="154"/>
      <c r="D1939" s="149"/>
      <c r="E1939" s="149"/>
      <c r="F1939" s="150"/>
      <c r="H1939" s="106"/>
      <c r="I1939" s="110" t="str">
        <f t="shared" si="71"/>
        <v/>
      </c>
      <c r="J1939" s="122" t="s">
        <v>17054</v>
      </c>
      <c r="K1939" s="110" t="s">
        <v>3490</v>
      </c>
      <c r="L1939" s="110" t="s">
        <v>1095</v>
      </c>
      <c r="M1939" s="134" t="str">
        <f t="shared" si="72"/>
        <v/>
      </c>
      <c r="N1939" s="110"/>
      <c r="O1939" s="110"/>
      <c r="P1939" s="234"/>
    </row>
    <row r="1940" spans="1:16" x14ac:dyDescent="0.2">
      <c r="A1940" s="154"/>
      <c r="B1940" s="154"/>
      <c r="C1940" s="154"/>
      <c r="D1940" s="149"/>
      <c r="E1940" s="149"/>
      <c r="F1940" s="150"/>
      <c r="H1940" s="106"/>
      <c r="I1940" s="110" t="str">
        <f t="shared" si="71"/>
        <v/>
      </c>
      <c r="J1940" s="122" t="s">
        <v>17055</v>
      </c>
      <c r="K1940" s="110" t="s">
        <v>3491</v>
      </c>
      <c r="L1940" s="110" t="s">
        <v>1095</v>
      </c>
      <c r="M1940" s="134" t="str">
        <f t="shared" si="72"/>
        <v/>
      </c>
      <c r="N1940" s="110"/>
      <c r="O1940" s="110"/>
      <c r="P1940" s="234"/>
    </row>
    <row r="1941" spans="1:16" x14ac:dyDescent="0.2">
      <c r="A1941" s="154"/>
      <c r="B1941" s="154"/>
      <c r="C1941" s="154"/>
      <c r="D1941" s="149"/>
      <c r="E1941" s="149"/>
      <c r="F1941" s="150"/>
      <c r="H1941" s="106"/>
      <c r="I1941" s="110" t="str">
        <f t="shared" si="71"/>
        <v/>
      </c>
      <c r="J1941" s="122" t="s">
        <v>17056</v>
      </c>
      <c r="K1941" s="110" t="s">
        <v>3492</v>
      </c>
      <c r="L1941" s="110" t="s">
        <v>1095</v>
      </c>
      <c r="M1941" s="134" t="str">
        <f t="shared" si="72"/>
        <v/>
      </c>
      <c r="N1941" s="110"/>
      <c r="O1941" s="110"/>
      <c r="P1941" s="234"/>
    </row>
    <row r="1942" spans="1:16" x14ac:dyDescent="0.2">
      <c r="A1942" s="154"/>
      <c r="B1942" s="154"/>
      <c r="C1942" s="154"/>
      <c r="D1942" s="149"/>
      <c r="E1942" s="149"/>
      <c r="F1942" s="150"/>
      <c r="H1942" s="106"/>
      <c r="I1942" s="110" t="str">
        <f t="shared" si="71"/>
        <v/>
      </c>
      <c r="J1942" s="122" t="s">
        <v>17057</v>
      </c>
      <c r="K1942" s="110" t="s">
        <v>3493</v>
      </c>
      <c r="L1942" s="110" t="s">
        <v>1095</v>
      </c>
      <c r="M1942" s="134" t="str">
        <f t="shared" si="72"/>
        <v/>
      </c>
      <c r="N1942" s="110"/>
      <c r="O1942" s="110"/>
      <c r="P1942" s="234"/>
    </row>
    <row r="1943" spans="1:16" x14ac:dyDescent="0.2">
      <c r="A1943" s="154"/>
      <c r="B1943" s="154"/>
      <c r="C1943" s="154"/>
      <c r="D1943" s="149"/>
      <c r="E1943" s="149"/>
      <c r="F1943" s="150"/>
      <c r="H1943" s="106"/>
      <c r="I1943" s="110" t="str">
        <f t="shared" si="71"/>
        <v/>
      </c>
      <c r="J1943" s="122" t="s">
        <v>17058</v>
      </c>
      <c r="K1943" s="110" t="s">
        <v>3494</v>
      </c>
      <c r="L1943" s="110" t="s">
        <v>1095</v>
      </c>
      <c r="M1943" s="134" t="str">
        <f t="shared" si="72"/>
        <v/>
      </c>
      <c r="N1943" s="110"/>
      <c r="O1943" s="110"/>
      <c r="P1943" s="234"/>
    </row>
    <row r="1944" spans="1:16" x14ac:dyDescent="0.2">
      <c r="A1944" s="154"/>
      <c r="B1944" s="154"/>
      <c r="C1944" s="154"/>
      <c r="D1944" s="149"/>
      <c r="E1944" s="149"/>
      <c r="F1944" s="150"/>
      <c r="H1944" s="106"/>
      <c r="I1944" s="110" t="str">
        <f t="shared" si="71"/>
        <v/>
      </c>
      <c r="J1944" s="122" t="s">
        <v>17059</v>
      </c>
      <c r="K1944" s="110" t="s">
        <v>3495</v>
      </c>
      <c r="L1944" s="110" t="s">
        <v>1095</v>
      </c>
      <c r="M1944" s="134" t="str">
        <f t="shared" si="72"/>
        <v/>
      </c>
      <c r="N1944" s="110"/>
      <c r="O1944" s="110"/>
      <c r="P1944" s="234"/>
    </row>
    <row r="1945" spans="1:16" x14ac:dyDescent="0.2">
      <c r="A1945" s="154"/>
      <c r="B1945" s="154"/>
      <c r="C1945" s="154"/>
      <c r="D1945" s="149"/>
      <c r="E1945" s="149"/>
      <c r="F1945" s="150"/>
      <c r="H1945" s="106"/>
      <c r="I1945" s="110" t="str">
        <f t="shared" si="71"/>
        <v/>
      </c>
      <c r="J1945" s="122" t="s">
        <v>17060</v>
      </c>
      <c r="K1945" s="110" t="s">
        <v>3496</v>
      </c>
      <c r="L1945" s="110" t="s">
        <v>1095</v>
      </c>
      <c r="M1945" s="134" t="str">
        <f t="shared" si="72"/>
        <v/>
      </c>
      <c r="N1945" s="110"/>
      <c r="O1945" s="110"/>
      <c r="P1945" s="234" t="s">
        <v>5067</v>
      </c>
    </row>
    <row r="1946" spans="1:16" x14ac:dyDescent="0.2">
      <c r="A1946" s="154"/>
      <c r="B1946" s="154"/>
      <c r="C1946" s="154"/>
      <c r="D1946" s="149"/>
      <c r="E1946" s="149"/>
      <c r="F1946" s="150"/>
      <c r="H1946" s="106"/>
      <c r="I1946" s="110" t="str">
        <f t="shared" si="71"/>
        <v/>
      </c>
      <c r="J1946" s="122" t="s">
        <v>17061</v>
      </c>
      <c r="K1946" s="110" t="s">
        <v>3497</v>
      </c>
      <c r="L1946" s="110" t="s">
        <v>1095</v>
      </c>
      <c r="M1946" s="134" t="str">
        <f t="shared" si="72"/>
        <v/>
      </c>
      <c r="N1946" s="110"/>
      <c r="O1946" s="110"/>
      <c r="P1946" s="234" t="s">
        <v>5068</v>
      </c>
    </row>
    <row r="1947" spans="1:16" x14ac:dyDescent="0.2">
      <c r="A1947" s="154"/>
      <c r="B1947" s="154"/>
      <c r="C1947" s="154"/>
      <c r="D1947" s="149"/>
      <c r="E1947" s="149"/>
      <c r="F1947" s="150"/>
      <c r="H1947" s="106"/>
      <c r="I1947" s="110" t="str">
        <f t="shared" si="71"/>
        <v/>
      </c>
      <c r="J1947" s="122" t="s">
        <v>17062</v>
      </c>
      <c r="K1947" s="110" t="s">
        <v>3498</v>
      </c>
      <c r="L1947" s="110" t="s">
        <v>1095</v>
      </c>
      <c r="M1947" s="134" t="str">
        <f t="shared" si="72"/>
        <v/>
      </c>
      <c r="N1947" s="110"/>
      <c r="O1947" s="110"/>
      <c r="P1947" s="234" t="s">
        <v>5069</v>
      </c>
    </row>
    <row r="1948" spans="1:16" x14ac:dyDescent="0.2">
      <c r="A1948" s="154"/>
      <c r="B1948" s="154"/>
      <c r="C1948" s="154"/>
      <c r="D1948" s="149"/>
      <c r="E1948" s="149"/>
      <c r="F1948" s="150"/>
      <c r="H1948" s="106"/>
      <c r="I1948" s="110" t="str">
        <f t="shared" si="71"/>
        <v/>
      </c>
      <c r="J1948" s="122" t="s">
        <v>17063</v>
      </c>
      <c r="K1948" s="110" t="s">
        <v>3499</v>
      </c>
      <c r="L1948" s="110" t="s">
        <v>1095</v>
      </c>
      <c r="M1948" s="134" t="str">
        <f t="shared" si="72"/>
        <v/>
      </c>
      <c r="N1948" s="110"/>
      <c r="O1948" s="110"/>
      <c r="P1948" s="234"/>
    </row>
    <row r="1949" spans="1:16" x14ac:dyDescent="0.2">
      <c r="A1949" s="154"/>
      <c r="B1949" s="154"/>
      <c r="C1949" s="154"/>
      <c r="D1949" s="149"/>
      <c r="E1949" s="149"/>
      <c r="F1949" s="150"/>
      <c r="H1949" s="106"/>
      <c r="I1949" s="110" t="str">
        <f t="shared" si="71"/>
        <v/>
      </c>
      <c r="J1949" s="122" t="s">
        <v>17064</v>
      </c>
      <c r="K1949" s="110" t="s">
        <v>3500</v>
      </c>
      <c r="L1949" s="110" t="s">
        <v>1095</v>
      </c>
      <c r="M1949" s="134" t="str">
        <f t="shared" si="72"/>
        <v/>
      </c>
      <c r="N1949" s="110"/>
      <c r="O1949" s="110"/>
      <c r="P1949" s="234"/>
    </row>
    <row r="1950" spans="1:16" x14ac:dyDescent="0.2">
      <c r="A1950" s="154"/>
      <c r="B1950" s="154"/>
      <c r="C1950" s="154"/>
      <c r="D1950" s="149"/>
      <c r="E1950" s="149"/>
      <c r="F1950" s="150"/>
      <c r="H1950" s="106"/>
      <c r="I1950" s="110" t="str">
        <f t="shared" si="71"/>
        <v/>
      </c>
      <c r="J1950" s="122" t="s">
        <v>17065</v>
      </c>
      <c r="K1950" s="110" t="s">
        <v>3501</v>
      </c>
      <c r="L1950" s="110" t="s">
        <v>1095</v>
      </c>
      <c r="M1950" s="134" t="str">
        <f t="shared" si="72"/>
        <v/>
      </c>
      <c r="N1950" s="110"/>
      <c r="O1950" s="110"/>
      <c r="P1950" s="234"/>
    </row>
    <row r="1951" spans="1:16" x14ac:dyDescent="0.2">
      <c r="A1951" s="154"/>
      <c r="B1951" s="154"/>
      <c r="C1951" s="154"/>
      <c r="D1951" s="149"/>
      <c r="E1951" s="149"/>
      <c r="F1951" s="150"/>
      <c r="H1951" s="106"/>
      <c r="I1951" s="110" t="str">
        <f t="shared" si="71"/>
        <v/>
      </c>
      <c r="J1951" s="122" t="s">
        <v>17066</v>
      </c>
      <c r="K1951" s="110" t="s">
        <v>3502</v>
      </c>
      <c r="L1951" s="110" t="s">
        <v>1095</v>
      </c>
      <c r="M1951" s="134" t="str">
        <f t="shared" si="72"/>
        <v/>
      </c>
      <c r="N1951" s="110"/>
      <c r="O1951" s="110"/>
      <c r="P1951" s="234"/>
    </row>
    <row r="1952" spans="1:16" x14ac:dyDescent="0.2">
      <c r="A1952" s="154"/>
      <c r="B1952" s="154"/>
      <c r="C1952" s="154"/>
      <c r="D1952" s="149"/>
      <c r="E1952" s="149"/>
      <c r="F1952" s="150"/>
      <c r="H1952" s="106"/>
      <c r="I1952" s="110" t="str">
        <f t="shared" si="71"/>
        <v/>
      </c>
      <c r="J1952" s="122" t="s">
        <v>17067</v>
      </c>
      <c r="K1952" s="110" t="s">
        <v>3503</v>
      </c>
      <c r="L1952" s="110" t="s">
        <v>1095</v>
      </c>
      <c r="M1952" s="134" t="str">
        <f t="shared" si="72"/>
        <v/>
      </c>
      <c r="N1952" s="110"/>
      <c r="O1952" s="110"/>
      <c r="P1952" s="234" t="s">
        <v>5070</v>
      </c>
    </row>
    <row r="1953" spans="1:16" x14ac:dyDescent="0.2">
      <c r="A1953" s="154"/>
      <c r="B1953" s="154"/>
      <c r="C1953" s="154"/>
      <c r="D1953" s="149"/>
      <c r="E1953" s="149"/>
      <c r="F1953" s="150"/>
      <c r="H1953" s="106"/>
      <c r="I1953" s="110" t="str">
        <f t="shared" si="71"/>
        <v/>
      </c>
      <c r="J1953" s="122" t="s">
        <v>17068</v>
      </c>
      <c r="K1953" s="110" t="s">
        <v>3504</v>
      </c>
      <c r="L1953" s="110" t="s">
        <v>1095</v>
      </c>
      <c r="M1953" s="134" t="str">
        <f t="shared" si="72"/>
        <v/>
      </c>
      <c r="N1953" s="110"/>
      <c r="O1953" s="110"/>
      <c r="P1953" s="234" t="s">
        <v>5071</v>
      </c>
    </row>
    <row r="1954" spans="1:16" x14ac:dyDescent="0.2">
      <c r="A1954" s="154"/>
      <c r="B1954" s="154"/>
      <c r="C1954" s="154"/>
      <c r="D1954" s="149"/>
      <c r="E1954" s="149"/>
      <c r="F1954" s="150"/>
      <c r="H1954" s="106"/>
      <c r="I1954" s="110" t="str">
        <f t="shared" si="71"/>
        <v/>
      </c>
      <c r="J1954" s="122" t="s">
        <v>17069</v>
      </c>
      <c r="K1954" s="110" t="s">
        <v>3505</v>
      </c>
      <c r="L1954" s="110" t="s">
        <v>1095</v>
      </c>
      <c r="M1954" s="134" t="str">
        <f t="shared" si="72"/>
        <v/>
      </c>
      <c r="N1954" s="110"/>
      <c r="O1954" s="110"/>
      <c r="P1954" s="234"/>
    </row>
    <row r="1955" spans="1:16" x14ac:dyDescent="0.2">
      <c r="A1955" s="154"/>
      <c r="B1955" s="154"/>
      <c r="C1955" s="154"/>
      <c r="D1955" s="149"/>
      <c r="E1955" s="149"/>
      <c r="F1955" s="150"/>
      <c r="H1955" s="106"/>
      <c r="I1955" s="110" t="str">
        <f t="shared" si="71"/>
        <v/>
      </c>
      <c r="J1955" s="122" t="s">
        <v>17070</v>
      </c>
      <c r="K1955" s="110" t="s">
        <v>3506</v>
      </c>
      <c r="L1955" s="110" t="s">
        <v>1095</v>
      </c>
      <c r="M1955" s="134" t="str">
        <f t="shared" si="72"/>
        <v/>
      </c>
      <c r="N1955" s="110"/>
      <c r="O1955" s="110"/>
      <c r="P1955" s="234"/>
    </row>
    <row r="1956" spans="1:16" x14ac:dyDescent="0.2">
      <c r="A1956" s="154"/>
      <c r="B1956" s="154"/>
      <c r="C1956" s="154"/>
      <c r="D1956" s="149"/>
      <c r="E1956" s="149"/>
      <c r="F1956" s="150"/>
      <c r="H1956" s="106"/>
      <c r="I1956" s="110" t="str">
        <f t="shared" si="71"/>
        <v/>
      </c>
      <c r="J1956" s="122" t="s">
        <v>17071</v>
      </c>
      <c r="K1956" s="110" t="s">
        <v>3507</v>
      </c>
      <c r="L1956" s="110" t="s">
        <v>17072</v>
      </c>
      <c r="M1956" s="134" t="str">
        <f t="shared" si="72"/>
        <v/>
      </c>
      <c r="N1956" s="110"/>
      <c r="O1956" s="110"/>
      <c r="P1956" s="234" t="s">
        <v>5072</v>
      </c>
    </row>
    <row r="1957" spans="1:16" x14ac:dyDescent="0.2">
      <c r="A1957" s="154"/>
      <c r="B1957" s="154"/>
      <c r="C1957" s="154"/>
      <c r="D1957" s="149"/>
      <c r="E1957" s="149"/>
      <c r="F1957" s="150"/>
      <c r="H1957" s="106"/>
      <c r="I1957" s="110" t="str">
        <f t="shared" si="71"/>
        <v/>
      </c>
      <c r="J1957" s="122" t="s">
        <v>17073</v>
      </c>
      <c r="K1957" s="110" t="s">
        <v>3508</v>
      </c>
      <c r="L1957" s="110" t="s">
        <v>1095</v>
      </c>
      <c r="M1957" s="134" t="str">
        <f t="shared" si="72"/>
        <v/>
      </c>
      <c r="N1957" s="110"/>
      <c r="O1957" s="110"/>
      <c r="P1957" s="234"/>
    </row>
    <row r="1958" spans="1:16" x14ac:dyDescent="0.2">
      <c r="A1958" s="154"/>
      <c r="B1958" s="154"/>
      <c r="C1958" s="154"/>
      <c r="D1958" s="149"/>
      <c r="E1958" s="149"/>
      <c r="F1958" s="150"/>
      <c r="H1958" s="106"/>
      <c r="I1958" s="110" t="str">
        <f t="shared" si="71"/>
        <v/>
      </c>
      <c r="J1958" s="122" t="s">
        <v>17074</v>
      </c>
      <c r="K1958" s="110" t="s">
        <v>3509</v>
      </c>
      <c r="L1958" s="110" t="s">
        <v>1095</v>
      </c>
      <c r="M1958" s="134" t="str">
        <f t="shared" si="72"/>
        <v/>
      </c>
      <c r="N1958" s="110"/>
      <c r="O1958" s="110"/>
      <c r="P1958" s="234"/>
    </row>
    <row r="1959" spans="1:16" x14ac:dyDescent="0.2">
      <c r="A1959" s="154"/>
      <c r="B1959" s="154"/>
      <c r="C1959" s="154"/>
      <c r="D1959" s="149"/>
      <c r="E1959" s="149"/>
      <c r="F1959" s="150"/>
      <c r="H1959" s="106"/>
      <c r="I1959" s="110" t="str">
        <f t="shared" si="71"/>
        <v/>
      </c>
      <c r="J1959" s="122" t="s">
        <v>17075</v>
      </c>
      <c r="K1959" s="110" t="s">
        <v>3510</v>
      </c>
      <c r="L1959" s="110" t="s">
        <v>1095</v>
      </c>
      <c r="M1959" s="134" t="str">
        <f t="shared" si="72"/>
        <v/>
      </c>
      <c r="N1959" s="110"/>
      <c r="O1959" s="110"/>
      <c r="P1959" s="234"/>
    </row>
    <row r="1960" spans="1:16" x14ac:dyDescent="0.2">
      <c r="A1960" s="154"/>
      <c r="B1960" s="154"/>
      <c r="C1960" s="154"/>
      <c r="D1960" s="149"/>
      <c r="E1960" s="149"/>
      <c r="F1960" s="150"/>
      <c r="H1960" s="106"/>
      <c r="I1960" s="110" t="str">
        <f t="shared" si="71"/>
        <v/>
      </c>
      <c r="J1960" s="122" t="s">
        <v>17076</v>
      </c>
      <c r="K1960" s="110" t="s">
        <v>3511</v>
      </c>
      <c r="L1960" s="110" t="s">
        <v>1095</v>
      </c>
      <c r="M1960" s="134" t="str">
        <f t="shared" si="72"/>
        <v/>
      </c>
      <c r="N1960" s="110"/>
      <c r="O1960" s="110"/>
      <c r="P1960" s="234"/>
    </row>
    <row r="1961" spans="1:16" x14ac:dyDescent="0.2">
      <c r="A1961" s="154"/>
      <c r="B1961" s="154"/>
      <c r="C1961" s="154"/>
      <c r="D1961" s="149"/>
      <c r="E1961" s="149"/>
      <c r="F1961" s="150"/>
      <c r="H1961" s="106"/>
      <c r="I1961" s="110" t="str">
        <f t="shared" si="71"/>
        <v/>
      </c>
      <c r="J1961" s="122" t="s">
        <v>17077</v>
      </c>
      <c r="K1961" s="110" t="s">
        <v>3512</v>
      </c>
      <c r="L1961" s="110" t="s">
        <v>1095</v>
      </c>
      <c r="M1961" s="134" t="str">
        <f t="shared" si="72"/>
        <v/>
      </c>
      <c r="N1961" s="110"/>
      <c r="O1961" s="110"/>
      <c r="P1961" s="234"/>
    </row>
    <row r="1962" spans="1:16" x14ac:dyDescent="0.2">
      <c r="A1962" s="154"/>
      <c r="B1962" s="154"/>
      <c r="C1962" s="154"/>
      <c r="D1962" s="149"/>
      <c r="E1962" s="149"/>
      <c r="F1962" s="150"/>
      <c r="H1962" s="106"/>
      <c r="I1962" s="110" t="str">
        <f t="shared" si="71"/>
        <v/>
      </c>
      <c r="J1962" s="122" t="s">
        <v>17078</v>
      </c>
      <c r="K1962" s="110" t="s">
        <v>3513</v>
      </c>
      <c r="L1962" s="110" t="s">
        <v>1095</v>
      </c>
      <c r="M1962" s="134" t="str">
        <f t="shared" si="72"/>
        <v/>
      </c>
      <c r="N1962" s="110"/>
      <c r="O1962" s="110"/>
      <c r="P1962" s="234"/>
    </row>
    <row r="1963" spans="1:16" x14ac:dyDescent="0.2">
      <c r="A1963" s="154"/>
      <c r="B1963" s="154"/>
      <c r="C1963" s="154"/>
      <c r="D1963" s="149"/>
      <c r="E1963" s="149"/>
      <c r="F1963" s="150"/>
      <c r="H1963" s="106"/>
      <c r="I1963" s="110" t="str">
        <f t="shared" si="71"/>
        <v/>
      </c>
      <c r="J1963" s="122" t="s">
        <v>17079</v>
      </c>
      <c r="K1963" s="110" t="s">
        <v>3514</v>
      </c>
      <c r="L1963" s="110" t="s">
        <v>1095</v>
      </c>
      <c r="M1963" s="134" t="str">
        <f t="shared" si="72"/>
        <v/>
      </c>
      <c r="N1963" s="110"/>
      <c r="O1963" s="110"/>
      <c r="P1963" s="234"/>
    </row>
    <row r="1964" spans="1:16" x14ac:dyDescent="0.2">
      <c r="A1964" s="154"/>
      <c r="B1964" s="154"/>
      <c r="C1964" s="154"/>
      <c r="D1964" s="149"/>
      <c r="E1964" s="149"/>
      <c r="F1964" s="150"/>
      <c r="H1964" s="106"/>
      <c r="I1964" s="110" t="str">
        <f t="shared" si="71"/>
        <v/>
      </c>
      <c r="J1964" s="122" t="s">
        <v>17080</v>
      </c>
      <c r="K1964" s="110" t="s">
        <v>3515</v>
      </c>
      <c r="L1964" s="110" t="s">
        <v>1095</v>
      </c>
      <c r="M1964" s="134" t="str">
        <f t="shared" si="72"/>
        <v/>
      </c>
      <c r="N1964" s="110"/>
      <c r="O1964" s="110"/>
      <c r="P1964" s="234"/>
    </row>
    <row r="1965" spans="1:16" x14ac:dyDescent="0.2">
      <c r="A1965" s="154"/>
      <c r="B1965" s="154"/>
      <c r="C1965" s="154"/>
      <c r="D1965" s="149"/>
      <c r="E1965" s="149"/>
      <c r="F1965" s="150"/>
      <c r="H1965" s="106"/>
      <c r="I1965" s="110" t="str">
        <f t="shared" si="71"/>
        <v/>
      </c>
      <c r="J1965" s="122" t="s">
        <v>17081</v>
      </c>
      <c r="K1965" s="110" t="s">
        <v>3516</v>
      </c>
      <c r="L1965" s="110" t="s">
        <v>1095</v>
      </c>
      <c r="M1965" s="134" t="str">
        <f t="shared" si="72"/>
        <v/>
      </c>
      <c r="N1965" s="110"/>
      <c r="O1965" s="110"/>
      <c r="P1965" s="234"/>
    </row>
    <row r="1966" spans="1:16" x14ac:dyDescent="0.2">
      <c r="A1966" s="154"/>
      <c r="B1966" s="154"/>
      <c r="C1966" s="154"/>
      <c r="D1966" s="149"/>
      <c r="E1966" s="149"/>
      <c r="F1966" s="150"/>
      <c r="H1966" s="106"/>
      <c r="I1966" s="110" t="str">
        <f t="shared" si="71"/>
        <v/>
      </c>
      <c r="J1966" s="122" t="s">
        <v>17082</v>
      </c>
      <c r="K1966" s="110" t="s">
        <v>3517</v>
      </c>
      <c r="L1966" s="110" t="s">
        <v>1095</v>
      </c>
      <c r="M1966" s="134" t="str">
        <f t="shared" si="72"/>
        <v/>
      </c>
      <c r="N1966" s="110"/>
      <c r="O1966" s="110"/>
      <c r="P1966" s="234"/>
    </row>
    <row r="1967" spans="1:16" x14ac:dyDescent="0.2">
      <c r="A1967" s="154"/>
      <c r="B1967" s="154"/>
      <c r="C1967" s="154"/>
      <c r="D1967" s="149"/>
      <c r="E1967" s="149"/>
      <c r="F1967" s="150"/>
      <c r="H1967" s="106"/>
      <c r="I1967" s="110" t="str">
        <f t="shared" si="71"/>
        <v/>
      </c>
      <c r="J1967" s="122" t="s">
        <v>17083</v>
      </c>
      <c r="K1967" s="110" t="s">
        <v>3518</v>
      </c>
      <c r="L1967" s="110" t="s">
        <v>1095</v>
      </c>
      <c r="M1967" s="134" t="str">
        <f t="shared" si="72"/>
        <v/>
      </c>
      <c r="N1967" s="110"/>
      <c r="O1967" s="110"/>
      <c r="P1967" s="234"/>
    </row>
    <row r="1968" spans="1:16" x14ac:dyDescent="0.2">
      <c r="A1968" s="154"/>
      <c r="B1968" s="154"/>
      <c r="C1968" s="154"/>
      <c r="D1968" s="149"/>
      <c r="E1968" s="149"/>
      <c r="F1968" s="150"/>
      <c r="H1968" s="106"/>
      <c r="I1968" s="110" t="str">
        <f t="shared" si="71"/>
        <v/>
      </c>
      <c r="J1968" s="122" t="s">
        <v>17084</v>
      </c>
      <c r="K1968" s="110" t="s">
        <v>3519</v>
      </c>
      <c r="L1968" s="110" t="s">
        <v>1095</v>
      </c>
      <c r="M1968" s="134" t="str">
        <f t="shared" si="72"/>
        <v/>
      </c>
      <c r="N1968" s="110"/>
      <c r="O1968" s="110"/>
      <c r="P1968" s="234"/>
    </row>
    <row r="1969" spans="1:16" x14ac:dyDescent="0.2">
      <c r="A1969" s="154"/>
      <c r="B1969" s="154"/>
      <c r="C1969" s="154"/>
      <c r="D1969" s="149"/>
      <c r="E1969" s="149"/>
      <c r="F1969" s="150"/>
      <c r="H1969" s="106"/>
      <c r="I1969" s="110" t="str">
        <f t="shared" si="71"/>
        <v/>
      </c>
      <c r="J1969" s="122" t="s">
        <v>17085</v>
      </c>
      <c r="K1969" s="110" t="s">
        <v>3520</v>
      </c>
      <c r="L1969" s="110" t="s">
        <v>1095</v>
      </c>
      <c r="M1969" s="134" t="str">
        <f t="shared" si="72"/>
        <v/>
      </c>
      <c r="N1969" s="110"/>
      <c r="O1969" s="110"/>
      <c r="P1969" s="234"/>
    </row>
    <row r="1970" spans="1:16" x14ac:dyDescent="0.2">
      <c r="A1970" s="154"/>
      <c r="B1970" s="154"/>
      <c r="C1970" s="154"/>
      <c r="D1970" s="149"/>
      <c r="E1970" s="149"/>
      <c r="F1970" s="150"/>
      <c r="H1970" s="106"/>
      <c r="I1970" s="110" t="str">
        <f t="shared" si="71"/>
        <v/>
      </c>
      <c r="J1970" s="122" t="s">
        <v>17086</v>
      </c>
      <c r="K1970" s="110" t="s">
        <v>3521</v>
      </c>
      <c r="L1970" s="110" t="s">
        <v>1095</v>
      </c>
      <c r="M1970" s="134" t="str">
        <f t="shared" si="72"/>
        <v/>
      </c>
      <c r="N1970" s="110"/>
      <c r="O1970" s="110"/>
      <c r="P1970" s="234"/>
    </row>
    <row r="1971" spans="1:16" x14ac:dyDescent="0.2">
      <c r="A1971" s="154"/>
      <c r="B1971" s="154"/>
      <c r="C1971" s="154"/>
      <c r="D1971" s="149"/>
      <c r="E1971" s="149"/>
      <c r="F1971" s="150"/>
      <c r="H1971" s="106"/>
      <c r="I1971" s="110" t="str">
        <f t="shared" si="71"/>
        <v/>
      </c>
      <c r="J1971" s="122" t="s">
        <v>17087</v>
      </c>
      <c r="K1971" s="110" t="s">
        <v>3522</v>
      </c>
      <c r="L1971" s="110" t="s">
        <v>1095</v>
      </c>
      <c r="M1971" s="134" t="str">
        <f t="shared" si="72"/>
        <v/>
      </c>
      <c r="N1971" s="110"/>
      <c r="O1971" s="110"/>
      <c r="P1971" s="234"/>
    </row>
    <row r="1972" spans="1:16" x14ac:dyDescent="0.2">
      <c r="A1972" s="154"/>
      <c r="B1972" s="154"/>
      <c r="C1972" s="154"/>
      <c r="D1972" s="149"/>
      <c r="E1972" s="149"/>
      <c r="F1972" s="150"/>
      <c r="H1972" s="106"/>
      <c r="I1972" s="110" t="str">
        <f t="shared" si="71"/>
        <v/>
      </c>
      <c r="J1972" s="122" t="s">
        <v>17088</v>
      </c>
      <c r="K1972" s="110" t="s">
        <v>3523</v>
      </c>
      <c r="L1972" s="110" t="s">
        <v>1095</v>
      </c>
      <c r="M1972" s="134" t="str">
        <f t="shared" si="72"/>
        <v/>
      </c>
      <c r="N1972" s="110"/>
      <c r="O1972" s="110"/>
      <c r="P1972" s="234"/>
    </row>
    <row r="1973" spans="1:16" x14ac:dyDescent="0.2">
      <c r="A1973" s="154"/>
      <c r="B1973" s="154"/>
      <c r="C1973" s="154"/>
      <c r="D1973" s="149"/>
      <c r="E1973" s="149"/>
      <c r="F1973" s="150"/>
      <c r="H1973" s="106"/>
      <c r="I1973" s="110" t="str">
        <f t="shared" si="71"/>
        <v/>
      </c>
      <c r="J1973" s="122" t="s">
        <v>17089</v>
      </c>
      <c r="K1973" s="110" t="s">
        <v>3524</v>
      </c>
      <c r="L1973" s="110" t="s">
        <v>1095</v>
      </c>
      <c r="M1973" s="134" t="str">
        <f t="shared" si="72"/>
        <v/>
      </c>
      <c r="N1973" s="110"/>
      <c r="O1973" s="110"/>
      <c r="P1973" s="234"/>
    </row>
    <row r="1974" spans="1:16" x14ac:dyDescent="0.2">
      <c r="A1974" s="154"/>
      <c r="B1974" s="154"/>
      <c r="C1974" s="154"/>
      <c r="D1974" s="149"/>
      <c r="E1974" s="149"/>
      <c r="F1974" s="150"/>
      <c r="H1974" s="106"/>
      <c r="I1974" s="110" t="str">
        <f t="shared" si="71"/>
        <v/>
      </c>
      <c r="J1974" s="122" t="s">
        <v>17090</v>
      </c>
      <c r="K1974" s="110" t="s">
        <v>3525</v>
      </c>
      <c r="L1974" s="110" t="s">
        <v>1095</v>
      </c>
      <c r="M1974" s="134" t="str">
        <f t="shared" si="72"/>
        <v/>
      </c>
      <c r="N1974" s="110"/>
      <c r="O1974" s="110"/>
      <c r="P1974" s="234"/>
    </row>
    <row r="1975" spans="1:16" x14ac:dyDescent="0.2">
      <c r="A1975" s="154"/>
      <c r="B1975" s="154"/>
      <c r="C1975" s="154"/>
      <c r="D1975" s="149"/>
      <c r="E1975" s="149"/>
      <c r="F1975" s="150"/>
      <c r="H1975" s="106"/>
      <c r="I1975" s="110" t="str">
        <f t="shared" si="71"/>
        <v/>
      </c>
      <c r="J1975" s="122" t="s">
        <v>17091</v>
      </c>
      <c r="K1975" s="110" t="s">
        <v>3526</v>
      </c>
      <c r="L1975" s="110" t="s">
        <v>1095</v>
      </c>
      <c r="M1975" s="134" t="str">
        <f t="shared" si="72"/>
        <v/>
      </c>
      <c r="N1975" s="110"/>
      <c r="O1975" s="110"/>
      <c r="P1975" s="234"/>
    </row>
    <row r="1976" spans="1:16" x14ac:dyDescent="0.2">
      <c r="A1976" s="154"/>
      <c r="B1976" s="154"/>
      <c r="C1976" s="154"/>
      <c r="D1976" s="149"/>
      <c r="E1976" s="149"/>
      <c r="F1976" s="150"/>
      <c r="H1976" s="106"/>
      <c r="I1976" s="110" t="str">
        <f t="shared" si="71"/>
        <v/>
      </c>
      <c r="J1976" s="122" t="s">
        <v>17092</v>
      </c>
      <c r="K1976" s="110" t="s">
        <v>3527</v>
      </c>
      <c r="L1976" s="110" t="s">
        <v>1095</v>
      </c>
      <c r="M1976" s="134" t="str">
        <f t="shared" si="72"/>
        <v/>
      </c>
      <c r="N1976" s="110"/>
      <c r="O1976" s="110"/>
      <c r="P1976" s="234"/>
    </row>
    <row r="1977" spans="1:16" x14ac:dyDescent="0.2">
      <c r="A1977" s="154"/>
      <c r="B1977" s="154"/>
      <c r="C1977" s="154"/>
      <c r="D1977" s="149"/>
      <c r="E1977" s="149"/>
      <c r="F1977" s="150"/>
      <c r="H1977" s="106"/>
      <c r="I1977" s="110" t="str">
        <f t="shared" si="71"/>
        <v/>
      </c>
      <c r="J1977" s="122" t="s">
        <v>17093</v>
      </c>
      <c r="K1977" s="110" t="s">
        <v>3528</v>
      </c>
      <c r="L1977" s="110" t="s">
        <v>1095</v>
      </c>
      <c r="M1977" s="134" t="str">
        <f t="shared" si="72"/>
        <v/>
      </c>
      <c r="N1977" s="110"/>
      <c r="O1977" s="110"/>
      <c r="P1977" s="234"/>
    </row>
    <row r="1978" spans="1:16" x14ac:dyDescent="0.2">
      <c r="A1978" s="154"/>
      <c r="B1978" s="154"/>
      <c r="C1978" s="154"/>
      <c r="D1978" s="149"/>
      <c r="E1978" s="149"/>
      <c r="F1978" s="150"/>
      <c r="H1978" s="106"/>
      <c r="I1978" s="110" t="str">
        <f t="shared" si="71"/>
        <v/>
      </c>
      <c r="J1978" s="122" t="s">
        <v>17094</v>
      </c>
      <c r="K1978" s="110" t="s">
        <v>3529</v>
      </c>
      <c r="L1978" s="110" t="s">
        <v>1095</v>
      </c>
      <c r="M1978" s="134" t="str">
        <f t="shared" si="72"/>
        <v/>
      </c>
      <c r="N1978" s="110"/>
      <c r="O1978" s="110"/>
      <c r="P1978" s="234"/>
    </row>
    <row r="1979" spans="1:16" x14ac:dyDescent="0.2">
      <c r="A1979" s="154"/>
      <c r="B1979" s="154"/>
      <c r="C1979" s="154"/>
      <c r="D1979" s="149"/>
      <c r="E1979" s="149"/>
      <c r="F1979" s="150"/>
      <c r="H1979" s="106"/>
      <c r="I1979" s="110" t="str">
        <f t="shared" si="71"/>
        <v/>
      </c>
      <c r="J1979" s="122" t="s">
        <v>17095</v>
      </c>
      <c r="K1979" s="110" t="s">
        <v>3530</v>
      </c>
      <c r="L1979" s="110" t="s">
        <v>1095</v>
      </c>
      <c r="M1979" s="134" t="str">
        <f t="shared" si="72"/>
        <v/>
      </c>
      <c r="N1979" s="110"/>
      <c r="O1979" s="110"/>
      <c r="P1979" s="234"/>
    </row>
    <row r="1980" spans="1:16" x14ac:dyDescent="0.2">
      <c r="A1980" s="154"/>
      <c r="B1980" s="154"/>
      <c r="C1980" s="154"/>
      <c r="D1980" s="149"/>
      <c r="E1980" s="149"/>
      <c r="F1980" s="150"/>
      <c r="H1980" s="106"/>
      <c r="I1980" s="110" t="str">
        <f t="shared" si="71"/>
        <v/>
      </c>
      <c r="J1980" s="122" t="s">
        <v>17096</v>
      </c>
      <c r="K1980" s="110" t="s">
        <v>3531</v>
      </c>
      <c r="L1980" s="110" t="s">
        <v>1095</v>
      </c>
      <c r="M1980" s="134" t="str">
        <f t="shared" si="72"/>
        <v/>
      </c>
      <c r="N1980" s="110"/>
      <c r="O1980" s="110"/>
      <c r="P1980" s="234"/>
    </row>
    <row r="1981" spans="1:16" x14ac:dyDescent="0.2">
      <c r="A1981" s="154"/>
      <c r="B1981" s="154"/>
      <c r="C1981" s="154"/>
      <c r="D1981" s="149"/>
      <c r="E1981" s="149"/>
      <c r="F1981" s="150"/>
      <c r="H1981" s="106"/>
      <c r="I1981" s="110" t="str">
        <f t="shared" si="71"/>
        <v/>
      </c>
      <c r="J1981" s="122" t="s">
        <v>17097</v>
      </c>
      <c r="K1981" s="110" t="s">
        <v>3532</v>
      </c>
      <c r="L1981" s="110" t="s">
        <v>1095</v>
      </c>
      <c r="M1981" s="134" t="str">
        <f t="shared" si="72"/>
        <v/>
      </c>
      <c r="N1981" s="110"/>
      <c r="O1981" s="110"/>
      <c r="P1981" s="234"/>
    </row>
    <row r="1982" spans="1:16" x14ac:dyDescent="0.2">
      <c r="A1982" s="154"/>
      <c r="B1982" s="154"/>
      <c r="C1982" s="154"/>
      <c r="D1982" s="149"/>
      <c r="E1982" s="149"/>
      <c r="F1982" s="150"/>
      <c r="H1982" s="106"/>
      <c r="I1982" s="110" t="str">
        <f t="shared" si="71"/>
        <v/>
      </c>
      <c r="J1982" s="122" t="s">
        <v>17098</v>
      </c>
      <c r="K1982" s="110" t="s">
        <v>3533</v>
      </c>
      <c r="L1982" s="110" t="s">
        <v>1095</v>
      </c>
      <c r="M1982" s="134" t="str">
        <f t="shared" si="72"/>
        <v/>
      </c>
      <c r="N1982" s="110"/>
      <c r="O1982" s="110"/>
      <c r="P1982" s="234"/>
    </row>
    <row r="1983" spans="1:16" x14ac:dyDescent="0.2">
      <c r="A1983" s="154"/>
      <c r="B1983" s="154"/>
      <c r="C1983" s="154"/>
      <c r="D1983" s="149"/>
      <c r="E1983" s="149"/>
      <c r="F1983" s="150"/>
      <c r="H1983" s="106"/>
      <c r="I1983" s="110" t="str">
        <f t="shared" si="71"/>
        <v/>
      </c>
      <c r="J1983" s="122" t="s">
        <v>17099</v>
      </c>
      <c r="K1983" s="110" t="s">
        <v>3534</v>
      </c>
      <c r="L1983" s="110" t="s">
        <v>1095</v>
      </c>
      <c r="M1983" s="134" t="str">
        <f t="shared" si="72"/>
        <v/>
      </c>
      <c r="N1983" s="110"/>
      <c r="O1983" s="110"/>
      <c r="P1983" s="234"/>
    </row>
    <row r="1984" spans="1:16" x14ac:dyDescent="0.2">
      <c r="A1984" s="154"/>
      <c r="B1984" s="154"/>
      <c r="C1984" s="154"/>
      <c r="D1984" s="149"/>
      <c r="E1984" s="149"/>
      <c r="F1984" s="150"/>
      <c r="H1984" s="106"/>
      <c r="I1984" s="110" t="str">
        <f t="shared" si="71"/>
        <v/>
      </c>
      <c r="J1984" s="122" t="s">
        <v>17100</v>
      </c>
      <c r="K1984" s="110" t="s">
        <v>3535</v>
      </c>
      <c r="L1984" s="110" t="s">
        <v>1095</v>
      </c>
      <c r="M1984" s="134" t="str">
        <f t="shared" si="72"/>
        <v/>
      </c>
      <c r="N1984" s="110"/>
      <c r="O1984" s="110"/>
      <c r="P1984" s="234"/>
    </row>
    <row r="1985" spans="1:16" x14ac:dyDescent="0.2">
      <c r="A1985" s="154"/>
      <c r="B1985" s="154"/>
      <c r="C1985" s="154"/>
      <c r="D1985" s="149"/>
      <c r="E1985" s="149"/>
      <c r="F1985" s="150"/>
      <c r="H1985" s="106"/>
      <c r="I1985" s="110" t="str">
        <f t="shared" si="71"/>
        <v/>
      </c>
      <c r="J1985" s="122" t="s">
        <v>17101</v>
      </c>
      <c r="K1985" s="110" t="s">
        <v>3536</v>
      </c>
      <c r="L1985" s="110" t="s">
        <v>1095</v>
      </c>
      <c r="M1985" s="134" t="str">
        <f t="shared" si="72"/>
        <v/>
      </c>
      <c r="N1985" s="110"/>
      <c r="O1985" s="110"/>
      <c r="P1985" s="234"/>
    </row>
    <row r="1986" spans="1:16" x14ac:dyDescent="0.2">
      <c r="A1986" s="154"/>
      <c r="B1986" s="154"/>
      <c r="C1986" s="154"/>
      <c r="D1986" s="149"/>
      <c r="E1986" s="149"/>
      <c r="F1986" s="150"/>
      <c r="H1986" s="106"/>
      <c r="I1986" s="110" t="str">
        <f t="shared" si="71"/>
        <v/>
      </c>
      <c r="J1986" s="122" t="s">
        <v>17102</v>
      </c>
      <c r="K1986" s="110" t="s">
        <v>3537</v>
      </c>
      <c r="L1986" s="110" t="s">
        <v>1095</v>
      </c>
      <c r="M1986" s="134" t="str">
        <f t="shared" si="72"/>
        <v/>
      </c>
      <c r="N1986" s="110"/>
      <c r="O1986" s="110"/>
      <c r="P1986" s="234"/>
    </row>
    <row r="1987" spans="1:16" x14ac:dyDescent="0.2">
      <c r="A1987" s="154"/>
      <c r="B1987" s="154"/>
      <c r="C1987" s="154"/>
      <c r="D1987" s="149"/>
      <c r="E1987" s="149"/>
      <c r="F1987" s="150"/>
      <c r="H1987" s="106"/>
      <c r="I1987" s="110" t="str">
        <f t="shared" si="71"/>
        <v/>
      </c>
      <c r="J1987" s="122" t="s">
        <v>17103</v>
      </c>
      <c r="K1987" s="110" t="s">
        <v>3538</v>
      </c>
      <c r="L1987" s="110" t="s">
        <v>1095</v>
      </c>
      <c r="M1987" s="134" t="str">
        <f t="shared" si="72"/>
        <v/>
      </c>
      <c r="N1987" s="110"/>
      <c r="O1987" s="110"/>
      <c r="P1987" s="234"/>
    </row>
    <row r="1988" spans="1:16" x14ac:dyDescent="0.2">
      <c r="A1988" s="154"/>
      <c r="B1988" s="154"/>
      <c r="C1988" s="154"/>
      <c r="D1988" s="149"/>
      <c r="E1988" s="149"/>
      <c r="F1988" s="150"/>
      <c r="H1988" s="106"/>
      <c r="I1988" s="110" t="str">
        <f t="shared" si="71"/>
        <v/>
      </c>
      <c r="J1988" s="122" t="s">
        <v>17104</v>
      </c>
      <c r="K1988" s="110" t="s">
        <v>3539</v>
      </c>
      <c r="L1988" s="110" t="s">
        <v>1095</v>
      </c>
      <c r="M1988" s="134" t="str">
        <f t="shared" si="72"/>
        <v/>
      </c>
      <c r="N1988" s="110"/>
      <c r="O1988" s="110"/>
      <c r="P1988" s="234"/>
    </row>
    <row r="1989" spans="1:16" x14ac:dyDescent="0.2">
      <c r="A1989" s="154"/>
      <c r="B1989" s="154"/>
      <c r="C1989" s="154"/>
      <c r="D1989" s="149"/>
      <c r="E1989" s="149"/>
      <c r="F1989" s="150"/>
      <c r="H1989" s="106"/>
      <c r="I1989" s="110" t="str">
        <f t="shared" si="71"/>
        <v/>
      </c>
      <c r="J1989" s="122" t="s">
        <v>17105</v>
      </c>
      <c r="K1989" s="110" t="s">
        <v>3540</v>
      </c>
      <c r="L1989" s="110" t="s">
        <v>1095</v>
      </c>
      <c r="M1989" s="134" t="str">
        <f t="shared" si="72"/>
        <v/>
      </c>
      <c r="N1989" s="110"/>
      <c r="O1989" s="110"/>
      <c r="P1989" s="234"/>
    </row>
    <row r="1990" spans="1:16" x14ac:dyDescent="0.2">
      <c r="A1990" s="154"/>
      <c r="B1990" s="154"/>
      <c r="C1990" s="154"/>
      <c r="D1990" s="149"/>
      <c r="E1990" s="149"/>
      <c r="F1990" s="150"/>
      <c r="H1990" s="106"/>
      <c r="I1990" s="110" t="str">
        <f t="shared" si="71"/>
        <v/>
      </c>
      <c r="J1990" s="122" t="s">
        <v>17106</v>
      </c>
      <c r="K1990" s="110" t="s">
        <v>3541</v>
      </c>
      <c r="L1990" s="110" t="s">
        <v>1095</v>
      </c>
      <c r="M1990" s="134" t="str">
        <f t="shared" si="72"/>
        <v/>
      </c>
      <c r="N1990" s="110"/>
      <c r="O1990" s="110"/>
      <c r="P1990" s="234"/>
    </row>
    <row r="1991" spans="1:16" x14ac:dyDescent="0.2">
      <c r="A1991" s="154"/>
      <c r="B1991" s="154"/>
      <c r="C1991" s="154"/>
      <c r="D1991" s="149"/>
      <c r="E1991" s="149"/>
      <c r="F1991" s="150"/>
      <c r="H1991" s="106"/>
      <c r="I1991" s="110" t="str">
        <f t="shared" si="71"/>
        <v/>
      </c>
      <c r="J1991" s="122" t="s">
        <v>17107</v>
      </c>
      <c r="K1991" s="110" t="s">
        <v>3542</v>
      </c>
      <c r="L1991" s="110" t="s">
        <v>1095</v>
      </c>
      <c r="M1991" s="134" t="str">
        <f t="shared" si="72"/>
        <v/>
      </c>
      <c r="N1991" s="110"/>
      <c r="O1991" s="110"/>
      <c r="P1991" s="234"/>
    </row>
    <row r="1992" spans="1:16" x14ac:dyDescent="0.2">
      <c r="A1992" s="154"/>
      <c r="B1992" s="154"/>
      <c r="C1992" s="154"/>
      <c r="D1992" s="149"/>
      <c r="E1992" s="149"/>
      <c r="F1992" s="150"/>
      <c r="H1992" s="106"/>
      <c r="I1992" s="110" t="str">
        <f t="shared" si="71"/>
        <v/>
      </c>
      <c r="J1992" s="122" t="s">
        <v>17108</v>
      </c>
      <c r="K1992" s="110" t="s">
        <v>3543</v>
      </c>
      <c r="L1992" s="110" t="s">
        <v>1095</v>
      </c>
      <c r="M1992" s="134" t="str">
        <f t="shared" si="72"/>
        <v/>
      </c>
      <c r="N1992" s="110"/>
      <c r="O1992" s="110"/>
      <c r="P1992" s="234"/>
    </row>
    <row r="1993" spans="1:16" x14ac:dyDescent="0.2">
      <c r="A1993" s="154"/>
      <c r="B1993" s="154"/>
      <c r="C1993" s="154"/>
      <c r="D1993" s="149"/>
      <c r="E1993" s="149"/>
      <c r="F1993" s="150"/>
      <c r="H1993" s="106"/>
      <c r="I1993" s="110" t="str">
        <f t="shared" ref="I1993:I2056" si="73">IFERROR((INDEX(A:E,MATCH($J1993,E:E,0),2)),"")</f>
        <v/>
      </c>
      <c r="J1993" s="122" t="s">
        <v>17109</v>
      </c>
      <c r="K1993" s="110" t="s">
        <v>3544</v>
      </c>
      <c r="L1993" s="110" t="s">
        <v>1095</v>
      </c>
      <c r="M1993" s="134" t="str">
        <f t="shared" si="72"/>
        <v/>
      </c>
      <c r="N1993" s="110"/>
      <c r="O1993" s="110"/>
      <c r="P1993" s="234"/>
    </row>
    <row r="1994" spans="1:16" x14ac:dyDescent="0.2">
      <c r="A1994" s="154"/>
      <c r="B1994" s="154"/>
      <c r="C1994" s="154"/>
      <c r="D1994" s="149"/>
      <c r="E1994" s="149"/>
      <c r="F1994" s="150"/>
      <c r="H1994" s="106"/>
      <c r="I1994" s="110" t="str">
        <f t="shared" si="73"/>
        <v/>
      </c>
      <c r="J1994" s="122" t="s">
        <v>17110</v>
      </c>
      <c r="K1994" s="110" t="s">
        <v>3545</v>
      </c>
      <c r="L1994" s="110" t="s">
        <v>1095</v>
      </c>
      <c r="M1994" s="134" t="str">
        <f t="shared" ref="M1994:M2057" si="74">IF(N1994="","",HYPERLINK(O1994,N1994))</f>
        <v/>
      </c>
      <c r="N1994" s="110"/>
      <c r="O1994" s="110"/>
      <c r="P1994" s="234"/>
    </row>
    <row r="1995" spans="1:16" x14ac:dyDescent="0.2">
      <c r="A1995" s="154"/>
      <c r="B1995" s="154"/>
      <c r="C1995" s="154"/>
      <c r="D1995" s="149"/>
      <c r="E1995" s="149"/>
      <c r="F1995" s="150"/>
      <c r="H1995" s="106"/>
      <c r="I1995" s="110" t="str">
        <f t="shared" si="73"/>
        <v/>
      </c>
      <c r="J1995" s="122" t="s">
        <v>17111</v>
      </c>
      <c r="K1995" s="110" t="s">
        <v>3546</v>
      </c>
      <c r="L1995" s="110" t="s">
        <v>1095</v>
      </c>
      <c r="M1995" s="134" t="str">
        <f t="shared" si="74"/>
        <v/>
      </c>
      <c r="N1995" s="110"/>
      <c r="O1995" s="110"/>
      <c r="P1995" s="234"/>
    </row>
    <row r="1996" spans="1:16" x14ac:dyDescent="0.2">
      <c r="A1996" s="154"/>
      <c r="B1996" s="154"/>
      <c r="C1996" s="154"/>
      <c r="D1996" s="149"/>
      <c r="E1996" s="149"/>
      <c r="F1996" s="150"/>
      <c r="H1996" s="106"/>
      <c r="I1996" s="110" t="str">
        <f t="shared" si="73"/>
        <v/>
      </c>
      <c r="J1996" s="122" t="s">
        <v>17112</v>
      </c>
      <c r="K1996" s="110" t="s">
        <v>3547</v>
      </c>
      <c r="L1996" s="110" t="s">
        <v>1095</v>
      </c>
      <c r="M1996" s="134" t="str">
        <f t="shared" si="74"/>
        <v/>
      </c>
      <c r="N1996" s="110"/>
      <c r="O1996" s="110"/>
      <c r="P1996" s="234"/>
    </row>
    <row r="1997" spans="1:16" x14ac:dyDescent="0.2">
      <c r="A1997" s="154"/>
      <c r="B1997" s="154"/>
      <c r="C1997" s="154"/>
      <c r="D1997" s="149"/>
      <c r="E1997" s="149"/>
      <c r="F1997" s="150"/>
      <c r="H1997" s="106"/>
      <c r="I1997" s="110" t="str">
        <f t="shared" si="73"/>
        <v/>
      </c>
      <c r="J1997" s="122" t="s">
        <v>17113</v>
      </c>
      <c r="K1997" s="110" t="s">
        <v>3548</v>
      </c>
      <c r="L1997" s="110" t="s">
        <v>1095</v>
      </c>
      <c r="M1997" s="134" t="str">
        <f t="shared" si="74"/>
        <v/>
      </c>
      <c r="N1997" s="110"/>
      <c r="O1997" s="110"/>
      <c r="P1997" s="234"/>
    </row>
    <row r="1998" spans="1:16" x14ac:dyDescent="0.2">
      <c r="A1998" s="154"/>
      <c r="B1998" s="154"/>
      <c r="C1998" s="154"/>
      <c r="D1998" s="149"/>
      <c r="E1998" s="149"/>
      <c r="F1998" s="150"/>
      <c r="H1998" s="106"/>
      <c r="I1998" s="110" t="str">
        <f t="shared" si="73"/>
        <v/>
      </c>
      <c r="J1998" s="122" t="s">
        <v>17114</v>
      </c>
      <c r="K1998" s="110" t="s">
        <v>3549</v>
      </c>
      <c r="L1998" s="110" t="s">
        <v>1095</v>
      </c>
      <c r="M1998" s="134" t="str">
        <f t="shared" si="74"/>
        <v/>
      </c>
      <c r="N1998" s="110"/>
      <c r="O1998" s="110"/>
      <c r="P1998" s="234"/>
    </row>
    <row r="1999" spans="1:16" x14ac:dyDescent="0.2">
      <c r="A1999" s="154"/>
      <c r="B1999" s="154"/>
      <c r="C1999" s="154"/>
      <c r="D1999" s="149"/>
      <c r="E1999" s="149"/>
      <c r="F1999" s="150"/>
      <c r="H1999" s="106"/>
      <c r="I1999" s="110" t="str">
        <f t="shared" si="73"/>
        <v/>
      </c>
      <c r="J1999" s="122" t="s">
        <v>17115</v>
      </c>
      <c r="K1999" s="110" t="s">
        <v>3550</v>
      </c>
      <c r="L1999" s="110" t="s">
        <v>1095</v>
      </c>
      <c r="M1999" s="134" t="str">
        <f t="shared" si="74"/>
        <v/>
      </c>
      <c r="N1999" s="110"/>
      <c r="O1999" s="110"/>
      <c r="P1999" s="234"/>
    </row>
    <row r="2000" spans="1:16" x14ac:dyDescent="0.2">
      <c r="A2000" s="154"/>
      <c r="B2000" s="154"/>
      <c r="C2000" s="154"/>
      <c r="D2000" s="149"/>
      <c r="E2000" s="149"/>
      <c r="F2000" s="150"/>
      <c r="H2000" s="106"/>
      <c r="I2000" s="110" t="str">
        <f t="shared" si="73"/>
        <v/>
      </c>
      <c r="J2000" s="122" t="s">
        <v>17116</v>
      </c>
      <c r="K2000" s="110" t="s">
        <v>3551</v>
      </c>
      <c r="L2000" s="110" t="s">
        <v>1095</v>
      </c>
      <c r="M2000" s="134" t="str">
        <f t="shared" si="74"/>
        <v/>
      </c>
      <c r="N2000" s="110"/>
      <c r="O2000" s="110"/>
      <c r="P2000" s="234"/>
    </row>
    <row r="2001" spans="1:16" x14ac:dyDescent="0.2">
      <c r="A2001" s="154"/>
      <c r="B2001" s="154"/>
      <c r="C2001" s="154"/>
      <c r="D2001" s="149"/>
      <c r="E2001" s="149"/>
      <c r="F2001" s="150"/>
      <c r="H2001" s="106"/>
      <c r="I2001" s="110" t="str">
        <f t="shared" si="73"/>
        <v/>
      </c>
      <c r="J2001" s="122" t="s">
        <v>17117</v>
      </c>
      <c r="K2001" s="110" t="s">
        <v>3552</v>
      </c>
      <c r="L2001" s="110" t="s">
        <v>1095</v>
      </c>
      <c r="M2001" s="134" t="str">
        <f t="shared" si="74"/>
        <v/>
      </c>
      <c r="N2001" s="110"/>
      <c r="O2001" s="110"/>
      <c r="P2001" s="234"/>
    </row>
    <row r="2002" spans="1:16" x14ac:dyDescent="0.2">
      <c r="A2002" s="154"/>
      <c r="B2002" s="154"/>
      <c r="C2002" s="154"/>
      <c r="D2002" s="149"/>
      <c r="E2002" s="149"/>
      <c r="F2002" s="150"/>
      <c r="H2002" s="106"/>
      <c r="I2002" s="110" t="str">
        <f t="shared" si="73"/>
        <v/>
      </c>
      <c r="J2002" s="122" t="s">
        <v>17118</v>
      </c>
      <c r="K2002" s="110" t="s">
        <v>3553</v>
      </c>
      <c r="L2002" s="110" t="s">
        <v>1095</v>
      </c>
      <c r="M2002" s="134" t="str">
        <f t="shared" si="74"/>
        <v/>
      </c>
      <c r="N2002" s="110"/>
      <c r="O2002" s="110"/>
      <c r="P2002" s="234"/>
    </row>
    <row r="2003" spans="1:16" x14ac:dyDescent="0.2">
      <c r="A2003" s="154"/>
      <c r="B2003" s="154"/>
      <c r="C2003" s="154"/>
      <c r="D2003" s="149"/>
      <c r="E2003" s="149"/>
      <c r="F2003" s="150"/>
      <c r="H2003" s="106"/>
      <c r="I2003" s="110" t="str">
        <f t="shared" si="73"/>
        <v/>
      </c>
      <c r="J2003" s="122" t="s">
        <v>17119</v>
      </c>
      <c r="K2003" s="110" t="s">
        <v>3554</v>
      </c>
      <c r="L2003" s="110" t="s">
        <v>1095</v>
      </c>
      <c r="M2003" s="134" t="str">
        <f t="shared" si="74"/>
        <v/>
      </c>
      <c r="N2003" s="110"/>
      <c r="O2003" s="110"/>
      <c r="P2003" s="234"/>
    </row>
    <row r="2004" spans="1:16" x14ac:dyDescent="0.2">
      <c r="A2004" s="154"/>
      <c r="B2004" s="154"/>
      <c r="C2004" s="154"/>
      <c r="D2004" s="149"/>
      <c r="E2004" s="149"/>
      <c r="F2004" s="150"/>
      <c r="H2004" s="106"/>
      <c r="I2004" s="110" t="str">
        <f t="shared" si="73"/>
        <v/>
      </c>
      <c r="J2004" s="122" t="s">
        <v>17120</v>
      </c>
      <c r="K2004" s="110" t="s">
        <v>3555</v>
      </c>
      <c r="L2004" s="110" t="s">
        <v>1095</v>
      </c>
      <c r="M2004" s="134" t="str">
        <f t="shared" si="74"/>
        <v/>
      </c>
      <c r="N2004" s="110"/>
      <c r="O2004" s="110"/>
      <c r="P2004" s="234"/>
    </row>
    <row r="2005" spans="1:16" x14ac:dyDescent="0.2">
      <c r="A2005" s="154"/>
      <c r="B2005" s="154"/>
      <c r="C2005" s="154"/>
      <c r="D2005" s="149"/>
      <c r="E2005" s="149"/>
      <c r="F2005" s="150"/>
      <c r="H2005" s="106"/>
      <c r="I2005" s="110" t="str">
        <f t="shared" si="73"/>
        <v/>
      </c>
      <c r="J2005" s="122" t="s">
        <v>17121</v>
      </c>
      <c r="K2005" s="110" t="s">
        <v>3556</v>
      </c>
      <c r="L2005" s="110" t="s">
        <v>1095</v>
      </c>
      <c r="M2005" s="134" t="str">
        <f t="shared" si="74"/>
        <v/>
      </c>
      <c r="N2005" s="110"/>
      <c r="O2005" s="110"/>
      <c r="P2005" s="234"/>
    </row>
    <row r="2006" spans="1:16" x14ac:dyDescent="0.2">
      <c r="A2006" s="154"/>
      <c r="B2006" s="154"/>
      <c r="C2006" s="154"/>
      <c r="D2006" s="149"/>
      <c r="E2006" s="149"/>
      <c r="F2006" s="150"/>
      <c r="H2006" s="106"/>
      <c r="I2006" s="110" t="str">
        <f t="shared" si="73"/>
        <v/>
      </c>
      <c r="J2006" s="122" t="s">
        <v>17122</v>
      </c>
      <c r="K2006" s="110" t="s">
        <v>3557</v>
      </c>
      <c r="L2006" s="110" t="s">
        <v>1095</v>
      </c>
      <c r="M2006" s="134" t="str">
        <f t="shared" si="74"/>
        <v/>
      </c>
      <c r="N2006" s="110"/>
      <c r="O2006" s="110"/>
      <c r="P2006" s="234"/>
    </row>
    <row r="2007" spans="1:16" x14ac:dyDescent="0.2">
      <c r="A2007" s="154"/>
      <c r="B2007" s="154"/>
      <c r="C2007" s="154"/>
      <c r="D2007" s="149"/>
      <c r="E2007" s="149"/>
      <c r="F2007" s="150"/>
      <c r="H2007" s="106"/>
      <c r="I2007" s="110" t="str">
        <f t="shared" si="73"/>
        <v/>
      </c>
      <c r="J2007" s="122" t="s">
        <v>17123</v>
      </c>
      <c r="K2007" s="110" t="s">
        <v>3558</v>
      </c>
      <c r="L2007" s="110" t="s">
        <v>1095</v>
      </c>
      <c r="M2007" s="134" t="str">
        <f t="shared" si="74"/>
        <v/>
      </c>
      <c r="N2007" s="110"/>
      <c r="O2007" s="110"/>
      <c r="P2007" s="234"/>
    </row>
    <row r="2008" spans="1:16" x14ac:dyDescent="0.2">
      <c r="A2008" s="154"/>
      <c r="B2008" s="154"/>
      <c r="C2008" s="154"/>
      <c r="D2008" s="149"/>
      <c r="E2008" s="149"/>
      <c r="F2008" s="150"/>
      <c r="H2008" s="106"/>
      <c r="I2008" s="110" t="str">
        <f t="shared" si="73"/>
        <v/>
      </c>
      <c r="J2008" s="122" t="s">
        <v>17124</v>
      </c>
      <c r="K2008" s="110" t="s">
        <v>3559</v>
      </c>
      <c r="L2008" s="110" t="s">
        <v>1095</v>
      </c>
      <c r="M2008" s="134" t="str">
        <f t="shared" si="74"/>
        <v/>
      </c>
      <c r="N2008" s="110"/>
      <c r="O2008" s="110"/>
      <c r="P2008" s="234"/>
    </row>
    <row r="2009" spans="1:16" x14ac:dyDescent="0.2">
      <c r="A2009" s="154"/>
      <c r="B2009" s="154"/>
      <c r="C2009" s="154"/>
      <c r="D2009" s="149"/>
      <c r="E2009" s="149"/>
      <c r="F2009" s="150"/>
      <c r="H2009" s="106"/>
      <c r="I2009" s="110" t="str">
        <f t="shared" si="73"/>
        <v/>
      </c>
      <c r="J2009" s="122" t="s">
        <v>17125</v>
      </c>
      <c r="K2009" s="110" t="s">
        <v>3560</v>
      </c>
      <c r="L2009" s="110" t="s">
        <v>1095</v>
      </c>
      <c r="M2009" s="134" t="str">
        <f t="shared" si="74"/>
        <v/>
      </c>
      <c r="N2009" s="110"/>
      <c r="O2009" s="110"/>
      <c r="P2009" s="234"/>
    </row>
    <row r="2010" spans="1:16" x14ac:dyDescent="0.2">
      <c r="A2010" s="154"/>
      <c r="B2010" s="154"/>
      <c r="C2010" s="154"/>
      <c r="D2010" s="149"/>
      <c r="E2010" s="149"/>
      <c r="F2010" s="150"/>
      <c r="H2010" s="106"/>
      <c r="I2010" s="110" t="str">
        <f t="shared" si="73"/>
        <v/>
      </c>
      <c r="J2010" s="122" t="s">
        <v>17126</v>
      </c>
      <c r="K2010" s="110" t="s">
        <v>3561</v>
      </c>
      <c r="L2010" s="110" t="s">
        <v>1095</v>
      </c>
      <c r="M2010" s="134" t="str">
        <f t="shared" si="74"/>
        <v/>
      </c>
      <c r="N2010" s="110"/>
      <c r="O2010" s="110"/>
      <c r="P2010" s="234"/>
    </row>
    <row r="2011" spans="1:16" x14ac:dyDescent="0.2">
      <c r="A2011" s="154"/>
      <c r="B2011" s="154"/>
      <c r="C2011" s="154"/>
      <c r="D2011" s="149"/>
      <c r="E2011" s="149"/>
      <c r="F2011" s="150"/>
      <c r="H2011" s="106"/>
      <c r="I2011" s="110" t="str">
        <f t="shared" si="73"/>
        <v/>
      </c>
      <c r="J2011" s="122" t="s">
        <v>17127</v>
      </c>
      <c r="K2011" s="110" t="s">
        <v>3562</v>
      </c>
      <c r="L2011" s="110" t="s">
        <v>1095</v>
      </c>
      <c r="M2011" s="134" t="str">
        <f t="shared" si="74"/>
        <v/>
      </c>
      <c r="N2011" s="110"/>
      <c r="O2011" s="110"/>
      <c r="P2011" s="234"/>
    </row>
    <row r="2012" spans="1:16" x14ac:dyDescent="0.2">
      <c r="A2012" s="154"/>
      <c r="B2012" s="154"/>
      <c r="C2012" s="154"/>
      <c r="D2012" s="149"/>
      <c r="E2012" s="149"/>
      <c r="F2012" s="150"/>
      <c r="H2012" s="106"/>
      <c r="I2012" s="110" t="str">
        <f t="shared" si="73"/>
        <v/>
      </c>
      <c r="J2012" s="122" t="s">
        <v>17128</v>
      </c>
      <c r="K2012" s="110" t="s">
        <v>3563</v>
      </c>
      <c r="L2012" s="110" t="s">
        <v>1095</v>
      </c>
      <c r="M2012" s="134" t="str">
        <f t="shared" si="74"/>
        <v/>
      </c>
      <c r="N2012" s="110"/>
      <c r="O2012" s="110"/>
      <c r="P2012" s="234"/>
    </row>
    <row r="2013" spans="1:16" x14ac:dyDescent="0.2">
      <c r="A2013" s="154"/>
      <c r="B2013" s="154"/>
      <c r="C2013" s="154"/>
      <c r="D2013" s="149"/>
      <c r="E2013" s="149"/>
      <c r="F2013" s="150"/>
      <c r="H2013" s="106"/>
      <c r="I2013" s="110" t="str">
        <f t="shared" si="73"/>
        <v/>
      </c>
      <c r="J2013" s="122" t="s">
        <v>17129</v>
      </c>
      <c r="K2013" s="110" t="s">
        <v>3564</v>
      </c>
      <c r="L2013" s="110" t="s">
        <v>1095</v>
      </c>
      <c r="M2013" s="134" t="str">
        <f t="shared" si="74"/>
        <v/>
      </c>
      <c r="N2013" s="110"/>
      <c r="O2013" s="110"/>
      <c r="P2013" s="234"/>
    </row>
    <row r="2014" spans="1:16" x14ac:dyDescent="0.2">
      <c r="A2014" s="154"/>
      <c r="B2014" s="154"/>
      <c r="C2014" s="154"/>
      <c r="D2014" s="149"/>
      <c r="E2014" s="149"/>
      <c r="F2014" s="150"/>
      <c r="H2014" s="106"/>
      <c r="I2014" s="110" t="str">
        <f t="shared" si="73"/>
        <v/>
      </c>
      <c r="J2014" s="122" t="s">
        <v>17130</v>
      </c>
      <c r="K2014" s="110" t="s">
        <v>3565</v>
      </c>
      <c r="L2014" s="110" t="s">
        <v>1095</v>
      </c>
      <c r="M2014" s="134" t="str">
        <f t="shared" si="74"/>
        <v/>
      </c>
      <c r="N2014" s="110"/>
      <c r="O2014" s="110"/>
      <c r="P2014" s="234"/>
    </row>
    <row r="2015" spans="1:16" x14ac:dyDescent="0.2">
      <c r="A2015" s="154"/>
      <c r="B2015" s="154"/>
      <c r="C2015" s="154"/>
      <c r="D2015" s="149"/>
      <c r="E2015" s="149"/>
      <c r="F2015" s="150"/>
      <c r="H2015" s="106"/>
      <c r="I2015" s="110" t="str">
        <f t="shared" si="73"/>
        <v/>
      </c>
      <c r="J2015" s="122" t="s">
        <v>17131</v>
      </c>
      <c r="K2015" s="110" t="s">
        <v>3566</v>
      </c>
      <c r="L2015" s="110" t="s">
        <v>1095</v>
      </c>
      <c r="M2015" s="134" t="str">
        <f t="shared" si="74"/>
        <v/>
      </c>
      <c r="N2015" s="110"/>
      <c r="O2015" s="110"/>
      <c r="P2015" s="234"/>
    </row>
    <row r="2016" spans="1:16" x14ac:dyDescent="0.2">
      <c r="A2016" s="154"/>
      <c r="B2016" s="154"/>
      <c r="C2016" s="154"/>
      <c r="D2016" s="149"/>
      <c r="E2016" s="149"/>
      <c r="F2016" s="150"/>
      <c r="H2016" s="106"/>
      <c r="I2016" s="110" t="str">
        <f t="shared" si="73"/>
        <v/>
      </c>
      <c r="J2016" s="122" t="s">
        <v>17132</v>
      </c>
      <c r="K2016" s="110" t="s">
        <v>3567</v>
      </c>
      <c r="L2016" s="110" t="s">
        <v>1095</v>
      </c>
      <c r="M2016" s="134" t="str">
        <f t="shared" si="74"/>
        <v/>
      </c>
      <c r="N2016" s="110"/>
      <c r="O2016" s="110"/>
      <c r="P2016" s="234"/>
    </row>
    <row r="2017" spans="1:16" x14ac:dyDescent="0.2">
      <c r="A2017" s="154"/>
      <c r="B2017" s="154"/>
      <c r="C2017" s="154"/>
      <c r="D2017" s="149"/>
      <c r="E2017" s="149"/>
      <c r="F2017" s="150"/>
      <c r="H2017" s="106"/>
      <c r="I2017" s="110" t="str">
        <f t="shared" si="73"/>
        <v/>
      </c>
      <c r="J2017" s="122" t="s">
        <v>17133</v>
      </c>
      <c r="K2017" s="110" t="s">
        <v>3568</v>
      </c>
      <c r="L2017" s="110" t="s">
        <v>1095</v>
      </c>
      <c r="M2017" s="134" t="str">
        <f t="shared" si="74"/>
        <v/>
      </c>
      <c r="N2017" s="110"/>
      <c r="O2017" s="110"/>
      <c r="P2017" s="234"/>
    </row>
    <row r="2018" spans="1:16" x14ac:dyDescent="0.2">
      <c r="A2018" s="154"/>
      <c r="B2018" s="154"/>
      <c r="C2018" s="154"/>
      <c r="D2018" s="149"/>
      <c r="E2018" s="149"/>
      <c r="F2018" s="150"/>
      <c r="H2018" s="106"/>
      <c r="I2018" s="110" t="str">
        <f t="shared" si="73"/>
        <v/>
      </c>
      <c r="J2018" s="122" t="s">
        <v>17134</v>
      </c>
      <c r="K2018" s="110" t="s">
        <v>3569</v>
      </c>
      <c r="L2018" s="110" t="s">
        <v>1095</v>
      </c>
      <c r="M2018" s="134" t="str">
        <f t="shared" si="74"/>
        <v/>
      </c>
      <c r="N2018" s="110"/>
      <c r="O2018" s="110"/>
      <c r="P2018" s="234"/>
    </row>
    <row r="2019" spans="1:16" x14ac:dyDescent="0.2">
      <c r="A2019" s="154"/>
      <c r="B2019" s="154"/>
      <c r="C2019" s="154"/>
      <c r="D2019" s="149"/>
      <c r="E2019" s="149"/>
      <c r="F2019" s="150"/>
      <c r="H2019" s="106"/>
      <c r="I2019" s="110" t="str">
        <f t="shared" si="73"/>
        <v/>
      </c>
      <c r="J2019" s="122" t="s">
        <v>17135</v>
      </c>
      <c r="K2019" s="110" t="s">
        <v>3570</v>
      </c>
      <c r="L2019" s="110" t="s">
        <v>1095</v>
      </c>
      <c r="M2019" s="134" t="str">
        <f t="shared" si="74"/>
        <v/>
      </c>
      <c r="N2019" s="110"/>
      <c r="O2019" s="110"/>
      <c r="P2019" s="234"/>
    </row>
    <row r="2020" spans="1:16" x14ac:dyDescent="0.2">
      <c r="A2020" s="154"/>
      <c r="B2020" s="154"/>
      <c r="C2020" s="154"/>
      <c r="D2020" s="149"/>
      <c r="E2020" s="149"/>
      <c r="F2020" s="150"/>
      <c r="H2020" s="106"/>
      <c r="I2020" s="110" t="str">
        <f t="shared" si="73"/>
        <v/>
      </c>
      <c r="J2020" s="122" t="s">
        <v>17136</v>
      </c>
      <c r="K2020" s="110" t="s">
        <v>3571</v>
      </c>
      <c r="L2020" s="110" t="s">
        <v>1095</v>
      </c>
      <c r="M2020" s="134" t="str">
        <f t="shared" si="74"/>
        <v/>
      </c>
      <c r="N2020" s="110"/>
      <c r="O2020" s="110"/>
      <c r="P2020" s="234"/>
    </row>
    <row r="2021" spans="1:16" x14ac:dyDescent="0.2">
      <c r="A2021" s="154"/>
      <c r="B2021" s="154"/>
      <c r="C2021" s="154"/>
      <c r="D2021" s="149"/>
      <c r="E2021" s="149"/>
      <c r="F2021" s="150"/>
      <c r="H2021" s="106"/>
      <c r="I2021" s="110" t="str">
        <f t="shared" si="73"/>
        <v/>
      </c>
      <c r="J2021" s="122" t="s">
        <v>17137</v>
      </c>
      <c r="K2021" s="110" t="s">
        <v>3572</v>
      </c>
      <c r="L2021" s="110" t="s">
        <v>1095</v>
      </c>
      <c r="M2021" s="134" t="str">
        <f t="shared" si="74"/>
        <v/>
      </c>
      <c r="N2021" s="110"/>
      <c r="O2021" s="110"/>
      <c r="P2021" s="234"/>
    </row>
    <row r="2022" spans="1:16" x14ac:dyDescent="0.2">
      <c r="A2022" s="154"/>
      <c r="B2022" s="154"/>
      <c r="C2022" s="154"/>
      <c r="D2022" s="149"/>
      <c r="E2022" s="149"/>
      <c r="F2022" s="150"/>
      <c r="H2022" s="106"/>
      <c r="I2022" s="110" t="str">
        <f t="shared" si="73"/>
        <v/>
      </c>
      <c r="J2022" s="122" t="s">
        <v>17138</v>
      </c>
      <c r="K2022" s="110" t="s">
        <v>3573</v>
      </c>
      <c r="L2022" s="110" t="s">
        <v>1095</v>
      </c>
      <c r="M2022" s="134" t="str">
        <f t="shared" si="74"/>
        <v/>
      </c>
      <c r="N2022" s="110"/>
      <c r="O2022" s="110"/>
      <c r="P2022" s="234"/>
    </row>
    <row r="2023" spans="1:16" x14ac:dyDescent="0.2">
      <c r="A2023" s="154"/>
      <c r="B2023" s="154"/>
      <c r="C2023" s="154"/>
      <c r="D2023" s="149"/>
      <c r="E2023" s="149"/>
      <c r="F2023" s="150"/>
      <c r="H2023" s="106"/>
      <c r="I2023" s="110" t="str">
        <f t="shared" si="73"/>
        <v/>
      </c>
      <c r="J2023" s="122" t="s">
        <v>17139</v>
      </c>
      <c r="K2023" s="110" t="s">
        <v>3574</v>
      </c>
      <c r="L2023" s="110" t="s">
        <v>1095</v>
      </c>
      <c r="M2023" s="134" t="str">
        <f t="shared" si="74"/>
        <v/>
      </c>
      <c r="N2023" s="110"/>
      <c r="O2023" s="110"/>
      <c r="P2023" s="234"/>
    </row>
    <row r="2024" spans="1:16" x14ac:dyDescent="0.2">
      <c r="A2024" s="154"/>
      <c r="B2024" s="154"/>
      <c r="C2024" s="154"/>
      <c r="D2024" s="149"/>
      <c r="E2024" s="149"/>
      <c r="F2024" s="150"/>
      <c r="H2024" s="106"/>
      <c r="I2024" s="110" t="str">
        <f t="shared" si="73"/>
        <v/>
      </c>
      <c r="J2024" s="122" t="s">
        <v>17140</v>
      </c>
      <c r="K2024" s="110" t="s">
        <v>3575</v>
      </c>
      <c r="L2024" s="110" t="s">
        <v>1095</v>
      </c>
      <c r="M2024" s="134" t="str">
        <f t="shared" si="74"/>
        <v/>
      </c>
      <c r="N2024" s="110"/>
      <c r="O2024" s="110"/>
      <c r="P2024" s="234"/>
    </row>
    <row r="2025" spans="1:16" x14ac:dyDescent="0.2">
      <c r="A2025" s="154"/>
      <c r="B2025" s="154"/>
      <c r="C2025" s="154"/>
      <c r="D2025" s="149"/>
      <c r="E2025" s="149"/>
      <c r="F2025" s="150"/>
      <c r="H2025" s="106"/>
      <c r="I2025" s="110" t="str">
        <f t="shared" si="73"/>
        <v/>
      </c>
      <c r="J2025" s="122" t="s">
        <v>17141</v>
      </c>
      <c r="K2025" s="110" t="s">
        <v>3576</v>
      </c>
      <c r="L2025" s="110" t="s">
        <v>1095</v>
      </c>
      <c r="M2025" s="134" t="str">
        <f t="shared" si="74"/>
        <v/>
      </c>
      <c r="N2025" s="110"/>
      <c r="O2025" s="110"/>
      <c r="P2025" s="234"/>
    </row>
    <row r="2026" spans="1:16" x14ac:dyDescent="0.2">
      <c r="A2026" s="154"/>
      <c r="B2026" s="154"/>
      <c r="C2026" s="154"/>
      <c r="D2026" s="149"/>
      <c r="E2026" s="149"/>
      <c r="F2026" s="150"/>
      <c r="H2026" s="106"/>
      <c r="I2026" s="110" t="str">
        <f t="shared" si="73"/>
        <v/>
      </c>
      <c r="J2026" s="122" t="s">
        <v>17142</v>
      </c>
      <c r="K2026" s="110" t="s">
        <v>3577</v>
      </c>
      <c r="L2026" s="110" t="s">
        <v>1095</v>
      </c>
      <c r="M2026" s="134" t="str">
        <f t="shared" si="74"/>
        <v/>
      </c>
      <c r="N2026" s="110"/>
      <c r="O2026" s="110"/>
      <c r="P2026" s="234"/>
    </row>
    <row r="2027" spans="1:16" x14ac:dyDescent="0.2">
      <c r="A2027" s="154"/>
      <c r="B2027" s="154"/>
      <c r="C2027" s="154"/>
      <c r="D2027" s="149"/>
      <c r="E2027" s="149"/>
      <c r="F2027" s="150"/>
      <c r="H2027" s="106"/>
      <c r="I2027" s="110" t="str">
        <f t="shared" si="73"/>
        <v/>
      </c>
      <c r="J2027" s="122" t="s">
        <v>17143</v>
      </c>
      <c r="K2027" s="110" t="s">
        <v>3578</v>
      </c>
      <c r="L2027" s="110" t="s">
        <v>1095</v>
      </c>
      <c r="M2027" s="134" t="str">
        <f t="shared" si="74"/>
        <v/>
      </c>
      <c r="N2027" s="110"/>
      <c r="O2027" s="110"/>
      <c r="P2027" s="234"/>
    </row>
    <row r="2028" spans="1:16" x14ac:dyDescent="0.2">
      <c r="A2028" s="154"/>
      <c r="B2028" s="154"/>
      <c r="C2028" s="154"/>
      <c r="D2028" s="149"/>
      <c r="E2028" s="149"/>
      <c r="F2028" s="150"/>
      <c r="H2028" s="106"/>
      <c r="I2028" s="110" t="str">
        <f t="shared" si="73"/>
        <v/>
      </c>
      <c r="J2028" s="122" t="s">
        <v>17144</v>
      </c>
      <c r="K2028" s="110" t="s">
        <v>3579</v>
      </c>
      <c r="L2028" s="110" t="s">
        <v>1095</v>
      </c>
      <c r="M2028" s="134" t="str">
        <f t="shared" si="74"/>
        <v/>
      </c>
      <c r="N2028" s="110"/>
      <c r="O2028" s="110"/>
      <c r="P2028" s="234"/>
    </row>
    <row r="2029" spans="1:16" x14ac:dyDescent="0.2">
      <c r="A2029" s="154"/>
      <c r="B2029" s="154"/>
      <c r="C2029" s="154"/>
      <c r="D2029" s="149"/>
      <c r="E2029" s="149"/>
      <c r="F2029" s="150"/>
      <c r="H2029" s="106"/>
      <c r="I2029" s="110" t="str">
        <f t="shared" si="73"/>
        <v/>
      </c>
      <c r="J2029" s="122" t="s">
        <v>17145</v>
      </c>
      <c r="K2029" s="110" t="s">
        <v>3580</v>
      </c>
      <c r="L2029" s="110" t="s">
        <v>1095</v>
      </c>
      <c r="M2029" s="134" t="str">
        <f t="shared" si="74"/>
        <v/>
      </c>
      <c r="N2029" s="110"/>
      <c r="O2029" s="110"/>
      <c r="P2029" s="234"/>
    </row>
    <row r="2030" spans="1:16" x14ac:dyDescent="0.2">
      <c r="A2030" s="154"/>
      <c r="B2030" s="154"/>
      <c r="C2030" s="154"/>
      <c r="D2030" s="149"/>
      <c r="E2030" s="149"/>
      <c r="F2030" s="150"/>
      <c r="H2030" s="106"/>
      <c r="I2030" s="110" t="str">
        <f t="shared" si="73"/>
        <v/>
      </c>
      <c r="J2030" s="122" t="s">
        <v>17146</v>
      </c>
      <c r="K2030" s="110" t="s">
        <v>3581</v>
      </c>
      <c r="L2030" s="110" t="s">
        <v>1095</v>
      </c>
      <c r="M2030" s="134" t="str">
        <f t="shared" si="74"/>
        <v/>
      </c>
      <c r="N2030" s="110"/>
      <c r="O2030" s="110"/>
      <c r="P2030" s="234"/>
    </row>
    <row r="2031" spans="1:16" x14ac:dyDescent="0.2">
      <c r="A2031" s="154"/>
      <c r="B2031" s="154"/>
      <c r="C2031" s="154"/>
      <c r="D2031" s="149"/>
      <c r="E2031" s="149"/>
      <c r="F2031" s="150"/>
      <c r="H2031" s="106"/>
      <c r="I2031" s="110" t="str">
        <f t="shared" si="73"/>
        <v/>
      </c>
      <c r="J2031" s="122" t="s">
        <v>17147</v>
      </c>
      <c r="K2031" s="110" t="s">
        <v>3582</v>
      </c>
      <c r="L2031" s="110" t="s">
        <v>1095</v>
      </c>
      <c r="M2031" s="134" t="str">
        <f t="shared" si="74"/>
        <v/>
      </c>
      <c r="N2031" s="110"/>
      <c r="O2031" s="110"/>
      <c r="P2031" s="234"/>
    </row>
    <row r="2032" spans="1:16" x14ac:dyDescent="0.2">
      <c r="A2032" s="154"/>
      <c r="B2032" s="154"/>
      <c r="C2032" s="154"/>
      <c r="D2032" s="149"/>
      <c r="E2032" s="149"/>
      <c r="F2032" s="150"/>
      <c r="H2032" s="106"/>
      <c r="I2032" s="110" t="str">
        <f t="shared" si="73"/>
        <v/>
      </c>
      <c r="J2032" s="122" t="s">
        <v>17148</v>
      </c>
      <c r="K2032" s="110" t="s">
        <v>3583</v>
      </c>
      <c r="L2032" s="110" t="s">
        <v>1095</v>
      </c>
      <c r="M2032" s="134" t="str">
        <f t="shared" si="74"/>
        <v/>
      </c>
      <c r="N2032" s="110"/>
      <c r="O2032" s="110"/>
      <c r="P2032" s="234"/>
    </row>
    <row r="2033" spans="1:16" x14ac:dyDescent="0.2">
      <c r="A2033" s="154"/>
      <c r="B2033" s="154"/>
      <c r="C2033" s="154"/>
      <c r="D2033" s="149"/>
      <c r="E2033" s="149"/>
      <c r="F2033" s="150"/>
      <c r="H2033" s="106"/>
      <c r="I2033" s="110" t="str">
        <f t="shared" si="73"/>
        <v/>
      </c>
      <c r="J2033" s="122" t="s">
        <v>17149</v>
      </c>
      <c r="K2033" s="110" t="s">
        <v>3584</v>
      </c>
      <c r="L2033" s="110" t="s">
        <v>1095</v>
      </c>
      <c r="M2033" s="134" t="str">
        <f t="shared" si="74"/>
        <v/>
      </c>
      <c r="N2033" s="110"/>
      <c r="O2033" s="110"/>
      <c r="P2033" s="234"/>
    </row>
    <row r="2034" spans="1:16" x14ac:dyDescent="0.2">
      <c r="A2034" s="154"/>
      <c r="B2034" s="154"/>
      <c r="C2034" s="154"/>
      <c r="D2034" s="149"/>
      <c r="E2034" s="149"/>
      <c r="F2034" s="150"/>
      <c r="H2034" s="106"/>
      <c r="I2034" s="110" t="str">
        <f t="shared" si="73"/>
        <v/>
      </c>
      <c r="J2034" s="122" t="s">
        <v>17150</v>
      </c>
      <c r="K2034" s="110" t="s">
        <v>3585</v>
      </c>
      <c r="L2034" s="110" t="s">
        <v>1095</v>
      </c>
      <c r="M2034" s="134" t="str">
        <f t="shared" si="74"/>
        <v/>
      </c>
      <c r="N2034" s="110"/>
      <c r="O2034" s="110"/>
      <c r="P2034" s="234"/>
    </row>
    <row r="2035" spans="1:16" x14ac:dyDescent="0.2">
      <c r="A2035" s="154"/>
      <c r="B2035" s="154"/>
      <c r="C2035" s="154"/>
      <c r="D2035" s="149"/>
      <c r="E2035" s="149"/>
      <c r="F2035" s="150"/>
      <c r="H2035" s="106"/>
      <c r="I2035" s="110" t="str">
        <f t="shared" si="73"/>
        <v/>
      </c>
      <c r="J2035" s="122" t="s">
        <v>17151</v>
      </c>
      <c r="K2035" s="110" t="s">
        <v>3586</v>
      </c>
      <c r="L2035" s="110" t="s">
        <v>1095</v>
      </c>
      <c r="M2035" s="134" t="str">
        <f t="shared" si="74"/>
        <v/>
      </c>
      <c r="N2035" s="110"/>
      <c r="O2035" s="110"/>
      <c r="P2035" s="234"/>
    </row>
    <row r="2036" spans="1:16" x14ac:dyDescent="0.2">
      <c r="A2036" s="154"/>
      <c r="B2036" s="154"/>
      <c r="C2036" s="154"/>
      <c r="D2036" s="149"/>
      <c r="E2036" s="149"/>
      <c r="F2036" s="150"/>
      <c r="H2036" s="106"/>
      <c r="I2036" s="110" t="str">
        <f t="shared" si="73"/>
        <v/>
      </c>
      <c r="J2036" s="122" t="s">
        <v>17152</v>
      </c>
      <c r="K2036" s="110" t="s">
        <v>3587</v>
      </c>
      <c r="L2036" s="110" t="s">
        <v>1095</v>
      </c>
      <c r="M2036" s="134" t="str">
        <f t="shared" si="74"/>
        <v/>
      </c>
      <c r="N2036" s="110"/>
      <c r="O2036" s="110"/>
      <c r="P2036" s="234"/>
    </row>
    <row r="2037" spans="1:16" x14ac:dyDescent="0.2">
      <c r="A2037" s="154"/>
      <c r="B2037" s="154"/>
      <c r="C2037" s="154"/>
      <c r="D2037" s="149"/>
      <c r="E2037" s="149"/>
      <c r="F2037" s="150"/>
      <c r="H2037" s="106"/>
      <c r="I2037" s="110" t="str">
        <f t="shared" si="73"/>
        <v/>
      </c>
      <c r="J2037" s="122" t="s">
        <v>17153</v>
      </c>
      <c r="K2037" s="110" t="s">
        <v>3588</v>
      </c>
      <c r="L2037" s="110" t="s">
        <v>1095</v>
      </c>
      <c r="M2037" s="134" t="str">
        <f t="shared" si="74"/>
        <v/>
      </c>
      <c r="N2037" s="110"/>
      <c r="O2037" s="110"/>
      <c r="P2037" s="234"/>
    </row>
    <row r="2038" spans="1:16" x14ac:dyDescent="0.2">
      <c r="A2038" s="154"/>
      <c r="B2038" s="154"/>
      <c r="C2038" s="154"/>
      <c r="D2038" s="149"/>
      <c r="E2038" s="149"/>
      <c r="F2038" s="150"/>
      <c r="H2038" s="106"/>
      <c r="I2038" s="110" t="str">
        <f t="shared" si="73"/>
        <v/>
      </c>
      <c r="J2038" s="122" t="s">
        <v>17154</v>
      </c>
      <c r="K2038" s="110" t="s">
        <v>3589</v>
      </c>
      <c r="L2038" s="110" t="s">
        <v>1095</v>
      </c>
      <c r="M2038" s="134" t="str">
        <f t="shared" si="74"/>
        <v/>
      </c>
      <c r="N2038" s="110"/>
      <c r="O2038" s="110"/>
      <c r="P2038" s="234"/>
    </row>
    <row r="2039" spans="1:16" x14ac:dyDescent="0.2">
      <c r="A2039" s="154"/>
      <c r="B2039" s="154"/>
      <c r="C2039" s="154"/>
      <c r="D2039" s="149"/>
      <c r="E2039" s="149"/>
      <c r="F2039" s="150"/>
      <c r="H2039" s="106"/>
      <c r="I2039" s="110" t="str">
        <f t="shared" si="73"/>
        <v/>
      </c>
      <c r="J2039" s="122" t="s">
        <v>17155</v>
      </c>
      <c r="K2039" s="110" t="s">
        <v>3590</v>
      </c>
      <c r="L2039" s="110" t="s">
        <v>1095</v>
      </c>
      <c r="M2039" s="134" t="str">
        <f t="shared" si="74"/>
        <v/>
      </c>
      <c r="N2039" s="110"/>
      <c r="O2039" s="110"/>
      <c r="P2039" s="234"/>
    </row>
    <row r="2040" spans="1:16" x14ac:dyDescent="0.2">
      <c r="A2040" s="154"/>
      <c r="B2040" s="154"/>
      <c r="C2040" s="154"/>
      <c r="D2040" s="149"/>
      <c r="E2040" s="149"/>
      <c r="F2040" s="150"/>
      <c r="H2040" s="106"/>
      <c r="I2040" s="110" t="str">
        <f t="shared" si="73"/>
        <v/>
      </c>
      <c r="J2040" s="122" t="s">
        <v>17156</v>
      </c>
      <c r="K2040" s="110" t="s">
        <v>3591</v>
      </c>
      <c r="L2040" s="110" t="s">
        <v>1095</v>
      </c>
      <c r="M2040" s="134" t="str">
        <f t="shared" si="74"/>
        <v/>
      </c>
      <c r="N2040" s="110"/>
      <c r="O2040" s="110"/>
      <c r="P2040" s="234"/>
    </row>
    <row r="2041" spans="1:16" x14ac:dyDescent="0.2">
      <c r="A2041" s="154"/>
      <c r="B2041" s="154"/>
      <c r="C2041" s="154"/>
      <c r="D2041" s="149"/>
      <c r="E2041" s="149"/>
      <c r="F2041" s="150"/>
      <c r="H2041" s="106"/>
      <c r="I2041" s="110" t="str">
        <f t="shared" si="73"/>
        <v/>
      </c>
      <c r="J2041" s="122" t="s">
        <v>17157</v>
      </c>
      <c r="K2041" s="110" t="s">
        <v>3592</v>
      </c>
      <c r="L2041" s="110" t="s">
        <v>1095</v>
      </c>
      <c r="M2041" s="134" t="str">
        <f t="shared" si="74"/>
        <v/>
      </c>
      <c r="N2041" s="110"/>
      <c r="O2041" s="110"/>
      <c r="P2041" s="234"/>
    </row>
    <row r="2042" spans="1:16" x14ac:dyDescent="0.2">
      <c r="A2042" s="154"/>
      <c r="B2042" s="154"/>
      <c r="C2042" s="154"/>
      <c r="D2042" s="149"/>
      <c r="E2042" s="149"/>
      <c r="F2042" s="150"/>
      <c r="H2042" s="106"/>
      <c r="I2042" s="110" t="str">
        <f t="shared" si="73"/>
        <v/>
      </c>
      <c r="J2042" s="122" t="s">
        <v>17158</v>
      </c>
      <c r="K2042" s="110" t="s">
        <v>3593</v>
      </c>
      <c r="L2042" s="110" t="s">
        <v>1095</v>
      </c>
      <c r="M2042" s="134" t="str">
        <f t="shared" si="74"/>
        <v/>
      </c>
      <c r="N2042" s="110"/>
      <c r="O2042" s="110"/>
      <c r="P2042" s="234"/>
    </row>
    <row r="2043" spans="1:16" x14ac:dyDescent="0.2">
      <c r="A2043" s="154"/>
      <c r="B2043" s="154"/>
      <c r="C2043" s="154"/>
      <c r="D2043" s="149"/>
      <c r="E2043" s="149"/>
      <c r="F2043" s="150"/>
      <c r="H2043" s="106"/>
      <c r="I2043" s="110" t="str">
        <f t="shared" si="73"/>
        <v/>
      </c>
      <c r="J2043" s="122" t="s">
        <v>17159</v>
      </c>
      <c r="K2043" s="110" t="s">
        <v>3594</v>
      </c>
      <c r="L2043" s="110" t="s">
        <v>1095</v>
      </c>
      <c r="M2043" s="134" t="str">
        <f t="shared" si="74"/>
        <v/>
      </c>
      <c r="N2043" s="110"/>
      <c r="O2043" s="110"/>
      <c r="P2043" s="234"/>
    </row>
    <row r="2044" spans="1:16" x14ac:dyDescent="0.2">
      <c r="A2044" s="154"/>
      <c r="B2044" s="154"/>
      <c r="C2044" s="154"/>
      <c r="D2044" s="149"/>
      <c r="E2044" s="149"/>
      <c r="F2044" s="150"/>
      <c r="H2044" s="106"/>
      <c r="I2044" s="110" t="str">
        <f t="shared" si="73"/>
        <v/>
      </c>
      <c r="J2044" s="122" t="s">
        <v>17160</v>
      </c>
      <c r="K2044" s="110" t="s">
        <v>3595</v>
      </c>
      <c r="L2044" s="110" t="s">
        <v>1095</v>
      </c>
      <c r="M2044" s="134" t="str">
        <f t="shared" si="74"/>
        <v/>
      </c>
      <c r="N2044" s="110"/>
      <c r="O2044" s="110"/>
      <c r="P2044" s="234"/>
    </row>
    <row r="2045" spans="1:16" x14ac:dyDescent="0.2">
      <c r="A2045" s="154"/>
      <c r="B2045" s="154"/>
      <c r="C2045" s="154"/>
      <c r="D2045" s="149"/>
      <c r="E2045" s="149"/>
      <c r="F2045" s="150"/>
      <c r="H2045" s="106"/>
      <c r="I2045" s="110" t="str">
        <f t="shared" si="73"/>
        <v/>
      </c>
      <c r="J2045" s="122" t="s">
        <v>17161</v>
      </c>
      <c r="K2045" s="110" t="s">
        <v>3596</v>
      </c>
      <c r="L2045" s="110" t="s">
        <v>1095</v>
      </c>
      <c r="M2045" s="134" t="str">
        <f t="shared" si="74"/>
        <v/>
      </c>
      <c r="N2045" s="110"/>
      <c r="O2045" s="110"/>
      <c r="P2045" s="234"/>
    </row>
    <row r="2046" spans="1:16" x14ac:dyDescent="0.2">
      <c r="A2046" s="154"/>
      <c r="B2046" s="154"/>
      <c r="C2046" s="154"/>
      <c r="D2046" s="149"/>
      <c r="E2046" s="149"/>
      <c r="F2046" s="150"/>
      <c r="H2046" s="106"/>
      <c r="I2046" s="110" t="str">
        <f t="shared" si="73"/>
        <v/>
      </c>
      <c r="J2046" s="122" t="s">
        <v>17162</v>
      </c>
      <c r="K2046" s="110" t="s">
        <v>3597</v>
      </c>
      <c r="L2046" s="110" t="s">
        <v>1095</v>
      </c>
      <c r="M2046" s="134" t="str">
        <f t="shared" si="74"/>
        <v/>
      </c>
      <c r="N2046" s="110"/>
      <c r="O2046" s="110"/>
      <c r="P2046" s="234"/>
    </row>
    <row r="2047" spans="1:16" x14ac:dyDescent="0.2">
      <c r="A2047" s="154"/>
      <c r="B2047" s="154"/>
      <c r="C2047" s="154"/>
      <c r="D2047" s="149"/>
      <c r="E2047" s="149"/>
      <c r="F2047" s="150"/>
      <c r="H2047" s="106"/>
      <c r="I2047" s="110" t="str">
        <f t="shared" si="73"/>
        <v/>
      </c>
      <c r="J2047" s="122" t="s">
        <v>17163</v>
      </c>
      <c r="K2047" s="110" t="s">
        <v>3598</v>
      </c>
      <c r="L2047" s="110" t="s">
        <v>1095</v>
      </c>
      <c r="M2047" s="134" t="str">
        <f t="shared" si="74"/>
        <v/>
      </c>
      <c r="N2047" s="110"/>
      <c r="O2047" s="110"/>
      <c r="P2047" s="234"/>
    </row>
    <row r="2048" spans="1:16" x14ac:dyDescent="0.2">
      <c r="A2048" s="154"/>
      <c r="B2048" s="154"/>
      <c r="C2048" s="154"/>
      <c r="D2048" s="149"/>
      <c r="E2048" s="149"/>
      <c r="F2048" s="150"/>
      <c r="H2048" s="106"/>
      <c r="I2048" s="110" t="str">
        <f t="shared" si="73"/>
        <v/>
      </c>
      <c r="J2048" s="122" t="s">
        <v>17164</v>
      </c>
      <c r="K2048" s="110" t="s">
        <v>3599</v>
      </c>
      <c r="L2048" s="110" t="s">
        <v>1095</v>
      </c>
      <c r="M2048" s="134" t="str">
        <f t="shared" si="74"/>
        <v/>
      </c>
      <c r="N2048" s="110"/>
      <c r="O2048" s="110"/>
      <c r="P2048" s="234"/>
    </row>
    <row r="2049" spans="1:16" x14ac:dyDescent="0.2">
      <c r="A2049" s="154"/>
      <c r="B2049" s="154"/>
      <c r="C2049" s="154"/>
      <c r="D2049" s="149"/>
      <c r="E2049" s="149"/>
      <c r="F2049" s="150"/>
      <c r="H2049" s="106"/>
      <c r="I2049" s="110" t="str">
        <f t="shared" si="73"/>
        <v/>
      </c>
      <c r="J2049" s="122" t="s">
        <v>17165</v>
      </c>
      <c r="K2049" s="110" t="s">
        <v>3600</v>
      </c>
      <c r="L2049" s="110" t="s">
        <v>1095</v>
      </c>
      <c r="M2049" s="134" t="str">
        <f t="shared" si="74"/>
        <v/>
      </c>
      <c r="N2049" s="110"/>
      <c r="O2049" s="110"/>
      <c r="P2049" s="234"/>
    </row>
    <row r="2050" spans="1:16" x14ac:dyDescent="0.2">
      <c r="A2050" s="154"/>
      <c r="B2050" s="154"/>
      <c r="C2050" s="154"/>
      <c r="D2050" s="149"/>
      <c r="E2050" s="149"/>
      <c r="F2050" s="150"/>
      <c r="H2050" s="106"/>
      <c r="I2050" s="110" t="str">
        <f t="shared" si="73"/>
        <v/>
      </c>
      <c r="J2050" s="122" t="s">
        <v>17166</v>
      </c>
      <c r="K2050" s="110" t="s">
        <v>3601</v>
      </c>
      <c r="L2050" s="110" t="s">
        <v>1095</v>
      </c>
      <c r="M2050" s="134" t="str">
        <f t="shared" si="74"/>
        <v/>
      </c>
      <c r="N2050" s="110"/>
      <c r="O2050" s="110"/>
      <c r="P2050" s="234"/>
    </row>
    <row r="2051" spans="1:16" x14ac:dyDescent="0.2">
      <c r="A2051" s="154"/>
      <c r="B2051" s="154"/>
      <c r="C2051" s="154"/>
      <c r="D2051" s="149"/>
      <c r="E2051" s="149"/>
      <c r="F2051" s="150"/>
      <c r="H2051" s="106"/>
      <c r="I2051" s="110" t="str">
        <f t="shared" si="73"/>
        <v/>
      </c>
      <c r="J2051" s="122" t="s">
        <v>17167</v>
      </c>
      <c r="K2051" s="110" t="s">
        <v>3602</v>
      </c>
      <c r="L2051" s="110" t="s">
        <v>1095</v>
      </c>
      <c r="M2051" s="134" t="str">
        <f t="shared" si="74"/>
        <v/>
      </c>
      <c r="N2051" s="110"/>
      <c r="O2051" s="110"/>
      <c r="P2051" s="234"/>
    </row>
    <row r="2052" spans="1:16" x14ac:dyDescent="0.2">
      <c r="A2052" s="154"/>
      <c r="B2052" s="154"/>
      <c r="C2052" s="154"/>
      <c r="D2052" s="149"/>
      <c r="E2052" s="149"/>
      <c r="F2052" s="150"/>
      <c r="H2052" s="106"/>
      <c r="I2052" s="110" t="str">
        <f t="shared" si="73"/>
        <v/>
      </c>
      <c r="J2052" s="122" t="s">
        <v>17168</v>
      </c>
      <c r="K2052" s="110" t="s">
        <v>3603</v>
      </c>
      <c r="L2052" s="110" t="s">
        <v>1095</v>
      </c>
      <c r="M2052" s="134" t="str">
        <f t="shared" si="74"/>
        <v/>
      </c>
      <c r="N2052" s="110"/>
      <c r="O2052" s="110"/>
      <c r="P2052" s="234"/>
    </row>
    <row r="2053" spans="1:16" x14ac:dyDescent="0.2">
      <c r="A2053" s="154"/>
      <c r="B2053" s="154"/>
      <c r="C2053" s="154"/>
      <c r="D2053" s="149"/>
      <c r="E2053" s="149"/>
      <c r="F2053" s="150"/>
      <c r="H2053" s="106"/>
      <c r="I2053" s="110" t="str">
        <f t="shared" si="73"/>
        <v/>
      </c>
      <c r="J2053" s="122" t="s">
        <v>17169</v>
      </c>
      <c r="K2053" s="110" t="s">
        <v>3604</v>
      </c>
      <c r="L2053" s="110" t="s">
        <v>1095</v>
      </c>
      <c r="M2053" s="134" t="str">
        <f t="shared" si="74"/>
        <v/>
      </c>
      <c r="N2053" s="110"/>
      <c r="O2053" s="110"/>
      <c r="P2053" s="234"/>
    </row>
    <row r="2054" spans="1:16" x14ac:dyDescent="0.2">
      <c r="A2054" s="154"/>
      <c r="B2054" s="154"/>
      <c r="C2054" s="154"/>
      <c r="D2054" s="149"/>
      <c r="E2054" s="149"/>
      <c r="F2054" s="150"/>
      <c r="H2054" s="106"/>
      <c r="I2054" s="110" t="str">
        <f t="shared" si="73"/>
        <v/>
      </c>
      <c r="J2054" s="122" t="s">
        <v>17170</v>
      </c>
      <c r="K2054" s="110" t="s">
        <v>3605</v>
      </c>
      <c r="L2054" s="110" t="s">
        <v>17171</v>
      </c>
      <c r="M2054" s="134" t="str">
        <f t="shared" si="74"/>
        <v/>
      </c>
      <c r="N2054" s="110"/>
      <c r="O2054" s="110"/>
      <c r="P2054" s="234"/>
    </row>
    <row r="2055" spans="1:16" x14ac:dyDescent="0.2">
      <c r="A2055" s="154"/>
      <c r="B2055" s="154"/>
      <c r="C2055" s="154"/>
      <c r="D2055" s="149"/>
      <c r="E2055" s="149"/>
      <c r="F2055" s="150"/>
      <c r="H2055" s="106"/>
      <c r="I2055" s="110" t="str">
        <f t="shared" si="73"/>
        <v/>
      </c>
      <c r="J2055" s="122" t="s">
        <v>17172</v>
      </c>
      <c r="K2055" s="110" t="s">
        <v>3606</v>
      </c>
      <c r="L2055" s="110" t="s">
        <v>1095</v>
      </c>
      <c r="M2055" s="134" t="str">
        <f t="shared" si="74"/>
        <v/>
      </c>
      <c r="N2055" s="110"/>
      <c r="O2055" s="110"/>
      <c r="P2055" s="234"/>
    </row>
    <row r="2056" spans="1:16" x14ac:dyDescent="0.2">
      <c r="A2056" s="154"/>
      <c r="B2056" s="154"/>
      <c r="C2056" s="154"/>
      <c r="D2056" s="149"/>
      <c r="E2056" s="149"/>
      <c r="F2056" s="150"/>
      <c r="H2056" s="106"/>
      <c r="I2056" s="110" t="str">
        <f t="shared" si="73"/>
        <v/>
      </c>
      <c r="J2056" s="122" t="s">
        <v>17173</v>
      </c>
      <c r="K2056" s="110" t="s">
        <v>3607</v>
      </c>
      <c r="L2056" s="110" t="s">
        <v>1095</v>
      </c>
      <c r="M2056" s="134" t="str">
        <f t="shared" si="74"/>
        <v/>
      </c>
      <c r="N2056" s="110"/>
      <c r="O2056" s="110"/>
      <c r="P2056" s="234"/>
    </row>
    <row r="2057" spans="1:16" x14ac:dyDescent="0.2">
      <c r="A2057" s="154"/>
      <c r="B2057" s="154"/>
      <c r="C2057" s="154"/>
      <c r="D2057" s="149"/>
      <c r="E2057" s="149"/>
      <c r="F2057" s="150"/>
      <c r="H2057" s="106"/>
      <c r="I2057" s="110" t="str">
        <f t="shared" ref="I2057:I2120" si="75">IFERROR((INDEX(A:E,MATCH($J2057,E:E,0),2)),"")</f>
        <v/>
      </c>
      <c r="J2057" s="122" t="s">
        <v>17174</v>
      </c>
      <c r="K2057" s="110" t="s">
        <v>3608</v>
      </c>
      <c r="L2057" s="110" t="s">
        <v>1095</v>
      </c>
      <c r="M2057" s="134" t="str">
        <f t="shared" si="74"/>
        <v/>
      </c>
      <c r="N2057" s="110"/>
      <c r="O2057" s="110"/>
      <c r="P2057" s="234"/>
    </row>
    <row r="2058" spans="1:16" x14ac:dyDescent="0.2">
      <c r="A2058" s="154"/>
      <c r="B2058" s="154"/>
      <c r="C2058" s="154"/>
      <c r="D2058" s="149"/>
      <c r="E2058" s="149"/>
      <c r="F2058" s="150"/>
      <c r="H2058" s="106"/>
      <c r="I2058" s="110" t="str">
        <f t="shared" si="75"/>
        <v>ZCH</v>
      </c>
      <c r="J2058" s="122" t="s">
        <v>17175</v>
      </c>
      <c r="K2058" s="110" t="s">
        <v>3609</v>
      </c>
      <c r="L2058" s="110" t="s">
        <v>1095</v>
      </c>
      <c r="M2058" s="134" t="str">
        <f t="shared" ref="M2058:M2121" si="76">IF(N2058="","",HYPERLINK(O2058,N2058))</f>
        <v/>
      </c>
      <c r="N2058" s="110"/>
      <c r="O2058" s="110"/>
      <c r="P2058" s="234"/>
    </row>
    <row r="2059" spans="1:16" x14ac:dyDescent="0.2">
      <c r="A2059" s="154"/>
      <c r="B2059" s="154"/>
      <c r="C2059" s="154"/>
      <c r="D2059" s="149"/>
      <c r="E2059" s="149"/>
      <c r="F2059" s="150"/>
      <c r="H2059" s="106"/>
      <c r="I2059" s="110" t="str">
        <f t="shared" si="75"/>
        <v/>
      </c>
      <c r="J2059" s="122" t="s">
        <v>17176</v>
      </c>
      <c r="K2059" s="110" t="s">
        <v>3610</v>
      </c>
      <c r="L2059" s="110" t="s">
        <v>1095</v>
      </c>
      <c r="M2059" s="134" t="str">
        <f t="shared" si="76"/>
        <v/>
      </c>
      <c r="N2059" s="110"/>
      <c r="O2059" s="110"/>
      <c r="P2059" s="234"/>
    </row>
    <row r="2060" spans="1:16" x14ac:dyDescent="0.2">
      <c r="A2060" s="154"/>
      <c r="B2060" s="154"/>
      <c r="C2060" s="154"/>
      <c r="D2060" s="149"/>
      <c r="E2060" s="149"/>
      <c r="F2060" s="150"/>
      <c r="H2060" s="106"/>
      <c r="I2060" s="110" t="str">
        <f t="shared" si="75"/>
        <v/>
      </c>
      <c r="J2060" s="122" t="s">
        <v>17177</v>
      </c>
      <c r="K2060" s="110" t="s">
        <v>3611</v>
      </c>
      <c r="L2060" s="110" t="s">
        <v>1095</v>
      </c>
      <c r="M2060" s="134" t="str">
        <f t="shared" si="76"/>
        <v/>
      </c>
      <c r="N2060" s="110"/>
      <c r="O2060" s="110"/>
      <c r="P2060" s="234"/>
    </row>
    <row r="2061" spans="1:16" x14ac:dyDescent="0.2">
      <c r="A2061" s="154"/>
      <c r="B2061" s="154"/>
      <c r="C2061" s="154"/>
      <c r="D2061" s="149"/>
      <c r="E2061" s="149"/>
      <c r="F2061" s="150"/>
      <c r="H2061" s="106"/>
      <c r="I2061" s="110" t="str">
        <f t="shared" si="75"/>
        <v/>
      </c>
      <c r="J2061" s="122" t="s">
        <v>17178</v>
      </c>
      <c r="K2061" s="110" t="s">
        <v>3612</v>
      </c>
      <c r="L2061" s="110" t="s">
        <v>1095</v>
      </c>
      <c r="M2061" s="134" t="str">
        <f t="shared" si="76"/>
        <v/>
      </c>
      <c r="N2061" s="110"/>
      <c r="O2061" s="110"/>
      <c r="P2061" s="234"/>
    </row>
    <row r="2062" spans="1:16" x14ac:dyDescent="0.2">
      <c r="A2062" s="154"/>
      <c r="B2062" s="154"/>
      <c r="C2062" s="154"/>
      <c r="D2062" s="149"/>
      <c r="E2062" s="149"/>
      <c r="F2062" s="150"/>
      <c r="H2062" s="106"/>
      <c r="I2062" s="110" t="str">
        <f t="shared" si="75"/>
        <v/>
      </c>
      <c r="J2062" s="122" t="s">
        <v>17179</v>
      </c>
      <c r="K2062" s="110" t="s">
        <v>3613</v>
      </c>
      <c r="L2062" s="110" t="s">
        <v>1095</v>
      </c>
      <c r="M2062" s="134" t="str">
        <f t="shared" si="76"/>
        <v/>
      </c>
      <c r="N2062" s="110"/>
      <c r="O2062" s="110"/>
      <c r="P2062" s="234"/>
    </row>
    <row r="2063" spans="1:16" x14ac:dyDescent="0.2">
      <c r="A2063" s="154"/>
      <c r="B2063" s="154"/>
      <c r="C2063" s="154"/>
      <c r="D2063" s="149"/>
      <c r="E2063" s="149"/>
      <c r="F2063" s="150"/>
      <c r="H2063" s="106"/>
      <c r="I2063" s="110" t="str">
        <f t="shared" si="75"/>
        <v/>
      </c>
      <c r="J2063" s="122" t="s">
        <v>17180</v>
      </c>
      <c r="K2063" s="110" t="s">
        <v>3614</v>
      </c>
      <c r="L2063" s="110" t="s">
        <v>1095</v>
      </c>
      <c r="M2063" s="134" t="str">
        <f t="shared" si="76"/>
        <v/>
      </c>
      <c r="N2063" s="110"/>
      <c r="O2063" s="110"/>
      <c r="P2063" s="234"/>
    </row>
    <row r="2064" spans="1:16" x14ac:dyDescent="0.2">
      <c r="A2064" s="154"/>
      <c r="B2064" s="154"/>
      <c r="C2064" s="154"/>
      <c r="D2064" s="149"/>
      <c r="E2064" s="149"/>
      <c r="F2064" s="150"/>
      <c r="H2064" s="106"/>
      <c r="I2064" s="110" t="str">
        <f t="shared" si="75"/>
        <v/>
      </c>
      <c r="J2064" s="122" t="s">
        <v>17181</v>
      </c>
      <c r="K2064" s="110" t="s">
        <v>3615</v>
      </c>
      <c r="L2064" s="110" t="s">
        <v>1095</v>
      </c>
      <c r="M2064" s="134" t="str">
        <f t="shared" si="76"/>
        <v/>
      </c>
      <c r="N2064" s="110"/>
      <c r="O2064" s="110"/>
      <c r="P2064" s="234"/>
    </row>
    <row r="2065" spans="1:16" x14ac:dyDescent="0.2">
      <c r="A2065" s="154"/>
      <c r="B2065" s="154"/>
      <c r="C2065" s="154"/>
      <c r="D2065" s="149"/>
      <c r="E2065" s="149"/>
      <c r="F2065" s="150"/>
      <c r="H2065" s="106"/>
      <c r="I2065" s="110" t="str">
        <f t="shared" si="75"/>
        <v/>
      </c>
      <c r="J2065" s="122" t="s">
        <v>17182</v>
      </c>
      <c r="K2065" s="110" t="s">
        <v>3616</v>
      </c>
      <c r="L2065" s="110" t="s">
        <v>1095</v>
      </c>
      <c r="M2065" s="134" t="str">
        <f t="shared" si="76"/>
        <v/>
      </c>
      <c r="N2065" s="110"/>
      <c r="O2065" s="110"/>
      <c r="P2065" s="234"/>
    </row>
    <row r="2066" spans="1:16" x14ac:dyDescent="0.2">
      <c r="A2066" s="154"/>
      <c r="B2066" s="154"/>
      <c r="C2066" s="154"/>
      <c r="D2066" s="149"/>
      <c r="E2066" s="149"/>
      <c r="F2066" s="150"/>
      <c r="H2066" s="106"/>
      <c r="I2066" s="110" t="str">
        <f t="shared" si="75"/>
        <v/>
      </c>
      <c r="J2066" s="122" t="s">
        <v>17183</v>
      </c>
      <c r="K2066" s="110" t="s">
        <v>3617</v>
      </c>
      <c r="L2066" s="110" t="s">
        <v>1095</v>
      </c>
      <c r="M2066" s="134" t="str">
        <f t="shared" si="76"/>
        <v/>
      </c>
      <c r="N2066" s="110"/>
      <c r="O2066" s="110"/>
      <c r="P2066" s="234"/>
    </row>
    <row r="2067" spans="1:16" x14ac:dyDescent="0.2">
      <c r="A2067" s="154"/>
      <c r="B2067" s="154"/>
      <c r="C2067" s="154"/>
      <c r="D2067" s="149"/>
      <c r="E2067" s="149"/>
      <c r="F2067" s="150"/>
      <c r="H2067" s="106"/>
      <c r="I2067" s="110" t="str">
        <f t="shared" si="75"/>
        <v/>
      </c>
      <c r="J2067" s="122" t="s">
        <v>17184</v>
      </c>
      <c r="K2067" s="110" t="s">
        <v>3618</v>
      </c>
      <c r="L2067" s="110" t="s">
        <v>1095</v>
      </c>
      <c r="M2067" s="134" t="str">
        <f t="shared" si="76"/>
        <v/>
      </c>
      <c r="N2067" s="110"/>
      <c r="O2067" s="110"/>
      <c r="P2067" s="234"/>
    </row>
    <row r="2068" spans="1:16" x14ac:dyDescent="0.2">
      <c r="A2068" s="154"/>
      <c r="B2068" s="154"/>
      <c r="C2068" s="154"/>
      <c r="D2068" s="149"/>
      <c r="E2068" s="149"/>
      <c r="F2068" s="150"/>
      <c r="H2068" s="106"/>
      <c r="I2068" s="110" t="str">
        <f t="shared" si="75"/>
        <v/>
      </c>
      <c r="J2068" s="122" t="s">
        <v>17185</v>
      </c>
      <c r="K2068" s="110" t="s">
        <v>3619</v>
      </c>
      <c r="L2068" s="110" t="s">
        <v>1095</v>
      </c>
      <c r="M2068" s="134" t="str">
        <f t="shared" si="76"/>
        <v/>
      </c>
      <c r="N2068" s="110"/>
      <c r="O2068" s="110"/>
      <c r="P2068" s="234"/>
    </row>
    <row r="2069" spans="1:16" x14ac:dyDescent="0.2">
      <c r="A2069" s="154"/>
      <c r="B2069" s="154"/>
      <c r="C2069" s="154"/>
      <c r="D2069" s="149"/>
      <c r="E2069" s="149"/>
      <c r="F2069" s="150"/>
      <c r="H2069" s="106"/>
      <c r="I2069" s="110" t="str">
        <f t="shared" si="75"/>
        <v/>
      </c>
      <c r="J2069" s="122" t="s">
        <v>17186</v>
      </c>
      <c r="K2069" s="110" t="s">
        <v>3620</v>
      </c>
      <c r="L2069" s="110" t="s">
        <v>1095</v>
      </c>
      <c r="M2069" s="134" t="str">
        <f t="shared" si="76"/>
        <v/>
      </c>
      <c r="N2069" s="110"/>
      <c r="O2069" s="110"/>
      <c r="P2069" s="234"/>
    </row>
    <row r="2070" spans="1:16" x14ac:dyDescent="0.2">
      <c r="A2070" s="154"/>
      <c r="B2070" s="154"/>
      <c r="C2070" s="154"/>
      <c r="D2070" s="149"/>
      <c r="E2070" s="149"/>
      <c r="F2070" s="150"/>
      <c r="H2070" s="106"/>
      <c r="I2070" s="110" t="str">
        <f t="shared" si="75"/>
        <v/>
      </c>
      <c r="J2070" s="122" t="s">
        <v>17187</v>
      </c>
      <c r="K2070" s="110" t="s">
        <v>3621</v>
      </c>
      <c r="L2070" s="110" t="s">
        <v>1095</v>
      </c>
      <c r="M2070" s="134" t="str">
        <f t="shared" si="76"/>
        <v/>
      </c>
      <c r="N2070" s="110"/>
      <c r="O2070" s="110"/>
      <c r="P2070" s="234"/>
    </row>
    <row r="2071" spans="1:16" x14ac:dyDescent="0.2">
      <c r="A2071" s="154"/>
      <c r="B2071" s="154"/>
      <c r="C2071" s="154"/>
      <c r="D2071" s="149"/>
      <c r="E2071" s="149"/>
      <c r="F2071" s="150"/>
      <c r="H2071" s="106"/>
      <c r="I2071" s="110" t="str">
        <f t="shared" si="75"/>
        <v/>
      </c>
      <c r="J2071" s="122" t="s">
        <v>17188</v>
      </c>
      <c r="K2071" s="110" t="s">
        <v>3622</v>
      </c>
      <c r="L2071" s="110" t="s">
        <v>1095</v>
      </c>
      <c r="M2071" s="134" t="str">
        <f t="shared" si="76"/>
        <v/>
      </c>
      <c r="N2071" s="110"/>
      <c r="O2071" s="110"/>
      <c r="P2071" s="234"/>
    </row>
    <row r="2072" spans="1:16" x14ac:dyDescent="0.2">
      <c r="A2072" s="154"/>
      <c r="B2072" s="154"/>
      <c r="C2072" s="154"/>
      <c r="D2072" s="149"/>
      <c r="E2072" s="149"/>
      <c r="F2072" s="150"/>
      <c r="H2072" s="106"/>
      <c r="I2072" s="110" t="str">
        <f t="shared" si="75"/>
        <v/>
      </c>
      <c r="J2072" s="122" t="s">
        <v>17189</v>
      </c>
      <c r="K2072" s="110" t="s">
        <v>3623</v>
      </c>
      <c r="L2072" s="110" t="s">
        <v>1095</v>
      </c>
      <c r="M2072" s="134" t="str">
        <f t="shared" si="76"/>
        <v/>
      </c>
      <c r="N2072" s="110"/>
      <c r="O2072" s="110"/>
      <c r="P2072" s="234"/>
    </row>
    <row r="2073" spans="1:16" x14ac:dyDescent="0.2">
      <c r="A2073" s="154"/>
      <c r="B2073" s="154"/>
      <c r="C2073" s="154"/>
      <c r="D2073" s="149"/>
      <c r="E2073" s="149"/>
      <c r="F2073" s="150"/>
      <c r="H2073" s="106"/>
      <c r="I2073" s="110" t="str">
        <f t="shared" si="75"/>
        <v/>
      </c>
      <c r="J2073" s="122" t="s">
        <v>17190</v>
      </c>
      <c r="K2073" s="110" t="s">
        <v>3624</v>
      </c>
      <c r="L2073" s="110" t="s">
        <v>1095</v>
      </c>
      <c r="M2073" s="134" t="str">
        <f t="shared" si="76"/>
        <v/>
      </c>
      <c r="N2073" s="110"/>
      <c r="O2073" s="110"/>
      <c r="P2073" s="234"/>
    </row>
    <row r="2074" spans="1:16" x14ac:dyDescent="0.2">
      <c r="A2074" s="154"/>
      <c r="B2074" s="154"/>
      <c r="C2074" s="154"/>
      <c r="D2074" s="149"/>
      <c r="E2074" s="149"/>
      <c r="F2074" s="150"/>
      <c r="H2074" s="106"/>
      <c r="I2074" s="110" t="str">
        <f t="shared" si="75"/>
        <v/>
      </c>
      <c r="J2074" s="122" t="s">
        <v>17191</v>
      </c>
      <c r="K2074" s="110" t="s">
        <v>3625</v>
      </c>
      <c r="L2074" s="110" t="s">
        <v>1095</v>
      </c>
      <c r="M2074" s="134" t="str">
        <f t="shared" si="76"/>
        <v/>
      </c>
      <c r="N2074" s="110"/>
      <c r="O2074" s="110"/>
      <c r="P2074" s="234"/>
    </row>
    <row r="2075" spans="1:16" x14ac:dyDescent="0.2">
      <c r="A2075" s="154"/>
      <c r="B2075" s="154"/>
      <c r="C2075" s="154"/>
      <c r="D2075" s="149"/>
      <c r="E2075" s="149"/>
      <c r="F2075" s="150"/>
      <c r="H2075" s="106"/>
      <c r="I2075" s="110" t="str">
        <f t="shared" si="75"/>
        <v/>
      </c>
      <c r="J2075" s="122" t="s">
        <v>17192</v>
      </c>
      <c r="K2075" s="110" t="s">
        <v>3626</v>
      </c>
      <c r="L2075" s="110" t="s">
        <v>1095</v>
      </c>
      <c r="M2075" s="134" t="str">
        <f t="shared" si="76"/>
        <v/>
      </c>
      <c r="N2075" s="110"/>
      <c r="O2075" s="110"/>
      <c r="P2075" s="234"/>
    </row>
    <row r="2076" spans="1:16" x14ac:dyDescent="0.2">
      <c r="A2076" s="154"/>
      <c r="B2076" s="154"/>
      <c r="C2076" s="154"/>
      <c r="D2076" s="149"/>
      <c r="E2076" s="149"/>
      <c r="F2076" s="150"/>
      <c r="H2076" s="106"/>
      <c r="I2076" s="110" t="str">
        <f t="shared" si="75"/>
        <v/>
      </c>
      <c r="J2076" s="122" t="s">
        <v>17193</v>
      </c>
      <c r="K2076" s="110" t="s">
        <v>3627</v>
      </c>
      <c r="L2076" s="110" t="s">
        <v>1095</v>
      </c>
      <c r="M2076" s="134" t="str">
        <f t="shared" si="76"/>
        <v/>
      </c>
      <c r="N2076" s="110"/>
      <c r="O2076" s="110"/>
      <c r="P2076" s="234"/>
    </row>
    <row r="2077" spans="1:16" x14ac:dyDescent="0.2">
      <c r="A2077" s="154"/>
      <c r="B2077" s="154"/>
      <c r="C2077" s="154"/>
      <c r="D2077" s="149"/>
      <c r="E2077" s="149"/>
      <c r="F2077" s="150"/>
      <c r="H2077" s="106"/>
      <c r="I2077" s="110" t="str">
        <f t="shared" si="75"/>
        <v/>
      </c>
      <c r="J2077" s="122" t="s">
        <v>17194</v>
      </c>
      <c r="K2077" s="110" t="s">
        <v>3628</v>
      </c>
      <c r="L2077" s="110" t="s">
        <v>1095</v>
      </c>
      <c r="M2077" s="134" t="str">
        <f t="shared" si="76"/>
        <v/>
      </c>
      <c r="N2077" s="110"/>
      <c r="O2077" s="110"/>
      <c r="P2077" s="234"/>
    </row>
    <row r="2078" spans="1:16" x14ac:dyDescent="0.2">
      <c r="A2078" s="154"/>
      <c r="B2078" s="154"/>
      <c r="C2078" s="154"/>
      <c r="D2078" s="149"/>
      <c r="E2078" s="149"/>
      <c r="F2078" s="150"/>
      <c r="H2078" s="106"/>
      <c r="I2078" s="110" t="str">
        <f t="shared" si="75"/>
        <v/>
      </c>
      <c r="J2078" s="122" t="s">
        <v>17195</v>
      </c>
      <c r="K2078" s="110" t="s">
        <v>3629</v>
      </c>
      <c r="L2078" s="110" t="s">
        <v>1095</v>
      </c>
      <c r="M2078" s="134" t="str">
        <f t="shared" si="76"/>
        <v/>
      </c>
      <c r="N2078" s="110"/>
      <c r="O2078" s="110"/>
      <c r="P2078" s="234"/>
    </row>
    <row r="2079" spans="1:16" x14ac:dyDescent="0.2">
      <c r="A2079" s="154"/>
      <c r="B2079" s="154"/>
      <c r="C2079" s="154"/>
      <c r="D2079" s="149"/>
      <c r="E2079" s="149"/>
      <c r="F2079" s="150"/>
      <c r="H2079" s="106"/>
      <c r="I2079" s="110" t="str">
        <f t="shared" si="75"/>
        <v/>
      </c>
      <c r="J2079" s="122" t="s">
        <v>17196</v>
      </c>
      <c r="K2079" s="110" t="s">
        <v>3630</v>
      </c>
      <c r="L2079" s="110" t="s">
        <v>1095</v>
      </c>
      <c r="M2079" s="134" t="str">
        <f t="shared" si="76"/>
        <v/>
      </c>
      <c r="N2079" s="110"/>
      <c r="O2079" s="110"/>
      <c r="P2079" s="234"/>
    </row>
    <row r="2080" spans="1:16" x14ac:dyDescent="0.2">
      <c r="A2080" s="154"/>
      <c r="B2080" s="154"/>
      <c r="C2080" s="154"/>
      <c r="D2080" s="149"/>
      <c r="E2080" s="149"/>
      <c r="F2080" s="150"/>
      <c r="H2080" s="106"/>
      <c r="I2080" s="110" t="str">
        <f t="shared" si="75"/>
        <v/>
      </c>
      <c r="J2080" s="122" t="s">
        <v>17197</v>
      </c>
      <c r="K2080" s="110" t="s">
        <v>3631</v>
      </c>
      <c r="L2080" s="110" t="s">
        <v>1095</v>
      </c>
      <c r="M2080" s="134" t="str">
        <f t="shared" si="76"/>
        <v/>
      </c>
      <c r="N2080" s="110"/>
      <c r="O2080" s="110"/>
      <c r="P2080" s="234"/>
    </row>
    <row r="2081" spans="1:16" x14ac:dyDescent="0.2">
      <c r="A2081" s="154"/>
      <c r="B2081" s="154"/>
      <c r="C2081" s="154"/>
      <c r="D2081" s="149"/>
      <c r="E2081" s="149"/>
      <c r="F2081" s="150"/>
      <c r="H2081" s="106"/>
      <c r="I2081" s="110" t="str">
        <f t="shared" si="75"/>
        <v/>
      </c>
      <c r="J2081" s="122" t="s">
        <v>17198</v>
      </c>
      <c r="K2081" s="110" t="s">
        <v>3632</v>
      </c>
      <c r="L2081" s="110" t="s">
        <v>1095</v>
      </c>
      <c r="M2081" s="134" t="str">
        <f t="shared" si="76"/>
        <v/>
      </c>
      <c r="N2081" s="110"/>
      <c r="O2081" s="110"/>
      <c r="P2081" s="234"/>
    </row>
    <row r="2082" spans="1:16" x14ac:dyDescent="0.2">
      <c r="A2082" s="154"/>
      <c r="B2082" s="154"/>
      <c r="C2082" s="154"/>
      <c r="D2082" s="149"/>
      <c r="E2082" s="149"/>
      <c r="F2082" s="150"/>
      <c r="H2082" s="106"/>
      <c r="I2082" s="110" t="str">
        <f t="shared" si="75"/>
        <v/>
      </c>
      <c r="J2082" s="122" t="s">
        <v>17199</v>
      </c>
      <c r="K2082" s="110" t="s">
        <v>3633</v>
      </c>
      <c r="L2082" s="110" t="s">
        <v>1095</v>
      </c>
      <c r="M2082" s="134" t="str">
        <f t="shared" si="76"/>
        <v/>
      </c>
      <c r="N2082" s="110"/>
      <c r="O2082" s="110"/>
      <c r="P2082" s="234"/>
    </row>
    <row r="2083" spans="1:16" x14ac:dyDescent="0.2">
      <c r="A2083" s="154"/>
      <c r="B2083" s="154"/>
      <c r="C2083" s="154"/>
      <c r="D2083" s="149"/>
      <c r="E2083" s="149"/>
      <c r="F2083" s="150"/>
      <c r="H2083" s="106"/>
      <c r="I2083" s="110" t="str">
        <f t="shared" si="75"/>
        <v/>
      </c>
      <c r="J2083" s="122" t="s">
        <v>17200</v>
      </c>
      <c r="K2083" s="110" t="s">
        <v>3634</v>
      </c>
      <c r="L2083" s="110" t="s">
        <v>1095</v>
      </c>
      <c r="M2083" s="134" t="str">
        <f t="shared" si="76"/>
        <v/>
      </c>
      <c r="N2083" s="110"/>
      <c r="O2083" s="110"/>
      <c r="P2083" s="234"/>
    </row>
    <row r="2084" spans="1:16" x14ac:dyDescent="0.2">
      <c r="A2084" s="154"/>
      <c r="B2084" s="154"/>
      <c r="C2084" s="154"/>
      <c r="D2084" s="149"/>
      <c r="E2084" s="149"/>
      <c r="F2084" s="150"/>
      <c r="H2084" s="106"/>
      <c r="I2084" s="110" t="str">
        <f t="shared" si="75"/>
        <v/>
      </c>
      <c r="J2084" s="122" t="s">
        <v>17201</v>
      </c>
      <c r="K2084" s="110" t="s">
        <v>3635</v>
      </c>
      <c r="L2084" s="110" t="s">
        <v>1095</v>
      </c>
      <c r="M2084" s="134" t="str">
        <f t="shared" si="76"/>
        <v/>
      </c>
      <c r="N2084" s="110"/>
      <c r="O2084" s="110"/>
      <c r="P2084" s="234"/>
    </row>
    <row r="2085" spans="1:16" x14ac:dyDescent="0.2">
      <c r="A2085" s="154"/>
      <c r="B2085" s="154"/>
      <c r="C2085" s="154"/>
      <c r="D2085" s="149"/>
      <c r="E2085" s="149"/>
      <c r="F2085" s="150"/>
      <c r="H2085" s="106"/>
      <c r="I2085" s="110" t="str">
        <f t="shared" si="75"/>
        <v/>
      </c>
      <c r="J2085" s="122" t="s">
        <v>17202</v>
      </c>
      <c r="K2085" s="110" t="s">
        <v>3636</v>
      </c>
      <c r="L2085" s="110" t="s">
        <v>1095</v>
      </c>
      <c r="M2085" s="134" t="str">
        <f t="shared" si="76"/>
        <v/>
      </c>
      <c r="N2085" s="110"/>
      <c r="O2085" s="110"/>
      <c r="P2085" s="234"/>
    </row>
    <row r="2086" spans="1:16" x14ac:dyDescent="0.2">
      <c r="A2086" s="154"/>
      <c r="B2086" s="154"/>
      <c r="C2086" s="154"/>
      <c r="D2086" s="149"/>
      <c r="E2086" s="149"/>
      <c r="F2086" s="150"/>
      <c r="H2086" s="106"/>
      <c r="I2086" s="110" t="str">
        <f t="shared" si="75"/>
        <v/>
      </c>
      <c r="J2086" s="122" t="s">
        <v>17203</v>
      </c>
      <c r="K2086" s="110" t="s">
        <v>3637</v>
      </c>
      <c r="L2086" s="110" t="s">
        <v>1095</v>
      </c>
      <c r="M2086" s="134" t="str">
        <f t="shared" si="76"/>
        <v/>
      </c>
      <c r="N2086" s="110"/>
      <c r="O2086" s="110"/>
      <c r="P2086" s="234"/>
    </row>
    <row r="2087" spans="1:16" x14ac:dyDescent="0.2">
      <c r="A2087" s="154"/>
      <c r="B2087" s="154"/>
      <c r="C2087" s="154"/>
      <c r="D2087" s="149"/>
      <c r="E2087" s="149"/>
      <c r="F2087" s="150"/>
      <c r="H2087" s="106"/>
      <c r="I2087" s="110" t="str">
        <f t="shared" si="75"/>
        <v/>
      </c>
      <c r="J2087" s="122" t="s">
        <v>17204</v>
      </c>
      <c r="K2087" s="110" t="s">
        <v>3638</v>
      </c>
      <c r="L2087" s="110" t="s">
        <v>1095</v>
      </c>
      <c r="M2087" s="134" t="str">
        <f t="shared" si="76"/>
        <v/>
      </c>
      <c r="N2087" s="110"/>
      <c r="O2087" s="110"/>
      <c r="P2087" s="234"/>
    </row>
    <row r="2088" spans="1:16" x14ac:dyDescent="0.2">
      <c r="A2088" s="154"/>
      <c r="B2088" s="154"/>
      <c r="C2088" s="154"/>
      <c r="D2088" s="149"/>
      <c r="E2088" s="149"/>
      <c r="F2088" s="150"/>
      <c r="H2088" s="106"/>
      <c r="I2088" s="110" t="str">
        <f t="shared" si="75"/>
        <v/>
      </c>
      <c r="J2088" s="122" t="s">
        <v>19369</v>
      </c>
      <c r="K2088" s="110" t="s">
        <v>3639</v>
      </c>
      <c r="L2088" s="110" t="s">
        <v>1095</v>
      </c>
      <c r="M2088" s="134" t="str">
        <f t="shared" si="76"/>
        <v/>
      </c>
      <c r="N2088" s="110"/>
      <c r="O2088" s="110"/>
      <c r="P2088" s="234"/>
    </row>
    <row r="2089" spans="1:16" x14ac:dyDescent="0.2">
      <c r="A2089" s="154"/>
      <c r="B2089" s="154"/>
      <c r="C2089" s="154"/>
      <c r="D2089" s="149"/>
      <c r="E2089" s="149"/>
      <c r="F2089" s="150"/>
      <c r="H2089" s="106"/>
      <c r="I2089" s="110" t="str">
        <f t="shared" si="75"/>
        <v/>
      </c>
      <c r="J2089" s="122" t="s">
        <v>17205</v>
      </c>
      <c r="K2089" s="110" t="s">
        <v>3640</v>
      </c>
      <c r="L2089" s="110" t="s">
        <v>1095</v>
      </c>
      <c r="M2089" s="134" t="str">
        <f t="shared" si="76"/>
        <v/>
      </c>
      <c r="N2089" s="110"/>
      <c r="O2089" s="110"/>
      <c r="P2089" s="234"/>
    </row>
    <row r="2090" spans="1:16" x14ac:dyDescent="0.2">
      <c r="A2090" s="154"/>
      <c r="B2090" s="154"/>
      <c r="C2090" s="154"/>
      <c r="D2090" s="149"/>
      <c r="E2090" s="149"/>
      <c r="F2090" s="150"/>
      <c r="H2090" s="106"/>
      <c r="I2090" s="110" t="str">
        <f t="shared" si="75"/>
        <v/>
      </c>
      <c r="J2090" s="122" t="s">
        <v>17206</v>
      </c>
      <c r="K2090" s="110" t="s">
        <v>3641</v>
      </c>
      <c r="L2090" s="110" t="s">
        <v>1095</v>
      </c>
      <c r="M2090" s="134" t="str">
        <f t="shared" si="76"/>
        <v/>
      </c>
      <c r="N2090" s="110"/>
      <c r="O2090" s="110"/>
      <c r="P2090" s="234"/>
    </row>
    <row r="2091" spans="1:16" x14ac:dyDescent="0.2">
      <c r="A2091" s="154"/>
      <c r="B2091" s="154"/>
      <c r="C2091" s="154"/>
      <c r="D2091" s="149"/>
      <c r="E2091" s="149"/>
      <c r="F2091" s="150"/>
      <c r="H2091" s="106"/>
      <c r="I2091" s="110" t="str">
        <f t="shared" si="75"/>
        <v/>
      </c>
      <c r="J2091" s="122" t="s">
        <v>17207</v>
      </c>
      <c r="K2091" s="110" t="s">
        <v>3642</v>
      </c>
      <c r="L2091" s="110" t="s">
        <v>1095</v>
      </c>
      <c r="M2091" s="134" t="str">
        <f t="shared" si="76"/>
        <v/>
      </c>
      <c r="N2091" s="110"/>
      <c r="O2091" s="110"/>
      <c r="P2091" s="234"/>
    </row>
    <row r="2092" spans="1:16" x14ac:dyDescent="0.2">
      <c r="A2092" s="154"/>
      <c r="B2092" s="154"/>
      <c r="C2092" s="154"/>
      <c r="D2092" s="149"/>
      <c r="E2092" s="149"/>
      <c r="F2092" s="150"/>
      <c r="H2092" s="106"/>
      <c r="I2092" s="110" t="str">
        <f t="shared" si="75"/>
        <v/>
      </c>
      <c r="J2092" s="122" t="s">
        <v>17208</v>
      </c>
      <c r="K2092" s="110" t="s">
        <v>3643</v>
      </c>
      <c r="L2092" s="110" t="s">
        <v>1095</v>
      </c>
      <c r="M2092" s="134" t="str">
        <f t="shared" si="76"/>
        <v/>
      </c>
      <c r="N2092" s="110"/>
      <c r="O2092" s="110"/>
      <c r="P2092" s="234"/>
    </row>
    <row r="2093" spans="1:16" x14ac:dyDescent="0.2">
      <c r="A2093" s="154"/>
      <c r="B2093" s="154"/>
      <c r="C2093" s="154"/>
      <c r="D2093" s="149"/>
      <c r="E2093" s="149"/>
      <c r="F2093" s="150"/>
      <c r="H2093" s="106"/>
      <c r="I2093" s="110" t="str">
        <f t="shared" si="75"/>
        <v/>
      </c>
      <c r="J2093" s="122" t="s">
        <v>17209</v>
      </c>
      <c r="K2093" s="110" t="s">
        <v>3644</v>
      </c>
      <c r="L2093" s="110" t="s">
        <v>1095</v>
      </c>
      <c r="M2093" s="134" t="str">
        <f t="shared" si="76"/>
        <v/>
      </c>
      <c r="N2093" s="110"/>
      <c r="O2093" s="110"/>
      <c r="P2093" s="234"/>
    </row>
    <row r="2094" spans="1:16" x14ac:dyDescent="0.2">
      <c r="A2094" s="154"/>
      <c r="B2094" s="154"/>
      <c r="C2094" s="154"/>
      <c r="D2094" s="149"/>
      <c r="E2094" s="149"/>
      <c r="F2094" s="150"/>
      <c r="H2094" s="106"/>
      <c r="I2094" s="110" t="str">
        <f t="shared" si="75"/>
        <v/>
      </c>
      <c r="J2094" s="122" t="s">
        <v>17210</v>
      </c>
      <c r="K2094" s="110" t="s">
        <v>3645</v>
      </c>
      <c r="L2094" s="110" t="s">
        <v>1095</v>
      </c>
      <c r="M2094" s="134" t="str">
        <f t="shared" si="76"/>
        <v/>
      </c>
      <c r="N2094" s="110"/>
      <c r="O2094" s="110"/>
      <c r="P2094" s="234"/>
    </row>
    <row r="2095" spans="1:16" x14ac:dyDescent="0.2">
      <c r="A2095" s="154"/>
      <c r="B2095" s="154"/>
      <c r="C2095" s="154"/>
      <c r="D2095" s="149"/>
      <c r="E2095" s="149"/>
      <c r="F2095" s="150"/>
      <c r="H2095" s="106"/>
      <c r="I2095" s="110" t="str">
        <f t="shared" si="75"/>
        <v/>
      </c>
      <c r="J2095" s="122" t="s">
        <v>17211</v>
      </c>
      <c r="K2095" s="110" t="s">
        <v>3646</v>
      </c>
      <c r="L2095" s="110" t="s">
        <v>1095</v>
      </c>
      <c r="M2095" s="134" t="str">
        <f t="shared" si="76"/>
        <v/>
      </c>
      <c r="N2095" s="110"/>
      <c r="O2095" s="110"/>
      <c r="P2095" s="234"/>
    </row>
    <row r="2096" spans="1:16" x14ac:dyDescent="0.2">
      <c r="A2096" s="154"/>
      <c r="B2096" s="154"/>
      <c r="C2096" s="154"/>
      <c r="D2096" s="149"/>
      <c r="E2096" s="149"/>
      <c r="F2096" s="150"/>
      <c r="H2096" s="106"/>
      <c r="I2096" s="110" t="str">
        <f t="shared" si="75"/>
        <v/>
      </c>
      <c r="J2096" s="122" t="s">
        <v>17212</v>
      </c>
      <c r="K2096" s="110" t="s">
        <v>3647</v>
      </c>
      <c r="L2096" s="110" t="s">
        <v>1095</v>
      </c>
      <c r="M2096" s="134" t="str">
        <f t="shared" si="76"/>
        <v/>
      </c>
      <c r="N2096" s="110"/>
      <c r="O2096" s="110"/>
      <c r="P2096" s="234"/>
    </row>
    <row r="2097" spans="1:16" x14ac:dyDescent="0.2">
      <c r="A2097" s="154"/>
      <c r="B2097" s="154"/>
      <c r="C2097" s="154"/>
      <c r="D2097" s="149"/>
      <c r="E2097" s="149"/>
      <c r="F2097" s="150"/>
      <c r="H2097" s="106"/>
      <c r="I2097" s="110" t="str">
        <f t="shared" si="75"/>
        <v/>
      </c>
      <c r="J2097" s="122" t="s">
        <v>17213</v>
      </c>
      <c r="K2097" s="110" t="s">
        <v>3648</v>
      </c>
      <c r="L2097" s="110" t="s">
        <v>1095</v>
      </c>
      <c r="M2097" s="134" t="str">
        <f t="shared" si="76"/>
        <v/>
      </c>
      <c r="N2097" s="110"/>
      <c r="O2097" s="110"/>
      <c r="P2097" s="234"/>
    </row>
    <row r="2098" spans="1:16" x14ac:dyDescent="0.2">
      <c r="A2098" s="154"/>
      <c r="B2098" s="154"/>
      <c r="C2098" s="154"/>
      <c r="D2098" s="149"/>
      <c r="E2098" s="149"/>
      <c r="F2098" s="150"/>
      <c r="H2098" s="106"/>
      <c r="I2098" s="110" t="str">
        <f t="shared" si="75"/>
        <v/>
      </c>
      <c r="J2098" s="122" t="s">
        <v>17214</v>
      </c>
      <c r="K2098" s="110" t="s">
        <v>3649</v>
      </c>
      <c r="L2098" s="110" t="s">
        <v>1095</v>
      </c>
      <c r="M2098" s="134" t="str">
        <f t="shared" si="76"/>
        <v/>
      </c>
      <c r="N2098" s="110"/>
      <c r="O2098" s="110"/>
      <c r="P2098" s="234"/>
    </row>
    <row r="2099" spans="1:16" x14ac:dyDescent="0.2">
      <c r="A2099" s="154"/>
      <c r="B2099" s="154"/>
      <c r="C2099" s="154"/>
      <c r="D2099" s="149"/>
      <c r="E2099" s="149"/>
      <c r="F2099" s="150"/>
      <c r="H2099" s="106"/>
      <c r="I2099" s="110" t="str">
        <f t="shared" si="75"/>
        <v/>
      </c>
      <c r="J2099" s="122" t="s">
        <v>17215</v>
      </c>
      <c r="K2099" s="110" t="s">
        <v>3650</v>
      </c>
      <c r="L2099" s="110" t="s">
        <v>1095</v>
      </c>
      <c r="M2099" s="134" t="str">
        <f t="shared" si="76"/>
        <v/>
      </c>
      <c r="N2099" s="110"/>
      <c r="O2099" s="110"/>
      <c r="P2099" s="234"/>
    </row>
    <row r="2100" spans="1:16" x14ac:dyDescent="0.2">
      <c r="A2100" s="154"/>
      <c r="B2100" s="154"/>
      <c r="C2100" s="154"/>
      <c r="D2100" s="149"/>
      <c r="E2100" s="149"/>
      <c r="F2100" s="150"/>
      <c r="H2100" s="106"/>
      <c r="I2100" s="110" t="str">
        <f t="shared" si="75"/>
        <v/>
      </c>
      <c r="J2100" s="122" t="s">
        <v>17216</v>
      </c>
      <c r="K2100" s="110" t="s">
        <v>3651</v>
      </c>
      <c r="L2100" s="110" t="s">
        <v>1095</v>
      </c>
      <c r="M2100" s="134" t="str">
        <f t="shared" si="76"/>
        <v/>
      </c>
      <c r="N2100" s="110"/>
      <c r="O2100" s="110"/>
      <c r="P2100" s="234"/>
    </row>
    <row r="2101" spans="1:16" x14ac:dyDescent="0.2">
      <c r="A2101" s="154"/>
      <c r="B2101" s="154"/>
      <c r="C2101" s="154"/>
      <c r="D2101" s="149"/>
      <c r="E2101" s="149"/>
      <c r="F2101" s="150"/>
      <c r="H2101" s="106"/>
      <c r="I2101" s="110" t="str">
        <f t="shared" si="75"/>
        <v/>
      </c>
      <c r="J2101" s="122" t="s">
        <v>17217</v>
      </c>
      <c r="K2101" s="110" t="s">
        <v>3652</v>
      </c>
      <c r="L2101" s="110" t="s">
        <v>1095</v>
      </c>
      <c r="M2101" s="134" t="str">
        <f t="shared" si="76"/>
        <v/>
      </c>
      <c r="N2101" s="110"/>
      <c r="O2101" s="110"/>
      <c r="P2101" s="234"/>
    </row>
    <row r="2102" spans="1:16" x14ac:dyDescent="0.2">
      <c r="A2102" s="154"/>
      <c r="B2102" s="154"/>
      <c r="C2102" s="154"/>
      <c r="D2102" s="149"/>
      <c r="E2102" s="149"/>
      <c r="F2102" s="150"/>
      <c r="H2102" s="106"/>
      <c r="I2102" s="110" t="str">
        <f t="shared" si="75"/>
        <v/>
      </c>
      <c r="J2102" s="122" t="s">
        <v>17218</v>
      </c>
      <c r="K2102" s="110" t="s">
        <v>3653</v>
      </c>
      <c r="L2102" s="110" t="s">
        <v>1095</v>
      </c>
      <c r="M2102" s="134" t="str">
        <f t="shared" si="76"/>
        <v/>
      </c>
      <c r="N2102" s="110"/>
      <c r="O2102" s="110"/>
      <c r="P2102" s="234"/>
    </row>
    <row r="2103" spans="1:16" x14ac:dyDescent="0.2">
      <c r="A2103" s="154"/>
      <c r="B2103" s="154"/>
      <c r="C2103" s="154"/>
      <c r="D2103" s="149"/>
      <c r="E2103" s="149"/>
      <c r="F2103" s="150"/>
      <c r="H2103" s="106"/>
      <c r="I2103" s="110" t="str">
        <f t="shared" si="75"/>
        <v/>
      </c>
      <c r="J2103" s="122" t="s">
        <v>17219</v>
      </c>
      <c r="K2103" s="110" t="s">
        <v>3654</v>
      </c>
      <c r="L2103" s="110" t="s">
        <v>1095</v>
      </c>
      <c r="M2103" s="134" t="str">
        <f t="shared" si="76"/>
        <v/>
      </c>
      <c r="N2103" s="110"/>
      <c r="O2103" s="110"/>
      <c r="P2103" s="234"/>
    </row>
    <row r="2104" spans="1:16" x14ac:dyDescent="0.2">
      <c r="A2104" s="154"/>
      <c r="B2104" s="154"/>
      <c r="C2104" s="154"/>
      <c r="D2104" s="149"/>
      <c r="E2104" s="149"/>
      <c r="F2104" s="150"/>
      <c r="H2104" s="106"/>
      <c r="I2104" s="110" t="str">
        <f t="shared" si="75"/>
        <v/>
      </c>
      <c r="J2104" s="122" t="s">
        <v>17220</v>
      </c>
      <c r="K2104" s="110" t="s">
        <v>3655</v>
      </c>
      <c r="L2104" s="110" t="s">
        <v>1095</v>
      </c>
      <c r="M2104" s="134" t="str">
        <f t="shared" si="76"/>
        <v/>
      </c>
      <c r="N2104" s="110"/>
      <c r="O2104" s="110"/>
      <c r="P2104" s="234"/>
    </row>
    <row r="2105" spans="1:16" x14ac:dyDescent="0.2">
      <c r="A2105" s="154"/>
      <c r="B2105" s="154"/>
      <c r="C2105" s="154"/>
      <c r="D2105" s="149"/>
      <c r="E2105" s="149"/>
      <c r="F2105" s="150"/>
      <c r="H2105" s="106"/>
      <c r="I2105" s="110" t="str">
        <f t="shared" si="75"/>
        <v/>
      </c>
      <c r="J2105" s="122" t="s">
        <v>17221</v>
      </c>
      <c r="K2105" s="110" t="s">
        <v>3656</v>
      </c>
      <c r="L2105" s="110" t="s">
        <v>1095</v>
      </c>
      <c r="M2105" s="134" t="str">
        <f t="shared" si="76"/>
        <v/>
      </c>
      <c r="N2105" s="110"/>
      <c r="O2105" s="110"/>
      <c r="P2105" s="234"/>
    </row>
    <row r="2106" spans="1:16" x14ac:dyDescent="0.2">
      <c r="A2106" s="154"/>
      <c r="B2106" s="154"/>
      <c r="C2106" s="154"/>
      <c r="D2106" s="149"/>
      <c r="E2106" s="149"/>
      <c r="F2106" s="150"/>
      <c r="H2106" s="106"/>
      <c r="I2106" s="110" t="str">
        <f t="shared" si="75"/>
        <v/>
      </c>
      <c r="J2106" s="122" t="s">
        <v>17222</v>
      </c>
      <c r="K2106" s="110" t="s">
        <v>3657</v>
      </c>
      <c r="L2106" s="110" t="s">
        <v>1095</v>
      </c>
      <c r="M2106" s="134" t="str">
        <f t="shared" si="76"/>
        <v/>
      </c>
      <c r="N2106" s="110"/>
      <c r="O2106" s="110"/>
      <c r="P2106" s="234"/>
    </row>
    <row r="2107" spans="1:16" x14ac:dyDescent="0.2">
      <c r="A2107" s="154"/>
      <c r="B2107" s="154"/>
      <c r="C2107" s="154"/>
      <c r="D2107" s="149"/>
      <c r="E2107" s="149"/>
      <c r="F2107" s="150"/>
      <c r="H2107" s="106"/>
      <c r="I2107" s="110" t="str">
        <f t="shared" si="75"/>
        <v/>
      </c>
      <c r="J2107" s="122" t="s">
        <v>17223</v>
      </c>
      <c r="K2107" s="110" t="s">
        <v>3658</v>
      </c>
      <c r="L2107" s="110" t="s">
        <v>1095</v>
      </c>
      <c r="M2107" s="134" t="str">
        <f t="shared" si="76"/>
        <v/>
      </c>
      <c r="N2107" s="110"/>
      <c r="O2107" s="110"/>
      <c r="P2107" s="234"/>
    </row>
    <row r="2108" spans="1:16" x14ac:dyDescent="0.2">
      <c r="A2108" s="154"/>
      <c r="B2108" s="154"/>
      <c r="C2108" s="154"/>
      <c r="D2108" s="149"/>
      <c r="E2108" s="149"/>
      <c r="F2108" s="150"/>
      <c r="H2108" s="106"/>
      <c r="I2108" s="110" t="str">
        <f t="shared" si="75"/>
        <v/>
      </c>
      <c r="J2108" s="122" t="s">
        <v>17224</v>
      </c>
      <c r="K2108" s="110" t="s">
        <v>3659</v>
      </c>
      <c r="L2108" s="110" t="s">
        <v>1095</v>
      </c>
      <c r="M2108" s="134" t="str">
        <f t="shared" si="76"/>
        <v/>
      </c>
      <c r="N2108" s="110"/>
      <c r="O2108" s="110"/>
      <c r="P2108" s="234"/>
    </row>
    <row r="2109" spans="1:16" x14ac:dyDescent="0.2">
      <c r="A2109" s="154"/>
      <c r="B2109" s="154"/>
      <c r="C2109" s="154"/>
      <c r="D2109" s="149"/>
      <c r="E2109" s="149"/>
      <c r="F2109" s="150"/>
      <c r="H2109" s="106"/>
      <c r="I2109" s="110" t="str">
        <f t="shared" si="75"/>
        <v/>
      </c>
      <c r="J2109" s="122" t="s">
        <v>17225</v>
      </c>
      <c r="K2109" s="110" t="s">
        <v>3660</v>
      </c>
      <c r="L2109" s="110" t="s">
        <v>1095</v>
      </c>
      <c r="M2109" s="134" t="str">
        <f t="shared" si="76"/>
        <v/>
      </c>
      <c r="N2109" s="110"/>
      <c r="O2109" s="110"/>
      <c r="P2109" s="234"/>
    </row>
    <row r="2110" spans="1:16" x14ac:dyDescent="0.2">
      <c r="A2110" s="154"/>
      <c r="B2110" s="154"/>
      <c r="C2110" s="154"/>
      <c r="D2110" s="149"/>
      <c r="E2110" s="149"/>
      <c r="F2110" s="150"/>
      <c r="H2110" s="106"/>
      <c r="I2110" s="110" t="str">
        <f t="shared" si="75"/>
        <v/>
      </c>
      <c r="J2110" s="122" t="s">
        <v>17226</v>
      </c>
      <c r="K2110" s="110" t="s">
        <v>3661</v>
      </c>
      <c r="L2110" s="110" t="s">
        <v>1095</v>
      </c>
      <c r="M2110" s="134" t="str">
        <f t="shared" si="76"/>
        <v/>
      </c>
      <c r="N2110" s="110"/>
      <c r="O2110" s="110"/>
      <c r="P2110" s="234"/>
    </row>
    <row r="2111" spans="1:16" x14ac:dyDescent="0.2">
      <c r="A2111" s="154"/>
      <c r="B2111" s="154"/>
      <c r="C2111" s="154"/>
      <c r="D2111" s="149"/>
      <c r="E2111" s="149"/>
      <c r="F2111" s="150"/>
      <c r="H2111" s="106"/>
      <c r="I2111" s="110" t="str">
        <f t="shared" si="75"/>
        <v/>
      </c>
      <c r="J2111" s="122" t="s">
        <v>17227</v>
      </c>
      <c r="K2111" s="110" t="s">
        <v>3662</v>
      </c>
      <c r="L2111" s="110" t="s">
        <v>1095</v>
      </c>
      <c r="M2111" s="134" t="str">
        <f t="shared" si="76"/>
        <v/>
      </c>
      <c r="N2111" s="110"/>
      <c r="O2111" s="110"/>
      <c r="P2111" s="234"/>
    </row>
    <row r="2112" spans="1:16" x14ac:dyDescent="0.2">
      <c r="A2112" s="154"/>
      <c r="B2112" s="154"/>
      <c r="C2112" s="154"/>
      <c r="D2112" s="149"/>
      <c r="E2112" s="149"/>
      <c r="F2112" s="150"/>
      <c r="H2112" s="106"/>
      <c r="I2112" s="110" t="str">
        <f t="shared" si="75"/>
        <v/>
      </c>
      <c r="J2112" s="122" t="s">
        <v>17228</v>
      </c>
      <c r="K2112" s="110" t="s">
        <v>3663</v>
      </c>
      <c r="L2112" s="110" t="s">
        <v>1095</v>
      </c>
      <c r="M2112" s="134" t="str">
        <f t="shared" si="76"/>
        <v/>
      </c>
      <c r="N2112" s="110"/>
      <c r="O2112" s="110"/>
      <c r="P2112" s="234"/>
    </row>
    <row r="2113" spans="1:16" x14ac:dyDescent="0.2">
      <c r="A2113" s="154"/>
      <c r="B2113" s="154"/>
      <c r="C2113" s="154"/>
      <c r="D2113" s="149"/>
      <c r="E2113" s="149"/>
      <c r="F2113" s="150"/>
      <c r="H2113" s="106"/>
      <c r="I2113" s="110" t="str">
        <f t="shared" si="75"/>
        <v/>
      </c>
      <c r="J2113" s="122" t="s">
        <v>17229</v>
      </c>
      <c r="K2113" s="110" t="s">
        <v>3664</v>
      </c>
      <c r="L2113" s="110" t="s">
        <v>1095</v>
      </c>
      <c r="M2113" s="134" t="str">
        <f t="shared" si="76"/>
        <v/>
      </c>
      <c r="N2113" s="110"/>
      <c r="O2113" s="110"/>
      <c r="P2113" s="234"/>
    </row>
    <row r="2114" spans="1:16" x14ac:dyDescent="0.2">
      <c r="A2114" s="154"/>
      <c r="B2114" s="154"/>
      <c r="C2114" s="154"/>
      <c r="D2114" s="149"/>
      <c r="E2114" s="149"/>
      <c r="F2114" s="150"/>
      <c r="H2114" s="106"/>
      <c r="I2114" s="110" t="str">
        <f t="shared" si="75"/>
        <v/>
      </c>
      <c r="J2114" s="122" t="s">
        <v>17230</v>
      </c>
      <c r="K2114" s="110" t="s">
        <v>3665</v>
      </c>
      <c r="L2114" s="110" t="s">
        <v>1095</v>
      </c>
      <c r="M2114" s="134" t="str">
        <f t="shared" si="76"/>
        <v/>
      </c>
      <c r="N2114" s="110"/>
      <c r="O2114" s="110"/>
      <c r="P2114" s="234"/>
    </row>
    <row r="2115" spans="1:16" x14ac:dyDescent="0.2">
      <c r="A2115" s="154"/>
      <c r="B2115" s="154"/>
      <c r="C2115" s="154"/>
      <c r="D2115" s="149"/>
      <c r="E2115" s="149"/>
      <c r="F2115" s="150"/>
      <c r="H2115" s="106"/>
      <c r="I2115" s="110" t="str">
        <f t="shared" si="75"/>
        <v/>
      </c>
      <c r="J2115" s="122" t="s">
        <v>17231</v>
      </c>
      <c r="K2115" s="110" t="s">
        <v>3666</v>
      </c>
      <c r="L2115" s="110" t="s">
        <v>1095</v>
      </c>
      <c r="M2115" s="134" t="str">
        <f t="shared" si="76"/>
        <v/>
      </c>
      <c r="N2115" s="110"/>
      <c r="O2115" s="110"/>
      <c r="P2115" s="234"/>
    </row>
    <row r="2116" spans="1:16" x14ac:dyDescent="0.2">
      <c r="A2116" s="154"/>
      <c r="B2116" s="154"/>
      <c r="C2116" s="154"/>
      <c r="D2116" s="149"/>
      <c r="E2116" s="149"/>
      <c r="F2116" s="150"/>
      <c r="H2116" s="106"/>
      <c r="I2116" s="110" t="str">
        <f t="shared" si="75"/>
        <v/>
      </c>
      <c r="J2116" s="122" t="s">
        <v>17232</v>
      </c>
      <c r="K2116" s="110" t="s">
        <v>3667</v>
      </c>
      <c r="L2116" s="110" t="s">
        <v>1095</v>
      </c>
      <c r="M2116" s="134" t="str">
        <f t="shared" si="76"/>
        <v/>
      </c>
      <c r="N2116" s="110"/>
      <c r="O2116" s="110"/>
      <c r="P2116" s="234"/>
    </row>
    <row r="2117" spans="1:16" x14ac:dyDescent="0.2">
      <c r="A2117" s="154"/>
      <c r="B2117" s="154"/>
      <c r="C2117" s="154"/>
      <c r="D2117" s="149"/>
      <c r="E2117" s="149"/>
      <c r="F2117" s="150"/>
      <c r="H2117" s="106"/>
      <c r="I2117" s="110" t="str">
        <f t="shared" si="75"/>
        <v/>
      </c>
      <c r="J2117" s="122" t="s">
        <v>17233</v>
      </c>
      <c r="K2117" s="110" t="s">
        <v>3668</v>
      </c>
      <c r="L2117" s="110" t="s">
        <v>1095</v>
      </c>
      <c r="M2117" s="134" t="str">
        <f t="shared" si="76"/>
        <v/>
      </c>
      <c r="N2117" s="110"/>
      <c r="O2117" s="110"/>
      <c r="P2117" s="234"/>
    </row>
    <row r="2118" spans="1:16" x14ac:dyDescent="0.2">
      <c r="A2118" s="154"/>
      <c r="B2118" s="154"/>
      <c r="C2118" s="154"/>
      <c r="D2118" s="149"/>
      <c r="E2118" s="149"/>
      <c r="F2118" s="150"/>
      <c r="H2118" s="106"/>
      <c r="I2118" s="110" t="str">
        <f t="shared" si="75"/>
        <v/>
      </c>
      <c r="J2118" s="122" t="s">
        <v>17234</v>
      </c>
      <c r="K2118" s="110" t="s">
        <v>3669</v>
      </c>
      <c r="L2118" s="110" t="s">
        <v>1095</v>
      </c>
      <c r="M2118" s="134" t="str">
        <f t="shared" si="76"/>
        <v/>
      </c>
      <c r="N2118" s="110"/>
      <c r="O2118" s="110"/>
      <c r="P2118" s="234"/>
    </row>
    <row r="2119" spans="1:16" x14ac:dyDescent="0.2">
      <c r="A2119" s="154"/>
      <c r="B2119" s="154"/>
      <c r="C2119" s="154"/>
      <c r="D2119" s="149"/>
      <c r="E2119" s="149"/>
      <c r="F2119" s="150"/>
      <c r="H2119" s="106"/>
      <c r="I2119" s="110" t="str">
        <f t="shared" si="75"/>
        <v/>
      </c>
      <c r="J2119" s="122" t="s">
        <v>17235</v>
      </c>
      <c r="K2119" s="110" t="s">
        <v>3670</v>
      </c>
      <c r="L2119" s="110" t="s">
        <v>1095</v>
      </c>
      <c r="M2119" s="134" t="str">
        <f t="shared" si="76"/>
        <v/>
      </c>
      <c r="N2119" s="110"/>
      <c r="O2119" s="110"/>
      <c r="P2119" s="234"/>
    </row>
    <row r="2120" spans="1:16" x14ac:dyDescent="0.2">
      <c r="A2120" s="154"/>
      <c r="B2120" s="154"/>
      <c r="C2120" s="154"/>
      <c r="D2120" s="149"/>
      <c r="E2120" s="149"/>
      <c r="F2120" s="150"/>
      <c r="H2120" s="106"/>
      <c r="I2120" s="110" t="str">
        <f t="shared" si="75"/>
        <v/>
      </c>
      <c r="J2120" s="122" t="s">
        <v>17236</v>
      </c>
      <c r="K2120" s="110" t="s">
        <v>3671</v>
      </c>
      <c r="L2120" s="110" t="s">
        <v>1095</v>
      </c>
      <c r="M2120" s="134" t="str">
        <f t="shared" si="76"/>
        <v/>
      </c>
      <c r="N2120" s="110"/>
      <c r="O2120" s="110"/>
      <c r="P2120" s="234"/>
    </row>
    <row r="2121" spans="1:16" x14ac:dyDescent="0.2">
      <c r="A2121" s="154"/>
      <c r="B2121" s="154"/>
      <c r="C2121" s="154"/>
      <c r="D2121" s="149"/>
      <c r="E2121" s="149"/>
      <c r="F2121" s="150"/>
      <c r="H2121" s="106"/>
      <c r="I2121" s="110" t="str">
        <f t="shared" ref="I2121:I2184" si="77">IFERROR((INDEX(A:E,MATCH($J2121,E:E,0),2)),"")</f>
        <v/>
      </c>
      <c r="J2121" s="122" t="s">
        <v>17237</v>
      </c>
      <c r="K2121" s="110" t="s">
        <v>3672</v>
      </c>
      <c r="L2121" s="110" t="s">
        <v>1095</v>
      </c>
      <c r="M2121" s="134" t="str">
        <f t="shared" si="76"/>
        <v/>
      </c>
      <c r="N2121" s="110"/>
      <c r="O2121" s="110"/>
      <c r="P2121" s="234"/>
    </row>
    <row r="2122" spans="1:16" x14ac:dyDescent="0.2">
      <c r="A2122" s="154"/>
      <c r="B2122" s="154"/>
      <c r="C2122" s="154"/>
      <c r="D2122" s="149"/>
      <c r="E2122" s="149"/>
      <c r="F2122" s="150"/>
      <c r="H2122" s="106"/>
      <c r="I2122" s="110" t="str">
        <f t="shared" si="77"/>
        <v/>
      </c>
      <c r="J2122" s="122" t="s">
        <v>17238</v>
      </c>
      <c r="K2122" s="110" t="s">
        <v>3673</v>
      </c>
      <c r="L2122" s="110" t="s">
        <v>1095</v>
      </c>
      <c r="M2122" s="134" t="str">
        <f t="shared" ref="M2122:M2185" si="78">IF(N2122="","",HYPERLINK(O2122,N2122))</f>
        <v/>
      </c>
      <c r="N2122" s="110"/>
      <c r="O2122" s="110"/>
      <c r="P2122" s="234"/>
    </row>
    <row r="2123" spans="1:16" x14ac:dyDescent="0.2">
      <c r="A2123" s="154"/>
      <c r="B2123" s="154"/>
      <c r="C2123" s="154"/>
      <c r="D2123" s="149"/>
      <c r="E2123" s="149"/>
      <c r="F2123" s="150"/>
      <c r="H2123" s="106"/>
      <c r="I2123" s="110" t="str">
        <f t="shared" si="77"/>
        <v/>
      </c>
      <c r="J2123" s="122" t="s">
        <v>17239</v>
      </c>
      <c r="K2123" s="110" t="s">
        <v>3674</v>
      </c>
      <c r="L2123" s="110" t="s">
        <v>1095</v>
      </c>
      <c r="M2123" s="134" t="str">
        <f t="shared" si="78"/>
        <v/>
      </c>
      <c r="N2123" s="110"/>
      <c r="O2123" s="110"/>
      <c r="P2123" s="234"/>
    </row>
    <row r="2124" spans="1:16" x14ac:dyDescent="0.2">
      <c r="A2124" s="154"/>
      <c r="B2124" s="154"/>
      <c r="C2124" s="154"/>
      <c r="D2124" s="149"/>
      <c r="E2124" s="149"/>
      <c r="F2124" s="150"/>
      <c r="H2124" s="106"/>
      <c r="I2124" s="110" t="str">
        <f t="shared" si="77"/>
        <v/>
      </c>
      <c r="J2124" s="122" t="s">
        <v>17240</v>
      </c>
      <c r="K2124" s="110" t="s">
        <v>3675</v>
      </c>
      <c r="L2124" s="110" t="s">
        <v>1095</v>
      </c>
      <c r="M2124" s="134" t="str">
        <f t="shared" si="78"/>
        <v/>
      </c>
      <c r="N2124" s="110"/>
      <c r="O2124" s="110"/>
      <c r="P2124" s="234"/>
    </row>
    <row r="2125" spans="1:16" x14ac:dyDescent="0.2">
      <c r="A2125" s="154"/>
      <c r="B2125" s="154"/>
      <c r="C2125" s="154"/>
      <c r="D2125" s="149"/>
      <c r="E2125" s="149"/>
      <c r="F2125" s="150"/>
      <c r="H2125" s="106"/>
      <c r="I2125" s="110" t="str">
        <f t="shared" si="77"/>
        <v/>
      </c>
      <c r="J2125" s="122" t="s">
        <v>17241</v>
      </c>
      <c r="K2125" s="110" t="s">
        <v>3676</v>
      </c>
      <c r="L2125" s="110" t="s">
        <v>1095</v>
      </c>
      <c r="M2125" s="134" t="str">
        <f t="shared" si="78"/>
        <v/>
      </c>
      <c r="N2125" s="110"/>
      <c r="O2125" s="110"/>
      <c r="P2125" s="234"/>
    </row>
    <row r="2126" spans="1:16" x14ac:dyDescent="0.2">
      <c r="A2126" s="154"/>
      <c r="B2126" s="154"/>
      <c r="C2126" s="154"/>
      <c r="D2126" s="149"/>
      <c r="E2126" s="149"/>
      <c r="F2126" s="150"/>
      <c r="H2126" s="106"/>
      <c r="I2126" s="110" t="str">
        <f t="shared" si="77"/>
        <v/>
      </c>
      <c r="J2126" s="122" t="s">
        <v>17242</v>
      </c>
      <c r="K2126" s="110" t="s">
        <v>3677</v>
      </c>
      <c r="L2126" s="110" t="s">
        <v>1095</v>
      </c>
      <c r="M2126" s="134" t="str">
        <f t="shared" si="78"/>
        <v/>
      </c>
      <c r="N2126" s="110"/>
      <c r="O2126" s="110"/>
      <c r="P2126" s="234"/>
    </row>
    <row r="2127" spans="1:16" x14ac:dyDescent="0.2">
      <c r="A2127" s="154"/>
      <c r="B2127" s="154"/>
      <c r="C2127" s="154"/>
      <c r="D2127" s="149"/>
      <c r="E2127" s="149"/>
      <c r="F2127" s="150"/>
      <c r="H2127" s="106"/>
      <c r="I2127" s="110" t="str">
        <f t="shared" si="77"/>
        <v/>
      </c>
      <c r="J2127" s="122" t="s">
        <v>17243</v>
      </c>
      <c r="K2127" s="110" t="s">
        <v>3678</v>
      </c>
      <c r="L2127" s="110" t="s">
        <v>1095</v>
      </c>
      <c r="M2127" s="134" t="str">
        <f t="shared" si="78"/>
        <v/>
      </c>
      <c r="N2127" s="110"/>
      <c r="O2127" s="110"/>
      <c r="P2127" s="234"/>
    </row>
    <row r="2128" spans="1:16" x14ac:dyDescent="0.2">
      <c r="A2128" s="154"/>
      <c r="B2128" s="154"/>
      <c r="C2128" s="154"/>
      <c r="D2128" s="149"/>
      <c r="E2128" s="149"/>
      <c r="F2128" s="150"/>
      <c r="H2128" s="106"/>
      <c r="I2128" s="110" t="str">
        <f t="shared" si="77"/>
        <v/>
      </c>
      <c r="J2128" s="122" t="s">
        <v>17244</v>
      </c>
      <c r="K2128" s="110" t="s">
        <v>3679</v>
      </c>
      <c r="L2128" s="110" t="s">
        <v>1095</v>
      </c>
      <c r="M2128" s="134" t="str">
        <f t="shared" si="78"/>
        <v/>
      </c>
      <c r="N2128" s="110"/>
      <c r="O2128" s="110"/>
      <c r="P2128" s="234"/>
    </row>
    <row r="2129" spans="1:16" x14ac:dyDescent="0.2">
      <c r="A2129" s="154"/>
      <c r="B2129" s="154"/>
      <c r="C2129" s="154"/>
      <c r="D2129" s="149"/>
      <c r="E2129" s="149"/>
      <c r="F2129" s="150"/>
      <c r="H2129" s="106"/>
      <c r="I2129" s="110" t="str">
        <f t="shared" si="77"/>
        <v/>
      </c>
      <c r="J2129" s="122" t="s">
        <v>17245</v>
      </c>
      <c r="K2129" s="110" t="s">
        <v>3680</v>
      </c>
      <c r="L2129" s="110" t="s">
        <v>1095</v>
      </c>
      <c r="M2129" s="134" t="str">
        <f t="shared" si="78"/>
        <v/>
      </c>
      <c r="N2129" s="110"/>
      <c r="O2129" s="110"/>
      <c r="P2129" s="234"/>
    </row>
    <row r="2130" spans="1:16" x14ac:dyDescent="0.2">
      <c r="A2130" s="154"/>
      <c r="B2130" s="154"/>
      <c r="C2130" s="154"/>
      <c r="D2130" s="149"/>
      <c r="E2130" s="149"/>
      <c r="F2130" s="150"/>
      <c r="H2130" s="106"/>
      <c r="I2130" s="110" t="str">
        <f t="shared" si="77"/>
        <v/>
      </c>
      <c r="J2130" s="122" t="s">
        <v>17246</v>
      </c>
      <c r="K2130" s="110" t="s">
        <v>3681</v>
      </c>
      <c r="L2130" s="110" t="s">
        <v>1095</v>
      </c>
      <c r="M2130" s="134" t="str">
        <f t="shared" si="78"/>
        <v/>
      </c>
      <c r="N2130" s="110"/>
      <c r="O2130" s="110"/>
      <c r="P2130" s="234"/>
    </row>
    <row r="2131" spans="1:16" x14ac:dyDescent="0.2">
      <c r="A2131" s="154"/>
      <c r="B2131" s="154"/>
      <c r="C2131" s="154"/>
      <c r="D2131" s="149"/>
      <c r="E2131" s="149"/>
      <c r="F2131" s="150"/>
      <c r="H2131" s="106"/>
      <c r="I2131" s="110" t="str">
        <f t="shared" si="77"/>
        <v/>
      </c>
      <c r="J2131" s="122" t="s">
        <v>17247</v>
      </c>
      <c r="K2131" s="110" t="s">
        <v>3682</v>
      </c>
      <c r="L2131" s="110" t="s">
        <v>1095</v>
      </c>
      <c r="M2131" s="134" t="str">
        <f t="shared" si="78"/>
        <v/>
      </c>
      <c r="N2131" s="110"/>
      <c r="O2131" s="110"/>
      <c r="P2131" s="234"/>
    </row>
    <row r="2132" spans="1:16" x14ac:dyDescent="0.2">
      <c r="A2132" s="154"/>
      <c r="B2132" s="154"/>
      <c r="C2132" s="154"/>
      <c r="D2132" s="149"/>
      <c r="E2132" s="149"/>
      <c r="F2132" s="150"/>
      <c r="H2132" s="106"/>
      <c r="I2132" s="110" t="str">
        <f t="shared" si="77"/>
        <v/>
      </c>
      <c r="J2132" s="122" t="s">
        <v>17248</v>
      </c>
      <c r="K2132" s="110" t="s">
        <v>3683</v>
      </c>
      <c r="L2132" s="110" t="s">
        <v>1095</v>
      </c>
      <c r="M2132" s="134" t="str">
        <f t="shared" si="78"/>
        <v/>
      </c>
      <c r="N2132" s="110"/>
      <c r="O2132" s="110"/>
      <c r="P2132" s="234"/>
    </row>
    <row r="2133" spans="1:16" x14ac:dyDescent="0.2">
      <c r="A2133" s="154"/>
      <c r="B2133" s="154"/>
      <c r="C2133" s="154"/>
      <c r="D2133" s="149"/>
      <c r="E2133" s="149"/>
      <c r="F2133" s="150"/>
      <c r="H2133" s="106"/>
      <c r="I2133" s="110" t="str">
        <f t="shared" si="77"/>
        <v/>
      </c>
      <c r="J2133" s="122" t="s">
        <v>17249</v>
      </c>
      <c r="K2133" s="110" t="s">
        <v>3684</v>
      </c>
      <c r="L2133" s="110" t="s">
        <v>1095</v>
      </c>
      <c r="M2133" s="134" t="str">
        <f t="shared" si="78"/>
        <v/>
      </c>
      <c r="N2133" s="110"/>
      <c r="O2133" s="110"/>
      <c r="P2133" s="234"/>
    </row>
    <row r="2134" spans="1:16" x14ac:dyDescent="0.2">
      <c r="A2134" s="154"/>
      <c r="B2134" s="154"/>
      <c r="C2134" s="154"/>
      <c r="D2134" s="149"/>
      <c r="E2134" s="149"/>
      <c r="F2134" s="150"/>
      <c r="H2134" s="106"/>
      <c r="I2134" s="110" t="str">
        <f t="shared" si="77"/>
        <v/>
      </c>
      <c r="J2134" s="122" t="s">
        <v>17250</v>
      </c>
      <c r="K2134" s="110" t="s">
        <v>3685</v>
      </c>
      <c r="L2134" s="110" t="s">
        <v>1095</v>
      </c>
      <c r="M2134" s="134" t="str">
        <f t="shared" si="78"/>
        <v/>
      </c>
      <c r="N2134" s="110"/>
      <c r="O2134" s="110"/>
      <c r="P2134" s="234"/>
    </row>
    <row r="2135" spans="1:16" x14ac:dyDescent="0.2">
      <c r="A2135" s="154"/>
      <c r="B2135" s="154"/>
      <c r="C2135" s="154"/>
      <c r="D2135" s="149"/>
      <c r="E2135" s="149"/>
      <c r="F2135" s="150"/>
      <c r="H2135" s="106"/>
      <c r="I2135" s="110" t="str">
        <f t="shared" si="77"/>
        <v/>
      </c>
      <c r="J2135" s="122" t="s">
        <v>17251</v>
      </c>
      <c r="K2135" s="110" t="s">
        <v>3686</v>
      </c>
      <c r="L2135" s="110" t="s">
        <v>1095</v>
      </c>
      <c r="M2135" s="134" t="str">
        <f t="shared" si="78"/>
        <v/>
      </c>
      <c r="N2135" s="110"/>
      <c r="O2135" s="110"/>
      <c r="P2135" s="234"/>
    </row>
    <row r="2136" spans="1:16" x14ac:dyDescent="0.2">
      <c r="A2136" s="154"/>
      <c r="B2136" s="154"/>
      <c r="C2136" s="154"/>
      <c r="D2136" s="149"/>
      <c r="E2136" s="149"/>
      <c r="F2136" s="150"/>
      <c r="H2136" s="106"/>
      <c r="I2136" s="110" t="str">
        <f t="shared" si="77"/>
        <v/>
      </c>
      <c r="J2136" s="122" t="s">
        <v>17252</v>
      </c>
      <c r="K2136" s="110" t="s">
        <v>3687</v>
      </c>
      <c r="L2136" s="110" t="s">
        <v>1095</v>
      </c>
      <c r="M2136" s="134" t="str">
        <f t="shared" si="78"/>
        <v/>
      </c>
      <c r="N2136" s="110"/>
      <c r="O2136" s="110"/>
      <c r="P2136" s="234"/>
    </row>
    <row r="2137" spans="1:16" x14ac:dyDescent="0.2">
      <c r="A2137" s="154"/>
      <c r="B2137" s="154"/>
      <c r="C2137" s="154"/>
      <c r="D2137" s="149"/>
      <c r="E2137" s="149"/>
      <c r="F2137" s="150"/>
      <c r="H2137" s="106"/>
      <c r="I2137" s="110" t="str">
        <f t="shared" si="77"/>
        <v/>
      </c>
      <c r="J2137" s="122" t="s">
        <v>17253</v>
      </c>
      <c r="K2137" s="110" t="s">
        <v>3688</v>
      </c>
      <c r="L2137" s="110" t="s">
        <v>1095</v>
      </c>
      <c r="M2137" s="134" t="str">
        <f t="shared" si="78"/>
        <v/>
      </c>
      <c r="N2137" s="110"/>
      <c r="O2137" s="110"/>
      <c r="P2137" s="234"/>
    </row>
    <row r="2138" spans="1:16" x14ac:dyDescent="0.2">
      <c r="A2138" s="154"/>
      <c r="B2138" s="154"/>
      <c r="C2138" s="154"/>
      <c r="D2138" s="149"/>
      <c r="E2138" s="149"/>
      <c r="F2138" s="150"/>
      <c r="H2138" s="106"/>
      <c r="I2138" s="110" t="str">
        <f t="shared" si="77"/>
        <v/>
      </c>
      <c r="J2138" s="122" t="s">
        <v>17254</v>
      </c>
      <c r="K2138" s="110" t="s">
        <v>3689</v>
      </c>
      <c r="L2138" s="110" t="s">
        <v>1095</v>
      </c>
      <c r="M2138" s="134" t="str">
        <f t="shared" si="78"/>
        <v/>
      </c>
      <c r="N2138" s="110"/>
      <c r="O2138" s="110"/>
      <c r="P2138" s="234"/>
    </row>
    <row r="2139" spans="1:16" x14ac:dyDescent="0.2">
      <c r="A2139" s="154"/>
      <c r="B2139" s="154"/>
      <c r="C2139" s="154"/>
      <c r="D2139" s="149"/>
      <c r="E2139" s="149"/>
      <c r="F2139" s="150"/>
      <c r="H2139" s="106"/>
      <c r="I2139" s="110" t="str">
        <f t="shared" si="77"/>
        <v/>
      </c>
      <c r="J2139" s="122" t="s">
        <v>17255</v>
      </c>
      <c r="K2139" s="110" t="s">
        <v>3690</v>
      </c>
      <c r="L2139" s="110" t="s">
        <v>1095</v>
      </c>
      <c r="M2139" s="134" t="str">
        <f t="shared" si="78"/>
        <v/>
      </c>
      <c r="N2139" s="110"/>
      <c r="O2139" s="110"/>
      <c r="P2139" s="234"/>
    </row>
    <row r="2140" spans="1:16" x14ac:dyDescent="0.2">
      <c r="A2140" s="154"/>
      <c r="B2140" s="154"/>
      <c r="C2140" s="154"/>
      <c r="D2140" s="149"/>
      <c r="E2140" s="149"/>
      <c r="F2140" s="150"/>
      <c r="H2140" s="106"/>
      <c r="I2140" s="110" t="str">
        <f t="shared" si="77"/>
        <v/>
      </c>
      <c r="J2140" s="122" t="s">
        <v>17256</v>
      </c>
      <c r="K2140" s="110" t="s">
        <v>3691</v>
      </c>
      <c r="L2140" s="110" t="s">
        <v>1095</v>
      </c>
      <c r="M2140" s="134" t="str">
        <f t="shared" si="78"/>
        <v/>
      </c>
      <c r="N2140" s="110"/>
      <c r="O2140" s="110"/>
      <c r="P2140" s="234"/>
    </row>
    <row r="2141" spans="1:16" x14ac:dyDescent="0.2">
      <c r="A2141" s="154"/>
      <c r="B2141" s="154"/>
      <c r="C2141" s="154"/>
      <c r="D2141" s="149"/>
      <c r="E2141" s="149"/>
      <c r="F2141" s="150"/>
      <c r="H2141" s="106"/>
      <c r="I2141" s="110" t="str">
        <f t="shared" si="77"/>
        <v/>
      </c>
      <c r="J2141" s="122" t="s">
        <v>17257</v>
      </c>
      <c r="K2141" s="110" t="s">
        <v>3692</v>
      </c>
      <c r="L2141" s="110" t="s">
        <v>1095</v>
      </c>
      <c r="M2141" s="134" t="str">
        <f t="shared" si="78"/>
        <v/>
      </c>
      <c r="N2141" s="110"/>
      <c r="O2141" s="110"/>
      <c r="P2141" s="234"/>
    </row>
    <row r="2142" spans="1:16" x14ac:dyDescent="0.2">
      <c r="A2142" s="154"/>
      <c r="B2142" s="154"/>
      <c r="C2142" s="154"/>
      <c r="D2142" s="149"/>
      <c r="E2142" s="149"/>
      <c r="F2142" s="150"/>
      <c r="H2142" s="106"/>
      <c r="I2142" s="110" t="str">
        <f t="shared" si="77"/>
        <v/>
      </c>
      <c r="J2142" s="122" t="s">
        <v>17258</v>
      </c>
      <c r="K2142" s="110" t="s">
        <v>3693</v>
      </c>
      <c r="L2142" s="110" t="s">
        <v>1095</v>
      </c>
      <c r="M2142" s="134" t="str">
        <f t="shared" si="78"/>
        <v/>
      </c>
      <c r="N2142" s="110"/>
      <c r="O2142" s="110"/>
      <c r="P2142" s="234"/>
    </row>
    <row r="2143" spans="1:16" x14ac:dyDescent="0.2">
      <c r="A2143" s="154"/>
      <c r="B2143" s="154"/>
      <c r="C2143" s="154"/>
      <c r="D2143" s="149"/>
      <c r="E2143" s="149"/>
      <c r="F2143" s="150"/>
      <c r="H2143" s="106"/>
      <c r="I2143" s="110" t="str">
        <f t="shared" si="77"/>
        <v/>
      </c>
      <c r="J2143" s="122" t="s">
        <v>17259</v>
      </c>
      <c r="K2143" s="110" t="s">
        <v>3694</v>
      </c>
      <c r="L2143" s="110" t="s">
        <v>1095</v>
      </c>
      <c r="M2143" s="134" t="str">
        <f t="shared" si="78"/>
        <v/>
      </c>
      <c r="N2143" s="110"/>
      <c r="O2143" s="110"/>
      <c r="P2143" s="234"/>
    </row>
    <row r="2144" spans="1:16" x14ac:dyDescent="0.2">
      <c r="A2144" s="154"/>
      <c r="B2144" s="154"/>
      <c r="C2144" s="154"/>
      <c r="D2144" s="149"/>
      <c r="E2144" s="149"/>
      <c r="F2144" s="150"/>
      <c r="H2144" s="106"/>
      <c r="I2144" s="110" t="str">
        <f t="shared" si="77"/>
        <v/>
      </c>
      <c r="J2144" s="122" t="s">
        <v>17260</v>
      </c>
      <c r="K2144" s="110" t="s">
        <v>3695</v>
      </c>
      <c r="L2144" s="110" t="s">
        <v>1095</v>
      </c>
      <c r="M2144" s="134" t="str">
        <f t="shared" si="78"/>
        <v/>
      </c>
      <c r="N2144" s="110"/>
      <c r="O2144" s="110"/>
      <c r="P2144" s="234"/>
    </row>
    <row r="2145" spans="1:16" x14ac:dyDescent="0.2">
      <c r="A2145" s="154"/>
      <c r="B2145" s="154"/>
      <c r="C2145" s="154"/>
      <c r="D2145" s="149"/>
      <c r="E2145" s="149"/>
      <c r="F2145" s="150"/>
      <c r="H2145" s="106"/>
      <c r="I2145" s="110" t="str">
        <f t="shared" si="77"/>
        <v/>
      </c>
      <c r="J2145" s="122" t="s">
        <v>17261</v>
      </c>
      <c r="K2145" s="110" t="s">
        <v>3696</v>
      </c>
      <c r="L2145" s="110" t="s">
        <v>1095</v>
      </c>
      <c r="M2145" s="134" t="str">
        <f t="shared" si="78"/>
        <v/>
      </c>
      <c r="N2145" s="110"/>
      <c r="O2145" s="110"/>
      <c r="P2145" s="234"/>
    </row>
    <row r="2146" spans="1:16" x14ac:dyDescent="0.2">
      <c r="A2146" s="154"/>
      <c r="B2146" s="154"/>
      <c r="C2146" s="154"/>
      <c r="D2146" s="149"/>
      <c r="E2146" s="149"/>
      <c r="F2146" s="150"/>
      <c r="H2146" s="106"/>
      <c r="I2146" s="110" t="str">
        <f t="shared" si="77"/>
        <v/>
      </c>
      <c r="J2146" s="122" t="s">
        <v>17262</v>
      </c>
      <c r="K2146" s="110" t="s">
        <v>3697</v>
      </c>
      <c r="L2146" s="110" t="s">
        <v>1095</v>
      </c>
      <c r="M2146" s="134" t="str">
        <f t="shared" si="78"/>
        <v/>
      </c>
      <c r="N2146" s="110"/>
      <c r="O2146" s="110"/>
      <c r="P2146" s="234"/>
    </row>
    <row r="2147" spans="1:16" x14ac:dyDescent="0.2">
      <c r="A2147" s="154"/>
      <c r="B2147" s="154"/>
      <c r="C2147" s="154"/>
      <c r="D2147" s="149"/>
      <c r="E2147" s="149"/>
      <c r="F2147" s="150"/>
      <c r="H2147" s="106"/>
      <c r="I2147" s="110" t="str">
        <f t="shared" si="77"/>
        <v/>
      </c>
      <c r="J2147" s="122" t="s">
        <v>17263</v>
      </c>
      <c r="K2147" s="110" t="s">
        <v>3698</v>
      </c>
      <c r="L2147" s="110" t="s">
        <v>1095</v>
      </c>
      <c r="M2147" s="134" t="str">
        <f t="shared" si="78"/>
        <v/>
      </c>
      <c r="N2147" s="110"/>
      <c r="O2147" s="110"/>
      <c r="P2147" s="234"/>
    </row>
    <row r="2148" spans="1:16" x14ac:dyDescent="0.2">
      <c r="A2148" s="154"/>
      <c r="B2148" s="154"/>
      <c r="C2148" s="154"/>
      <c r="D2148" s="149"/>
      <c r="E2148" s="149"/>
      <c r="F2148" s="150"/>
      <c r="H2148" s="106"/>
      <c r="I2148" s="110" t="str">
        <f t="shared" si="77"/>
        <v/>
      </c>
      <c r="J2148" s="122" t="s">
        <v>17264</v>
      </c>
      <c r="K2148" s="110" t="s">
        <v>3699</v>
      </c>
      <c r="L2148" s="110" t="s">
        <v>1095</v>
      </c>
      <c r="M2148" s="134" t="str">
        <f t="shared" si="78"/>
        <v/>
      </c>
      <c r="N2148" s="110"/>
      <c r="O2148" s="110"/>
      <c r="P2148" s="234"/>
    </row>
    <row r="2149" spans="1:16" x14ac:dyDescent="0.2">
      <c r="A2149" s="154"/>
      <c r="B2149" s="154"/>
      <c r="C2149" s="154"/>
      <c r="D2149" s="149"/>
      <c r="E2149" s="149"/>
      <c r="F2149" s="150"/>
      <c r="H2149" s="106"/>
      <c r="I2149" s="110" t="str">
        <f t="shared" si="77"/>
        <v/>
      </c>
      <c r="J2149" s="122" t="s">
        <v>17265</v>
      </c>
      <c r="K2149" s="110" t="s">
        <v>3700</v>
      </c>
      <c r="L2149" s="110" t="s">
        <v>1095</v>
      </c>
      <c r="M2149" s="134" t="str">
        <f t="shared" si="78"/>
        <v/>
      </c>
      <c r="N2149" s="110"/>
      <c r="O2149" s="110"/>
      <c r="P2149" s="234"/>
    </row>
    <row r="2150" spans="1:16" x14ac:dyDescent="0.2">
      <c r="A2150" s="154"/>
      <c r="B2150" s="154"/>
      <c r="C2150" s="154"/>
      <c r="D2150" s="149"/>
      <c r="E2150" s="149"/>
      <c r="F2150" s="150"/>
      <c r="H2150" s="106"/>
      <c r="I2150" s="110" t="str">
        <f t="shared" si="77"/>
        <v/>
      </c>
      <c r="J2150" s="122" t="s">
        <v>17266</v>
      </c>
      <c r="K2150" s="110" t="s">
        <v>3701</v>
      </c>
      <c r="L2150" s="110" t="s">
        <v>1095</v>
      </c>
      <c r="M2150" s="134" t="str">
        <f t="shared" si="78"/>
        <v/>
      </c>
      <c r="N2150" s="110"/>
      <c r="O2150" s="110"/>
      <c r="P2150" s="234"/>
    </row>
    <row r="2151" spans="1:16" x14ac:dyDescent="0.2">
      <c r="A2151" s="154"/>
      <c r="B2151" s="154"/>
      <c r="C2151" s="154"/>
      <c r="D2151" s="149"/>
      <c r="E2151" s="149"/>
      <c r="F2151" s="150"/>
      <c r="H2151" s="106"/>
      <c r="I2151" s="110" t="str">
        <f t="shared" si="77"/>
        <v/>
      </c>
      <c r="J2151" s="122" t="s">
        <v>17267</v>
      </c>
      <c r="K2151" s="110" t="s">
        <v>3702</v>
      </c>
      <c r="L2151" s="110" t="s">
        <v>1095</v>
      </c>
      <c r="M2151" s="134" t="str">
        <f t="shared" si="78"/>
        <v/>
      </c>
      <c r="N2151" s="110"/>
      <c r="O2151" s="110"/>
      <c r="P2151" s="234"/>
    </row>
    <row r="2152" spans="1:16" x14ac:dyDescent="0.2">
      <c r="A2152" s="154"/>
      <c r="B2152" s="154"/>
      <c r="C2152" s="154"/>
      <c r="D2152" s="149"/>
      <c r="E2152" s="149"/>
      <c r="F2152" s="150"/>
      <c r="H2152" s="106"/>
      <c r="I2152" s="110" t="str">
        <f t="shared" si="77"/>
        <v/>
      </c>
      <c r="J2152" s="122" t="s">
        <v>17268</v>
      </c>
      <c r="K2152" s="110" t="s">
        <v>3703</v>
      </c>
      <c r="L2152" s="110" t="s">
        <v>1095</v>
      </c>
      <c r="M2152" s="134" t="str">
        <f t="shared" si="78"/>
        <v/>
      </c>
      <c r="N2152" s="110"/>
      <c r="O2152" s="110"/>
      <c r="P2152" s="234"/>
    </row>
    <row r="2153" spans="1:16" x14ac:dyDescent="0.2">
      <c r="A2153" s="154"/>
      <c r="B2153" s="154"/>
      <c r="C2153" s="154"/>
      <c r="D2153" s="149"/>
      <c r="E2153" s="149"/>
      <c r="F2153" s="150"/>
      <c r="H2153" s="106"/>
      <c r="I2153" s="110" t="str">
        <f t="shared" si="77"/>
        <v/>
      </c>
      <c r="J2153" s="122" t="s">
        <v>17269</v>
      </c>
      <c r="K2153" s="110" t="s">
        <v>3704</v>
      </c>
      <c r="L2153" s="110" t="s">
        <v>1095</v>
      </c>
      <c r="M2153" s="134" t="str">
        <f t="shared" si="78"/>
        <v/>
      </c>
      <c r="N2153" s="110"/>
      <c r="O2153" s="110"/>
      <c r="P2153" s="234"/>
    </row>
    <row r="2154" spans="1:16" x14ac:dyDescent="0.2">
      <c r="A2154" s="154"/>
      <c r="B2154" s="154"/>
      <c r="C2154" s="154"/>
      <c r="D2154" s="149"/>
      <c r="E2154" s="149"/>
      <c r="F2154" s="150"/>
      <c r="H2154" s="106"/>
      <c r="I2154" s="110" t="str">
        <f t="shared" si="77"/>
        <v/>
      </c>
      <c r="J2154" s="122" t="s">
        <v>17270</v>
      </c>
      <c r="K2154" s="110" t="s">
        <v>3705</v>
      </c>
      <c r="L2154" s="110" t="s">
        <v>1095</v>
      </c>
      <c r="M2154" s="134" t="str">
        <f t="shared" si="78"/>
        <v/>
      </c>
      <c r="N2154" s="110"/>
      <c r="O2154" s="110"/>
      <c r="P2154" s="234"/>
    </row>
    <row r="2155" spans="1:16" x14ac:dyDescent="0.2">
      <c r="A2155" s="154"/>
      <c r="B2155" s="154"/>
      <c r="C2155" s="154"/>
      <c r="D2155" s="149"/>
      <c r="E2155" s="149"/>
      <c r="F2155" s="150"/>
      <c r="H2155" s="106"/>
      <c r="I2155" s="110" t="str">
        <f t="shared" si="77"/>
        <v/>
      </c>
      <c r="J2155" s="122" t="s">
        <v>17271</v>
      </c>
      <c r="K2155" s="110" t="s">
        <v>3706</v>
      </c>
      <c r="L2155" s="110" t="s">
        <v>1095</v>
      </c>
      <c r="M2155" s="134" t="str">
        <f t="shared" si="78"/>
        <v/>
      </c>
      <c r="N2155" s="110"/>
      <c r="O2155" s="110"/>
      <c r="P2155" s="234"/>
    </row>
    <row r="2156" spans="1:16" x14ac:dyDescent="0.2">
      <c r="A2156" s="154"/>
      <c r="B2156" s="154"/>
      <c r="C2156" s="154"/>
      <c r="D2156" s="149"/>
      <c r="E2156" s="149"/>
      <c r="F2156" s="150"/>
      <c r="H2156" s="106"/>
      <c r="I2156" s="110" t="str">
        <f t="shared" si="77"/>
        <v/>
      </c>
      <c r="J2156" s="122" t="s">
        <v>17272</v>
      </c>
      <c r="K2156" s="110" t="s">
        <v>3707</v>
      </c>
      <c r="L2156" s="110" t="s">
        <v>1095</v>
      </c>
      <c r="M2156" s="134" t="str">
        <f t="shared" si="78"/>
        <v/>
      </c>
      <c r="N2156" s="110"/>
      <c r="O2156" s="110"/>
      <c r="P2156" s="234"/>
    </row>
    <row r="2157" spans="1:16" x14ac:dyDescent="0.2">
      <c r="A2157" s="154"/>
      <c r="B2157" s="154"/>
      <c r="C2157" s="154"/>
      <c r="D2157" s="149"/>
      <c r="E2157" s="149"/>
      <c r="F2157" s="150"/>
      <c r="H2157" s="106"/>
      <c r="I2157" s="110" t="str">
        <f t="shared" si="77"/>
        <v/>
      </c>
      <c r="J2157" s="122" t="s">
        <v>17273</v>
      </c>
      <c r="K2157" s="110" t="s">
        <v>3708</v>
      </c>
      <c r="L2157" s="110" t="s">
        <v>1095</v>
      </c>
      <c r="M2157" s="134" t="str">
        <f t="shared" si="78"/>
        <v/>
      </c>
      <c r="N2157" s="110"/>
      <c r="O2157" s="110"/>
      <c r="P2157" s="234"/>
    </row>
    <row r="2158" spans="1:16" x14ac:dyDescent="0.2">
      <c r="A2158" s="154"/>
      <c r="B2158" s="154"/>
      <c r="C2158" s="154"/>
      <c r="D2158" s="149"/>
      <c r="E2158" s="149"/>
      <c r="F2158" s="150"/>
      <c r="H2158" s="106"/>
      <c r="I2158" s="110" t="str">
        <f t="shared" si="77"/>
        <v/>
      </c>
      <c r="J2158" s="122" t="s">
        <v>17274</v>
      </c>
      <c r="K2158" s="110" t="s">
        <v>3709</v>
      </c>
      <c r="L2158" s="110" t="s">
        <v>1095</v>
      </c>
      <c r="M2158" s="134" t="str">
        <f t="shared" si="78"/>
        <v/>
      </c>
      <c r="N2158" s="110"/>
      <c r="O2158" s="110"/>
      <c r="P2158" s="234"/>
    </row>
    <row r="2159" spans="1:16" x14ac:dyDescent="0.2">
      <c r="A2159" s="154"/>
      <c r="B2159" s="154"/>
      <c r="C2159" s="154"/>
      <c r="D2159" s="149"/>
      <c r="E2159" s="149"/>
      <c r="F2159" s="150"/>
      <c r="H2159" s="106"/>
      <c r="I2159" s="110" t="str">
        <f t="shared" si="77"/>
        <v/>
      </c>
      <c r="J2159" s="122" t="s">
        <v>17275</v>
      </c>
      <c r="K2159" s="110" t="s">
        <v>3710</v>
      </c>
      <c r="L2159" s="110" t="s">
        <v>1095</v>
      </c>
      <c r="M2159" s="134" t="str">
        <f t="shared" si="78"/>
        <v/>
      </c>
      <c r="N2159" s="110"/>
      <c r="O2159" s="110"/>
      <c r="P2159" s="234"/>
    </row>
    <row r="2160" spans="1:16" x14ac:dyDescent="0.2">
      <c r="A2160" s="154"/>
      <c r="B2160" s="154"/>
      <c r="C2160" s="154"/>
      <c r="D2160" s="149"/>
      <c r="E2160" s="149"/>
      <c r="F2160" s="150"/>
      <c r="H2160" s="106"/>
      <c r="I2160" s="110" t="str">
        <f t="shared" si="77"/>
        <v/>
      </c>
      <c r="J2160" s="122" t="s">
        <v>17276</v>
      </c>
      <c r="K2160" s="110" t="s">
        <v>3711</v>
      </c>
      <c r="L2160" s="110" t="s">
        <v>1095</v>
      </c>
      <c r="M2160" s="134" t="str">
        <f t="shared" si="78"/>
        <v/>
      </c>
      <c r="N2160" s="110"/>
      <c r="O2160" s="110"/>
      <c r="P2160" s="234"/>
    </row>
    <row r="2161" spans="1:16" x14ac:dyDescent="0.2">
      <c r="A2161" s="154"/>
      <c r="B2161" s="154"/>
      <c r="C2161" s="154"/>
      <c r="D2161" s="149"/>
      <c r="E2161" s="149"/>
      <c r="F2161" s="150"/>
      <c r="H2161" s="106"/>
      <c r="I2161" s="110" t="str">
        <f t="shared" si="77"/>
        <v/>
      </c>
      <c r="J2161" s="122" t="s">
        <v>17277</v>
      </c>
      <c r="K2161" s="110" t="s">
        <v>3712</v>
      </c>
      <c r="L2161" s="110" t="s">
        <v>1095</v>
      </c>
      <c r="M2161" s="134" t="str">
        <f t="shared" si="78"/>
        <v/>
      </c>
      <c r="N2161" s="110"/>
      <c r="O2161" s="110"/>
      <c r="P2161" s="234"/>
    </row>
    <row r="2162" spans="1:16" x14ac:dyDescent="0.2">
      <c r="A2162" s="154"/>
      <c r="B2162" s="154"/>
      <c r="C2162" s="154"/>
      <c r="D2162" s="149"/>
      <c r="E2162" s="149"/>
      <c r="F2162" s="150"/>
      <c r="H2162" s="106"/>
      <c r="I2162" s="110" t="str">
        <f t="shared" si="77"/>
        <v/>
      </c>
      <c r="J2162" s="122" t="s">
        <v>17278</v>
      </c>
      <c r="K2162" s="110" t="s">
        <v>3713</v>
      </c>
      <c r="L2162" s="110" t="s">
        <v>1095</v>
      </c>
      <c r="M2162" s="134" t="str">
        <f t="shared" si="78"/>
        <v/>
      </c>
      <c r="N2162" s="110"/>
      <c r="O2162" s="110"/>
      <c r="P2162" s="234"/>
    </row>
    <row r="2163" spans="1:16" x14ac:dyDescent="0.2">
      <c r="A2163" s="154"/>
      <c r="B2163" s="154"/>
      <c r="C2163" s="154"/>
      <c r="D2163" s="149"/>
      <c r="E2163" s="149"/>
      <c r="F2163" s="150"/>
      <c r="H2163" s="106"/>
      <c r="I2163" s="110" t="str">
        <f t="shared" si="77"/>
        <v/>
      </c>
      <c r="J2163" s="122" t="s">
        <v>17279</v>
      </c>
      <c r="K2163" s="110" t="s">
        <v>3714</v>
      </c>
      <c r="L2163" s="110" t="s">
        <v>1095</v>
      </c>
      <c r="M2163" s="134" t="str">
        <f t="shared" si="78"/>
        <v/>
      </c>
      <c r="N2163" s="110"/>
      <c r="O2163" s="110"/>
      <c r="P2163" s="234"/>
    </row>
    <row r="2164" spans="1:16" x14ac:dyDescent="0.2">
      <c r="A2164" s="154"/>
      <c r="B2164" s="154"/>
      <c r="C2164" s="154"/>
      <c r="D2164" s="149"/>
      <c r="E2164" s="149"/>
      <c r="F2164" s="150"/>
      <c r="H2164" s="106"/>
      <c r="I2164" s="110" t="str">
        <f t="shared" si="77"/>
        <v/>
      </c>
      <c r="J2164" s="122" t="s">
        <v>17280</v>
      </c>
      <c r="K2164" s="110" t="s">
        <v>3715</v>
      </c>
      <c r="L2164" s="110" t="s">
        <v>1095</v>
      </c>
      <c r="M2164" s="134" t="str">
        <f t="shared" si="78"/>
        <v/>
      </c>
      <c r="N2164" s="110"/>
      <c r="O2164" s="110"/>
      <c r="P2164" s="234"/>
    </row>
    <row r="2165" spans="1:16" x14ac:dyDescent="0.2">
      <c r="A2165" s="154"/>
      <c r="B2165" s="154"/>
      <c r="C2165" s="154"/>
      <c r="D2165" s="149"/>
      <c r="E2165" s="149"/>
      <c r="F2165" s="150"/>
      <c r="H2165" s="106"/>
      <c r="I2165" s="110" t="str">
        <f t="shared" si="77"/>
        <v/>
      </c>
      <c r="J2165" s="122" t="s">
        <v>17281</v>
      </c>
      <c r="K2165" s="110" t="s">
        <v>3716</v>
      </c>
      <c r="L2165" s="110" t="s">
        <v>1095</v>
      </c>
      <c r="M2165" s="134" t="str">
        <f t="shared" si="78"/>
        <v/>
      </c>
      <c r="N2165" s="110"/>
      <c r="O2165" s="110"/>
      <c r="P2165" s="234"/>
    </row>
    <row r="2166" spans="1:16" x14ac:dyDescent="0.2">
      <c r="A2166" s="154"/>
      <c r="B2166" s="154"/>
      <c r="C2166" s="154"/>
      <c r="D2166" s="149"/>
      <c r="E2166" s="149"/>
      <c r="F2166" s="150"/>
      <c r="H2166" s="106"/>
      <c r="I2166" s="110" t="str">
        <f t="shared" si="77"/>
        <v/>
      </c>
      <c r="J2166" s="122" t="s">
        <v>17282</v>
      </c>
      <c r="K2166" s="110" t="s">
        <v>3717</v>
      </c>
      <c r="L2166" s="110" t="s">
        <v>1095</v>
      </c>
      <c r="M2166" s="134" t="str">
        <f t="shared" si="78"/>
        <v/>
      </c>
      <c r="N2166" s="110"/>
      <c r="O2166" s="110"/>
      <c r="P2166" s="234"/>
    </row>
    <row r="2167" spans="1:16" x14ac:dyDescent="0.2">
      <c r="A2167" s="154"/>
      <c r="B2167" s="154"/>
      <c r="C2167" s="154"/>
      <c r="D2167" s="149"/>
      <c r="E2167" s="149"/>
      <c r="F2167" s="150"/>
      <c r="H2167" s="106"/>
      <c r="I2167" s="110" t="str">
        <f t="shared" si="77"/>
        <v/>
      </c>
      <c r="J2167" s="122" t="s">
        <v>17283</v>
      </c>
      <c r="K2167" s="110" t="s">
        <v>3718</v>
      </c>
      <c r="L2167" s="110" t="s">
        <v>1095</v>
      </c>
      <c r="M2167" s="134" t="str">
        <f t="shared" si="78"/>
        <v/>
      </c>
      <c r="N2167" s="110"/>
      <c r="O2167" s="110"/>
      <c r="P2167" s="234"/>
    </row>
    <row r="2168" spans="1:16" x14ac:dyDescent="0.2">
      <c r="A2168" s="154"/>
      <c r="B2168" s="154"/>
      <c r="C2168" s="154"/>
      <c r="D2168" s="149"/>
      <c r="E2168" s="149"/>
      <c r="F2168" s="150"/>
      <c r="H2168" s="106"/>
      <c r="I2168" s="110" t="str">
        <f t="shared" si="77"/>
        <v/>
      </c>
      <c r="J2168" s="122" t="s">
        <v>17284</v>
      </c>
      <c r="K2168" s="110" t="s">
        <v>3719</v>
      </c>
      <c r="L2168" s="110" t="s">
        <v>1095</v>
      </c>
      <c r="M2168" s="134" t="str">
        <f t="shared" si="78"/>
        <v/>
      </c>
      <c r="N2168" s="110"/>
      <c r="O2168" s="110"/>
      <c r="P2168" s="234"/>
    </row>
    <row r="2169" spans="1:16" x14ac:dyDescent="0.2">
      <c r="A2169" s="154"/>
      <c r="B2169" s="154"/>
      <c r="C2169" s="154"/>
      <c r="D2169" s="149"/>
      <c r="E2169" s="149"/>
      <c r="F2169" s="150"/>
      <c r="H2169" s="106"/>
      <c r="I2169" s="110" t="str">
        <f t="shared" si="77"/>
        <v/>
      </c>
      <c r="J2169" s="122" t="s">
        <v>17285</v>
      </c>
      <c r="K2169" s="110" t="s">
        <v>3720</v>
      </c>
      <c r="L2169" s="110" t="s">
        <v>1095</v>
      </c>
      <c r="M2169" s="134" t="str">
        <f t="shared" si="78"/>
        <v/>
      </c>
      <c r="N2169" s="110"/>
      <c r="O2169" s="110"/>
      <c r="P2169" s="234"/>
    </row>
    <row r="2170" spans="1:16" x14ac:dyDescent="0.2">
      <c r="A2170" s="154"/>
      <c r="B2170" s="154"/>
      <c r="C2170" s="154"/>
      <c r="D2170" s="149"/>
      <c r="E2170" s="149"/>
      <c r="F2170" s="150"/>
      <c r="H2170" s="106"/>
      <c r="I2170" s="110" t="str">
        <f t="shared" si="77"/>
        <v/>
      </c>
      <c r="J2170" s="122" t="s">
        <v>17286</v>
      </c>
      <c r="K2170" s="110" t="s">
        <v>3721</v>
      </c>
      <c r="L2170" s="110" t="s">
        <v>1095</v>
      </c>
      <c r="M2170" s="134" t="str">
        <f t="shared" si="78"/>
        <v/>
      </c>
      <c r="N2170" s="110"/>
      <c r="O2170" s="110"/>
      <c r="P2170" s="234"/>
    </row>
    <row r="2171" spans="1:16" x14ac:dyDescent="0.2">
      <c r="A2171" s="154"/>
      <c r="B2171" s="154"/>
      <c r="C2171" s="154"/>
      <c r="D2171" s="149"/>
      <c r="E2171" s="149"/>
      <c r="F2171" s="150"/>
      <c r="H2171" s="106"/>
      <c r="I2171" s="110" t="str">
        <f t="shared" si="77"/>
        <v/>
      </c>
      <c r="J2171" s="122" t="s">
        <v>17287</v>
      </c>
      <c r="K2171" s="110" t="s">
        <v>3722</v>
      </c>
      <c r="L2171" s="110" t="s">
        <v>1095</v>
      </c>
      <c r="M2171" s="134" t="str">
        <f t="shared" si="78"/>
        <v/>
      </c>
      <c r="N2171" s="110"/>
      <c r="O2171" s="110"/>
      <c r="P2171" s="234"/>
    </row>
    <row r="2172" spans="1:16" x14ac:dyDescent="0.2">
      <c r="A2172" s="154"/>
      <c r="B2172" s="154"/>
      <c r="C2172" s="154"/>
      <c r="D2172" s="149"/>
      <c r="E2172" s="149"/>
      <c r="F2172" s="150"/>
      <c r="H2172" s="106"/>
      <c r="I2172" s="110" t="str">
        <f t="shared" si="77"/>
        <v/>
      </c>
      <c r="J2172" s="122" t="s">
        <v>17288</v>
      </c>
      <c r="K2172" s="110" t="s">
        <v>3723</v>
      </c>
      <c r="L2172" s="110" t="s">
        <v>1095</v>
      </c>
      <c r="M2172" s="134" t="str">
        <f t="shared" si="78"/>
        <v/>
      </c>
      <c r="N2172" s="110"/>
      <c r="O2172" s="110"/>
      <c r="P2172" s="234"/>
    </row>
    <row r="2173" spans="1:16" x14ac:dyDescent="0.2">
      <c r="A2173" s="154"/>
      <c r="B2173" s="154"/>
      <c r="C2173" s="154"/>
      <c r="D2173" s="149"/>
      <c r="E2173" s="149"/>
      <c r="F2173" s="150"/>
      <c r="H2173" s="106"/>
      <c r="I2173" s="110" t="str">
        <f t="shared" si="77"/>
        <v/>
      </c>
      <c r="J2173" s="122" t="s">
        <v>17289</v>
      </c>
      <c r="K2173" s="110" t="s">
        <v>3724</v>
      </c>
      <c r="L2173" s="110" t="s">
        <v>1095</v>
      </c>
      <c r="M2173" s="134" t="str">
        <f t="shared" si="78"/>
        <v/>
      </c>
      <c r="N2173" s="110"/>
      <c r="O2173" s="110"/>
      <c r="P2173" s="234"/>
    </row>
    <row r="2174" spans="1:16" x14ac:dyDescent="0.2">
      <c r="A2174" s="154"/>
      <c r="B2174" s="154"/>
      <c r="C2174" s="154"/>
      <c r="D2174" s="149"/>
      <c r="E2174" s="149"/>
      <c r="F2174" s="150"/>
      <c r="H2174" s="106"/>
      <c r="I2174" s="110" t="str">
        <f t="shared" si="77"/>
        <v/>
      </c>
      <c r="J2174" s="122" t="s">
        <v>17290</v>
      </c>
      <c r="K2174" s="110" t="s">
        <v>3725</v>
      </c>
      <c r="L2174" s="110" t="s">
        <v>1095</v>
      </c>
      <c r="M2174" s="134" t="str">
        <f t="shared" si="78"/>
        <v/>
      </c>
      <c r="N2174" s="110"/>
      <c r="O2174" s="110"/>
      <c r="P2174" s="234"/>
    </row>
    <row r="2175" spans="1:16" x14ac:dyDescent="0.2">
      <c r="A2175" s="154"/>
      <c r="B2175" s="154"/>
      <c r="C2175" s="154"/>
      <c r="D2175" s="149"/>
      <c r="E2175" s="149"/>
      <c r="F2175" s="150"/>
      <c r="H2175" s="106"/>
      <c r="I2175" s="110" t="str">
        <f t="shared" si="77"/>
        <v/>
      </c>
      <c r="J2175" s="122" t="s">
        <v>17291</v>
      </c>
      <c r="K2175" s="110" t="s">
        <v>3726</v>
      </c>
      <c r="L2175" s="110" t="s">
        <v>1095</v>
      </c>
      <c r="M2175" s="134" t="str">
        <f t="shared" si="78"/>
        <v/>
      </c>
      <c r="N2175" s="110"/>
      <c r="O2175" s="110"/>
      <c r="P2175" s="234"/>
    </row>
    <row r="2176" spans="1:16" x14ac:dyDescent="0.2">
      <c r="A2176" s="154"/>
      <c r="B2176" s="154"/>
      <c r="C2176" s="154"/>
      <c r="D2176" s="149"/>
      <c r="E2176" s="149"/>
      <c r="F2176" s="150"/>
      <c r="H2176" s="106"/>
      <c r="I2176" s="110" t="str">
        <f t="shared" si="77"/>
        <v/>
      </c>
      <c r="J2176" s="122" t="s">
        <v>17292</v>
      </c>
      <c r="K2176" s="110" t="s">
        <v>3727</v>
      </c>
      <c r="L2176" s="110" t="s">
        <v>1095</v>
      </c>
      <c r="M2176" s="134" t="str">
        <f t="shared" si="78"/>
        <v/>
      </c>
      <c r="N2176" s="110"/>
      <c r="O2176" s="110"/>
      <c r="P2176" s="234"/>
    </row>
    <row r="2177" spans="1:16" x14ac:dyDescent="0.2">
      <c r="A2177" s="154"/>
      <c r="B2177" s="154"/>
      <c r="C2177" s="154"/>
      <c r="D2177" s="149"/>
      <c r="E2177" s="149"/>
      <c r="F2177" s="150"/>
      <c r="H2177" s="106"/>
      <c r="I2177" s="110" t="str">
        <f t="shared" si="77"/>
        <v/>
      </c>
      <c r="J2177" s="122" t="s">
        <v>17293</v>
      </c>
      <c r="K2177" s="110" t="s">
        <v>3728</v>
      </c>
      <c r="L2177" s="110" t="s">
        <v>1095</v>
      </c>
      <c r="M2177" s="134" t="str">
        <f t="shared" si="78"/>
        <v/>
      </c>
      <c r="N2177" s="110"/>
      <c r="O2177" s="110"/>
      <c r="P2177" s="234"/>
    </row>
    <row r="2178" spans="1:16" x14ac:dyDescent="0.2">
      <c r="A2178" s="154"/>
      <c r="B2178" s="154"/>
      <c r="C2178" s="154"/>
      <c r="D2178" s="149"/>
      <c r="E2178" s="149"/>
      <c r="F2178" s="150"/>
      <c r="H2178" s="106"/>
      <c r="I2178" s="110" t="str">
        <f t="shared" si="77"/>
        <v/>
      </c>
      <c r="J2178" s="122" t="s">
        <v>17294</v>
      </c>
      <c r="K2178" s="110" t="s">
        <v>3729</v>
      </c>
      <c r="L2178" s="110" t="s">
        <v>1095</v>
      </c>
      <c r="M2178" s="134" t="str">
        <f t="shared" si="78"/>
        <v/>
      </c>
      <c r="N2178" s="110"/>
      <c r="O2178" s="110"/>
      <c r="P2178" s="234"/>
    </row>
    <row r="2179" spans="1:16" x14ac:dyDescent="0.2">
      <c r="A2179" s="154"/>
      <c r="B2179" s="154"/>
      <c r="C2179" s="154"/>
      <c r="D2179" s="149"/>
      <c r="E2179" s="149"/>
      <c r="F2179" s="150"/>
      <c r="H2179" s="106"/>
      <c r="I2179" s="110" t="str">
        <f t="shared" si="77"/>
        <v/>
      </c>
      <c r="J2179" s="122" t="s">
        <v>17295</v>
      </c>
      <c r="K2179" s="110" t="s">
        <v>3730</v>
      </c>
      <c r="L2179" s="110" t="s">
        <v>1095</v>
      </c>
      <c r="M2179" s="134" t="str">
        <f t="shared" si="78"/>
        <v/>
      </c>
      <c r="N2179" s="110"/>
      <c r="O2179" s="110"/>
      <c r="P2179" s="234"/>
    </row>
    <row r="2180" spans="1:16" x14ac:dyDescent="0.2">
      <c r="A2180" s="154"/>
      <c r="B2180" s="154"/>
      <c r="C2180" s="154"/>
      <c r="D2180" s="149"/>
      <c r="E2180" s="149"/>
      <c r="F2180" s="150"/>
      <c r="H2180" s="106"/>
      <c r="I2180" s="110" t="str">
        <f t="shared" si="77"/>
        <v/>
      </c>
      <c r="J2180" s="122" t="s">
        <v>17296</v>
      </c>
      <c r="K2180" s="110" t="s">
        <v>3731</v>
      </c>
      <c r="L2180" s="110" t="s">
        <v>1095</v>
      </c>
      <c r="M2180" s="134" t="str">
        <f t="shared" si="78"/>
        <v/>
      </c>
      <c r="N2180" s="110"/>
      <c r="O2180" s="110"/>
      <c r="P2180" s="234"/>
    </row>
    <row r="2181" spans="1:16" x14ac:dyDescent="0.2">
      <c r="A2181" s="154"/>
      <c r="B2181" s="154"/>
      <c r="C2181" s="154"/>
      <c r="D2181" s="149"/>
      <c r="E2181" s="149"/>
      <c r="F2181" s="150"/>
      <c r="H2181" s="106"/>
      <c r="I2181" s="110" t="str">
        <f t="shared" si="77"/>
        <v/>
      </c>
      <c r="J2181" s="122" t="s">
        <v>17297</v>
      </c>
      <c r="K2181" s="110" t="s">
        <v>3732</v>
      </c>
      <c r="L2181" s="110" t="s">
        <v>1095</v>
      </c>
      <c r="M2181" s="134" t="str">
        <f t="shared" si="78"/>
        <v/>
      </c>
      <c r="N2181" s="110"/>
      <c r="O2181" s="110"/>
      <c r="P2181" s="234"/>
    </row>
    <row r="2182" spans="1:16" x14ac:dyDescent="0.2">
      <c r="A2182" s="154"/>
      <c r="B2182" s="154"/>
      <c r="C2182" s="154"/>
      <c r="D2182" s="149"/>
      <c r="E2182" s="149"/>
      <c r="F2182" s="150"/>
      <c r="H2182" s="106"/>
      <c r="I2182" s="110" t="str">
        <f t="shared" si="77"/>
        <v/>
      </c>
      <c r="J2182" s="122" t="s">
        <v>17298</v>
      </c>
      <c r="K2182" s="110" t="s">
        <v>3733</v>
      </c>
      <c r="L2182" s="110" t="s">
        <v>1095</v>
      </c>
      <c r="M2182" s="134" t="str">
        <f t="shared" si="78"/>
        <v/>
      </c>
      <c r="N2182" s="110"/>
      <c r="O2182" s="110"/>
      <c r="P2182" s="234"/>
    </row>
    <row r="2183" spans="1:16" x14ac:dyDescent="0.2">
      <c r="A2183" s="154"/>
      <c r="B2183" s="154"/>
      <c r="C2183" s="154"/>
      <c r="D2183" s="149"/>
      <c r="E2183" s="149"/>
      <c r="F2183" s="150"/>
      <c r="H2183" s="106"/>
      <c r="I2183" s="110" t="str">
        <f t="shared" si="77"/>
        <v/>
      </c>
      <c r="J2183" s="122" t="s">
        <v>17299</v>
      </c>
      <c r="K2183" s="110" t="s">
        <v>3734</v>
      </c>
      <c r="L2183" s="110" t="s">
        <v>1095</v>
      </c>
      <c r="M2183" s="134" t="str">
        <f t="shared" si="78"/>
        <v/>
      </c>
      <c r="N2183" s="110"/>
      <c r="O2183" s="110"/>
      <c r="P2183" s="234"/>
    </row>
    <row r="2184" spans="1:16" x14ac:dyDescent="0.2">
      <c r="A2184" s="154"/>
      <c r="B2184" s="154"/>
      <c r="C2184" s="154"/>
      <c r="D2184" s="149"/>
      <c r="E2184" s="149"/>
      <c r="F2184" s="150"/>
      <c r="H2184" s="106"/>
      <c r="I2184" s="110" t="str">
        <f t="shared" si="77"/>
        <v/>
      </c>
      <c r="J2184" s="122" t="s">
        <v>17300</v>
      </c>
      <c r="K2184" s="110" t="s">
        <v>3735</v>
      </c>
      <c r="L2184" s="110" t="s">
        <v>1095</v>
      </c>
      <c r="M2184" s="134" t="str">
        <f t="shared" si="78"/>
        <v/>
      </c>
      <c r="N2184" s="110"/>
      <c r="O2184" s="110"/>
      <c r="P2184" s="234"/>
    </row>
    <row r="2185" spans="1:16" x14ac:dyDescent="0.2">
      <c r="A2185" s="154"/>
      <c r="B2185" s="154"/>
      <c r="C2185" s="154"/>
      <c r="D2185" s="149"/>
      <c r="E2185" s="149"/>
      <c r="F2185" s="150"/>
      <c r="H2185" s="106"/>
      <c r="I2185" s="110" t="str">
        <f t="shared" ref="I2185:I2248" si="79">IFERROR((INDEX(A:E,MATCH($J2185,E:E,0),2)),"")</f>
        <v/>
      </c>
      <c r="J2185" s="122" t="s">
        <v>17301</v>
      </c>
      <c r="K2185" s="110" t="s">
        <v>3736</v>
      </c>
      <c r="L2185" s="110" t="s">
        <v>1095</v>
      </c>
      <c r="M2185" s="134" t="str">
        <f t="shared" si="78"/>
        <v/>
      </c>
      <c r="N2185" s="110"/>
      <c r="O2185" s="110"/>
      <c r="P2185" s="234"/>
    </row>
    <row r="2186" spans="1:16" x14ac:dyDescent="0.2">
      <c r="A2186" s="154"/>
      <c r="B2186" s="154"/>
      <c r="C2186" s="154"/>
      <c r="D2186" s="149"/>
      <c r="E2186" s="149"/>
      <c r="F2186" s="150"/>
      <c r="H2186" s="106"/>
      <c r="I2186" s="110" t="str">
        <f t="shared" si="79"/>
        <v/>
      </c>
      <c r="J2186" s="122" t="s">
        <v>17302</v>
      </c>
      <c r="K2186" s="110" t="s">
        <v>3737</v>
      </c>
      <c r="L2186" s="110" t="s">
        <v>1095</v>
      </c>
      <c r="M2186" s="134" t="str">
        <f t="shared" ref="M2186:M2249" si="80">IF(N2186="","",HYPERLINK(O2186,N2186))</f>
        <v/>
      </c>
      <c r="N2186" s="110"/>
      <c r="O2186" s="110"/>
      <c r="P2186" s="234"/>
    </row>
    <row r="2187" spans="1:16" x14ac:dyDescent="0.2">
      <c r="A2187" s="154"/>
      <c r="B2187" s="154"/>
      <c r="C2187" s="154"/>
      <c r="D2187" s="149"/>
      <c r="E2187" s="149"/>
      <c r="F2187" s="150"/>
      <c r="H2187" s="106"/>
      <c r="I2187" s="110" t="str">
        <f t="shared" si="79"/>
        <v/>
      </c>
      <c r="J2187" s="122" t="s">
        <v>17303</v>
      </c>
      <c r="K2187" s="110" t="s">
        <v>3738</v>
      </c>
      <c r="L2187" s="110" t="s">
        <v>1095</v>
      </c>
      <c r="M2187" s="134" t="str">
        <f t="shared" si="80"/>
        <v/>
      </c>
      <c r="N2187" s="110"/>
      <c r="O2187" s="110"/>
      <c r="P2187" s="234"/>
    </row>
    <row r="2188" spans="1:16" x14ac:dyDescent="0.2">
      <c r="A2188" s="154"/>
      <c r="B2188" s="154"/>
      <c r="C2188" s="154"/>
      <c r="D2188" s="149"/>
      <c r="E2188" s="149"/>
      <c r="F2188" s="150"/>
      <c r="H2188" s="106"/>
      <c r="I2188" s="110" t="str">
        <f t="shared" si="79"/>
        <v/>
      </c>
      <c r="J2188" s="122" t="s">
        <v>17304</v>
      </c>
      <c r="K2188" s="110" t="s">
        <v>3739</v>
      </c>
      <c r="L2188" s="110" t="s">
        <v>1095</v>
      </c>
      <c r="M2188" s="134" t="str">
        <f t="shared" si="80"/>
        <v/>
      </c>
      <c r="N2188" s="110"/>
      <c r="O2188" s="110"/>
      <c r="P2188" s="234"/>
    </row>
    <row r="2189" spans="1:16" x14ac:dyDescent="0.2">
      <c r="A2189" s="154"/>
      <c r="B2189" s="154"/>
      <c r="C2189" s="154"/>
      <c r="D2189" s="149"/>
      <c r="E2189" s="149"/>
      <c r="F2189" s="150"/>
      <c r="H2189" s="106"/>
      <c r="I2189" s="110" t="str">
        <f t="shared" si="79"/>
        <v/>
      </c>
      <c r="J2189" s="122" t="s">
        <v>17305</v>
      </c>
      <c r="K2189" s="110" t="s">
        <v>3740</v>
      </c>
      <c r="L2189" s="110" t="s">
        <v>1095</v>
      </c>
      <c r="M2189" s="134" t="str">
        <f t="shared" si="80"/>
        <v/>
      </c>
      <c r="N2189" s="110"/>
      <c r="O2189" s="110"/>
      <c r="P2189" s="234"/>
    </row>
    <row r="2190" spans="1:16" x14ac:dyDescent="0.2">
      <c r="A2190" s="154"/>
      <c r="B2190" s="154"/>
      <c r="C2190" s="154"/>
      <c r="D2190" s="149"/>
      <c r="E2190" s="149"/>
      <c r="F2190" s="150"/>
      <c r="H2190" s="106"/>
      <c r="I2190" s="110" t="str">
        <f t="shared" si="79"/>
        <v/>
      </c>
      <c r="J2190" s="122" t="s">
        <v>17306</v>
      </c>
      <c r="K2190" s="110" t="s">
        <v>3741</v>
      </c>
      <c r="L2190" s="110" t="s">
        <v>1095</v>
      </c>
      <c r="M2190" s="134" t="str">
        <f t="shared" si="80"/>
        <v/>
      </c>
      <c r="N2190" s="110"/>
      <c r="O2190" s="110"/>
      <c r="P2190" s="234"/>
    </row>
    <row r="2191" spans="1:16" x14ac:dyDescent="0.2">
      <c r="A2191" s="154"/>
      <c r="B2191" s="154"/>
      <c r="C2191" s="154"/>
      <c r="D2191" s="149"/>
      <c r="E2191" s="149"/>
      <c r="F2191" s="150"/>
      <c r="H2191" s="106"/>
      <c r="I2191" s="110" t="str">
        <f t="shared" si="79"/>
        <v/>
      </c>
      <c r="J2191" s="122" t="s">
        <v>17307</v>
      </c>
      <c r="K2191" s="110" t="s">
        <v>3742</v>
      </c>
      <c r="L2191" s="110" t="s">
        <v>1095</v>
      </c>
      <c r="M2191" s="134" t="str">
        <f t="shared" si="80"/>
        <v/>
      </c>
      <c r="N2191" s="110"/>
      <c r="O2191" s="110"/>
      <c r="P2191" s="234"/>
    </row>
    <row r="2192" spans="1:16" x14ac:dyDescent="0.2">
      <c r="A2192" s="154"/>
      <c r="B2192" s="154"/>
      <c r="C2192" s="154"/>
      <c r="D2192" s="149"/>
      <c r="E2192" s="149"/>
      <c r="F2192" s="150"/>
      <c r="H2192" s="106"/>
      <c r="I2192" s="110" t="str">
        <f t="shared" si="79"/>
        <v/>
      </c>
      <c r="J2192" s="122" t="s">
        <v>17308</v>
      </c>
      <c r="K2192" s="110" t="s">
        <v>3743</v>
      </c>
      <c r="L2192" s="110" t="s">
        <v>1095</v>
      </c>
      <c r="M2192" s="134" t="str">
        <f t="shared" si="80"/>
        <v/>
      </c>
      <c r="N2192" s="110"/>
      <c r="O2192" s="110"/>
      <c r="P2192" s="234"/>
    </row>
    <row r="2193" spans="1:16" x14ac:dyDescent="0.2">
      <c r="A2193" s="154"/>
      <c r="B2193" s="154"/>
      <c r="C2193" s="154"/>
      <c r="D2193" s="149"/>
      <c r="E2193" s="149"/>
      <c r="F2193" s="150"/>
      <c r="H2193" s="106"/>
      <c r="I2193" s="110" t="str">
        <f t="shared" si="79"/>
        <v/>
      </c>
      <c r="J2193" s="122" t="s">
        <v>17309</v>
      </c>
      <c r="K2193" s="110" t="s">
        <v>3744</v>
      </c>
      <c r="L2193" s="110" t="s">
        <v>1095</v>
      </c>
      <c r="M2193" s="134" t="str">
        <f t="shared" si="80"/>
        <v/>
      </c>
      <c r="N2193" s="110"/>
      <c r="O2193" s="110"/>
      <c r="P2193" s="234"/>
    </row>
    <row r="2194" spans="1:16" x14ac:dyDescent="0.2">
      <c r="A2194" s="154"/>
      <c r="B2194" s="154"/>
      <c r="C2194" s="154"/>
      <c r="D2194" s="149"/>
      <c r="E2194" s="149"/>
      <c r="F2194" s="150"/>
      <c r="H2194" s="106"/>
      <c r="I2194" s="110" t="str">
        <f t="shared" si="79"/>
        <v/>
      </c>
      <c r="J2194" s="122" t="s">
        <v>17310</v>
      </c>
      <c r="K2194" s="110" t="s">
        <v>3745</v>
      </c>
      <c r="L2194" s="110" t="s">
        <v>1095</v>
      </c>
      <c r="M2194" s="134" t="str">
        <f t="shared" si="80"/>
        <v/>
      </c>
      <c r="N2194" s="110"/>
      <c r="O2194" s="110"/>
      <c r="P2194" s="234"/>
    </row>
    <row r="2195" spans="1:16" x14ac:dyDescent="0.2">
      <c r="A2195" s="154"/>
      <c r="B2195" s="154"/>
      <c r="C2195" s="154"/>
      <c r="D2195" s="149"/>
      <c r="E2195" s="149"/>
      <c r="F2195" s="150"/>
      <c r="H2195" s="106"/>
      <c r="I2195" s="110" t="str">
        <f t="shared" si="79"/>
        <v/>
      </c>
      <c r="J2195" s="122" t="s">
        <v>17311</v>
      </c>
      <c r="K2195" s="110" t="s">
        <v>3746</v>
      </c>
      <c r="L2195" s="110" t="s">
        <v>1095</v>
      </c>
      <c r="M2195" s="134" t="str">
        <f t="shared" si="80"/>
        <v/>
      </c>
      <c r="N2195" s="110"/>
      <c r="O2195" s="110"/>
      <c r="P2195" s="234"/>
    </row>
    <row r="2196" spans="1:16" x14ac:dyDescent="0.2">
      <c r="A2196" s="154"/>
      <c r="B2196" s="154"/>
      <c r="C2196" s="154"/>
      <c r="D2196" s="149"/>
      <c r="E2196" s="149"/>
      <c r="F2196" s="150"/>
      <c r="H2196" s="106"/>
      <c r="I2196" s="110" t="str">
        <f t="shared" si="79"/>
        <v/>
      </c>
      <c r="J2196" s="122" t="s">
        <v>17312</v>
      </c>
      <c r="K2196" s="110" t="s">
        <v>3747</v>
      </c>
      <c r="L2196" s="110" t="s">
        <v>1095</v>
      </c>
      <c r="M2196" s="134" t="str">
        <f t="shared" si="80"/>
        <v/>
      </c>
      <c r="N2196" s="110"/>
      <c r="O2196" s="110"/>
      <c r="P2196" s="234"/>
    </row>
    <row r="2197" spans="1:16" x14ac:dyDescent="0.2">
      <c r="A2197" s="154"/>
      <c r="B2197" s="154"/>
      <c r="C2197" s="154"/>
      <c r="D2197" s="149"/>
      <c r="E2197" s="149"/>
      <c r="F2197" s="150"/>
      <c r="H2197" s="106"/>
      <c r="I2197" s="110" t="str">
        <f t="shared" si="79"/>
        <v/>
      </c>
      <c r="J2197" s="122" t="s">
        <v>17313</v>
      </c>
      <c r="K2197" s="110" t="s">
        <v>3748</v>
      </c>
      <c r="L2197" s="110" t="s">
        <v>1095</v>
      </c>
      <c r="M2197" s="134" t="str">
        <f t="shared" si="80"/>
        <v/>
      </c>
      <c r="N2197" s="110"/>
      <c r="O2197" s="110"/>
      <c r="P2197" s="234"/>
    </row>
    <row r="2198" spans="1:16" x14ac:dyDescent="0.2">
      <c r="A2198" s="154"/>
      <c r="B2198" s="154"/>
      <c r="C2198" s="154"/>
      <c r="D2198" s="149"/>
      <c r="E2198" s="149"/>
      <c r="F2198" s="150"/>
      <c r="H2198" s="106"/>
      <c r="I2198" s="110" t="str">
        <f t="shared" si="79"/>
        <v/>
      </c>
      <c r="J2198" s="122" t="s">
        <v>17314</v>
      </c>
      <c r="K2198" s="110" t="s">
        <v>3749</v>
      </c>
      <c r="L2198" s="110" t="s">
        <v>1095</v>
      </c>
      <c r="M2198" s="134" t="str">
        <f t="shared" si="80"/>
        <v/>
      </c>
      <c r="N2198" s="110"/>
      <c r="O2198" s="110"/>
      <c r="P2198" s="234"/>
    </row>
    <row r="2199" spans="1:16" x14ac:dyDescent="0.2">
      <c r="A2199" s="154"/>
      <c r="B2199" s="154"/>
      <c r="C2199" s="154"/>
      <c r="D2199" s="149"/>
      <c r="E2199" s="149"/>
      <c r="F2199" s="150"/>
      <c r="H2199" s="106"/>
      <c r="I2199" s="110" t="str">
        <f t="shared" si="79"/>
        <v/>
      </c>
      <c r="J2199" s="122" t="s">
        <v>17315</v>
      </c>
      <c r="K2199" s="110" t="s">
        <v>3750</v>
      </c>
      <c r="L2199" s="110" t="s">
        <v>1095</v>
      </c>
      <c r="M2199" s="134" t="str">
        <f t="shared" si="80"/>
        <v/>
      </c>
      <c r="N2199" s="110"/>
      <c r="O2199" s="110"/>
      <c r="P2199" s="234"/>
    </row>
    <row r="2200" spans="1:16" x14ac:dyDescent="0.2">
      <c r="A2200" s="154"/>
      <c r="B2200" s="154"/>
      <c r="C2200" s="154"/>
      <c r="D2200" s="149"/>
      <c r="E2200" s="149"/>
      <c r="F2200" s="150"/>
      <c r="H2200" s="106"/>
      <c r="I2200" s="110" t="str">
        <f t="shared" si="79"/>
        <v/>
      </c>
      <c r="J2200" s="122" t="s">
        <v>17316</v>
      </c>
      <c r="K2200" s="110" t="s">
        <v>3751</v>
      </c>
      <c r="L2200" s="110" t="s">
        <v>1095</v>
      </c>
      <c r="M2200" s="134" t="str">
        <f t="shared" si="80"/>
        <v/>
      </c>
      <c r="N2200" s="110"/>
      <c r="O2200" s="110"/>
      <c r="P2200" s="234"/>
    </row>
    <row r="2201" spans="1:16" x14ac:dyDescent="0.2">
      <c r="A2201" s="154"/>
      <c r="B2201" s="154"/>
      <c r="C2201" s="154"/>
      <c r="D2201" s="149"/>
      <c r="E2201" s="149"/>
      <c r="F2201" s="150"/>
      <c r="H2201" s="106"/>
      <c r="I2201" s="110" t="str">
        <f t="shared" si="79"/>
        <v/>
      </c>
      <c r="J2201" s="122" t="s">
        <v>17317</v>
      </c>
      <c r="K2201" s="110" t="s">
        <v>3752</v>
      </c>
      <c r="L2201" s="110" t="s">
        <v>1095</v>
      </c>
      <c r="M2201" s="134" t="str">
        <f t="shared" si="80"/>
        <v/>
      </c>
      <c r="N2201" s="110"/>
      <c r="O2201" s="110"/>
      <c r="P2201" s="234"/>
    </row>
    <row r="2202" spans="1:16" x14ac:dyDescent="0.2">
      <c r="A2202" s="154"/>
      <c r="B2202" s="154"/>
      <c r="C2202" s="154"/>
      <c r="D2202" s="149"/>
      <c r="E2202" s="149"/>
      <c r="F2202" s="150"/>
      <c r="H2202" s="106"/>
      <c r="I2202" s="110" t="str">
        <f t="shared" si="79"/>
        <v/>
      </c>
      <c r="J2202" s="122" t="s">
        <v>17318</v>
      </c>
      <c r="K2202" s="110" t="s">
        <v>3753</v>
      </c>
      <c r="L2202" s="110" t="s">
        <v>1095</v>
      </c>
      <c r="M2202" s="134" t="str">
        <f t="shared" si="80"/>
        <v/>
      </c>
      <c r="N2202" s="110"/>
      <c r="O2202" s="110"/>
      <c r="P2202" s="234"/>
    </row>
    <row r="2203" spans="1:16" x14ac:dyDescent="0.2">
      <c r="A2203" s="154"/>
      <c r="B2203" s="154"/>
      <c r="C2203" s="154"/>
      <c r="D2203" s="149"/>
      <c r="E2203" s="149"/>
      <c r="F2203" s="150"/>
      <c r="H2203" s="106"/>
      <c r="I2203" s="110" t="str">
        <f t="shared" si="79"/>
        <v/>
      </c>
      <c r="J2203" s="122" t="s">
        <v>17319</v>
      </c>
      <c r="K2203" s="110" t="s">
        <v>3754</v>
      </c>
      <c r="L2203" s="110" t="s">
        <v>1095</v>
      </c>
      <c r="M2203" s="134" t="str">
        <f t="shared" si="80"/>
        <v/>
      </c>
      <c r="N2203" s="110"/>
      <c r="O2203" s="110"/>
      <c r="P2203" s="234"/>
    </row>
    <row r="2204" spans="1:16" x14ac:dyDescent="0.2">
      <c r="A2204" s="154"/>
      <c r="B2204" s="154"/>
      <c r="C2204" s="154"/>
      <c r="D2204" s="149"/>
      <c r="E2204" s="149"/>
      <c r="F2204" s="150"/>
      <c r="H2204" s="106"/>
      <c r="I2204" s="110" t="str">
        <f t="shared" si="79"/>
        <v/>
      </c>
      <c r="J2204" s="122" t="s">
        <v>17320</v>
      </c>
      <c r="K2204" s="110" t="s">
        <v>3755</v>
      </c>
      <c r="L2204" s="110" t="s">
        <v>1095</v>
      </c>
      <c r="M2204" s="134" t="str">
        <f t="shared" si="80"/>
        <v/>
      </c>
      <c r="N2204" s="110"/>
      <c r="O2204" s="110"/>
      <c r="P2204" s="234"/>
    </row>
    <row r="2205" spans="1:16" x14ac:dyDescent="0.2">
      <c r="A2205" s="154"/>
      <c r="B2205" s="154"/>
      <c r="C2205" s="154"/>
      <c r="D2205" s="149"/>
      <c r="E2205" s="149"/>
      <c r="F2205" s="150"/>
      <c r="H2205" s="106"/>
      <c r="I2205" s="110" t="str">
        <f t="shared" si="79"/>
        <v/>
      </c>
      <c r="J2205" s="122" t="s">
        <v>17321</v>
      </c>
      <c r="K2205" s="110" t="s">
        <v>3756</v>
      </c>
      <c r="L2205" s="110" t="s">
        <v>1095</v>
      </c>
      <c r="M2205" s="134" t="str">
        <f t="shared" si="80"/>
        <v/>
      </c>
      <c r="N2205" s="110"/>
      <c r="O2205" s="110"/>
      <c r="P2205" s="234"/>
    </row>
    <row r="2206" spans="1:16" x14ac:dyDescent="0.2">
      <c r="A2206" s="154"/>
      <c r="B2206" s="154"/>
      <c r="C2206" s="154"/>
      <c r="D2206" s="149"/>
      <c r="E2206" s="149"/>
      <c r="F2206" s="150"/>
      <c r="H2206" s="106"/>
      <c r="I2206" s="110" t="str">
        <f t="shared" si="79"/>
        <v/>
      </c>
      <c r="J2206" s="122" t="s">
        <v>17322</v>
      </c>
      <c r="K2206" s="110" t="s">
        <v>3757</v>
      </c>
      <c r="L2206" s="110" t="s">
        <v>1095</v>
      </c>
      <c r="M2206" s="134" t="str">
        <f t="shared" si="80"/>
        <v/>
      </c>
      <c r="N2206" s="110"/>
      <c r="O2206" s="110"/>
      <c r="P2206" s="234"/>
    </row>
    <row r="2207" spans="1:16" x14ac:dyDescent="0.2">
      <c r="A2207" s="154"/>
      <c r="B2207" s="154"/>
      <c r="C2207" s="154"/>
      <c r="D2207" s="149"/>
      <c r="E2207" s="149"/>
      <c r="F2207" s="150"/>
      <c r="H2207" s="106"/>
      <c r="I2207" s="110" t="str">
        <f t="shared" si="79"/>
        <v/>
      </c>
      <c r="J2207" s="122" t="s">
        <v>17323</v>
      </c>
      <c r="K2207" s="110" t="s">
        <v>3758</v>
      </c>
      <c r="L2207" s="110" t="s">
        <v>1095</v>
      </c>
      <c r="M2207" s="134" t="str">
        <f t="shared" si="80"/>
        <v/>
      </c>
      <c r="N2207" s="110"/>
      <c r="O2207" s="110"/>
      <c r="P2207" s="234"/>
    </row>
    <row r="2208" spans="1:16" x14ac:dyDescent="0.2">
      <c r="A2208" s="154"/>
      <c r="B2208" s="154"/>
      <c r="C2208" s="154"/>
      <c r="D2208" s="149"/>
      <c r="E2208" s="149"/>
      <c r="F2208" s="150"/>
      <c r="H2208" s="106"/>
      <c r="I2208" s="110" t="str">
        <f t="shared" si="79"/>
        <v/>
      </c>
      <c r="J2208" s="122" t="s">
        <v>17324</v>
      </c>
      <c r="K2208" s="110" t="s">
        <v>3759</v>
      </c>
      <c r="L2208" s="110" t="s">
        <v>1095</v>
      </c>
      <c r="M2208" s="134" t="str">
        <f t="shared" si="80"/>
        <v/>
      </c>
      <c r="N2208" s="110"/>
      <c r="O2208" s="110"/>
      <c r="P2208" s="234"/>
    </row>
    <row r="2209" spans="1:16" x14ac:dyDescent="0.2">
      <c r="A2209" s="154"/>
      <c r="B2209" s="154"/>
      <c r="C2209" s="154"/>
      <c r="D2209" s="149"/>
      <c r="E2209" s="149"/>
      <c r="F2209" s="150"/>
      <c r="H2209" s="106"/>
      <c r="I2209" s="110" t="str">
        <f t="shared" si="79"/>
        <v/>
      </c>
      <c r="J2209" s="122" t="s">
        <v>17325</v>
      </c>
      <c r="K2209" s="110" t="s">
        <v>3760</v>
      </c>
      <c r="L2209" s="110" t="s">
        <v>1095</v>
      </c>
      <c r="M2209" s="134" t="str">
        <f t="shared" si="80"/>
        <v/>
      </c>
      <c r="N2209" s="110"/>
      <c r="O2209" s="110"/>
      <c r="P2209" s="234"/>
    </row>
    <row r="2210" spans="1:16" x14ac:dyDescent="0.2">
      <c r="A2210" s="154"/>
      <c r="B2210" s="154"/>
      <c r="C2210" s="154"/>
      <c r="D2210" s="149"/>
      <c r="E2210" s="149"/>
      <c r="F2210" s="150"/>
      <c r="H2210" s="106"/>
      <c r="I2210" s="110" t="str">
        <f t="shared" si="79"/>
        <v/>
      </c>
      <c r="J2210" s="122" t="s">
        <v>17326</v>
      </c>
      <c r="K2210" s="110" t="s">
        <v>3761</v>
      </c>
      <c r="L2210" s="110" t="s">
        <v>1095</v>
      </c>
      <c r="M2210" s="134" t="str">
        <f t="shared" si="80"/>
        <v/>
      </c>
      <c r="N2210" s="110"/>
      <c r="O2210" s="110"/>
      <c r="P2210" s="234"/>
    </row>
    <row r="2211" spans="1:16" x14ac:dyDescent="0.2">
      <c r="A2211" s="154"/>
      <c r="B2211" s="154"/>
      <c r="C2211" s="154"/>
      <c r="D2211" s="149"/>
      <c r="E2211" s="149"/>
      <c r="F2211" s="150"/>
      <c r="H2211" s="106"/>
      <c r="I2211" s="110" t="str">
        <f t="shared" si="79"/>
        <v/>
      </c>
      <c r="J2211" s="122" t="s">
        <v>17327</v>
      </c>
      <c r="K2211" s="110" t="s">
        <v>3762</v>
      </c>
      <c r="L2211" s="110" t="s">
        <v>1095</v>
      </c>
      <c r="M2211" s="134" t="str">
        <f t="shared" si="80"/>
        <v/>
      </c>
      <c r="N2211" s="110"/>
      <c r="O2211" s="110"/>
      <c r="P2211" s="234"/>
    </row>
    <row r="2212" spans="1:16" x14ac:dyDescent="0.2">
      <c r="A2212" s="154"/>
      <c r="B2212" s="154"/>
      <c r="C2212" s="154"/>
      <c r="D2212" s="149"/>
      <c r="E2212" s="149"/>
      <c r="F2212" s="150"/>
      <c r="H2212" s="106"/>
      <c r="I2212" s="110" t="str">
        <f t="shared" si="79"/>
        <v/>
      </c>
      <c r="J2212" s="122" t="s">
        <v>17328</v>
      </c>
      <c r="K2212" s="110" t="s">
        <v>3763</v>
      </c>
      <c r="L2212" s="110" t="s">
        <v>1095</v>
      </c>
      <c r="M2212" s="134" t="str">
        <f t="shared" si="80"/>
        <v/>
      </c>
      <c r="N2212" s="110"/>
      <c r="O2212" s="110"/>
      <c r="P2212" s="234"/>
    </row>
    <row r="2213" spans="1:16" x14ac:dyDescent="0.2">
      <c r="A2213" s="154"/>
      <c r="B2213" s="154"/>
      <c r="C2213" s="154"/>
      <c r="D2213" s="149"/>
      <c r="E2213" s="149"/>
      <c r="F2213" s="150"/>
      <c r="H2213" s="106"/>
      <c r="I2213" s="110" t="str">
        <f t="shared" si="79"/>
        <v/>
      </c>
      <c r="J2213" s="122" t="s">
        <v>17329</v>
      </c>
      <c r="K2213" s="110" t="s">
        <v>3764</v>
      </c>
      <c r="L2213" s="110" t="s">
        <v>1095</v>
      </c>
      <c r="M2213" s="134" t="str">
        <f t="shared" si="80"/>
        <v/>
      </c>
      <c r="N2213" s="110"/>
      <c r="O2213" s="110"/>
      <c r="P2213" s="234"/>
    </row>
    <row r="2214" spans="1:16" x14ac:dyDescent="0.2">
      <c r="A2214" s="154"/>
      <c r="B2214" s="154"/>
      <c r="C2214" s="154"/>
      <c r="D2214" s="149"/>
      <c r="E2214" s="149"/>
      <c r="F2214" s="150"/>
      <c r="H2214" s="106"/>
      <c r="I2214" s="110" t="str">
        <f t="shared" si="79"/>
        <v/>
      </c>
      <c r="J2214" s="122" t="s">
        <v>17330</v>
      </c>
      <c r="K2214" s="110" t="s">
        <v>3765</v>
      </c>
      <c r="L2214" s="110" t="s">
        <v>1095</v>
      </c>
      <c r="M2214" s="134" t="str">
        <f t="shared" si="80"/>
        <v/>
      </c>
      <c r="N2214" s="110"/>
      <c r="O2214" s="110"/>
      <c r="P2214" s="234"/>
    </row>
    <row r="2215" spans="1:16" x14ac:dyDescent="0.2">
      <c r="A2215" s="154"/>
      <c r="B2215" s="154"/>
      <c r="C2215" s="154"/>
      <c r="D2215" s="149"/>
      <c r="E2215" s="149"/>
      <c r="F2215" s="150"/>
      <c r="H2215" s="106"/>
      <c r="I2215" s="110" t="str">
        <f t="shared" si="79"/>
        <v/>
      </c>
      <c r="J2215" s="122" t="s">
        <v>17331</v>
      </c>
      <c r="K2215" s="110" t="s">
        <v>3766</v>
      </c>
      <c r="L2215" s="110" t="s">
        <v>1095</v>
      </c>
      <c r="M2215" s="134" t="str">
        <f t="shared" si="80"/>
        <v/>
      </c>
      <c r="N2215" s="110"/>
      <c r="O2215" s="110"/>
      <c r="P2215" s="234"/>
    </row>
    <row r="2216" spans="1:16" x14ac:dyDescent="0.2">
      <c r="A2216" s="154"/>
      <c r="B2216" s="154"/>
      <c r="C2216" s="154"/>
      <c r="D2216" s="149"/>
      <c r="E2216" s="149"/>
      <c r="F2216" s="150"/>
      <c r="H2216" s="106"/>
      <c r="I2216" s="110" t="str">
        <f t="shared" si="79"/>
        <v/>
      </c>
      <c r="J2216" s="122" t="s">
        <v>17332</v>
      </c>
      <c r="K2216" s="110" t="s">
        <v>3767</v>
      </c>
      <c r="L2216" s="110" t="s">
        <v>1095</v>
      </c>
      <c r="M2216" s="134" t="str">
        <f t="shared" si="80"/>
        <v/>
      </c>
      <c r="N2216" s="110"/>
      <c r="O2216" s="110"/>
      <c r="P2216" s="234"/>
    </row>
    <row r="2217" spans="1:16" x14ac:dyDescent="0.2">
      <c r="A2217" s="154"/>
      <c r="B2217" s="154"/>
      <c r="C2217" s="154"/>
      <c r="D2217" s="149"/>
      <c r="E2217" s="149"/>
      <c r="F2217" s="150"/>
      <c r="H2217" s="106"/>
      <c r="I2217" s="110" t="str">
        <f t="shared" si="79"/>
        <v/>
      </c>
      <c r="J2217" s="122" t="s">
        <v>17333</v>
      </c>
      <c r="K2217" s="110" t="s">
        <v>3768</v>
      </c>
      <c r="L2217" s="110" t="s">
        <v>1095</v>
      </c>
      <c r="M2217" s="134" t="str">
        <f t="shared" si="80"/>
        <v/>
      </c>
      <c r="N2217" s="110"/>
      <c r="O2217" s="110"/>
      <c r="P2217" s="234"/>
    </row>
    <row r="2218" spans="1:16" x14ac:dyDescent="0.2">
      <c r="A2218" s="154"/>
      <c r="B2218" s="154"/>
      <c r="C2218" s="154"/>
      <c r="D2218" s="149"/>
      <c r="E2218" s="149"/>
      <c r="F2218" s="150"/>
      <c r="H2218" s="106"/>
      <c r="I2218" s="110" t="str">
        <f t="shared" si="79"/>
        <v/>
      </c>
      <c r="J2218" s="122" t="s">
        <v>17334</v>
      </c>
      <c r="K2218" s="110" t="s">
        <v>3769</v>
      </c>
      <c r="L2218" s="110" t="s">
        <v>1095</v>
      </c>
      <c r="M2218" s="134" t="str">
        <f t="shared" si="80"/>
        <v/>
      </c>
      <c r="N2218" s="110"/>
      <c r="O2218" s="110"/>
      <c r="P2218" s="234"/>
    </row>
    <row r="2219" spans="1:16" x14ac:dyDescent="0.2">
      <c r="A2219" s="154"/>
      <c r="B2219" s="154"/>
      <c r="C2219" s="154"/>
      <c r="D2219" s="149"/>
      <c r="E2219" s="149"/>
      <c r="F2219" s="150"/>
      <c r="H2219" s="106"/>
      <c r="I2219" s="110" t="str">
        <f t="shared" si="79"/>
        <v/>
      </c>
      <c r="J2219" s="122" t="s">
        <v>17335</v>
      </c>
      <c r="K2219" s="110" t="s">
        <v>3770</v>
      </c>
      <c r="L2219" s="110" t="s">
        <v>1095</v>
      </c>
      <c r="M2219" s="134" t="str">
        <f t="shared" si="80"/>
        <v/>
      </c>
      <c r="N2219" s="110"/>
      <c r="O2219" s="110"/>
      <c r="P2219" s="234"/>
    </row>
    <row r="2220" spans="1:16" x14ac:dyDescent="0.2">
      <c r="A2220" s="154"/>
      <c r="B2220" s="154"/>
      <c r="C2220" s="154"/>
      <c r="D2220" s="149"/>
      <c r="E2220" s="149"/>
      <c r="F2220" s="150"/>
      <c r="H2220" s="106"/>
      <c r="I2220" s="110" t="str">
        <f t="shared" si="79"/>
        <v/>
      </c>
      <c r="J2220" s="122" t="s">
        <v>17336</v>
      </c>
      <c r="K2220" s="110" t="s">
        <v>3771</v>
      </c>
      <c r="L2220" s="110" t="s">
        <v>1095</v>
      </c>
      <c r="M2220" s="134" t="str">
        <f t="shared" si="80"/>
        <v/>
      </c>
      <c r="N2220" s="110"/>
      <c r="O2220" s="110"/>
      <c r="P2220" s="234"/>
    </row>
    <row r="2221" spans="1:16" x14ac:dyDescent="0.2">
      <c r="A2221" s="154"/>
      <c r="B2221" s="154"/>
      <c r="C2221" s="154"/>
      <c r="D2221" s="149"/>
      <c r="E2221" s="149"/>
      <c r="F2221" s="150"/>
      <c r="H2221" s="106"/>
      <c r="I2221" s="110" t="str">
        <f t="shared" si="79"/>
        <v/>
      </c>
      <c r="J2221" s="122" t="s">
        <v>17337</v>
      </c>
      <c r="K2221" s="110" t="s">
        <v>3772</v>
      </c>
      <c r="L2221" s="110" t="s">
        <v>1095</v>
      </c>
      <c r="M2221" s="134" t="str">
        <f t="shared" si="80"/>
        <v/>
      </c>
      <c r="N2221" s="110"/>
      <c r="O2221" s="110"/>
      <c r="P2221" s="234"/>
    </row>
    <row r="2222" spans="1:16" x14ac:dyDescent="0.2">
      <c r="A2222" s="154"/>
      <c r="B2222" s="154"/>
      <c r="C2222" s="154"/>
      <c r="D2222" s="149"/>
      <c r="E2222" s="149"/>
      <c r="F2222" s="150"/>
      <c r="H2222" s="106"/>
      <c r="I2222" s="110" t="str">
        <f t="shared" si="79"/>
        <v/>
      </c>
      <c r="J2222" s="122" t="s">
        <v>17338</v>
      </c>
      <c r="K2222" s="110" t="s">
        <v>3773</v>
      </c>
      <c r="L2222" s="110" t="s">
        <v>1095</v>
      </c>
      <c r="M2222" s="134" t="str">
        <f t="shared" si="80"/>
        <v/>
      </c>
      <c r="N2222" s="110"/>
      <c r="O2222" s="110"/>
      <c r="P2222" s="234"/>
    </row>
    <row r="2223" spans="1:16" x14ac:dyDescent="0.2">
      <c r="A2223" s="154"/>
      <c r="B2223" s="154"/>
      <c r="C2223" s="154"/>
      <c r="D2223" s="149"/>
      <c r="E2223" s="149"/>
      <c r="F2223" s="150"/>
      <c r="H2223" s="106"/>
      <c r="I2223" s="110" t="str">
        <f t="shared" si="79"/>
        <v/>
      </c>
      <c r="J2223" s="122" t="s">
        <v>17339</v>
      </c>
      <c r="K2223" s="110" t="s">
        <v>3774</v>
      </c>
      <c r="L2223" s="110" t="s">
        <v>1095</v>
      </c>
      <c r="M2223" s="134" t="str">
        <f t="shared" si="80"/>
        <v/>
      </c>
      <c r="N2223" s="110"/>
      <c r="O2223" s="110"/>
      <c r="P2223" s="234"/>
    </row>
    <row r="2224" spans="1:16" x14ac:dyDescent="0.2">
      <c r="A2224" s="154"/>
      <c r="B2224" s="154"/>
      <c r="C2224" s="154"/>
      <c r="D2224" s="149"/>
      <c r="E2224" s="149"/>
      <c r="F2224" s="150"/>
      <c r="H2224" s="106"/>
      <c r="I2224" s="110" t="str">
        <f t="shared" si="79"/>
        <v/>
      </c>
      <c r="J2224" s="122" t="s">
        <v>17340</v>
      </c>
      <c r="K2224" s="110" t="s">
        <v>3775</v>
      </c>
      <c r="L2224" s="110" t="s">
        <v>1095</v>
      </c>
      <c r="M2224" s="134" t="str">
        <f t="shared" si="80"/>
        <v/>
      </c>
      <c r="N2224" s="110"/>
      <c r="O2224" s="110"/>
      <c r="P2224" s="234"/>
    </row>
    <row r="2225" spans="1:16" x14ac:dyDescent="0.2">
      <c r="A2225" s="154"/>
      <c r="B2225" s="154"/>
      <c r="C2225" s="154"/>
      <c r="D2225" s="149"/>
      <c r="E2225" s="149"/>
      <c r="F2225" s="150"/>
      <c r="H2225" s="106"/>
      <c r="I2225" s="110" t="str">
        <f t="shared" si="79"/>
        <v/>
      </c>
      <c r="J2225" s="122" t="s">
        <v>17341</v>
      </c>
      <c r="K2225" s="110" t="s">
        <v>3776</v>
      </c>
      <c r="L2225" s="110" t="s">
        <v>1095</v>
      </c>
      <c r="M2225" s="134" t="str">
        <f t="shared" si="80"/>
        <v/>
      </c>
      <c r="N2225" s="110"/>
      <c r="O2225" s="110"/>
      <c r="P2225" s="234"/>
    </row>
    <row r="2226" spans="1:16" x14ac:dyDescent="0.2">
      <c r="A2226" s="154"/>
      <c r="B2226" s="154"/>
      <c r="C2226" s="154"/>
      <c r="D2226" s="149"/>
      <c r="E2226" s="149"/>
      <c r="F2226" s="150"/>
      <c r="H2226" s="106"/>
      <c r="I2226" s="110" t="str">
        <f t="shared" si="79"/>
        <v/>
      </c>
      <c r="J2226" s="122" t="s">
        <v>17342</v>
      </c>
      <c r="K2226" s="110" t="s">
        <v>3777</v>
      </c>
      <c r="L2226" s="110" t="s">
        <v>1095</v>
      </c>
      <c r="M2226" s="134" t="str">
        <f t="shared" si="80"/>
        <v/>
      </c>
      <c r="N2226" s="110"/>
      <c r="O2226" s="110"/>
      <c r="P2226" s="234"/>
    </row>
    <row r="2227" spans="1:16" x14ac:dyDescent="0.2">
      <c r="A2227" s="154"/>
      <c r="B2227" s="154"/>
      <c r="C2227" s="154"/>
      <c r="D2227" s="149"/>
      <c r="E2227" s="149"/>
      <c r="F2227" s="150"/>
      <c r="H2227" s="106"/>
      <c r="I2227" s="110" t="str">
        <f t="shared" si="79"/>
        <v/>
      </c>
      <c r="J2227" s="122" t="s">
        <v>19370</v>
      </c>
      <c r="K2227" s="110" t="s">
        <v>3778</v>
      </c>
      <c r="L2227" s="110" t="s">
        <v>1095</v>
      </c>
      <c r="M2227" s="134" t="str">
        <f t="shared" si="80"/>
        <v/>
      </c>
      <c r="N2227" s="110"/>
      <c r="O2227" s="110"/>
      <c r="P2227" s="234"/>
    </row>
    <row r="2228" spans="1:16" x14ac:dyDescent="0.2">
      <c r="A2228" s="154"/>
      <c r="B2228" s="154"/>
      <c r="C2228" s="154"/>
      <c r="D2228" s="149"/>
      <c r="E2228" s="149"/>
      <c r="F2228" s="150"/>
      <c r="H2228" s="106"/>
      <c r="I2228" s="110" t="str">
        <f t="shared" si="79"/>
        <v/>
      </c>
      <c r="J2228" s="122" t="s">
        <v>17343</v>
      </c>
      <c r="K2228" s="110" t="s">
        <v>3779</v>
      </c>
      <c r="L2228" s="110" t="s">
        <v>1095</v>
      </c>
      <c r="M2228" s="134" t="str">
        <f t="shared" si="80"/>
        <v/>
      </c>
      <c r="N2228" s="110"/>
      <c r="O2228" s="110"/>
      <c r="P2228" s="234"/>
    </row>
    <row r="2229" spans="1:16" x14ac:dyDescent="0.2">
      <c r="A2229" s="154"/>
      <c r="B2229" s="154"/>
      <c r="C2229" s="154"/>
      <c r="D2229" s="149"/>
      <c r="E2229" s="149"/>
      <c r="F2229" s="150"/>
      <c r="H2229" s="106"/>
      <c r="I2229" s="110" t="str">
        <f t="shared" si="79"/>
        <v/>
      </c>
      <c r="J2229" s="122" t="s">
        <v>17344</v>
      </c>
      <c r="K2229" s="110" t="s">
        <v>3780</v>
      </c>
      <c r="L2229" s="110" t="s">
        <v>1095</v>
      </c>
      <c r="M2229" s="134" t="str">
        <f t="shared" si="80"/>
        <v/>
      </c>
      <c r="N2229" s="110"/>
      <c r="O2229" s="110"/>
      <c r="P2229" s="234"/>
    </row>
    <row r="2230" spans="1:16" x14ac:dyDescent="0.2">
      <c r="A2230" s="154"/>
      <c r="B2230" s="154"/>
      <c r="C2230" s="154"/>
      <c r="D2230" s="149"/>
      <c r="E2230" s="149"/>
      <c r="F2230" s="150"/>
      <c r="H2230" s="106"/>
      <c r="I2230" s="110" t="str">
        <f t="shared" si="79"/>
        <v/>
      </c>
      <c r="J2230" s="122" t="s">
        <v>17345</v>
      </c>
      <c r="K2230" s="110" t="s">
        <v>3781</v>
      </c>
      <c r="L2230" s="110" t="s">
        <v>1095</v>
      </c>
      <c r="M2230" s="134" t="str">
        <f t="shared" si="80"/>
        <v/>
      </c>
      <c r="N2230" s="110"/>
      <c r="O2230" s="110"/>
      <c r="P2230" s="234"/>
    </row>
    <row r="2231" spans="1:16" x14ac:dyDescent="0.2">
      <c r="A2231" s="154"/>
      <c r="B2231" s="154"/>
      <c r="C2231" s="154"/>
      <c r="D2231" s="149"/>
      <c r="E2231" s="149"/>
      <c r="F2231" s="150"/>
      <c r="H2231" s="106"/>
      <c r="I2231" s="110" t="str">
        <f t="shared" si="79"/>
        <v/>
      </c>
      <c r="J2231" s="122" t="s">
        <v>17346</v>
      </c>
      <c r="K2231" s="110" t="s">
        <v>3782</v>
      </c>
      <c r="L2231" s="110" t="s">
        <v>1095</v>
      </c>
      <c r="M2231" s="134" t="str">
        <f t="shared" si="80"/>
        <v/>
      </c>
      <c r="N2231" s="110"/>
      <c r="O2231" s="110"/>
      <c r="P2231" s="234"/>
    </row>
    <row r="2232" spans="1:16" x14ac:dyDescent="0.2">
      <c r="A2232" s="154"/>
      <c r="B2232" s="154"/>
      <c r="C2232" s="154"/>
      <c r="D2232" s="149"/>
      <c r="E2232" s="149"/>
      <c r="F2232" s="150"/>
      <c r="H2232" s="106"/>
      <c r="I2232" s="110" t="str">
        <f t="shared" si="79"/>
        <v/>
      </c>
      <c r="J2232" s="122" t="s">
        <v>17347</v>
      </c>
      <c r="K2232" s="110" t="s">
        <v>3783</v>
      </c>
      <c r="L2232" s="110" t="s">
        <v>1095</v>
      </c>
      <c r="M2232" s="134" t="str">
        <f t="shared" si="80"/>
        <v/>
      </c>
      <c r="N2232" s="110"/>
      <c r="O2232" s="110"/>
      <c r="P2232" s="234"/>
    </row>
    <row r="2233" spans="1:16" x14ac:dyDescent="0.2">
      <c r="A2233" s="154"/>
      <c r="B2233" s="154"/>
      <c r="C2233" s="154"/>
      <c r="D2233" s="149"/>
      <c r="E2233" s="149"/>
      <c r="F2233" s="150"/>
      <c r="H2233" s="106"/>
      <c r="I2233" s="110" t="str">
        <f t="shared" si="79"/>
        <v/>
      </c>
      <c r="J2233" s="122" t="s">
        <v>17348</v>
      </c>
      <c r="K2233" s="110" t="s">
        <v>3784</v>
      </c>
      <c r="L2233" s="110" t="s">
        <v>1095</v>
      </c>
      <c r="M2233" s="134" t="str">
        <f t="shared" si="80"/>
        <v/>
      </c>
      <c r="N2233" s="110"/>
      <c r="O2233" s="110"/>
      <c r="P2233" s="234"/>
    </row>
    <row r="2234" spans="1:16" x14ac:dyDescent="0.2">
      <c r="A2234" s="154"/>
      <c r="B2234" s="154"/>
      <c r="C2234" s="154"/>
      <c r="D2234" s="149"/>
      <c r="E2234" s="149"/>
      <c r="F2234" s="150"/>
      <c r="H2234" s="106"/>
      <c r="I2234" s="110" t="str">
        <f t="shared" si="79"/>
        <v/>
      </c>
      <c r="J2234" s="122" t="s">
        <v>17349</v>
      </c>
      <c r="K2234" s="110" t="s">
        <v>3785</v>
      </c>
      <c r="L2234" s="110" t="s">
        <v>1095</v>
      </c>
      <c r="M2234" s="134" t="str">
        <f t="shared" si="80"/>
        <v/>
      </c>
      <c r="N2234" s="110"/>
      <c r="O2234" s="110"/>
      <c r="P2234" s="234"/>
    </row>
    <row r="2235" spans="1:16" x14ac:dyDescent="0.2">
      <c r="A2235" s="154"/>
      <c r="B2235" s="154"/>
      <c r="C2235" s="154"/>
      <c r="D2235" s="149"/>
      <c r="E2235" s="149"/>
      <c r="F2235" s="150"/>
      <c r="H2235" s="106"/>
      <c r="I2235" s="110" t="str">
        <f t="shared" si="79"/>
        <v/>
      </c>
      <c r="J2235" s="122" t="s">
        <v>17350</v>
      </c>
      <c r="K2235" s="110" t="s">
        <v>3786</v>
      </c>
      <c r="L2235" s="110" t="s">
        <v>1095</v>
      </c>
      <c r="M2235" s="134" t="str">
        <f t="shared" si="80"/>
        <v/>
      </c>
      <c r="N2235" s="110"/>
      <c r="O2235" s="110"/>
      <c r="P2235" s="234"/>
    </row>
    <row r="2236" spans="1:16" x14ac:dyDescent="0.2">
      <c r="A2236" s="154"/>
      <c r="B2236" s="154"/>
      <c r="C2236" s="154"/>
      <c r="D2236" s="149"/>
      <c r="E2236" s="149"/>
      <c r="F2236" s="150"/>
      <c r="H2236" s="106"/>
      <c r="I2236" s="110" t="str">
        <f t="shared" si="79"/>
        <v/>
      </c>
      <c r="J2236" s="122" t="s">
        <v>17351</v>
      </c>
      <c r="K2236" s="110" t="s">
        <v>3787</v>
      </c>
      <c r="L2236" s="110" t="s">
        <v>1095</v>
      </c>
      <c r="M2236" s="134" t="str">
        <f t="shared" si="80"/>
        <v/>
      </c>
      <c r="N2236" s="110"/>
      <c r="O2236" s="110"/>
      <c r="P2236" s="234"/>
    </row>
    <row r="2237" spans="1:16" x14ac:dyDescent="0.2">
      <c r="A2237" s="154"/>
      <c r="B2237" s="154"/>
      <c r="C2237" s="154"/>
      <c r="D2237" s="149"/>
      <c r="E2237" s="149"/>
      <c r="F2237" s="150"/>
      <c r="H2237" s="106"/>
      <c r="I2237" s="110" t="str">
        <f t="shared" si="79"/>
        <v/>
      </c>
      <c r="J2237" s="122" t="s">
        <v>17352</v>
      </c>
      <c r="K2237" s="110" t="s">
        <v>3788</v>
      </c>
      <c r="L2237" s="110" t="s">
        <v>1095</v>
      </c>
      <c r="M2237" s="134" t="str">
        <f t="shared" si="80"/>
        <v/>
      </c>
      <c r="N2237" s="110"/>
      <c r="O2237" s="110"/>
      <c r="P2237" s="234"/>
    </row>
    <row r="2238" spans="1:16" x14ac:dyDescent="0.2">
      <c r="A2238" s="154"/>
      <c r="B2238" s="154"/>
      <c r="C2238" s="154"/>
      <c r="D2238" s="149"/>
      <c r="E2238" s="149"/>
      <c r="F2238" s="150"/>
      <c r="H2238" s="106"/>
      <c r="I2238" s="110" t="str">
        <f t="shared" si="79"/>
        <v/>
      </c>
      <c r="J2238" s="122" t="s">
        <v>17353</v>
      </c>
      <c r="K2238" s="110" t="s">
        <v>3789</v>
      </c>
      <c r="L2238" s="110" t="s">
        <v>1095</v>
      </c>
      <c r="M2238" s="134" t="str">
        <f t="shared" si="80"/>
        <v/>
      </c>
      <c r="N2238" s="110"/>
      <c r="O2238" s="110"/>
      <c r="P2238" s="234"/>
    </row>
    <row r="2239" spans="1:16" x14ac:dyDescent="0.2">
      <c r="A2239" s="154"/>
      <c r="B2239" s="154"/>
      <c r="C2239" s="154"/>
      <c r="D2239" s="149"/>
      <c r="E2239" s="149"/>
      <c r="F2239" s="150"/>
      <c r="H2239" s="106"/>
      <c r="I2239" s="110" t="str">
        <f t="shared" si="79"/>
        <v/>
      </c>
      <c r="J2239" s="122" t="s">
        <v>17354</v>
      </c>
      <c r="K2239" s="110" t="s">
        <v>3790</v>
      </c>
      <c r="L2239" s="110" t="s">
        <v>1095</v>
      </c>
      <c r="M2239" s="134" t="str">
        <f t="shared" si="80"/>
        <v/>
      </c>
      <c r="N2239" s="110"/>
      <c r="O2239" s="110"/>
      <c r="P2239" s="234"/>
    </row>
    <row r="2240" spans="1:16" x14ac:dyDescent="0.2">
      <c r="A2240" s="154"/>
      <c r="B2240" s="154"/>
      <c r="C2240" s="154"/>
      <c r="D2240" s="149"/>
      <c r="E2240" s="149"/>
      <c r="F2240" s="150"/>
      <c r="H2240" s="106"/>
      <c r="I2240" s="110" t="str">
        <f t="shared" si="79"/>
        <v/>
      </c>
      <c r="J2240" s="122" t="s">
        <v>17355</v>
      </c>
      <c r="K2240" s="110" t="s">
        <v>3791</v>
      </c>
      <c r="L2240" s="110" t="s">
        <v>1095</v>
      </c>
      <c r="M2240" s="134" t="str">
        <f t="shared" si="80"/>
        <v/>
      </c>
      <c r="N2240" s="110"/>
      <c r="O2240" s="110"/>
      <c r="P2240" s="234"/>
    </row>
    <row r="2241" spans="1:16" x14ac:dyDescent="0.2">
      <c r="A2241" s="154"/>
      <c r="B2241" s="154"/>
      <c r="C2241" s="154"/>
      <c r="D2241" s="149"/>
      <c r="E2241" s="149"/>
      <c r="F2241" s="150"/>
      <c r="H2241" s="106"/>
      <c r="I2241" s="110" t="str">
        <f t="shared" si="79"/>
        <v/>
      </c>
      <c r="J2241" s="122" t="s">
        <v>19371</v>
      </c>
      <c r="K2241" s="110" t="s">
        <v>3792</v>
      </c>
      <c r="L2241" s="110" t="s">
        <v>1095</v>
      </c>
      <c r="M2241" s="134" t="str">
        <f t="shared" si="80"/>
        <v/>
      </c>
      <c r="N2241" s="110"/>
      <c r="O2241" s="110"/>
      <c r="P2241" s="234"/>
    </row>
    <row r="2242" spans="1:16" x14ac:dyDescent="0.2">
      <c r="A2242" s="154"/>
      <c r="B2242" s="154"/>
      <c r="C2242" s="154"/>
      <c r="D2242" s="149"/>
      <c r="E2242" s="149"/>
      <c r="F2242" s="150"/>
      <c r="H2242" s="106"/>
      <c r="I2242" s="110" t="str">
        <f t="shared" si="79"/>
        <v/>
      </c>
      <c r="J2242" s="122" t="s">
        <v>17356</v>
      </c>
      <c r="K2242" s="110" t="s">
        <v>3793</v>
      </c>
      <c r="L2242" s="110" t="s">
        <v>1095</v>
      </c>
      <c r="M2242" s="134" t="str">
        <f t="shared" si="80"/>
        <v/>
      </c>
      <c r="N2242" s="110"/>
      <c r="O2242" s="110"/>
      <c r="P2242" s="234"/>
    </row>
    <row r="2243" spans="1:16" x14ac:dyDescent="0.2">
      <c r="A2243" s="154"/>
      <c r="B2243" s="154"/>
      <c r="C2243" s="154"/>
      <c r="D2243" s="149"/>
      <c r="E2243" s="149"/>
      <c r="F2243" s="150"/>
      <c r="H2243" s="106"/>
      <c r="I2243" s="110" t="str">
        <f t="shared" si="79"/>
        <v/>
      </c>
      <c r="J2243" s="122" t="s">
        <v>17357</v>
      </c>
      <c r="K2243" s="110" t="s">
        <v>3794</v>
      </c>
      <c r="L2243" s="110" t="s">
        <v>1095</v>
      </c>
      <c r="M2243" s="134" t="str">
        <f t="shared" si="80"/>
        <v/>
      </c>
      <c r="N2243" s="110"/>
      <c r="O2243" s="110"/>
      <c r="P2243" s="234"/>
    </row>
    <row r="2244" spans="1:16" x14ac:dyDescent="0.2">
      <c r="A2244" s="154"/>
      <c r="B2244" s="154"/>
      <c r="C2244" s="154"/>
      <c r="D2244" s="149"/>
      <c r="E2244" s="149"/>
      <c r="F2244" s="150"/>
      <c r="H2244" s="106"/>
      <c r="I2244" s="110" t="str">
        <f t="shared" si="79"/>
        <v/>
      </c>
      <c r="J2244" s="122" t="s">
        <v>17358</v>
      </c>
      <c r="K2244" s="110" t="s">
        <v>3795</v>
      </c>
      <c r="L2244" s="110" t="s">
        <v>1095</v>
      </c>
      <c r="M2244" s="134" t="str">
        <f t="shared" si="80"/>
        <v/>
      </c>
      <c r="N2244" s="110"/>
      <c r="O2244" s="110"/>
      <c r="P2244" s="234"/>
    </row>
    <row r="2245" spans="1:16" x14ac:dyDescent="0.2">
      <c r="A2245" s="154"/>
      <c r="B2245" s="154"/>
      <c r="C2245" s="154"/>
      <c r="D2245" s="149"/>
      <c r="E2245" s="149"/>
      <c r="F2245" s="150"/>
      <c r="H2245" s="106"/>
      <c r="I2245" s="110" t="str">
        <f t="shared" si="79"/>
        <v/>
      </c>
      <c r="J2245" s="122" t="s">
        <v>17359</v>
      </c>
      <c r="K2245" s="110" t="s">
        <v>3796</v>
      </c>
      <c r="L2245" s="110" t="s">
        <v>1095</v>
      </c>
      <c r="M2245" s="134" t="str">
        <f t="shared" si="80"/>
        <v/>
      </c>
      <c r="N2245" s="110"/>
      <c r="O2245" s="110"/>
      <c r="P2245" s="234"/>
    </row>
    <row r="2246" spans="1:16" x14ac:dyDescent="0.2">
      <c r="A2246" s="154"/>
      <c r="B2246" s="154"/>
      <c r="C2246" s="154"/>
      <c r="D2246" s="149"/>
      <c r="E2246" s="149"/>
      <c r="F2246" s="150"/>
      <c r="H2246" s="106"/>
      <c r="I2246" s="110" t="str">
        <f t="shared" si="79"/>
        <v/>
      </c>
      <c r="J2246" s="122" t="s">
        <v>17360</v>
      </c>
      <c r="K2246" s="110" t="s">
        <v>3797</v>
      </c>
      <c r="L2246" s="110" t="s">
        <v>1095</v>
      </c>
      <c r="M2246" s="134" t="str">
        <f t="shared" si="80"/>
        <v/>
      </c>
      <c r="N2246" s="110"/>
      <c r="O2246" s="110"/>
      <c r="P2246" s="234"/>
    </row>
    <row r="2247" spans="1:16" x14ac:dyDescent="0.2">
      <c r="A2247" s="154"/>
      <c r="B2247" s="154"/>
      <c r="C2247" s="154"/>
      <c r="D2247" s="149"/>
      <c r="E2247" s="149"/>
      <c r="F2247" s="150"/>
      <c r="H2247" s="106"/>
      <c r="I2247" s="110" t="str">
        <f t="shared" si="79"/>
        <v/>
      </c>
      <c r="J2247" s="122" t="s">
        <v>17361</v>
      </c>
      <c r="K2247" s="110" t="s">
        <v>3798</v>
      </c>
      <c r="L2247" s="110" t="s">
        <v>1095</v>
      </c>
      <c r="M2247" s="134" t="str">
        <f t="shared" si="80"/>
        <v/>
      </c>
      <c r="N2247" s="110"/>
      <c r="O2247" s="110"/>
      <c r="P2247" s="234"/>
    </row>
    <row r="2248" spans="1:16" x14ac:dyDescent="0.2">
      <c r="A2248" s="154"/>
      <c r="B2248" s="154"/>
      <c r="C2248" s="154"/>
      <c r="D2248" s="149"/>
      <c r="E2248" s="149"/>
      <c r="F2248" s="150"/>
      <c r="H2248" s="106"/>
      <c r="I2248" s="110" t="str">
        <f t="shared" si="79"/>
        <v/>
      </c>
      <c r="J2248" s="122" t="s">
        <v>17362</v>
      </c>
      <c r="K2248" s="110" t="s">
        <v>3799</v>
      </c>
      <c r="L2248" s="110" t="s">
        <v>1095</v>
      </c>
      <c r="M2248" s="134" t="str">
        <f t="shared" si="80"/>
        <v/>
      </c>
      <c r="N2248" s="110"/>
      <c r="O2248" s="110"/>
      <c r="P2248" s="234"/>
    </row>
    <row r="2249" spans="1:16" x14ac:dyDescent="0.2">
      <c r="A2249" s="154"/>
      <c r="B2249" s="154"/>
      <c r="C2249" s="154"/>
      <c r="D2249" s="149"/>
      <c r="E2249" s="149"/>
      <c r="F2249" s="150"/>
      <c r="H2249" s="106"/>
      <c r="I2249" s="110" t="str">
        <f t="shared" ref="I2249:I2312" si="81">IFERROR((INDEX(A:E,MATCH($J2249,E:E,0),2)),"")</f>
        <v/>
      </c>
      <c r="J2249" s="122" t="s">
        <v>17363</v>
      </c>
      <c r="K2249" s="110" t="s">
        <v>3800</v>
      </c>
      <c r="L2249" s="110" t="s">
        <v>1095</v>
      </c>
      <c r="M2249" s="134" t="str">
        <f t="shared" si="80"/>
        <v/>
      </c>
      <c r="N2249" s="110"/>
      <c r="O2249" s="110"/>
      <c r="P2249" s="234"/>
    </row>
    <row r="2250" spans="1:16" x14ac:dyDescent="0.2">
      <c r="A2250" s="154"/>
      <c r="B2250" s="154"/>
      <c r="C2250" s="154"/>
      <c r="D2250" s="149"/>
      <c r="E2250" s="149"/>
      <c r="F2250" s="150"/>
      <c r="H2250" s="106"/>
      <c r="I2250" s="110" t="str">
        <f t="shared" si="81"/>
        <v/>
      </c>
      <c r="J2250" s="122" t="s">
        <v>17364</v>
      </c>
      <c r="K2250" s="110" t="s">
        <v>3801</v>
      </c>
      <c r="L2250" s="110" t="s">
        <v>1095</v>
      </c>
      <c r="M2250" s="134" t="str">
        <f t="shared" ref="M2250:M2313" si="82">IF(N2250="","",HYPERLINK(O2250,N2250))</f>
        <v/>
      </c>
      <c r="N2250" s="110"/>
      <c r="O2250" s="110"/>
      <c r="P2250" s="234"/>
    </row>
    <row r="2251" spans="1:16" x14ac:dyDescent="0.2">
      <c r="A2251" s="154"/>
      <c r="B2251" s="154"/>
      <c r="C2251" s="154"/>
      <c r="D2251" s="149"/>
      <c r="E2251" s="149"/>
      <c r="F2251" s="150"/>
      <c r="H2251" s="106"/>
      <c r="I2251" s="110" t="str">
        <f t="shared" si="81"/>
        <v/>
      </c>
      <c r="J2251" s="122" t="s">
        <v>17365</v>
      </c>
      <c r="K2251" s="110" t="s">
        <v>3802</v>
      </c>
      <c r="L2251" s="110" t="s">
        <v>1095</v>
      </c>
      <c r="M2251" s="134" t="str">
        <f t="shared" si="82"/>
        <v/>
      </c>
      <c r="N2251" s="110"/>
      <c r="O2251" s="110"/>
      <c r="P2251" s="234"/>
    </row>
    <row r="2252" spans="1:16" x14ac:dyDescent="0.2">
      <c r="A2252" s="154"/>
      <c r="B2252" s="154"/>
      <c r="C2252" s="154"/>
      <c r="D2252" s="149"/>
      <c r="E2252" s="149"/>
      <c r="F2252" s="150"/>
      <c r="H2252" s="106"/>
      <c r="I2252" s="110" t="str">
        <f t="shared" si="81"/>
        <v/>
      </c>
      <c r="J2252" s="122" t="s">
        <v>17366</v>
      </c>
      <c r="K2252" s="110" t="s">
        <v>3803</v>
      </c>
      <c r="L2252" s="110" t="s">
        <v>1095</v>
      </c>
      <c r="M2252" s="134" t="str">
        <f t="shared" si="82"/>
        <v/>
      </c>
      <c r="N2252" s="110"/>
      <c r="O2252" s="110"/>
      <c r="P2252" s="234"/>
    </row>
    <row r="2253" spans="1:16" x14ac:dyDescent="0.2">
      <c r="A2253" s="154"/>
      <c r="B2253" s="154"/>
      <c r="C2253" s="154"/>
      <c r="D2253" s="149"/>
      <c r="E2253" s="149"/>
      <c r="F2253" s="150"/>
      <c r="H2253" s="106"/>
      <c r="I2253" s="110" t="str">
        <f t="shared" si="81"/>
        <v/>
      </c>
      <c r="J2253" s="122" t="s">
        <v>17367</v>
      </c>
      <c r="K2253" s="110" t="s">
        <v>3804</v>
      </c>
      <c r="L2253" s="110" t="s">
        <v>1095</v>
      </c>
      <c r="M2253" s="134" t="str">
        <f t="shared" si="82"/>
        <v/>
      </c>
      <c r="N2253" s="110"/>
      <c r="O2253" s="110"/>
      <c r="P2253" s="234"/>
    </row>
    <row r="2254" spans="1:16" x14ac:dyDescent="0.2">
      <c r="A2254" s="154"/>
      <c r="B2254" s="154"/>
      <c r="C2254" s="154"/>
      <c r="D2254" s="149"/>
      <c r="E2254" s="149"/>
      <c r="F2254" s="150"/>
      <c r="H2254" s="106"/>
      <c r="I2254" s="110" t="str">
        <f t="shared" si="81"/>
        <v/>
      </c>
      <c r="J2254" s="122" t="s">
        <v>17368</v>
      </c>
      <c r="K2254" s="110" t="s">
        <v>3805</v>
      </c>
      <c r="L2254" s="110" t="s">
        <v>1095</v>
      </c>
      <c r="M2254" s="134" t="str">
        <f t="shared" si="82"/>
        <v/>
      </c>
      <c r="N2254" s="110"/>
      <c r="O2254" s="110"/>
      <c r="P2254" s="234"/>
    </row>
    <row r="2255" spans="1:16" x14ac:dyDescent="0.2">
      <c r="A2255" s="154"/>
      <c r="B2255" s="154"/>
      <c r="C2255" s="154"/>
      <c r="D2255" s="149"/>
      <c r="E2255" s="149"/>
      <c r="F2255" s="150"/>
      <c r="H2255" s="106"/>
      <c r="I2255" s="110" t="str">
        <f t="shared" si="81"/>
        <v/>
      </c>
      <c r="J2255" s="122" t="s">
        <v>17369</v>
      </c>
      <c r="K2255" s="110" t="s">
        <v>3806</v>
      </c>
      <c r="L2255" s="110" t="s">
        <v>1095</v>
      </c>
      <c r="M2255" s="134" t="str">
        <f t="shared" si="82"/>
        <v/>
      </c>
      <c r="N2255" s="110"/>
      <c r="O2255" s="110"/>
      <c r="P2255" s="234"/>
    </row>
    <row r="2256" spans="1:16" x14ac:dyDescent="0.2">
      <c r="A2256" s="154"/>
      <c r="B2256" s="154"/>
      <c r="C2256" s="154"/>
      <c r="D2256" s="149"/>
      <c r="E2256" s="149"/>
      <c r="F2256" s="150"/>
      <c r="H2256" s="106"/>
      <c r="I2256" s="110" t="str">
        <f t="shared" si="81"/>
        <v/>
      </c>
      <c r="J2256" s="122" t="s">
        <v>17370</v>
      </c>
      <c r="K2256" s="110" t="s">
        <v>3807</v>
      </c>
      <c r="L2256" s="110" t="s">
        <v>1095</v>
      </c>
      <c r="M2256" s="134" t="str">
        <f t="shared" si="82"/>
        <v/>
      </c>
      <c r="N2256" s="110"/>
      <c r="O2256" s="110"/>
      <c r="P2256" s="234"/>
    </row>
    <row r="2257" spans="1:16" x14ac:dyDescent="0.2">
      <c r="A2257" s="154"/>
      <c r="B2257" s="154"/>
      <c r="C2257" s="154"/>
      <c r="D2257" s="149"/>
      <c r="E2257" s="149"/>
      <c r="F2257" s="150"/>
      <c r="H2257" s="106"/>
      <c r="I2257" s="110" t="str">
        <f t="shared" si="81"/>
        <v/>
      </c>
      <c r="J2257" s="122" t="s">
        <v>17371</v>
      </c>
      <c r="K2257" s="110" t="s">
        <v>3808</v>
      </c>
      <c r="L2257" s="110" t="s">
        <v>1095</v>
      </c>
      <c r="M2257" s="134" t="str">
        <f t="shared" si="82"/>
        <v/>
      </c>
      <c r="N2257" s="110"/>
      <c r="O2257" s="110"/>
      <c r="P2257" s="234"/>
    </row>
    <row r="2258" spans="1:16" x14ac:dyDescent="0.2">
      <c r="A2258" s="154"/>
      <c r="B2258" s="154"/>
      <c r="C2258" s="154"/>
      <c r="D2258" s="149"/>
      <c r="E2258" s="149"/>
      <c r="F2258" s="150"/>
      <c r="H2258" s="106"/>
      <c r="I2258" s="110" t="str">
        <f t="shared" si="81"/>
        <v/>
      </c>
      <c r="J2258" s="122" t="s">
        <v>17372</v>
      </c>
      <c r="K2258" s="110" t="s">
        <v>3809</v>
      </c>
      <c r="L2258" s="110" t="s">
        <v>1095</v>
      </c>
      <c r="M2258" s="134" t="str">
        <f t="shared" si="82"/>
        <v/>
      </c>
      <c r="N2258" s="110"/>
      <c r="O2258" s="110"/>
      <c r="P2258" s="234"/>
    </row>
    <row r="2259" spans="1:16" x14ac:dyDescent="0.2">
      <c r="A2259" s="154"/>
      <c r="B2259" s="154"/>
      <c r="C2259" s="154"/>
      <c r="D2259" s="149"/>
      <c r="E2259" s="149"/>
      <c r="F2259" s="150"/>
      <c r="H2259" s="106"/>
      <c r="I2259" s="110" t="str">
        <f t="shared" si="81"/>
        <v/>
      </c>
      <c r="J2259" s="122" t="s">
        <v>17373</v>
      </c>
      <c r="K2259" s="110" t="s">
        <v>3810</v>
      </c>
      <c r="L2259" s="110" t="s">
        <v>1095</v>
      </c>
      <c r="M2259" s="134" t="str">
        <f t="shared" si="82"/>
        <v/>
      </c>
      <c r="N2259" s="110"/>
      <c r="O2259" s="110"/>
      <c r="P2259" s="234"/>
    </row>
    <row r="2260" spans="1:16" x14ac:dyDescent="0.2">
      <c r="A2260" s="154"/>
      <c r="B2260" s="154"/>
      <c r="C2260" s="154"/>
      <c r="D2260" s="149"/>
      <c r="E2260" s="149"/>
      <c r="F2260" s="150"/>
      <c r="H2260" s="106"/>
      <c r="I2260" s="110" t="str">
        <f t="shared" si="81"/>
        <v/>
      </c>
      <c r="J2260" s="122" t="s">
        <v>17374</v>
      </c>
      <c r="K2260" s="110" t="s">
        <v>3811</v>
      </c>
      <c r="L2260" s="110" t="s">
        <v>1095</v>
      </c>
      <c r="M2260" s="134" t="str">
        <f t="shared" si="82"/>
        <v/>
      </c>
      <c r="N2260" s="110"/>
      <c r="O2260" s="110"/>
      <c r="P2260" s="234"/>
    </row>
    <row r="2261" spans="1:16" x14ac:dyDescent="0.2">
      <c r="A2261" s="154"/>
      <c r="B2261" s="154"/>
      <c r="C2261" s="154"/>
      <c r="D2261" s="149"/>
      <c r="E2261" s="149"/>
      <c r="F2261" s="150"/>
      <c r="H2261" s="106"/>
      <c r="I2261" s="110" t="str">
        <f t="shared" si="81"/>
        <v/>
      </c>
      <c r="J2261" s="122" t="s">
        <v>17375</v>
      </c>
      <c r="K2261" s="110" t="s">
        <v>3812</v>
      </c>
      <c r="L2261" s="110" t="s">
        <v>1095</v>
      </c>
      <c r="M2261" s="134" t="str">
        <f t="shared" si="82"/>
        <v/>
      </c>
      <c r="N2261" s="110"/>
      <c r="O2261" s="110"/>
      <c r="P2261" s="234"/>
    </row>
    <row r="2262" spans="1:16" x14ac:dyDescent="0.2">
      <c r="A2262" s="154"/>
      <c r="B2262" s="154"/>
      <c r="C2262" s="154"/>
      <c r="D2262" s="149"/>
      <c r="E2262" s="149"/>
      <c r="F2262" s="150"/>
      <c r="H2262" s="106"/>
      <c r="I2262" s="110" t="str">
        <f t="shared" si="81"/>
        <v/>
      </c>
      <c r="J2262" s="122" t="s">
        <v>17376</v>
      </c>
      <c r="K2262" s="110" t="s">
        <v>3813</v>
      </c>
      <c r="L2262" s="110" t="s">
        <v>1095</v>
      </c>
      <c r="M2262" s="134" t="str">
        <f t="shared" si="82"/>
        <v/>
      </c>
      <c r="N2262" s="110"/>
      <c r="O2262" s="110"/>
      <c r="P2262" s="234"/>
    </row>
    <row r="2263" spans="1:16" x14ac:dyDescent="0.2">
      <c r="A2263" s="154"/>
      <c r="B2263" s="154"/>
      <c r="C2263" s="154"/>
      <c r="D2263" s="149"/>
      <c r="E2263" s="149"/>
      <c r="F2263" s="150"/>
      <c r="H2263" s="106"/>
      <c r="I2263" s="110" t="str">
        <f t="shared" si="81"/>
        <v/>
      </c>
      <c r="J2263" s="122" t="s">
        <v>17377</v>
      </c>
      <c r="K2263" s="110" t="s">
        <v>3814</v>
      </c>
      <c r="L2263" s="110" t="s">
        <v>1095</v>
      </c>
      <c r="M2263" s="134" t="str">
        <f t="shared" si="82"/>
        <v/>
      </c>
      <c r="N2263" s="110"/>
      <c r="O2263" s="110"/>
      <c r="P2263" s="234"/>
    </row>
    <row r="2264" spans="1:16" x14ac:dyDescent="0.2">
      <c r="A2264" s="154"/>
      <c r="B2264" s="154"/>
      <c r="C2264" s="154"/>
      <c r="D2264" s="149"/>
      <c r="E2264" s="149"/>
      <c r="F2264" s="150"/>
      <c r="H2264" s="106"/>
      <c r="I2264" s="110" t="str">
        <f t="shared" si="81"/>
        <v/>
      </c>
      <c r="J2264" s="122" t="s">
        <v>17378</v>
      </c>
      <c r="K2264" s="110" t="s">
        <v>3815</v>
      </c>
      <c r="L2264" s="110" t="s">
        <v>1095</v>
      </c>
      <c r="M2264" s="134" t="str">
        <f t="shared" si="82"/>
        <v/>
      </c>
      <c r="N2264" s="110"/>
      <c r="O2264" s="110"/>
      <c r="P2264" s="234"/>
    </row>
    <row r="2265" spans="1:16" x14ac:dyDescent="0.2">
      <c r="A2265" s="154"/>
      <c r="B2265" s="154"/>
      <c r="C2265" s="154"/>
      <c r="D2265" s="149"/>
      <c r="E2265" s="149"/>
      <c r="F2265" s="150"/>
      <c r="H2265" s="106"/>
      <c r="I2265" s="110" t="str">
        <f t="shared" si="81"/>
        <v/>
      </c>
      <c r="J2265" s="122" t="s">
        <v>17379</v>
      </c>
      <c r="K2265" s="110" t="s">
        <v>3816</v>
      </c>
      <c r="L2265" s="110" t="s">
        <v>1095</v>
      </c>
      <c r="M2265" s="134" t="str">
        <f t="shared" si="82"/>
        <v/>
      </c>
      <c r="N2265" s="110"/>
      <c r="O2265" s="110"/>
      <c r="P2265" s="234"/>
    </row>
    <row r="2266" spans="1:16" x14ac:dyDescent="0.2">
      <c r="A2266" s="154"/>
      <c r="B2266" s="154"/>
      <c r="C2266" s="154"/>
      <c r="D2266" s="149"/>
      <c r="E2266" s="149"/>
      <c r="F2266" s="150"/>
      <c r="H2266" s="106"/>
      <c r="I2266" s="110" t="str">
        <f t="shared" si="81"/>
        <v/>
      </c>
      <c r="J2266" s="122" t="s">
        <v>17380</v>
      </c>
      <c r="K2266" s="110" t="s">
        <v>3817</v>
      </c>
      <c r="L2266" s="110" t="s">
        <v>1095</v>
      </c>
      <c r="M2266" s="134" t="str">
        <f t="shared" si="82"/>
        <v/>
      </c>
      <c r="N2266" s="110"/>
      <c r="O2266" s="110"/>
      <c r="P2266" s="234"/>
    </row>
    <row r="2267" spans="1:16" x14ac:dyDescent="0.2">
      <c r="A2267" s="154"/>
      <c r="B2267" s="154"/>
      <c r="C2267" s="154"/>
      <c r="D2267" s="149"/>
      <c r="E2267" s="149"/>
      <c r="F2267" s="150"/>
      <c r="H2267" s="106"/>
      <c r="I2267" s="110" t="str">
        <f t="shared" si="81"/>
        <v/>
      </c>
      <c r="J2267" s="122" t="s">
        <v>17381</v>
      </c>
      <c r="K2267" s="110" t="s">
        <v>3818</v>
      </c>
      <c r="L2267" s="110" t="s">
        <v>1095</v>
      </c>
      <c r="M2267" s="134" t="str">
        <f t="shared" si="82"/>
        <v/>
      </c>
      <c r="N2267" s="110"/>
      <c r="O2267" s="110"/>
      <c r="P2267" s="234"/>
    </row>
    <row r="2268" spans="1:16" x14ac:dyDescent="0.2">
      <c r="A2268" s="154"/>
      <c r="B2268" s="154"/>
      <c r="C2268" s="154"/>
      <c r="D2268" s="149"/>
      <c r="E2268" s="149"/>
      <c r="F2268" s="150"/>
      <c r="H2268" s="106"/>
      <c r="I2268" s="110" t="str">
        <f t="shared" si="81"/>
        <v/>
      </c>
      <c r="J2268" s="122" t="s">
        <v>17382</v>
      </c>
      <c r="K2268" s="110" t="s">
        <v>3819</v>
      </c>
      <c r="L2268" s="110" t="s">
        <v>1095</v>
      </c>
      <c r="M2268" s="134" t="str">
        <f t="shared" si="82"/>
        <v/>
      </c>
      <c r="N2268" s="110"/>
      <c r="O2268" s="110"/>
      <c r="P2268" s="234"/>
    </row>
    <row r="2269" spans="1:16" x14ac:dyDescent="0.2">
      <c r="A2269" s="154"/>
      <c r="B2269" s="154"/>
      <c r="C2269" s="154"/>
      <c r="D2269" s="149"/>
      <c r="E2269" s="149"/>
      <c r="F2269" s="150"/>
      <c r="H2269" s="106"/>
      <c r="I2269" s="110" t="str">
        <f t="shared" si="81"/>
        <v/>
      </c>
      <c r="J2269" s="122" t="s">
        <v>17383</v>
      </c>
      <c r="K2269" s="110" t="s">
        <v>3820</v>
      </c>
      <c r="L2269" s="110" t="s">
        <v>1095</v>
      </c>
      <c r="M2269" s="134" t="str">
        <f t="shared" si="82"/>
        <v/>
      </c>
      <c r="N2269" s="110"/>
      <c r="O2269" s="110"/>
      <c r="P2269" s="234"/>
    </row>
    <row r="2270" spans="1:16" x14ac:dyDescent="0.2">
      <c r="A2270" s="154"/>
      <c r="B2270" s="154"/>
      <c r="C2270" s="154"/>
      <c r="D2270" s="149"/>
      <c r="E2270" s="149"/>
      <c r="F2270" s="150"/>
      <c r="H2270" s="106"/>
      <c r="I2270" s="110" t="str">
        <f t="shared" si="81"/>
        <v/>
      </c>
      <c r="J2270" s="122" t="s">
        <v>17384</v>
      </c>
      <c r="K2270" s="110" t="s">
        <v>3821</v>
      </c>
      <c r="L2270" s="110" t="s">
        <v>1095</v>
      </c>
      <c r="M2270" s="134" t="str">
        <f t="shared" si="82"/>
        <v/>
      </c>
      <c r="N2270" s="110"/>
      <c r="O2270" s="110"/>
      <c r="P2270" s="234"/>
    </row>
    <row r="2271" spans="1:16" x14ac:dyDescent="0.2">
      <c r="A2271" s="154"/>
      <c r="B2271" s="154"/>
      <c r="C2271" s="154"/>
      <c r="D2271" s="149"/>
      <c r="E2271" s="149"/>
      <c r="F2271" s="150"/>
      <c r="H2271" s="106"/>
      <c r="I2271" s="110" t="str">
        <f t="shared" si="81"/>
        <v/>
      </c>
      <c r="J2271" s="122" t="s">
        <v>17385</v>
      </c>
      <c r="K2271" s="110" t="s">
        <v>3822</v>
      </c>
      <c r="L2271" s="110" t="s">
        <v>1095</v>
      </c>
      <c r="M2271" s="134" t="str">
        <f t="shared" si="82"/>
        <v/>
      </c>
      <c r="N2271" s="110"/>
      <c r="O2271" s="110"/>
      <c r="P2271" s="234"/>
    </row>
    <row r="2272" spans="1:16" x14ac:dyDescent="0.2">
      <c r="A2272" s="154"/>
      <c r="B2272" s="154"/>
      <c r="C2272" s="154"/>
      <c r="D2272" s="149"/>
      <c r="E2272" s="149"/>
      <c r="F2272" s="150"/>
      <c r="H2272" s="106"/>
      <c r="I2272" s="110" t="str">
        <f t="shared" si="81"/>
        <v/>
      </c>
      <c r="J2272" s="122" t="s">
        <v>17386</v>
      </c>
      <c r="K2272" s="110" t="s">
        <v>3823</v>
      </c>
      <c r="L2272" s="110" t="s">
        <v>1095</v>
      </c>
      <c r="M2272" s="134" t="str">
        <f t="shared" si="82"/>
        <v/>
      </c>
      <c r="N2272" s="110"/>
      <c r="O2272" s="110"/>
      <c r="P2272" s="234"/>
    </row>
    <row r="2273" spans="1:16" x14ac:dyDescent="0.2">
      <c r="A2273" s="154"/>
      <c r="B2273" s="154"/>
      <c r="C2273" s="154"/>
      <c r="D2273" s="149"/>
      <c r="E2273" s="149"/>
      <c r="F2273" s="150"/>
      <c r="H2273" s="106"/>
      <c r="I2273" s="110" t="str">
        <f t="shared" si="81"/>
        <v/>
      </c>
      <c r="J2273" s="122" t="s">
        <v>17387</v>
      </c>
      <c r="K2273" s="110" t="s">
        <v>3824</v>
      </c>
      <c r="L2273" s="110" t="s">
        <v>1095</v>
      </c>
      <c r="M2273" s="134" t="str">
        <f t="shared" si="82"/>
        <v/>
      </c>
      <c r="N2273" s="110"/>
      <c r="O2273" s="110"/>
      <c r="P2273" s="234"/>
    </row>
    <row r="2274" spans="1:16" x14ac:dyDescent="0.2">
      <c r="A2274" s="154"/>
      <c r="B2274" s="154"/>
      <c r="C2274" s="154"/>
      <c r="D2274" s="149"/>
      <c r="E2274" s="149"/>
      <c r="F2274" s="150"/>
      <c r="H2274" s="106"/>
      <c r="I2274" s="110" t="str">
        <f t="shared" si="81"/>
        <v/>
      </c>
      <c r="J2274" s="122" t="s">
        <v>17388</v>
      </c>
      <c r="K2274" s="110" t="s">
        <v>3825</v>
      </c>
      <c r="L2274" s="110" t="s">
        <v>1095</v>
      </c>
      <c r="M2274" s="134" t="str">
        <f t="shared" si="82"/>
        <v/>
      </c>
      <c r="N2274" s="110"/>
      <c r="O2274" s="110"/>
      <c r="P2274" s="234"/>
    </row>
    <row r="2275" spans="1:16" x14ac:dyDescent="0.2">
      <c r="A2275" s="154"/>
      <c r="B2275" s="154"/>
      <c r="C2275" s="154"/>
      <c r="D2275" s="149"/>
      <c r="E2275" s="149"/>
      <c r="F2275" s="150"/>
      <c r="H2275" s="106"/>
      <c r="I2275" s="110" t="str">
        <f t="shared" si="81"/>
        <v/>
      </c>
      <c r="J2275" s="122" t="s">
        <v>17389</v>
      </c>
      <c r="K2275" s="110" t="s">
        <v>3826</v>
      </c>
      <c r="L2275" s="110" t="s">
        <v>1095</v>
      </c>
      <c r="M2275" s="134" t="str">
        <f t="shared" si="82"/>
        <v/>
      </c>
      <c r="N2275" s="110"/>
      <c r="O2275" s="110"/>
      <c r="P2275" s="234"/>
    </row>
    <row r="2276" spans="1:16" x14ac:dyDescent="0.2">
      <c r="A2276" s="154"/>
      <c r="B2276" s="154"/>
      <c r="C2276" s="154"/>
      <c r="D2276" s="149"/>
      <c r="E2276" s="149"/>
      <c r="F2276" s="150"/>
      <c r="H2276" s="106"/>
      <c r="I2276" s="110" t="str">
        <f t="shared" si="81"/>
        <v/>
      </c>
      <c r="J2276" s="122" t="s">
        <v>17390</v>
      </c>
      <c r="K2276" s="110" t="s">
        <v>3827</v>
      </c>
      <c r="L2276" s="110" t="s">
        <v>1095</v>
      </c>
      <c r="M2276" s="134" t="str">
        <f t="shared" si="82"/>
        <v/>
      </c>
      <c r="N2276" s="110"/>
      <c r="O2276" s="110"/>
      <c r="P2276" s="234"/>
    </row>
    <row r="2277" spans="1:16" x14ac:dyDescent="0.2">
      <c r="A2277" s="154"/>
      <c r="B2277" s="154"/>
      <c r="C2277" s="154"/>
      <c r="D2277" s="149"/>
      <c r="E2277" s="149"/>
      <c r="F2277" s="150"/>
      <c r="H2277" s="106"/>
      <c r="I2277" s="110" t="str">
        <f t="shared" si="81"/>
        <v/>
      </c>
      <c r="J2277" s="122" t="s">
        <v>17391</v>
      </c>
      <c r="K2277" s="110" t="s">
        <v>3828</v>
      </c>
      <c r="L2277" s="110" t="s">
        <v>1095</v>
      </c>
      <c r="M2277" s="134" t="str">
        <f t="shared" si="82"/>
        <v/>
      </c>
      <c r="N2277" s="110"/>
      <c r="O2277" s="110"/>
      <c r="P2277" s="234"/>
    </row>
    <row r="2278" spans="1:16" x14ac:dyDescent="0.2">
      <c r="A2278" s="154"/>
      <c r="B2278" s="154"/>
      <c r="C2278" s="154"/>
      <c r="D2278" s="149"/>
      <c r="E2278" s="149"/>
      <c r="F2278" s="150"/>
      <c r="H2278" s="106"/>
      <c r="I2278" s="110" t="str">
        <f t="shared" si="81"/>
        <v/>
      </c>
      <c r="J2278" s="122" t="s">
        <v>17392</v>
      </c>
      <c r="K2278" s="110" t="s">
        <v>3829</v>
      </c>
      <c r="L2278" s="110" t="s">
        <v>1095</v>
      </c>
      <c r="M2278" s="134" t="str">
        <f t="shared" si="82"/>
        <v/>
      </c>
      <c r="N2278" s="110"/>
      <c r="O2278" s="110"/>
      <c r="P2278" s="234"/>
    </row>
    <row r="2279" spans="1:16" x14ac:dyDescent="0.2">
      <c r="A2279" s="154"/>
      <c r="B2279" s="154"/>
      <c r="C2279" s="154"/>
      <c r="D2279" s="149"/>
      <c r="E2279" s="149"/>
      <c r="F2279" s="150"/>
      <c r="H2279" s="106"/>
      <c r="I2279" s="110" t="str">
        <f t="shared" si="81"/>
        <v/>
      </c>
      <c r="J2279" s="122" t="s">
        <v>17393</v>
      </c>
      <c r="K2279" s="110" t="s">
        <v>3830</v>
      </c>
      <c r="L2279" s="110" t="s">
        <v>1095</v>
      </c>
      <c r="M2279" s="134" t="str">
        <f t="shared" si="82"/>
        <v/>
      </c>
      <c r="N2279" s="110"/>
      <c r="O2279" s="110"/>
      <c r="P2279" s="234"/>
    </row>
    <row r="2280" spans="1:16" x14ac:dyDescent="0.2">
      <c r="A2280" s="154"/>
      <c r="B2280" s="154"/>
      <c r="C2280" s="154"/>
      <c r="D2280" s="149"/>
      <c r="E2280" s="149"/>
      <c r="F2280" s="150"/>
      <c r="H2280" s="106"/>
      <c r="I2280" s="110" t="str">
        <f t="shared" si="81"/>
        <v/>
      </c>
      <c r="J2280" s="122" t="s">
        <v>17394</v>
      </c>
      <c r="K2280" s="110" t="s">
        <v>3831</v>
      </c>
      <c r="L2280" s="110" t="s">
        <v>1095</v>
      </c>
      <c r="M2280" s="134" t="str">
        <f t="shared" si="82"/>
        <v/>
      </c>
      <c r="N2280" s="110"/>
      <c r="O2280" s="110"/>
      <c r="P2280" s="234"/>
    </row>
    <row r="2281" spans="1:16" x14ac:dyDescent="0.2">
      <c r="A2281" s="154"/>
      <c r="B2281" s="154"/>
      <c r="C2281" s="154"/>
      <c r="D2281" s="149"/>
      <c r="E2281" s="149"/>
      <c r="F2281" s="150"/>
      <c r="H2281" s="106"/>
      <c r="I2281" s="110" t="str">
        <f t="shared" si="81"/>
        <v/>
      </c>
      <c r="J2281" s="122" t="s">
        <v>17395</v>
      </c>
      <c r="K2281" s="110" t="s">
        <v>3832</v>
      </c>
      <c r="L2281" s="110" t="s">
        <v>1095</v>
      </c>
      <c r="M2281" s="134" t="str">
        <f t="shared" si="82"/>
        <v/>
      </c>
      <c r="N2281" s="110"/>
      <c r="O2281" s="110"/>
      <c r="P2281" s="234"/>
    </row>
    <row r="2282" spans="1:16" x14ac:dyDescent="0.2">
      <c r="A2282" s="154"/>
      <c r="B2282" s="154"/>
      <c r="C2282" s="154"/>
      <c r="D2282" s="149"/>
      <c r="E2282" s="149"/>
      <c r="F2282" s="150"/>
      <c r="H2282" s="106"/>
      <c r="I2282" s="110" t="str">
        <f t="shared" si="81"/>
        <v/>
      </c>
      <c r="J2282" s="122" t="s">
        <v>17396</v>
      </c>
      <c r="K2282" s="110" t="s">
        <v>3833</v>
      </c>
      <c r="L2282" s="110" t="s">
        <v>1095</v>
      </c>
      <c r="M2282" s="134" t="str">
        <f t="shared" si="82"/>
        <v/>
      </c>
      <c r="N2282" s="110"/>
      <c r="O2282" s="110"/>
      <c r="P2282" s="234"/>
    </row>
    <row r="2283" spans="1:16" x14ac:dyDescent="0.2">
      <c r="A2283" s="154"/>
      <c r="B2283" s="154"/>
      <c r="C2283" s="154"/>
      <c r="D2283" s="149"/>
      <c r="E2283" s="149"/>
      <c r="F2283" s="150"/>
      <c r="H2283" s="106"/>
      <c r="I2283" s="110" t="str">
        <f t="shared" si="81"/>
        <v/>
      </c>
      <c r="J2283" s="122" t="s">
        <v>17397</v>
      </c>
      <c r="K2283" s="110" t="s">
        <v>3834</v>
      </c>
      <c r="L2283" s="110" t="s">
        <v>1095</v>
      </c>
      <c r="M2283" s="134" t="str">
        <f t="shared" si="82"/>
        <v/>
      </c>
      <c r="N2283" s="110"/>
      <c r="O2283" s="110"/>
      <c r="P2283" s="234"/>
    </row>
    <row r="2284" spans="1:16" x14ac:dyDescent="0.2">
      <c r="A2284" s="154"/>
      <c r="B2284" s="154"/>
      <c r="C2284" s="154"/>
      <c r="D2284" s="149"/>
      <c r="E2284" s="149"/>
      <c r="F2284" s="150"/>
      <c r="H2284" s="106"/>
      <c r="I2284" s="110" t="str">
        <f t="shared" si="81"/>
        <v/>
      </c>
      <c r="J2284" s="122" t="s">
        <v>17398</v>
      </c>
      <c r="K2284" s="110" t="s">
        <v>3835</v>
      </c>
      <c r="L2284" s="110" t="s">
        <v>1095</v>
      </c>
      <c r="M2284" s="134" t="str">
        <f t="shared" si="82"/>
        <v/>
      </c>
      <c r="N2284" s="110"/>
      <c r="O2284" s="110"/>
      <c r="P2284" s="234"/>
    </row>
    <row r="2285" spans="1:16" x14ac:dyDescent="0.2">
      <c r="A2285" s="154"/>
      <c r="B2285" s="154"/>
      <c r="C2285" s="154"/>
      <c r="D2285" s="149"/>
      <c r="E2285" s="149"/>
      <c r="F2285" s="150"/>
      <c r="H2285" s="106"/>
      <c r="I2285" s="110" t="str">
        <f t="shared" si="81"/>
        <v/>
      </c>
      <c r="J2285" s="122" t="s">
        <v>17399</v>
      </c>
      <c r="K2285" s="110" t="s">
        <v>3836</v>
      </c>
      <c r="L2285" s="110" t="s">
        <v>1095</v>
      </c>
      <c r="M2285" s="134" t="str">
        <f t="shared" si="82"/>
        <v/>
      </c>
      <c r="N2285" s="110"/>
      <c r="O2285" s="110"/>
      <c r="P2285" s="234"/>
    </row>
    <row r="2286" spans="1:16" x14ac:dyDescent="0.2">
      <c r="A2286" s="154"/>
      <c r="B2286" s="154"/>
      <c r="C2286" s="154"/>
      <c r="D2286" s="149"/>
      <c r="E2286" s="149"/>
      <c r="F2286" s="150"/>
      <c r="H2286" s="106"/>
      <c r="I2286" s="110" t="str">
        <f t="shared" si="81"/>
        <v/>
      </c>
      <c r="J2286" s="122" t="s">
        <v>17400</v>
      </c>
      <c r="K2286" s="110" t="s">
        <v>3837</v>
      </c>
      <c r="L2286" s="110" t="s">
        <v>1095</v>
      </c>
      <c r="M2286" s="134" t="str">
        <f t="shared" si="82"/>
        <v/>
      </c>
      <c r="N2286" s="110"/>
      <c r="O2286" s="110"/>
      <c r="P2286" s="234"/>
    </row>
    <row r="2287" spans="1:16" x14ac:dyDescent="0.2">
      <c r="A2287" s="154"/>
      <c r="B2287" s="154"/>
      <c r="C2287" s="154"/>
      <c r="D2287" s="149"/>
      <c r="E2287" s="149"/>
      <c r="F2287" s="150"/>
      <c r="H2287" s="106"/>
      <c r="I2287" s="110" t="str">
        <f t="shared" si="81"/>
        <v/>
      </c>
      <c r="J2287" s="122" t="s">
        <v>17401</v>
      </c>
      <c r="K2287" s="110" t="s">
        <v>3838</v>
      </c>
      <c r="L2287" s="110" t="s">
        <v>1095</v>
      </c>
      <c r="M2287" s="134" t="str">
        <f t="shared" si="82"/>
        <v/>
      </c>
      <c r="N2287" s="110"/>
      <c r="O2287" s="110"/>
      <c r="P2287" s="234"/>
    </row>
    <row r="2288" spans="1:16" x14ac:dyDescent="0.2">
      <c r="A2288" s="154"/>
      <c r="B2288" s="154"/>
      <c r="C2288" s="154"/>
      <c r="D2288" s="149"/>
      <c r="E2288" s="149"/>
      <c r="F2288" s="150"/>
      <c r="H2288" s="106"/>
      <c r="I2288" s="110" t="str">
        <f t="shared" si="81"/>
        <v/>
      </c>
      <c r="J2288" s="122" t="s">
        <v>17402</v>
      </c>
      <c r="K2288" s="110" t="s">
        <v>3839</v>
      </c>
      <c r="L2288" s="110" t="s">
        <v>1095</v>
      </c>
      <c r="M2288" s="134" t="str">
        <f t="shared" si="82"/>
        <v/>
      </c>
      <c r="N2288" s="110"/>
      <c r="O2288" s="110"/>
      <c r="P2288" s="234"/>
    </row>
    <row r="2289" spans="1:16" x14ac:dyDescent="0.2">
      <c r="A2289" s="154"/>
      <c r="B2289" s="154"/>
      <c r="C2289" s="154"/>
      <c r="D2289" s="149"/>
      <c r="E2289" s="149"/>
      <c r="F2289" s="150"/>
      <c r="H2289" s="106"/>
      <c r="I2289" s="110" t="str">
        <f t="shared" si="81"/>
        <v/>
      </c>
      <c r="J2289" s="122" t="s">
        <v>17403</v>
      </c>
      <c r="K2289" s="110" t="s">
        <v>3840</v>
      </c>
      <c r="L2289" s="110" t="s">
        <v>1095</v>
      </c>
      <c r="M2289" s="134" t="str">
        <f t="shared" si="82"/>
        <v/>
      </c>
      <c r="N2289" s="110"/>
      <c r="O2289" s="110"/>
      <c r="P2289" s="234"/>
    </row>
    <row r="2290" spans="1:16" x14ac:dyDescent="0.2">
      <c r="A2290" s="154"/>
      <c r="B2290" s="154"/>
      <c r="C2290" s="154"/>
      <c r="D2290" s="149"/>
      <c r="E2290" s="149"/>
      <c r="F2290" s="150"/>
      <c r="H2290" s="106"/>
      <c r="I2290" s="110" t="str">
        <f t="shared" si="81"/>
        <v/>
      </c>
      <c r="J2290" s="122" t="s">
        <v>17404</v>
      </c>
      <c r="K2290" s="110" t="s">
        <v>3841</v>
      </c>
      <c r="L2290" s="110" t="s">
        <v>1095</v>
      </c>
      <c r="M2290" s="134" t="str">
        <f t="shared" si="82"/>
        <v/>
      </c>
      <c r="N2290" s="110"/>
      <c r="O2290" s="110"/>
      <c r="P2290" s="234"/>
    </row>
    <row r="2291" spans="1:16" x14ac:dyDescent="0.2">
      <c r="A2291" s="154"/>
      <c r="B2291" s="154"/>
      <c r="C2291" s="154"/>
      <c r="D2291" s="149"/>
      <c r="E2291" s="149"/>
      <c r="F2291" s="150"/>
      <c r="H2291" s="106"/>
      <c r="I2291" s="110" t="str">
        <f t="shared" si="81"/>
        <v/>
      </c>
      <c r="J2291" s="122" t="s">
        <v>17405</v>
      </c>
      <c r="K2291" s="110" t="s">
        <v>3842</v>
      </c>
      <c r="L2291" s="110" t="s">
        <v>1095</v>
      </c>
      <c r="M2291" s="134" t="str">
        <f t="shared" si="82"/>
        <v/>
      </c>
      <c r="N2291" s="110"/>
      <c r="O2291" s="110"/>
      <c r="P2291" s="234"/>
    </row>
    <row r="2292" spans="1:16" x14ac:dyDescent="0.2">
      <c r="A2292" s="154"/>
      <c r="B2292" s="154"/>
      <c r="C2292" s="154"/>
      <c r="D2292" s="149"/>
      <c r="E2292" s="149"/>
      <c r="F2292" s="150"/>
      <c r="H2292" s="106"/>
      <c r="I2292" s="110" t="str">
        <f t="shared" si="81"/>
        <v/>
      </c>
      <c r="J2292" s="122" t="s">
        <v>17406</v>
      </c>
      <c r="K2292" s="110" t="s">
        <v>3843</v>
      </c>
      <c r="L2292" s="110" t="s">
        <v>1095</v>
      </c>
      <c r="M2292" s="134" t="str">
        <f t="shared" si="82"/>
        <v/>
      </c>
      <c r="N2292" s="110"/>
      <c r="O2292" s="110"/>
      <c r="P2292" s="234"/>
    </row>
    <row r="2293" spans="1:16" x14ac:dyDescent="0.2">
      <c r="A2293" s="154"/>
      <c r="B2293" s="154"/>
      <c r="C2293" s="154"/>
      <c r="D2293" s="149"/>
      <c r="E2293" s="149"/>
      <c r="F2293" s="150"/>
      <c r="H2293" s="106"/>
      <c r="I2293" s="110" t="str">
        <f t="shared" si="81"/>
        <v/>
      </c>
      <c r="J2293" s="122" t="s">
        <v>17407</v>
      </c>
      <c r="K2293" s="110" t="s">
        <v>3844</v>
      </c>
      <c r="L2293" s="110" t="s">
        <v>1095</v>
      </c>
      <c r="M2293" s="134" t="str">
        <f t="shared" si="82"/>
        <v/>
      </c>
      <c r="N2293" s="110"/>
      <c r="O2293" s="110"/>
      <c r="P2293" s="234"/>
    </row>
    <row r="2294" spans="1:16" x14ac:dyDescent="0.2">
      <c r="A2294" s="154"/>
      <c r="B2294" s="154"/>
      <c r="C2294" s="154"/>
      <c r="D2294" s="149"/>
      <c r="E2294" s="149"/>
      <c r="F2294" s="150"/>
      <c r="H2294" s="106"/>
      <c r="I2294" s="110" t="str">
        <f t="shared" si="81"/>
        <v/>
      </c>
      <c r="J2294" s="122" t="s">
        <v>17408</v>
      </c>
      <c r="K2294" s="110" t="s">
        <v>3845</v>
      </c>
      <c r="L2294" s="110" t="s">
        <v>1095</v>
      </c>
      <c r="M2294" s="134" t="str">
        <f t="shared" si="82"/>
        <v/>
      </c>
      <c r="N2294" s="110"/>
      <c r="O2294" s="110"/>
      <c r="P2294" s="234"/>
    </row>
    <row r="2295" spans="1:16" x14ac:dyDescent="0.2">
      <c r="A2295" s="154"/>
      <c r="B2295" s="154"/>
      <c r="C2295" s="154"/>
      <c r="D2295" s="149"/>
      <c r="E2295" s="149"/>
      <c r="F2295" s="150"/>
      <c r="H2295" s="106"/>
      <c r="I2295" s="110" t="str">
        <f t="shared" si="81"/>
        <v/>
      </c>
      <c r="J2295" s="122" t="s">
        <v>17409</v>
      </c>
      <c r="K2295" s="110" t="s">
        <v>3846</v>
      </c>
      <c r="L2295" s="110" t="s">
        <v>1095</v>
      </c>
      <c r="M2295" s="134" t="str">
        <f t="shared" si="82"/>
        <v/>
      </c>
      <c r="N2295" s="110"/>
      <c r="O2295" s="110"/>
      <c r="P2295" s="234"/>
    </row>
    <row r="2296" spans="1:16" x14ac:dyDescent="0.2">
      <c r="A2296" s="154"/>
      <c r="B2296" s="154"/>
      <c r="C2296" s="154"/>
      <c r="D2296" s="149"/>
      <c r="E2296" s="149"/>
      <c r="F2296" s="150"/>
      <c r="H2296" s="106"/>
      <c r="I2296" s="110" t="str">
        <f t="shared" si="81"/>
        <v/>
      </c>
      <c r="J2296" s="122" t="s">
        <v>17410</v>
      </c>
      <c r="K2296" s="110" t="s">
        <v>3847</v>
      </c>
      <c r="L2296" s="110" t="s">
        <v>1095</v>
      </c>
      <c r="M2296" s="134" t="str">
        <f t="shared" si="82"/>
        <v/>
      </c>
      <c r="N2296" s="110"/>
      <c r="O2296" s="110"/>
      <c r="P2296" s="234"/>
    </row>
    <row r="2297" spans="1:16" x14ac:dyDescent="0.2">
      <c r="A2297" s="154"/>
      <c r="B2297" s="154"/>
      <c r="C2297" s="154"/>
      <c r="D2297" s="149"/>
      <c r="E2297" s="149"/>
      <c r="F2297" s="150"/>
      <c r="H2297" s="106"/>
      <c r="I2297" s="110" t="str">
        <f t="shared" si="81"/>
        <v/>
      </c>
      <c r="J2297" s="122" t="s">
        <v>17411</v>
      </c>
      <c r="K2297" s="110" t="s">
        <v>3848</v>
      </c>
      <c r="L2297" s="110" t="s">
        <v>1095</v>
      </c>
      <c r="M2297" s="134" t="str">
        <f t="shared" si="82"/>
        <v/>
      </c>
      <c r="N2297" s="110"/>
      <c r="O2297" s="110"/>
      <c r="P2297" s="234"/>
    </row>
    <row r="2298" spans="1:16" x14ac:dyDescent="0.2">
      <c r="A2298" s="154"/>
      <c r="B2298" s="154"/>
      <c r="C2298" s="154"/>
      <c r="D2298" s="149"/>
      <c r="E2298" s="149"/>
      <c r="F2298" s="150"/>
      <c r="H2298" s="106"/>
      <c r="I2298" s="110" t="str">
        <f t="shared" si="81"/>
        <v/>
      </c>
      <c r="J2298" s="122" t="s">
        <v>17412</v>
      </c>
      <c r="K2298" s="110" t="s">
        <v>3849</v>
      </c>
      <c r="L2298" s="110" t="s">
        <v>1095</v>
      </c>
      <c r="M2298" s="134" t="str">
        <f t="shared" si="82"/>
        <v/>
      </c>
      <c r="N2298" s="110"/>
      <c r="O2298" s="110"/>
      <c r="P2298" s="234"/>
    </row>
    <row r="2299" spans="1:16" x14ac:dyDescent="0.2">
      <c r="A2299" s="154"/>
      <c r="B2299" s="154"/>
      <c r="C2299" s="154"/>
      <c r="D2299" s="149"/>
      <c r="E2299" s="149"/>
      <c r="F2299" s="150"/>
      <c r="H2299" s="106"/>
      <c r="I2299" s="110" t="str">
        <f t="shared" si="81"/>
        <v/>
      </c>
      <c r="J2299" s="122" t="s">
        <v>17413</v>
      </c>
      <c r="K2299" s="110" t="s">
        <v>3850</v>
      </c>
      <c r="L2299" s="110" t="s">
        <v>1095</v>
      </c>
      <c r="M2299" s="134" t="str">
        <f t="shared" si="82"/>
        <v/>
      </c>
      <c r="N2299" s="110"/>
      <c r="O2299" s="110"/>
      <c r="P2299" s="234"/>
    </row>
    <row r="2300" spans="1:16" x14ac:dyDescent="0.2">
      <c r="A2300" s="154"/>
      <c r="B2300" s="154"/>
      <c r="C2300" s="154"/>
      <c r="D2300" s="149"/>
      <c r="E2300" s="149"/>
      <c r="F2300" s="150"/>
      <c r="H2300" s="106"/>
      <c r="I2300" s="110" t="str">
        <f t="shared" si="81"/>
        <v/>
      </c>
      <c r="J2300" s="122" t="s">
        <v>17414</v>
      </c>
      <c r="K2300" s="110" t="s">
        <v>3851</v>
      </c>
      <c r="L2300" s="110" t="s">
        <v>1095</v>
      </c>
      <c r="M2300" s="134" t="str">
        <f t="shared" si="82"/>
        <v/>
      </c>
      <c r="N2300" s="110"/>
      <c r="O2300" s="110"/>
      <c r="P2300" s="234"/>
    </row>
    <row r="2301" spans="1:16" x14ac:dyDescent="0.2">
      <c r="A2301" s="154"/>
      <c r="B2301" s="154"/>
      <c r="C2301" s="154"/>
      <c r="D2301" s="149"/>
      <c r="E2301" s="149"/>
      <c r="F2301" s="150"/>
      <c r="H2301" s="106"/>
      <c r="I2301" s="110" t="str">
        <f t="shared" si="81"/>
        <v/>
      </c>
      <c r="J2301" s="122" t="s">
        <v>17415</v>
      </c>
      <c r="K2301" s="110" t="s">
        <v>3852</v>
      </c>
      <c r="L2301" s="110" t="s">
        <v>1095</v>
      </c>
      <c r="M2301" s="134" t="str">
        <f t="shared" si="82"/>
        <v/>
      </c>
      <c r="N2301" s="110"/>
      <c r="O2301" s="110"/>
      <c r="P2301" s="234"/>
    </row>
    <row r="2302" spans="1:16" x14ac:dyDescent="0.2">
      <c r="A2302" s="154"/>
      <c r="B2302" s="154"/>
      <c r="C2302" s="154"/>
      <c r="D2302" s="149"/>
      <c r="E2302" s="149"/>
      <c r="F2302" s="150"/>
      <c r="H2302" s="106"/>
      <c r="I2302" s="110" t="str">
        <f t="shared" si="81"/>
        <v/>
      </c>
      <c r="J2302" s="122" t="s">
        <v>17416</v>
      </c>
      <c r="K2302" s="110" t="s">
        <v>3853</v>
      </c>
      <c r="L2302" s="110" t="s">
        <v>1095</v>
      </c>
      <c r="M2302" s="134" t="str">
        <f t="shared" si="82"/>
        <v/>
      </c>
      <c r="N2302" s="110"/>
      <c r="O2302" s="110"/>
      <c r="P2302" s="234"/>
    </row>
    <row r="2303" spans="1:16" x14ac:dyDescent="0.2">
      <c r="A2303" s="154"/>
      <c r="B2303" s="154"/>
      <c r="C2303" s="154"/>
      <c r="D2303" s="149"/>
      <c r="E2303" s="149"/>
      <c r="F2303" s="150"/>
      <c r="H2303" s="106"/>
      <c r="I2303" s="110" t="str">
        <f t="shared" si="81"/>
        <v/>
      </c>
      <c r="J2303" s="122" t="s">
        <v>17417</v>
      </c>
      <c r="K2303" s="110" t="s">
        <v>3854</v>
      </c>
      <c r="L2303" s="110" t="s">
        <v>1095</v>
      </c>
      <c r="M2303" s="134" t="str">
        <f t="shared" si="82"/>
        <v/>
      </c>
      <c r="N2303" s="110"/>
      <c r="O2303" s="110"/>
      <c r="P2303" s="234"/>
    </row>
    <row r="2304" spans="1:16" x14ac:dyDescent="0.2">
      <c r="A2304" s="154"/>
      <c r="B2304" s="154"/>
      <c r="C2304" s="154"/>
      <c r="D2304" s="149"/>
      <c r="E2304" s="149"/>
      <c r="F2304" s="150"/>
      <c r="H2304" s="106"/>
      <c r="I2304" s="110" t="str">
        <f t="shared" si="81"/>
        <v/>
      </c>
      <c r="J2304" s="122" t="s">
        <v>17418</v>
      </c>
      <c r="K2304" s="110" t="s">
        <v>3855</v>
      </c>
      <c r="L2304" s="110" t="s">
        <v>1095</v>
      </c>
      <c r="M2304" s="134" t="str">
        <f t="shared" si="82"/>
        <v/>
      </c>
      <c r="N2304" s="110"/>
      <c r="O2304" s="110"/>
      <c r="P2304" s="234"/>
    </row>
    <row r="2305" spans="1:16" x14ac:dyDescent="0.2">
      <c r="A2305" s="154"/>
      <c r="B2305" s="154"/>
      <c r="C2305" s="154"/>
      <c r="D2305" s="149"/>
      <c r="E2305" s="149"/>
      <c r="F2305" s="150"/>
      <c r="H2305" s="106"/>
      <c r="I2305" s="110" t="str">
        <f t="shared" si="81"/>
        <v/>
      </c>
      <c r="J2305" s="122" t="s">
        <v>17419</v>
      </c>
      <c r="K2305" s="110" t="s">
        <v>3856</v>
      </c>
      <c r="L2305" s="110" t="s">
        <v>1095</v>
      </c>
      <c r="M2305" s="134" t="str">
        <f t="shared" si="82"/>
        <v/>
      </c>
      <c r="N2305" s="110"/>
      <c r="O2305" s="110"/>
      <c r="P2305" s="234"/>
    </row>
    <row r="2306" spans="1:16" x14ac:dyDescent="0.2">
      <c r="A2306" s="154"/>
      <c r="B2306" s="154"/>
      <c r="C2306" s="154"/>
      <c r="D2306" s="149"/>
      <c r="E2306" s="149"/>
      <c r="F2306" s="150"/>
      <c r="H2306" s="106"/>
      <c r="I2306" s="110" t="str">
        <f t="shared" si="81"/>
        <v/>
      </c>
      <c r="J2306" s="122" t="s">
        <v>17420</v>
      </c>
      <c r="K2306" s="110" t="s">
        <v>3857</v>
      </c>
      <c r="L2306" s="110" t="s">
        <v>1095</v>
      </c>
      <c r="M2306" s="134" t="str">
        <f t="shared" si="82"/>
        <v/>
      </c>
      <c r="N2306" s="110"/>
      <c r="O2306" s="110"/>
      <c r="P2306" s="234"/>
    </row>
    <row r="2307" spans="1:16" x14ac:dyDescent="0.2">
      <c r="A2307" s="154"/>
      <c r="B2307" s="154"/>
      <c r="C2307" s="154"/>
      <c r="D2307" s="149"/>
      <c r="E2307" s="149"/>
      <c r="F2307" s="150"/>
      <c r="H2307" s="106"/>
      <c r="I2307" s="110" t="str">
        <f t="shared" si="81"/>
        <v/>
      </c>
      <c r="J2307" s="122" t="s">
        <v>17421</v>
      </c>
      <c r="K2307" s="110" t="s">
        <v>3858</v>
      </c>
      <c r="L2307" s="110" t="s">
        <v>1095</v>
      </c>
      <c r="M2307" s="134" t="str">
        <f t="shared" si="82"/>
        <v/>
      </c>
      <c r="N2307" s="110"/>
      <c r="O2307" s="110"/>
      <c r="P2307" s="234"/>
    </row>
    <row r="2308" spans="1:16" x14ac:dyDescent="0.2">
      <c r="A2308" s="154"/>
      <c r="B2308" s="154"/>
      <c r="C2308" s="154"/>
      <c r="D2308" s="149"/>
      <c r="E2308" s="149"/>
      <c r="F2308" s="150"/>
      <c r="H2308" s="106"/>
      <c r="I2308" s="110" t="str">
        <f t="shared" si="81"/>
        <v/>
      </c>
      <c r="J2308" s="122" t="s">
        <v>17422</v>
      </c>
      <c r="K2308" s="110" t="s">
        <v>3859</v>
      </c>
      <c r="L2308" s="110" t="s">
        <v>1095</v>
      </c>
      <c r="M2308" s="134" t="str">
        <f t="shared" si="82"/>
        <v/>
      </c>
      <c r="N2308" s="110"/>
      <c r="O2308" s="110"/>
      <c r="P2308" s="234"/>
    </row>
    <row r="2309" spans="1:16" x14ac:dyDescent="0.2">
      <c r="A2309" s="154"/>
      <c r="B2309" s="154"/>
      <c r="C2309" s="154"/>
      <c r="D2309" s="149"/>
      <c r="E2309" s="149"/>
      <c r="F2309" s="150"/>
      <c r="H2309" s="106"/>
      <c r="I2309" s="110" t="str">
        <f t="shared" si="81"/>
        <v/>
      </c>
      <c r="J2309" s="122" t="s">
        <v>17423</v>
      </c>
      <c r="K2309" s="110" t="s">
        <v>3860</v>
      </c>
      <c r="L2309" s="110" t="s">
        <v>1095</v>
      </c>
      <c r="M2309" s="134" t="str">
        <f t="shared" si="82"/>
        <v/>
      </c>
      <c r="N2309" s="110"/>
      <c r="O2309" s="110"/>
      <c r="P2309" s="234"/>
    </row>
    <row r="2310" spans="1:16" x14ac:dyDescent="0.2">
      <c r="A2310" s="154"/>
      <c r="B2310" s="154"/>
      <c r="C2310" s="154"/>
      <c r="D2310" s="149"/>
      <c r="E2310" s="149"/>
      <c r="F2310" s="150"/>
      <c r="H2310" s="106"/>
      <c r="I2310" s="110" t="str">
        <f t="shared" si="81"/>
        <v/>
      </c>
      <c r="J2310" s="122" t="s">
        <v>17424</v>
      </c>
      <c r="K2310" s="110" t="s">
        <v>3861</v>
      </c>
      <c r="L2310" s="110" t="s">
        <v>1095</v>
      </c>
      <c r="M2310" s="134" t="str">
        <f t="shared" si="82"/>
        <v/>
      </c>
      <c r="N2310" s="110"/>
      <c r="O2310" s="110"/>
      <c r="P2310" s="234"/>
    </row>
    <row r="2311" spans="1:16" x14ac:dyDescent="0.2">
      <c r="A2311" s="154"/>
      <c r="B2311" s="154"/>
      <c r="C2311" s="154"/>
      <c r="D2311" s="149"/>
      <c r="E2311" s="149"/>
      <c r="F2311" s="150"/>
      <c r="H2311" s="106"/>
      <c r="I2311" s="110" t="str">
        <f t="shared" si="81"/>
        <v/>
      </c>
      <c r="J2311" s="122" t="s">
        <v>17425</v>
      </c>
      <c r="K2311" s="110" t="s">
        <v>3862</v>
      </c>
      <c r="L2311" s="110" t="s">
        <v>1095</v>
      </c>
      <c r="M2311" s="134" t="str">
        <f t="shared" si="82"/>
        <v/>
      </c>
      <c r="N2311" s="110"/>
      <c r="O2311" s="110"/>
      <c r="P2311" s="234"/>
    </row>
    <row r="2312" spans="1:16" x14ac:dyDescent="0.2">
      <c r="A2312" s="154"/>
      <c r="B2312" s="154"/>
      <c r="C2312" s="154"/>
      <c r="D2312" s="149"/>
      <c r="E2312" s="149"/>
      <c r="F2312" s="150"/>
      <c r="H2312" s="106"/>
      <c r="I2312" s="110" t="str">
        <f t="shared" si="81"/>
        <v/>
      </c>
      <c r="J2312" s="122" t="s">
        <v>17426</v>
      </c>
      <c r="K2312" s="110" t="s">
        <v>3863</v>
      </c>
      <c r="L2312" s="110" t="s">
        <v>1095</v>
      </c>
      <c r="M2312" s="134" t="str">
        <f t="shared" si="82"/>
        <v/>
      </c>
      <c r="N2312" s="110"/>
      <c r="O2312" s="110"/>
      <c r="P2312" s="234"/>
    </row>
    <row r="2313" spans="1:16" x14ac:dyDescent="0.2">
      <c r="A2313" s="154"/>
      <c r="B2313" s="154"/>
      <c r="C2313" s="154"/>
      <c r="D2313" s="149"/>
      <c r="E2313" s="149"/>
      <c r="F2313" s="150"/>
      <c r="H2313" s="106"/>
      <c r="I2313" s="110" t="str">
        <f t="shared" ref="I2313:I2376" si="83">IFERROR((INDEX(A:E,MATCH($J2313,E:E,0),2)),"")</f>
        <v/>
      </c>
      <c r="J2313" s="122" t="s">
        <v>17427</v>
      </c>
      <c r="K2313" s="110" t="s">
        <v>3864</v>
      </c>
      <c r="L2313" s="110" t="s">
        <v>1095</v>
      </c>
      <c r="M2313" s="134" t="str">
        <f t="shared" si="82"/>
        <v/>
      </c>
      <c r="N2313" s="110"/>
      <c r="O2313" s="110"/>
      <c r="P2313" s="234"/>
    </row>
    <row r="2314" spans="1:16" x14ac:dyDescent="0.2">
      <c r="A2314" s="154"/>
      <c r="B2314" s="154"/>
      <c r="C2314" s="154"/>
      <c r="D2314" s="149"/>
      <c r="E2314" s="149"/>
      <c r="F2314" s="150"/>
      <c r="H2314" s="106"/>
      <c r="I2314" s="110" t="str">
        <f t="shared" si="83"/>
        <v/>
      </c>
      <c r="J2314" s="122" t="s">
        <v>17428</v>
      </c>
      <c r="K2314" s="110" t="s">
        <v>3865</v>
      </c>
      <c r="L2314" s="110" t="s">
        <v>1095</v>
      </c>
      <c r="M2314" s="134" t="str">
        <f t="shared" ref="M2314:M2377" si="84">IF(N2314="","",HYPERLINK(O2314,N2314))</f>
        <v/>
      </c>
      <c r="N2314" s="110"/>
      <c r="O2314" s="110"/>
      <c r="P2314" s="234"/>
    </row>
    <row r="2315" spans="1:16" x14ac:dyDescent="0.2">
      <c r="A2315" s="154"/>
      <c r="B2315" s="154"/>
      <c r="C2315" s="154"/>
      <c r="D2315" s="149"/>
      <c r="E2315" s="149"/>
      <c r="F2315" s="150"/>
      <c r="H2315" s="106"/>
      <c r="I2315" s="110" t="str">
        <f t="shared" si="83"/>
        <v/>
      </c>
      <c r="J2315" s="122" t="s">
        <v>17429</v>
      </c>
      <c r="K2315" s="110" t="s">
        <v>3866</v>
      </c>
      <c r="L2315" s="110" t="s">
        <v>1095</v>
      </c>
      <c r="M2315" s="134" t="str">
        <f t="shared" si="84"/>
        <v/>
      </c>
      <c r="N2315" s="110"/>
      <c r="O2315" s="110"/>
      <c r="P2315" s="234"/>
    </row>
    <row r="2316" spans="1:16" x14ac:dyDescent="0.2">
      <c r="A2316" s="154"/>
      <c r="B2316" s="154"/>
      <c r="C2316" s="154"/>
      <c r="D2316" s="149"/>
      <c r="E2316" s="149"/>
      <c r="F2316" s="150"/>
      <c r="H2316" s="106"/>
      <c r="I2316" s="110" t="str">
        <f t="shared" si="83"/>
        <v/>
      </c>
      <c r="J2316" s="122" t="s">
        <v>17430</v>
      </c>
      <c r="K2316" s="110" t="s">
        <v>3867</v>
      </c>
      <c r="L2316" s="110" t="s">
        <v>1095</v>
      </c>
      <c r="M2316" s="134" t="str">
        <f t="shared" si="84"/>
        <v/>
      </c>
      <c r="N2316" s="110"/>
      <c r="O2316" s="110"/>
      <c r="P2316" s="234"/>
    </row>
    <row r="2317" spans="1:16" x14ac:dyDescent="0.2">
      <c r="A2317" s="154"/>
      <c r="B2317" s="154"/>
      <c r="C2317" s="154"/>
      <c r="D2317" s="149"/>
      <c r="E2317" s="149"/>
      <c r="F2317" s="150"/>
      <c r="H2317" s="106"/>
      <c r="I2317" s="110" t="str">
        <f t="shared" si="83"/>
        <v/>
      </c>
      <c r="J2317" s="122" t="s">
        <v>17431</v>
      </c>
      <c r="K2317" s="110" t="s">
        <v>3868</v>
      </c>
      <c r="L2317" s="110" t="s">
        <v>1095</v>
      </c>
      <c r="M2317" s="134" t="str">
        <f t="shared" si="84"/>
        <v/>
      </c>
      <c r="N2317" s="110"/>
      <c r="O2317" s="110"/>
      <c r="P2317" s="234"/>
    </row>
    <row r="2318" spans="1:16" x14ac:dyDescent="0.2">
      <c r="A2318" s="154"/>
      <c r="B2318" s="154"/>
      <c r="C2318" s="154"/>
      <c r="D2318" s="149"/>
      <c r="E2318" s="149"/>
      <c r="F2318" s="150"/>
      <c r="H2318" s="106"/>
      <c r="I2318" s="110" t="str">
        <f t="shared" si="83"/>
        <v/>
      </c>
      <c r="J2318" s="122" t="s">
        <v>17432</v>
      </c>
      <c r="K2318" s="110" t="s">
        <v>3869</v>
      </c>
      <c r="L2318" s="110" t="s">
        <v>1095</v>
      </c>
      <c r="M2318" s="134" t="str">
        <f t="shared" si="84"/>
        <v/>
      </c>
      <c r="N2318" s="110"/>
      <c r="O2318" s="110"/>
      <c r="P2318" s="234"/>
    </row>
    <row r="2319" spans="1:16" x14ac:dyDescent="0.2">
      <c r="A2319" s="154"/>
      <c r="B2319" s="154"/>
      <c r="C2319" s="154"/>
      <c r="D2319" s="149"/>
      <c r="E2319" s="149"/>
      <c r="F2319" s="150"/>
      <c r="H2319" s="106"/>
      <c r="I2319" s="110" t="str">
        <f t="shared" si="83"/>
        <v/>
      </c>
      <c r="J2319" s="122" t="s">
        <v>17433</v>
      </c>
      <c r="K2319" s="110" t="s">
        <v>3870</v>
      </c>
      <c r="L2319" s="110" t="s">
        <v>1095</v>
      </c>
      <c r="M2319" s="134" t="str">
        <f t="shared" si="84"/>
        <v/>
      </c>
      <c r="N2319" s="110"/>
      <c r="O2319" s="110"/>
      <c r="P2319" s="234"/>
    </row>
    <row r="2320" spans="1:16" x14ac:dyDescent="0.2">
      <c r="A2320" s="154"/>
      <c r="B2320" s="154"/>
      <c r="C2320" s="154"/>
      <c r="D2320" s="149"/>
      <c r="E2320" s="149"/>
      <c r="F2320" s="150"/>
      <c r="H2320" s="106"/>
      <c r="I2320" s="110" t="str">
        <f t="shared" si="83"/>
        <v/>
      </c>
      <c r="J2320" s="122" t="s">
        <v>17434</v>
      </c>
      <c r="K2320" s="110" t="s">
        <v>18909</v>
      </c>
      <c r="L2320" s="110" t="s">
        <v>1095</v>
      </c>
      <c r="M2320" s="134" t="str">
        <f t="shared" si="84"/>
        <v/>
      </c>
      <c r="N2320" s="110"/>
      <c r="O2320" s="110"/>
      <c r="P2320" s="234"/>
    </row>
    <row r="2321" spans="1:16" x14ac:dyDescent="0.2">
      <c r="A2321" s="154"/>
      <c r="B2321" s="154"/>
      <c r="C2321" s="154"/>
      <c r="D2321" s="149"/>
      <c r="E2321" s="149"/>
      <c r="F2321" s="150"/>
      <c r="H2321" s="106"/>
      <c r="I2321" s="110" t="str">
        <f t="shared" si="83"/>
        <v/>
      </c>
      <c r="J2321" s="122" t="s">
        <v>17435</v>
      </c>
      <c r="K2321" s="110" t="s">
        <v>3871</v>
      </c>
      <c r="L2321" s="110" t="s">
        <v>1095</v>
      </c>
      <c r="M2321" s="134" t="str">
        <f t="shared" si="84"/>
        <v/>
      </c>
      <c r="N2321" s="110"/>
      <c r="O2321" s="110"/>
      <c r="P2321" s="234"/>
    </row>
    <row r="2322" spans="1:16" x14ac:dyDescent="0.2">
      <c r="A2322" s="154"/>
      <c r="B2322" s="154"/>
      <c r="C2322" s="154"/>
      <c r="D2322" s="149"/>
      <c r="E2322" s="149"/>
      <c r="F2322" s="150"/>
      <c r="H2322" s="106"/>
      <c r="I2322" s="110" t="str">
        <f t="shared" si="83"/>
        <v/>
      </c>
      <c r="J2322" s="122" t="s">
        <v>17436</v>
      </c>
      <c r="K2322" s="110" t="s">
        <v>3872</v>
      </c>
      <c r="L2322" s="110" t="s">
        <v>17437</v>
      </c>
      <c r="M2322" s="134" t="str">
        <f t="shared" si="84"/>
        <v/>
      </c>
      <c r="N2322" s="110"/>
      <c r="O2322" s="110"/>
      <c r="P2322" s="234" t="s">
        <v>5073</v>
      </c>
    </row>
    <row r="2323" spans="1:16" x14ac:dyDescent="0.2">
      <c r="A2323" s="154"/>
      <c r="B2323" s="154"/>
      <c r="C2323" s="154"/>
      <c r="D2323" s="149"/>
      <c r="E2323" s="149"/>
      <c r="F2323" s="150"/>
      <c r="H2323" s="106"/>
      <c r="I2323" s="110" t="str">
        <f t="shared" si="83"/>
        <v/>
      </c>
      <c r="J2323" s="122" t="s">
        <v>17438</v>
      </c>
      <c r="K2323" s="110" t="s">
        <v>3873</v>
      </c>
      <c r="L2323" s="110" t="s">
        <v>1095</v>
      </c>
      <c r="M2323" s="134" t="str">
        <f t="shared" si="84"/>
        <v/>
      </c>
      <c r="N2323" s="110"/>
      <c r="O2323" s="110"/>
      <c r="P2323" s="234"/>
    </row>
    <row r="2324" spans="1:16" x14ac:dyDescent="0.2">
      <c r="A2324" s="154"/>
      <c r="B2324" s="154"/>
      <c r="C2324" s="154"/>
      <c r="D2324" s="149"/>
      <c r="E2324" s="149"/>
      <c r="F2324" s="150"/>
      <c r="H2324" s="106"/>
      <c r="I2324" s="110" t="str">
        <f t="shared" si="83"/>
        <v/>
      </c>
      <c r="J2324" s="122" t="s">
        <v>17439</v>
      </c>
      <c r="K2324" s="110" t="s">
        <v>3874</v>
      </c>
      <c r="L2324" s="110" t="s">
        <v>1095</v>
      </c>
      <c r="M2324" s="134" t="str">
        <f t="shared" si="84"/>
        <v/>
      </c>
      <c r="N2324" s="110"/>
      <c r="O2324" s="110"/>
      <c r="P2324" s="234" t="s">
        <v>5074</v>
      </c>
    </row>
    <row r="2325" spans="1:16" x14ac:dyDescent="0.2">
      <c r="A2325" s="154"/>
      <c r="B2325" s="154"/>
      <c r="C2325" s="154"/>
      <c r="D2325" s="149"/>
      <c r="E2325" s="149"/>
      <c r="F2325" s="150"/>
      <c r="H2325" s="106"/>
      <c r="I2325" s="110" t="str">
        <f t="shared" si="83"/>
        <v/>
      </c>
      <c r="J2325" s="122" t="s">
        <v>17440</v>
      </c>
      <c r="K2325" s="110" t="s">
        <v>3875</v>
      </c>
      <c r="L2325" s="110" t="s">
        <v>1095</v>
      </c>
      <c r="M2325" s="134" t="str">
        <f t="shared" si="84"/>
        <v/>
      </c>
      <c r="N2325" s="110"/>
      <c r="O2325" s="110"/>
      <c r="P2325" s="234"/>
    </row>
    <row r="2326" spans="1:16" x14ac:dyDescent="0.2">
      <c r="A2326" s="154"/>
      <c r="B2326" s="154"/>
      <c r="C2326" s="154"/>
      <c r="D2326" s="149"/>
      <c r="E2326" s="149"/>
      <c r="F2326" s="150"/>
      <c r="H2326" s="106"/>
      <c r="I2326" s="110" t="str">
        <f t="shared" si="83"/>
        <v/>
      </c>
      <c r="J2326" s="122" t="s">
        <v>569</v>
      </c>
      <c r="K2326" s="110" t="s">
        <v>3876</v>
      </c>
      <c r="L2326" s="110" t="s">
        <v>1095</v>
      </c>
      <c r="M2326" s="134" t="str">
        <f t="shared" si="84"/>
        <v/>
      </c>
      <c r="N2326" s="110"/>
      <c r="O2326" s="110"/>
      <c r="P2326" s="234"/>
    </row>
    <row r="2327" spans="1:16" x14ac:dyDescent="0.2">
      <c r="A2327" s="154"/>
      <c r="B2327" s="154"/>
      <c r="C2327" s="154"/>
      <c r="D2327" s="149"/>
      <c r="E2327" s="149"/>
      <c r="F2327" s="150"/>
      <c r="H2327" s="106"/>
      <c r="I2327" s="110" t="str">
        <f t="shared" si="83"/>
        <v/>
      </c>
      <c r="J2327" s="122" t="s">
        <v>17441</v>
      </c>
      <c r="K2327" s="110" t="s">
        <v>3877</v>
      </c>
      <c r="L2327" s="110" t="s">
        <v>1095</v>
      </c>
      <c r="M2327" s="134" t="str">
        <f t="shared" si="84"/>
        <v/>
      </c>
      <c r="N2327" s="110"/>
      <c r="O2327" s="110"/>
      <c r="P2327" s="234"/>
    </row>
    <row r="2328" spans="1:16" x14ac:dyDescent="0.2">
      <c r="A2328" s="154"/>
      <c r="B2328" s="154"/>
      <c r="C2328" s="154"/>
      <c r="D2328" s="149"/>
      <c r="E2328" s="149"/>
      <c r="F2328" s="150"/>
      <c r="H2328" s="106"/>
      <c r="I2328" s="110" t="str">
        <f t="shared" si="83"/>
        <v/>
      </c>
      <c r="J2328" s="122" t="s">
        <v>17442</v>
      </c>
      <c r="K2328" s="110" t="s">
        <v>3878</v>
      </c>
      <c r="L2328" s="110" t="s">
        <v>1095</v>
      </c>
      <c r="M2328" s="134" t="str">
        <f t="shared" si="84"/>
        <v/>
      </c>
      <c r="N2328" s="110"/>
      <c r="O2328" s="110"/>
      <c r="P2328" s="234"/>
    </row>
    <row r="2329" spans="1:16" x14ac:dyDescent="0.2">
      <c r="A2329" s="154"/>
      <c r="B2329" s="154"/>
      <c r="C2329" s="154"/>
      <c r="D2329" s="149"/>
      <c r="E2329" s="149"/>
      <c r="F2329" s="150"/>
      <c r="H2329" s="106"/>
      <c r="I2329" s="110" t="str">
        <f t="shared" si="83"/>
        <v/>
      </c>
      <c r="J2329" s="122" t="s">
        <v>17443</v>
      </c>
      <c r="K2329" s="110" t="s">
        <v>3879</v>
      </c>
      <c r="L2329" s="110" t="s">
        <v>1095</v>
      </c>
      <c r="M2329" s="134" t="str">
        <f t="shared" si="84"/>
        <v/>
      </c>
      <c r="N2329" s="110"/>
      <c r="O2329" s="110"/>
      <c r="P2329" s="234"/>
    </row>
    <row r="2330" spans="1:16" x14ac:dyDescent="0.2">
      <c r="A2330" s="154"/>
      <c r="B2330" s="154"/>
      <c r="C2330" s="154"/>
      <c r="D2330" s="149"/>
      <c r="E2330" s="149"/>
      <c r="F2330" s="150"/>
      <c r="H2330" s="106"/>
      <c r="I2330" s="110" t="str">
        <f t="shared" si="83"/>
        <v/>
      </c>
      <c r="J2330" s="122" t="s">
        <v>17444</v>
      </c>
      <c r="K2330" s="110" t="s">
        <v>3880</v>
      </c>
      <c r="L2330" s="110" t="s">
        <v>1095</v>
      </c>
      <c r="M2330" s="134" t="str">
        <f t="shared" si="84"/>
        <v/>
      </c>
      <c r="N2330" s="110"/>
      <c r="O2330" s="110"/>
      <c r="P2330" s="234"/>
    </row>
    <row r="2331" spans="1:16" x14ac:dyDescent="0.2">
      <c r="A2331" s="154"/>
      <c r="B2331" s="154"/>
      <c r="C2331" s="154"/>
      <c r="D2331" s="149"/>
      <c r="E2331" s="149"/>
      <c r="F2331" s="150"/>
      <c r="H2331" s="106"/>
      <c r="I2331" s="110" t="str">
        <f t="shared" si="83"/>
        <v/>
      </c>
      <c r="J2331" s="122" t="s">
        <v>17445</v>
      </c>
      <c r="K2331" s="110" t="s">
        <v>3881</v>
      </c>
      <c r="L2331" s="110" t="s">
        <v>1095</v>
      </c>
      <c r="M2331" s="134" t="str">
        <f t="shared" si="84"/>
        <v/>
      </c>
      <c r="N2331" s="110"/>
      <c r="O2331" s="110"/>
      <c r="P2331" s="234"/>
    </row>
    <row r="2332" spans="1:16" x14ac:dyDescent="0.2">
      <c r="A2332" s="154"/>
      <c r="B2332" s="154"/>
      <c r="C2332" s="154"/>
      <c r="D2332" s="149"/>
      <c r="E2332" s="149"/>
      <c r="F2332" s="150"/>
      <c r="H2332" s="106"/>
      <c r="I2332" s="110" t="str">
        <f t="shared" si="83"/>
        <v/>
      </c>
      <c r="J2332" s="122" t="s">
        <v>17446</v>
      </c>
      <c r="K2332" s="110" t="s">
        <v>3882</v>
      </c>
      <c r="L2332" s="110" t="s">
        <v>1095</v>
      </c>
      <c r="M2332" s="134" t="str">
        <f t="shared" si="84"/>
        <v/>
      </c>
      <c r="N2332" s="110"/>
      <c r="O2332" s="110"/>
      <c r="P2332" s="234"/>
    </row>
    <row r="2333" spans="1:16" x14ac:dyDescent="0.2">
      <c r="A2333" s="154"/>
      <c r="B2333" s="154"/>
      <c r="C2333" s="154"/>
      <c r="D2333" s="149"/>
      <c r="E2333" s="149"/>
      <c r="F2333" s="150"/>
      <c r="H2333" s="106"/>
      <c r="I2333" s="110" t="str">
        <f t="shared" si="83"/>
        <v/>
      </c>
      <c r="J2333" s="122" t="s">
        <v>17447</v>
      </c>
      <c r="K2333" s="110" t="s">
        <v>3883</v>
      </c>
      <c r="L2333" s="110" t="s">
        <v>1095</v>
      </c>
      <c r="M2333" s="134" t="str">
        <f t="shared" si="84"/>
        <v/>
      </c>
      <c r="N2333" s="110"/>
      <c r="O2333" s="110"/>
      <c r="P2333" s="234"/>
    </row>
    <row r="2334" spans="1:16" x14ac:dyDescent="0.2">
      <c r="A2334" s="154"/>
      <c r="B2334" s="154"/>
      <c r="C2334" s="154"/>
      <c r="D2334" s="149"/>
      <c r="E2334" s="149"/>
      <c r="F2334" s="150"/>
      <c r="H2334" s="106"/>
      <c r="I2334" s="110" t="str">
        <f t="shared" si="83"/>
        <v/>
      </c>
      <c r="J2334" s="122" t="s">
        <v>17448</v>
      </c>
      <c r="K2334" s="110" t="s">
        <v>3884</v>
      </c>
      <c r="L2334" s="110" t="s">
        <v>1095</v>
      </c>
      <c r="M2334" s="134" t="str">
        <f t="shared" si="84"/>
        <v/>
      </c>
      <c r="N2334" s="110"/>
      <c r="O2334" s="110"/>
      <c r="P2334" s="234"/>
    </row>
    <row r="2335" spans="1:16" x14ac:dyDescent="0.2">
      <c r="A2335" s="154"/>
      <c r="B2335" s="154"/>
      <c r="C2335" s="154"/>
      <c r="D2335" s="149"/>
      <c r="E2335" s="149"/>
      <c r="F2335" s="150"/>
      <c r="H2335" s="106"/>
      <c r="I2335" s="110" t="str">
        <f t="shared" si="83"/>
        <v/>
      </c>
      <c r="J2335" s="122" t="s">
        <v>17449</v>
      </c>
      <c r="K2335" s="110" t="s">
        <v>3885</v>
      </c>
      <c r="L2335" s="110" t="s">
        <v>1095</v>
      </c>
      <c r="M2335" s="134" t="str">
        <f t="shared" si="84"/>
        <v/>
      </c>
      <c r="N2335" s="110"/>
      <c r="O2335" s="110"/>
      <c r="P2335" s="234"/>
    </row>
    <row r="2336" spans="1:16" x14ac:dyDescent="0.2">
      <c r="A2336" s="154"/>
      <c r="B2336" s="154"/>
      <c r="C2336" s="154"/>
      <c r="D2336" s="149"/>
      <c r="E2336" s="149"/>
      <c r="F2336" s="150"/>
      <c r="H2336" s="106"/>
      <c r="I2336" s="110" t="str">
        <f t="shared" si="83"/>
        <v/>
      </c>
      <c r="J2336" s="122" t="s">
        <v>17450</v>
      </c>
      <c r="K2336" s="110" t="s">
        <v>3886</v>
      </c>
      <c r="L2336" s="110" t="s">
        <v>1095</v>
      </c>
      <c r="M2336" s="134" t="str">
        <f t="shared" si="84"/>
        <v/>
      </c>
      <c r="N2336" s="110"/>
      <c r="O2336" s="110"/>
      <c r="P2336" s="234"/>
    </row>
    <row r="2337" spans="1:16" x14ac:dyDescent="0.2">
      <c r="A2337" s="154"/>
      <c r="B2337" s="154"/>
      <c r="C2337" s="154"/>
      <c r="D2337" s="149"/>
      <c r="E2337" s="149"/>
      <c r="F2337" s="150"/>
      <c r="H2337" s="106"/>
      <c r="I2337" s="110" t="str">
        <f t="shared" si="83"/>
        <v/>
      </c>
      <c r="J2337" s="122" t="s">
        <v>17451</v>
      </c>
      <c r="K2337" s="110" t="s">
        <v>3887</v>
      </c>
      <c r="L2337" s="110" t="s">
        <v>1095</v>
      </c>
      <c r="M2337" s="134" t="str">
        <f t="shared" si="84"/>
        <v/>
      </c>
      <c r="N2337" s="110"/>
      <c r="O2337" s="110"/>
      <c r="P2337" s="234"/>
    </row>
    <row r="2338" spans="1:16" x14ac:dyDescent="0.2">
      <c r="A2338" s="154"/>
      <c r="B2338" s="154"/>
      <c r="C2338" s="154"/>
      <c r="D2338" s="149"/>
      <c r="E2338" s="149"/>
      <c r="F2338" s="150"/>
      <c r="H2338" s="106"/>
      <c r="I2338" s="110" t="str">
        <f t="shared" si="83"/>
        <v/>
      </c>
      <c r="J2338" s="122" t="s">
        <v>17452</v>
      </c>
      <c r="K2338" s="110" t="s">
        <v>3888</v>
      </c>
      <c r="L2338" s="110" t="s">
        <v>1095</v>
      </c>
      <c r="M2338" s="134" t="str">
        <f t="shared" si="84"/>
        <v/>
      </c>
      <c r="N2338" s="110"/>
      <c r="O2338" s="110"/>
      <c r="P2338" s="234"/>
    </row>
    <row r="2339" spans="1:16" x14ac:dyDescent="0.2">
      <c r="A2339" s="154"/>
      <c r="B2339" s="154"/>
      <c r="C2339" s="154"/>
      <c r="D2339" s="149"/>
      <c r="E2339" s="149"/>
      <c r="F2339" s="150"/>
      <c r="H2339" s="106"/>
      <c r="I2339" s="110" t="str">
        <f t="shared" si="83"/>
        <v/>
      </c>
      <c r="J2339" s="122" t="s">
        <v>17453</v>
      </c>
      <c r="K2339" s="110" t="s">
        <v>3889</v>
      </c>
      <c r="L2339" s="110" t="s">
        <v>1095</v>
      </c>
      <c r="M2339" s="134" t="str">
        <f t="shared" si="84"/>
        <v/>
      </c>
      <c r="N2339" s="110"/>
      <c r="O2339" s="110"/>
      <c r="P2339" s="234"/>
    </row>
    <row r="2340" spans="1:16" x14ac:dyDescent="0.2">
      <c r="A2340" s="154"/>
      <c r="B2340" s="154"/>
      <c r="C2340" s="154"/>
      <c r="D2340" s="149"/>
      <c r="E2340" s="149"/>
      <c r="F2340" s="150"/>
      <c r="H2340" s="106"/>
      <c r="I2340" s="110" t="str">
        <f t="shared" si="83"/>
        <v/>
      </c>
      <c r="J2340" s="122" t="s">
        <v>17454</v>
      </c>
      <c r="K2340" s="110" t="s">
        <v>3890</v>
      </c>
      <c r="L2340" s="110" t="s">
        <v>1095</v>
      </c>
      <c r="M2340" s="134" t="str">
        <f t="shared" si="84"/>
        <v/>
      </c>
      <c r="N2340" s="110"/>
      <c r="O2340" s="110"/>
      <c r="P2340" s="234"/>
    </row>
    <row r="2341" spans="1:16" x14ac:dyDescent="0.2">
      <c r="A2341" s="154"/>
      <c r="B2341" s="154"/>
      <c r="C2341" s="154"/>
      <c r="D2341" s="149"/>
      <c r="E2341" s="149"/>
      <c r="F2341" s="150"/>
      <c r="H2341" s="106"/>
      <c r="I2341" s="110" t="str">
        <f t="shared" si="83"/>
        <v/>
      </c>
      <c r="J2341" s="122" t="s">
        <v>17455</v>
      </c>
      <c r="K2341" s="110" t="s">
        <v>3891</v>
      </c>
      <c r="L2341" s="110" t="s">
        <v>1095</v>
      </c>
      <c r="M2341" s="134" t="str">
        <f t="shared" si="84"/>
        <v/>
      </c>
      <c r="N2341" s="110"/>
      <c r="O2341" s="110"/>
      <c r="P2341" s="234"/>
    </row>
    <row r="2342" spans="1:16" x14ac:dyDescent="0.2">
      <c r="A2342" s="154"/>
      <c r="B2342" s="154"/>
      <c r="C2342" s="154"/>
      <c r="D2342" s="149"/>
      <c r="E2342" s="149"/>
      <c r="F2342" s="150"/>
      <c r="H2342" s="106"/>
      <c r="I2342" s="110" t="str">
        <f t="shared" si="83"/>
        <v/>
      </c>
      <c r="J2342" s="122" t="s">
        <v>17456</v>
      </c>
      <c r="K2342" s="110" t="s">
        <v>3892</v>
      </c>
      <c r="L2342" s="110" t="s">
        <v>1095</v>
      </c>
      <c r="M2342" s="134" t="str">
        <f t="shared" si="84"/>
        <v/>
      </c>
      <c r="N2342" s="110"/>
      <c r="O2342" s="110"/>
      <c r="P2342" s="234"/>
    </row>
    <row r="2343" spans="1:16" x14ac:dyDescent="0.2">
      <c r="A2343" s="154"/>
      <c r="B2343" s="154"/>
      <c r="C2343" s="154"/>
      <c r="D2343" s="149"/>
      <c r="E2343" s="149"/>
      <c r="F2343" s="150"/>
      <c r="H2343" s="106"/>
      <c r="I2343" s="110" t="str">
        <f t="shared" si="83"/>
        <v/>
      </c>
      <c r="J2343" s="122" t="s">
        <v>17457</v>
      </c>
      <c r="K2343" s="110" t="s">
        <v>3893</v>
      </c>
      <c r="L2343" s="110" t="s">
        <v>1095</v>
      </c>
      <c r="M2343" s="134" t="str">
        <f t="shared" si="84"/>
        <v/>
      </c>
      <c r="N2343" s="110"/>
      <c r="O2343" s="110"/>
      <c r="P2343" s="234"/>
    </row>
    <row r="2344" spans="1:16" x14ac:dyDescent="0.2">
      <c r="A2344" s="154"/>
      <c r="B2344" s="154"/>
      <c r="C2344" s="154"/>
      <c r="D2344" s="149"/>
      <c r="E2344" s="149"/>
      <c r="F2344" s="150"/>
      <c r="H2344" s="106"/>
      <c r="I2344" s="110" t="str">
        <f t="shared" si="83"/>
        <v/>
      </c>
      <c r="J2344" s="122" t="s">
        <v>17458</v>
      </c>
      <c r="K2344" s="110" t="s">
        <v>3894</v>
      </c>
      <c r="L2344" s="110" t="s">
        <v>1095</v>
      </c>
      <c r="M2344" s="134" t="str">
        <f t="shared" si="84"/>
        <v/>
      </c>
      <c r="N2344" s="110"/>
      <c r="O2344" s="110"/>
      <c r="P2344" s="234"/>
    </row>
    <row r="2345" spans="1:16" x14ac:dyDescent="0.2">
      <c r="A2345" s="154"/>
      <c r="B2345" s="154"/>
      <c r="C2345" s="154"/>
      <c r="D2345" s="149"/>
      <c r="E2345" s="149"/>
      <c r="F2345" s="150"/>
      <c r="H2345" s="106"/>
      <c r="I2345" s="110" t="str">
        <f t="shared" si="83"/>
        <v/>
      </c>
      <c r="J2345" s="122" t="s">
        <v>17459</v>
      </c>
      <c r="K2345" s="110" t="s">
        <v>3895</v>
      </c>
      <c r="L2345" s="110" t="s">
        <v>1095</v>
      </c>
      <c r="M2345" s="134" t="str">
        <f t="shared" si="84"/>
        <v/>
      </c>
      <c r="N2345" s="110"/>
      <c r="O2345" s="110"/>
      <c r="P2345" s="234"/>
    </row>
    <row r="2346" spans="1:16" x14ac:dyDescent="0.2">
      <c r="A2346" s="154"/>
      <c r="B2346" s="154"/>
      <c r="C2346" s="154"/>
      <c r="D2346" s="149"/>
      <c r="E2346" s="149"/>
      <c r="F2346" s="150"/>
      <c r="H2346" s="106"/>
      <c r="I2346" s="110" t="str">
        <f t="shared" si="83"/>
        <v/>
      </c>
      <c r="J2346" s="122" t="s">
        <v>17460</v>
      </c>
      <c r="K2346" s="110" t="s">
        <v>3896</v>
      </c>
      <c r="L2346" s="110" t="s">
        <v>1095</v>
      </c>
      <c r="M2346" s="134" t="str">
        <f t="shared" si="84"/>
        <v/>
      </c>
      <c r="N2346" s="110"/>
      <c r="O2346" s="110"/>
      <c r="P2346" s="234" t="s">
        <v>5075</v>
      </c>
    </row>
    <row r="2347" spans="1:16" x14ac:dyDescent="0.2">
      <c r="A2347" s="154"/>
      <c r="B2347" s="154"/>
      <c r="C2347" s="154"/>
      <c r="D2347" s="149"/>
      <c r="E2347" s="149"/>
      <c r="F2347" s="150"/>
      <c r="H2347" s="106"/>
      <c r="I2347" s="110" t="str">
        <f t="shared" si="83"/>
        <v/>
      </c>
      <c r="J2347" s="122" t="s">
        <v>17461</v>
      </c>
      <c r="K2347" s="110" t="s">
        <v>3897</v>
      </c>
      <c r="L2347" s="110" t="s">
        <v>1095</v>
      </c>
      <c r="M2347" s="134" t="str">
        <f t="shared" si="84"/>
        <v/>
      </c>
      <c r="N2347" s="110"/>
      <c r="O2347" s="110"/>
      <c r="P2347" s="234"/>
    </row>
    <row r="2348" spans="1:16" x14ac:dyDescent="0.2">
      <c r="A2348" s="154"/>
      <c r="B2348" s="154"/>
      <c r="C2348" s="154"/>
      <c r="D2348" s="149"/>
      <c r="E2348" s="149"/>
      <c r="F2348" s="150"/>
      <c r="H2348" s="106"/>
      <c r="I2348" s="110" t="str">
        <f t="shared" si="83"/>
        <v/>
      </c>
      <c r="J2348" s="122" t="s">
        <v>17462</v>
      </c>
      <c r="K2348" s="110" t="s">
        <v>3898</v>
      </c>
      <c r="L2348" s="110" t="s">
        <v>1095</v>
      </c>
      <c r="M2348" s="134" t="str">
        <f t="shared" si="84"/>
        <v/>
      </c>
      <c r="N2348" s="110"/>
      <c r="O2348" s="110"/>
      <c r="P2348" s="234"/>
    </row>
    <row r="2349" spans="1:16" x14ac:dyDescent="0.2">
      <c r="A2349" s="154"/>
      <c r="B2349" s="154"/>
      <c r="C2349" s="154"/>
      <c r="D2349" s="149"/>
      <c r="E2349" s="149"/>
      <c r="F2349" s="150"/>
      <c r="H2349" s="106"/>
      <c r="I2349" s="110" t="str">
        <f t="shared" si="83"/>
        <v/>
      </c>
      <c r="J2349" s="122" t="s">
        <v>17463</v>
      </c>
      <c r="K2349" s="110" t="s">
        <v>3899</v>
      </c>
      <c r="L2349" s="110" t="s">
        <v>1095</v>
      </c>
      <c r="M2349" s="134" t="str">
        <f t="shared" si="84"/>
        <v/>
      </c>
      <c r="N2349" s="110"/>
      <c r="O2349" s="110"/>
      <c r="P2349" s="234"/>
    </row>
    <row r="2350" spans="1:16" x14ac:dyDescent="0.2">
      <c r="A2350" s="154"/>
      <c r="B2350" s="154"/>
      <c r="C2350" s="154"/>
      <c r="D2350" s="149"/>
      <c r="E2350" s="149"/>
      <c r="F2350" s="150"/>
      <c r="H2350" s="106"/>
      <c r="I2350" s="110" t="str">
        <f t="shared" si="83"/>
        <v/>
      </c>
      <c r="J2350" s="122" t="s">
        <v>17464</v>
      </c>
      <c r="K2350" s="110" t="s">
        <v>3900</v>
      </c>
      <c r="L2350" s="110" t="s">
        <v>1095</v>
      </c>
      <c r="M2350" s="134" t="str">
        <f t="shared" si="84"/>
        <v/>
      </c>
      <c r="N2350" s="110"/>
      <c r="O2350" s="110"/>
      <c r="P2350" s="234"/>
    </row>
    <row r="2351" spans="1:16" x14ac:dyDescent="0.2">
      <c r="A2351" s="154"/>
      <c r="B2351" s="154"/>
      <c r="C2351" s="154"/>
      <c r="D2351" s="149"/>
      <c r="E2351" s="149"/>
      <c r="F2351" s="150"/>
      <c r="H2351" s="106"/>
      <c r="I2351" s="110" t="str">
        <f t="shared" si="83"/>
        <v/>
      </c>
      <c r="J2351" s="122" t="s">
        <v>17465</v>
      </c>
      <c r="K2351" s="110" t="s">
        <v>3901</v>
      </c>
      <c r="L2351" s="110" t="s">
        <v>1095</v>
      </c>
      <c r="M2351" s="134" t="str">
        <f t="shared" si="84"/>
        <v/>
      </c>
      <c r="N2351" s="110"/>
      <c r="O2351" s="110"/>
      <c r="P2351" s="234"/>
    </row>
    <row r="2352" spans="1:16" x14ac:dyDescent="0.2">
      <c r="A2352" s="154"/>
      <c r="B2352" s="154"/>
      <c r="C2352" s="154"/>
      <c r="D2352" s="149"/>
      <c r="E2352" s="149"/>
      <c r="F2352" s="150"/>
      <c r="H2352" s="106"/>
      <c r="I2352" s="110" t="str">
        <f t="shared" si="83"/>
        <v/>
      </c>
      <c r="J2352" s="122" t="s">
        <v>17466</v>
      </c>
      <c r="K2352" s="110" t="s">
        <v>3902</v>
      </c>
      <c r="L2352" s="110" t="s">
        <v>1095</v>
      </c>
      <c r="M2352" s="134" t="str">
        <f t="shared" si="84"/>
        <v/>
      </c>
      <c r="N2352" s="110"/>
      <c r="O2352" s="110"/>
      <c r="P2352" s="234"/>
    </row>
    <row r="2353" spans="1:16" x14ac:dyDescent="0.2">
      <c r="A2353" s="154"/>
      <c r="B2353" s="154"/>
      <c r="C2353" s="154"/>
      <c r="D2353" s="149"/>
      <c r="E2353" s="149"/>
      <c r="F2353" s="150"/>
      <c r="H2353" s="106"/>
      <c r="I2353" s="110" t="str">
        <f t="shared" si="83"/>
        <v/>
      </c>
      <c r="J2353" s="122" t="s">
        <v>17467</v>
      </c>
      <c r="K2353" s="110" t="s">
        <v>3903</v>
      </c>
      <c r="L2353" s="110" t="s">
        <v>1095</v>
      </c>
      <c r="M2353" s="134" t="str">
        <f t="shared" si="84"/>
        <v/>
      </c>
      <c r="N2353" s="110"/>
      <c r="O2353" s="110"/>
      <c r="P2353" s="234"/>
    </row>
    <row r="2354" spans="1:16" x14ac:dyDescent="0.2">
      <c r="A2354" s="154"/>
      <c r="B2354" s="154"/>
      <c r="C2354" s="154"/>
      <c r="D2354" s="149"/>
      <c r="E2354" s="149"/>
      <c r="F2354" s="150"/>
      <c r="H2354" s="106"/>
      <c r="I2354" s="110" t="str">
        <f t="shared" si="83"/>
        <v/>
      </c>
      <c r="J2354" s="122" t="s">
        <v>17468</v>
      </c>
      <c r="K2354" s="110" t="s">
        <v>3904</v>
      </c>
      <c r="L2354" s="110" t="s">
        <v>1095</v>
      </c>
      <c r="M2354" s="134" t="str">
        <f t="shared" si="84"/>
        <v/>
      </c>
      <c r="N2354" s="110"/>
      <c r="O2354" s="110"/>
      <c r="P2354" s="234"/>
    </row>
    <row r="2355" spans="1:16" x14ac:dyDescent="0.2">
      <c r="A2355" s="154"/>
      <c r="B2355" s="154"/>
      <c r="C2355" s="154"/>
      <c r="D2355" s="149"/>
      <c r="E2355" s="149"/>
      <c r="F2355" s="150"/>
      <c r="H2355" s="106"/>
      <c r="I2355" s="110" t="str">
        <f t="shared" si="83"/>
        <v/>
      </c>
      <c r="J2355" s="122" t="s">
        <v>17469</v>
      </c>
      <c r="K2355" s="110" t="s">
        <v>3905</v>
      </c>
      <c r="L2355" s="110" t="s">
        <v>1095</v>
      </c>
      <c r="M2355" s="134" t="str">
        <f t="shared" si="84"/>
        <v/>
      </c>
      <c r="N2355" s="110"/>
      <c r="O2355" s="110"/>
      <c r="P2355" s="234"/>
    </row>
    <row r="2356" spans="1:16" x14ac:dyDescent="0.2">
      <c r="A2356" s="154"/>
      <c r="B2356" s="154"/>
      <c r="C2356" s="154"/>
      <c r="D2356" s="149"/>
      <c r="E2356" s="149"/>
      <c r="F2356" s="150"/>
      <c r="H2356" s="106"/>
      <c r="I2356" s="110" t="str">
        <f t="shared" si="83"/>
        <v/>
      </c>
      <c r="J2356" s="122" t="s">
        <v>17470</v>
      </c>
      <c r="K2356" s="110" t="s">
        <v>3906</v>
      </c>
      <c r="L2356" s="110" t="s">
        <v>1095</v>
      </c>
      <c r="M2356" s="134" t="str">
        <f t="shared" si="84"/>
        <v/>
      </c>
      <c r="N2356" s="110"/>
      <c r="O2356" s="110"/>
      <c r="P2356" s="234"/>
    </row>
    <row r="2357" spans="1:16" x14ac:dyDescent="0.2">
      <c r="A2357" s="154"/>
      <c r="B2357" s="154"/>
      <c r="C2357" s="154"/>
      <c r="D2357" s="149"/>
      <c r="E2357" s="149"/>
      <c r="F2357" s="150"/>
      <c r="H2357" s="106"/>
      <c r="I2357" s="110" t="str">
        <f t="shared" si="83"/>
        <v/>
      </c>
      <c r="J2357" s="122" t="s">
        <v>17471</v>
      </c>
      <c r="K2357" s="110" t="s">
        <v>3907</v>
      </c>
      <c r="L2357" s="110" t="s">
        <v>1095</v>
      </c>
      <c r="M2357" s="134" t="str">
        <f t="shared" si="84"/>
        <v/>
      </c>
      <c r="N2357" s="110"/>
      <c r="O2357" s="110"/>
      <c r="P2357" s="234"/>
    </row>
    <row r="2358" spans="1:16" x14ac:dyDescent="0.2">
      <c r="A2358" s="154"/>
      <c r="B2358" s="154"/>
      <c r="C2358" s="154"/>
      <c r="D2358" s="149"/>
      <c r="E2358" s="149"/>
      <c r="F2358" s="150"/>
      <c r="H2358" s="106"/>
      <c r="I2358" s="110" t="str">
        <f t="shared" si="83"/>
        <v/>
      </c>
      <c r="J2358" s="122" t="s">
        <v>17472</v>
      </c>
      <c r="K2358" s="110" t="s">
        <v>3908</v>
      </c>
      <c r="L2358" s="110" t="s">
        <v>1095</v>
      </c>
      <c r="M2358" s="134" t="str">
        <f t="shared" si="84"/>
        <v/>
      </c>
      <c r="N2358" s="110"/>
      <c r="O2358" s="110"/>
      <c r="P2358" s="234"/>
    </row>
    <row r="2359" spans="1:16" x14ac:dyDescent="0.2">
      <c r="A2359" s="154"/>
      <c r="B2359" s="154"/>
      <c r="C2359" s="154"/>
      <c r="D2359" s="149"/>
      <c r="E2359" s="149"/>
      <c r="F2359" s="150"/>
      <c r="H2359" s="106"/>
      <c r="I2359" s="110" t="str">
        <f t="shared" si="83"/>
        <v/>
      </c>
      <c r="J2359" s="122" t="s">
        <v>17473</v>
      </c>
      <c r="K2359" s="110" t="s">
        <v>3909</v>
      </c>
      <c r="L2359" s="110" t="s">
        <v>1095</v>
      </c>
      <c r="M2359" s="134" t="str">
        <f t="shared" si="84"/>
        <v/>
      </c>
      <c r="N2359" s="110"/>
      <c r="O2359" s="110"/>
      <c r="P2359" s="234"/>
    </row>
    <row r="2360" spans="1:16" x14ac:dyDescent="0.2">
      <c r="A2360" s="154"/>
      <c r="B2360" s="154"/>
      <c r="C2360" s="154"/>
      <c r="D2360" s="149"/>
      <c r="E2360" s="149"/>
      <c r="F2360" s="150"/>
      <c r="H2360" s="106"/>
      <c r="I2360" s="110" t="str">
        <f t="shared" si="83"/>
        <v/>
      </c>
      <c r="J2360" s="122" t="s">
        <v>17474</v>
      </c>
      <c r="K2360" s="110" t="s">
        <v>3910</v>
      </c>
      <c r="L2360" s="110" t="s">
        <v>1095</v>
      </c>
      <c r="M2360" s="134" t="str">
        <f t="shared" si="84"/>
        <v/>
      </c>
      <c r="N2360" s="110"/>
      <c r="O2360" s="110"/>
      <c r="P2360" s="234"/>
    </row>
    <row r="2361" spans="1:16" x14ac:dyDescent="0.2">
      <c r="A2361" s="154"/>
      <c r="B2361" s="154"/>
      <c r="C2361" s="154"/>
      <c r="D2361" s="149"/>
      <c r="E2361" s="149"/>
      <c r="F2361" s="150"/>
      <c r="H2361" s="106"/>
      <c r="I2361" s="110" t="str">
        <f t="shared" si="83"/>
        <v/>
      </c>
      <c r="J2361" s="122" t="s">
        <v>17475</v>
      </c>
      <c r="K2361" s="110" t="s">
        <v>3911</v>
      </c>
      <c r="L2361" s="110" t="s">
        <v>17476</v>
      </c>
      <c r="M2361" s="134" t="str">
        <f t="shared" si="84"/>
        <v/>
      </c>
      <c r="N2361" s="110"/>
      <c r="O2361" s="110"/>
      <c r="P2361" s="234" t="s">
        <v>5076</v>
      </c>
    </row>
    <row r="2362" spans="1:16" x14ac:dyDescent="0.2">
      <c r="A2362" s="154"/>
      <c r="B2362" s="154"/>
      <c r="C2362" s="154"/>
      <c r="D2362" s="149"/>
      <c r="E2362" s="149"/>
      <c r="F2362" s="150"/>
      <c r="H2362" s="106"/>
      <c r="I2362" s="110" t="str">
        <f t="shared" si="83"/>
        <v/>
      </c>
      <c r="J2362" s="122" t="s">
        <v>17477</v>
      </c>
      <c r="K2362" s="110" t="s">
        <v>3912</v>
      </c>
      <c r="L2362" s="110" t="s">
        <v>1095</v>
      </c>
      <c r="M2362" s="134" t="str">
        <f t="shared" si="84"/>
        <v/>
      </c>
      <c r="N2362" s="110"/>
      <c r="O2362" s="110"/>
      <c r="P2362" s="234"/>
    </row>
    <row r="2363" spans="1:16" x14ac:dyDescent="0.2">
      <c r="A2363" s="154"/>
      <c r="B2363" s="154"/>
      <c r="C2363" s="154"/>
      <c r="D2363" s="149"/>
      <c r="E2363" s="149"/>
      <c r="F2363" s="150"/>
      <c r="H2363" s="106"/>
      <c r="I2363" s="110" t="str">
        <f t="shared" si="83"/>
        <v/>
      </c>
      <c r="J2363" s="122" t="s">
        <v>17478</v>
      </c>
      <c r="K2363" s="110" t="s">
        <v>3913</v>
      </c>
      <c r="L2363" s="110" t="s">
        <v>1095</v>
      </c>
      <c r="M2363" s="134" t="str">
        <f t="shared" si="84"/>
        <v/>
      </c>
      <c r="N2363" s="110"/>
      <c r="O2363" s="110"/>
      <c r="P2363" s="234"/>
    </row>
    <row r="2364" spans="1:16" x14ac:dyDescent="0.2">
      <c r="A2364" s="154"/>
      <c r="B2364" s="154"/>
      <c r="C2364" s="154"/>
      <c r="D2364" s="149"/>
      <c r="E2364" s="149"/>
      <c r="F2364" s="150"/>
      <c r="H2364" s="106"/>
      <c r="I2364" s="110" t="str">
        <f t="shared" si="83"/>
        <v/>
      </c>
      <c r="J2364" s="122" t="s">
        <v>17479</v>
      </c>
      <c r="K2364" s="110" t="s">
        <v>3914</v>
      </c>
      <c r="L2364" s="110" t="s">
        <v>1095</v>
      </c>
      <c r="M2364" s="134" t="str">
        <f t="shared" si="84"/>
        <v/>
      </c>
      <c r="N2364" s="110"/>
      <c r="O2364" s="110"/>
      <c r="P2364" s="234"/>
    </row>
    <row r="2365" spans="1:16" x14ac:dyDescent="0.2">
      <c r="A2365" s="154"/>
      <c r="B2365" s="154"/>
      <c r="C2365" s="154"/>
      <c r="D2365" s="149"/>
      <c r="E2365" s="149"/>
      <c r="F2365" s="150"/>
      <c r="H2365" s="106"/>
      <c r="I2365" s="110" t="str">
        <f t="shared" si="83"/>
        <v/>
      </c>
      <c r="J2365" s="122" t="s">
        <v>17480</v>
      </c>
      <c r="K2365" s="110" t="s">
        <v>3915</v>
      </c>
      <c r="L2365" s="110" t="s">
        <v>18902</v>
      </c>
      <c r="M2365" s="134" t="str">
        <f t="shared" si="84"/>
        <v/>
      </c>
      <c r="N2365" s="110"/>
      <c r="O2365" s="110"/>
      <c r="P2365" s="234"/>
    </row>
    <row r="2366" spans="1:16" x14ac:dyDescent="0.2">
      <c r="A2366" s="154"/>
      <c r="B2366" s="154"/>
      <c r="C2366" s="154"/>
      <c r="D2366" s="149"/>
      <c r="E2366" s="149"/>
      <c r="F2366" s="150"/>
      <c r="H2366" s="106"/>
      <c r="I2366" s="110" t="str">
        <f t="shared" si="83"/>
        <v/>
      </c>
      <c r="J2366" s="122" t="s">
        <v>17481</v>
      </c>
      <c r="K2366" s="110" t="s">
        <v>3916</v>
      </c>
      <c r="L2366" s="110" t="s">
        <v>1095</v>
      </c>
      <c r="M2366" s="134" t="str">
        <f t="shared" si="84"/>
        <v/>
      </c>
      <c r="N2366" s="110"/>
      <c r="O2366" s="110"/>
      <c r="P2366" s="234"/>
    </row>
    <row r="2367" spans="1:16" x14ac:dyDescent="0.2">
      <c r="A2367" s="154"/>
      <c r="B2367" s="154"/>
      <c r="C2367" s="154"/>
      <c r="D2367" s="149"/>
      <c r="E2367" s="149"/>
      <c r="F2367" s="150"/>
      <c r="H2367" s="106"/>
      <c r="I2367" s="110" t="str">
        <f t="shared" si="83"/>
        <v/>
      </c>
      <c r="J2367" s="122" t="s">
        <v>17482</v>
      </c>
      <c r="K2367" s="110" t="s">
        <v>3917</v>
      </c>
      <c r="L2367" s="110" t="s">
        <v>1095</v>
      </c>
      <c r="M2367" s="134" t="str">
        <f t="shared" si="84"/>
        <v/>
      </c>
      <c r="N2367" s="110"/>
      <c r="O2367" s="110"/>
      <c r="P2367" s="234"/>
    </row>
    <row r="2368" spans="1:16" x14ac:dyDescent="0.2">
      <c r="A2368" s="154"/>
      <c r="B2368" s="154"/>
      <c r="C2368" s="154"/>
      <c r="D2368" s="149"/>
      <c r="E2368" s="149"/>
      <c r="F2368" s="150"/>
      <c r="H2368" s="106"/>
      <c r="I2368" s="110" t="str">
        <f t="shared" si="83"/>
        <v/>
      </c>
      <c r="J2368" s="122" t="s">
        <v>17483</v>
      </c>
      <c r="K2368" s="110" t="s">
        <v>3918</v>
      </c>
      <c r="L2368" s="110" t="s">
        <v>1095</v>
      </c>
      <c r="M2368" s="134" t="str">
        <f t="shared" si="84"/>
        <v/>
      </c>
      <c r="N2368" s="110"/>
      <c r="O2368" s="110"/>
      <c r="P2368" s="234"/>
    </row>
    <row r="2369" spans="1:16" x14ac:dyDescent="0.2">
      <c r="A2369" s="154"/>
      <c r="B2369" s="154"/>
      <c r="C2369" s="154"/>
      <c r="D2369" s="149"/>
      <c r="E2369" s="149"/>
      <c r="F2369" s="150"/>
      <c r="H2369" s="106"/>
      <c r="I2369" s="110" t="str">
        <f t="shared" si="83"/>
        <v/>
      </c>
      <c r="J2369" s="122" t="s">
        <v>17484</v>
      </c>
      <c r="K2369" s="110" t="s">
        <v>3919</v>
      </c>
      <c r="L2369" s="110" t="s">
        <v>1095</v>
      </c>
      <c r="M2369" s="134" t="str">
        <f t="shared" si="84"/>
        <v/>
      </c>
      <c r="N2369" s="110"/>
      <c r="O2369" s="110"/>
      <c r="P2369" s="234"/>
    </row>
    <row r="2370" spans="1:16" x14ac:dyDescent="0.2">
      <c r="A2370" s="154"/>
      <c r="B2370" s="154"/>
      <c r="C2370" s="154"/>
      <c r="D2370" s="149"/>
      <c r="E2370" s="149"/>
      <c r="F2370" s="150"/>
      <c r="H2370" s="106"/>
      <c r="I2370" s="110" t="str">
        <f t="shared" si="83"/>
        <v/>
      </c>
      <c r="J2370" s="122" t="s">
        <v>17485</v>
      </c>
      <c r="K2370" s="110" t="s">
        <v>3920</v>
      </c>
      <c r="L2370" s="110" t="s">
        <v>1095</v>
      </c>
      <c r="M2370" s="134" t="str">
        <f t="shared" si="84"/>
        <v/>
      </c>
      <c r="N2370" s="110"/>
      <c r="O2370" s="110"/>
      <c r="P2370" s="234"/>
    </row>
    <row r="2371" spans="1:16" x14ac:dyDescent="0.2">
      <c r="A2371" s="154"/>
      <c r="B2371" s="154"/>
      <c r="C2371" s="154"/>
      <c r="D2371" s="149"/>
      <c r="E2371" s="149"/>
      <c r="F2371" s="150"/>
      <c r="H2371" s="106"/>
      <c r="I2371" s="110" t="str">
        <f t="shared" si="83"/>
        <v/>
      </c>
      <c r="J2371" s="122" t="s">
        <v>17486</v>
      </c>
      <c r="K2371" s="110" t="s">
        <v>3921</v>
      </c>
      <c r="L2371" s="110" t="s">
        <v>1095</v>
      </c>
      <c r="M2371" s="134" t="str">
        <f t="shared" si="84"/>
        <v/>
      </c>
      <c r="N2371" s="110"/>
      <c r="O2371" s="110"/>
      <c r="P2371" s="234"/>
    </row>
    <row r="2372" spans="1:16" x14ac:dyDescent="0.2">
      <c r="A2372" s="154"/>
      <c r="B2372" s="154"/>
      <c r="C2372" s="154"/>
      <c r="D2372" s="149"/>
      <c r="E2372" s="149"/>
      <c r="F2372" s="150"/>
      <c r="H2372" s="106"/>
      <c r="I2372" s="110" t="str">
        <f t="shared" si="83"/>
        <v/>
      </c>
      <c r="J2372" s="122" t="s">
        <v>17487</v>
      </c>
      <c r="K2372" s="110" t="s">
        <v>3922</v>
      </c>
      <c r="L2372" s="110" t="s">
        <v>1095</v>
      </c>
      <c r="M2372" s="134" t="str">
        <f t="shared" si="84"/>
        <v/>
      </c>
      <c r="N2372" s="110"/>
      <c r="O2372" s="110"/>
      <c r="P2372" s="234"/>
    </row>
    <row r="2373" spans="1:16" x14ac:dyDescent="0.2">
      <c r="A2373" s="154"/>
      <c r="B2373" s="154"/>
      <c r="C2373" s="154"/>
      <c r="D2373" s="149"/>
      <c r="E2373" s="149"/>
      <c r="F2373" s="150"/>
      <c r="H2373" s="106"/>
      <c r="I2373" s="110" t="str">
        <f t="shared" si="83"/>
        <v/>
      </c>
      <c r="J2373" s="122" t="s">
        <v>17488</v>
      </c>
      <c r="K2373" s="110" t="s">
        <v>3923</v>
      </c>
      <c r="L2373" s="110" t="s">
        <v>1095</v>
      </c>
      <c r="M2373" s="134" t="str">
        <f t="shared" si="84"/>
        <v/>
      </c>
      <c r="N2373" s="110"/>
      <c r="O2373" s="110"/>
      <c r="P2373" s="234"/>
    </row>
    <row r="2374" spans="1:16" x14ac:dyDescent="0.2">
      <c r="A2374" s="154"/>
      <c r="B2374" s="154"/>
      <c r="C2374" s="154"/>
      <c r="D2374" s="149"/>
      <c r="E2374" s="149"/>
      <c r="F2374" s="150"/>
      <c r="H2374" s="106"/>
      <c r="I2374" s="110" t="str">
        <f t="shared" si="83"/>
        <v/>
      </c>
      <c r="J2374" s="122" t="s">
        <v>17489</v>
      </c>
      <c r="K2374" s="110" t="s">
        <v>3924</v>
      </c>
      <c r="L2374" s="110" t="s">
        <v>1095</v>
      </c>
      <c r="M2374" s="134" t="str">
        <f t="shared" si="84"/>
        <v/>
      </c>
      <c r="N2374" s="110"/>
      <c r="O2374" s="110"/>
      <c r="P2374" s="234"/>
    </row>
    <row r="2375" spans="1:16" x14ac:dyDescent="0.2">
      <c r="A2375" s="154"/>
      <c r="B2375" s="154"/>
      <c r="C2375" s="154"/>
      <c r="D2375" s="149"/>
      <c r="E2375" s="149"/>
      <c r="F2375" s="150"/>
      <c r="H2375" s="106"/>
      <c r="I2375" s="110" t="str">
        <f t="shared" si="83"/>
        <v/>
      </c>
      <c r="J2375" s="122" t="s">
        <v>17490</v>
      </c>
      <c r="K2375" s="110" t="s">
        <v>3925</v>
      </c>
      <c r="L2375" s="110" t="s">
        <v>1095</v>
      </c>
      <c r="M2375" s="134" t="str">
        <f t="shared" si="84"/>
        <v/>
      </c>
      <c r="N2375" s="110"/>
      <c r="O2375" s="110"/>
      <c r="P2375" s="234"/>
    </row>
    <row r="2376" spans="1:16" x14ac:dyDescent="0.2">
      <c r="A2376" s="154"/>
      <c r="B2376" s="154"/>
      <c r="C2376" s="154"/>
      <c r="D2376" s="149"/>
      <c r="E2376" s="149"/>
      <c r="F2376" s="150"/>
      <c r="H2376" s="106"/>
      <c r="I2376" s="110" t="str">
        <f t="shared" si="83"/>
        <v/>
      </c>
      <c r="J2376" s="122" t="s">
        <v>17491</v>
      </c>
      <c r="K2376" s="110" t="s">
        <v>3926</v>
      </c>
      <c r="L2376" s="110" t="s">
        <v>1095</v>
      </c>
      <c r="M2376" s="134" t="str">
        <f t="shared" si="84"/>
        <v/>
      </c>
      <c r="N2376" s="110"/>
      <c r="O2376" s="110"/>
      <c r="P2376" s="234"/>
    </row>
    <row r="2377" spans="1:16" x14ac:dyDescent="0.2">
      <c r="A2377" s="154"/>
      <c r="B2377" s="154"/>
      <c r="C2377" s="154"/>
      <c r="D2377" s="149"/>
      <c r="E2377" s="149"/>
      <c r="F2377" s="150"/>
      <c r="H2377" s="106"/>
      <c r="I2377" s="110" t="str">
        <f t="shared" ref="I2377:I2440" si="85">IFERROR((INDEX(A:E,MATCH($J2377,E:E,0),2)),"")</f>
        <v/>
      </c>
      <c r="J2377" s="122" t="s">
        <v>17492</v>
      </c>
      <c r="K2377" s="110" t="s">
        <v>3927</v>
      </c>
      <c r="L2377" s="110" t="s">
        <v>1095</v>
      </c>
      <c r="M2377" s="134" t="str">
        <f t="shared" si="84"/>
        <v/>
      </c>
      <c r="N2377" s="110"/>
      <c r="O2377" s="110"/>
      <c r="P2377" s="234"/>
    </row>
    <row r="2378" spans="1:16" x14ac:dyDescent="0.2">
      <c r="A2378" s="154"/>
      <c r="B2378" s="154"/>
      <c r="C2378" s="154"/>
      <c r="D2378" s="149"/>
      <c r="E2378" s="149"/>
      <c r="F2378" s="150"/>
      <c r="H2378" s="106"/>
      <c r="I2378" s="110" t="str">
        <f t="shared" si="85"/>
        <v/>
      </c>
      <c r="J2378" s="122" t="s">
        <v>17493</v>
      </c>
      <c r="K2378" s="110" t="s">
        <v>3928</v>
      </c>
      <c r="L2378" s="110" t="s">
        <v>1095</v>
      </c>
      <c r="M2378" s="134" t="str">
        <f t="shared" ref="M2378:M2441" si="86">IF(N2378="","",HYPERLINK(O2378,N2378))</f>
        <v/>
      </c>
      <c r="N2378" s="110"/>
      <c r="O2378" s="110"/>
      <c r="P2378" s="234"/>
    </row>
    <row r="2379" spans="1:16" x14ac:dyDescent="0.2">
      <c r="A2379" s="154"/>
      <c r="B2379" s="154"/>
      <c r="C2379" s="154"/>
      <c r="D2379" s="149"/>
      <c r="E2379" s="149"/>
      <c r="F2379" s="150"/>
      <c r="H2379" s="106"/>
      <c r="I2379" s="110" t="str">
        <f t="shared" si="85"/>
        <v/>
      </c>
      <c r="J2379" s="122" t="s">
        <v>17494</v>
      </c>
      <c r="K2379" s="110" t="s">
        <v>3929</v>
      </c>
      <c r="L2379" s="110" t="s">
        <v>1095</v>
      </c>
      <c r="M2379" s="134" t="str">
        <f t="shared" si="86"/>
        <v/>
      </c>
      <c r="N2379" s="110"/>
      <c r="O2379" s="110"/>
      <c r="P2379" s="234"/>
    </row>
    <row r="2380" spans="1:16" x14ac:dyDescent="0.2">
      <c r="A2380" s="154"/>
      <c r="B2380" s="154"/>
      <c r="C2380" s="154"/>
      <c r="D2380" s="149"/>
      <c r="E2380" s="149"/>
      <c r="F2380" s="150"/>
      <c r="H2380" s="106"/>
      <c r="I2380" s="110" t="str">
        <f t="shared" si="85"/>
        <v/>
      </c>
      <c r="J2380" s="122" t="s">
        <v>17495</v>
      </c>
      <c r="K2380" s="110" t="s">
        <v>3930</v>
      </c>
      <c r="L2380" s="110" t="s">
        <v>1095</v>
      </c>
      <c r="M2380" s="134" t="str">
        <f t="shared" si="86"/>
        <v/>
      </c>
      <c r="N2380" s="110"/>
      <c r="O2380" s="110"/>
      <c r="P2380" s="234"/>
    </row>
    <row r="2381" spans="1:16" x14ac:dyDescent="0.2">
      <c r="A2381" s="154"/>
      <c r="B2381" s="154"/>
      <c r="C2381" s="154"/>
      <c r="D2381" s="149"/>
      <c r="E2381" s="149"/>
      <c r="F2381" s="150"/>
      <c r="H2381" s="106"/>
      <c r="I2381" s="110" t="str">
        <f t="shared" si="85"/>
        <v/>
      </c>
      <c r="J2381" s="122" t="s">
        <v>17496</v>
      </c>
      <c r="K2381" s="110" t="s">
        <v>3931</v>
      </c>
      <c r="L2381" s="110" t="s">
        <v>18882</v>
      </c>
      <c r="M2381" s="134" t="str">
        <f t="shared" si="86"/>
        <v/>
      </c>
      <c r="N2381" s="110"/>
      <c r="O2381" s="110"/>
      <c r="P2381" s="234"/>
    </row>
    <row r="2382" spans="1:16" x14ac:dyDescent="0.2">
      <c r="A2382" s="154"/>
      <c r="B2382" s="154"/>
      <c r="C2382" s="154"/>
      <c r="D2382" s="149"/>
      <c r="E2382" s="149"/>
      <c r="F2382" s="150"/>
      <c r="H2382" s="106"/>
      <c r="I2382" s="110" t="str">
        <f t="shared" si="85"/>
        <v/>
      </c>
      <c r="J2382" s="122" t="s">
        <v>17497</v>
      </c>
      <c r="K2382" s="110" t="s">
        <v>3932</v>
      </c>
      <c r="L2382" s="110" t="s">
        <v>18883</v>
      </c>
      <c r="M2382" s="134" t="str">
        <f t="shared" si="86"/>
        <v/>
      </c>
      <c r="N2382" s="110"/>
      <c r="O2382" s="110"/>
      <c r="P2382" s="234"/>
    </row>
    <row r="2383" spans="1:16" x14ac:dyDescent="0.2">
      <c r="A2383" s="154"/>
      <c r="B2383" s="154"/>
      <c r="C2383" s="154"/>
      <c r="D2383" s="149"/>
      <c r="E2383" s="149"/>
      <c r="F2383" s="150"/>
      <c r="H2383" s="106"/>
      <c r="I2383" s="110" t="str">
        <f t="shared" si="85"/>
        <v/>
      </c>
      <c r="J2383" s="122" t="s">
        <v>17498</v>
      </c>
      <c r="K2383" s="110" t="s">
        <v>3933</v>
      </c>
      <c r="L2383" s="110" t="s">
        <v>18901</v>
      </c>
      <c r="M2383" s="134" t="str">
        <f t="shared" si="86"/>
        <v/>
      </c>
      <c r="N2383" s="110"/>
      <c r="O2383" s="110"/>
      <c r="P2383" s="234" t="s">
        <v>5077</v>
      </c>
    </row>
    <row r="2384" spans="1:16" x14ac:dyDescent="0.2">
      <c r="A2384" s="154"/>
      <c r="B2384" s="154"/>
      <c r="C2384" s="154"/>
      <c r="D2384" s="149"/>
      <c r="E2384" s="149"/>
      <c r="F2384" s="150"/>
      <c r="H2384" s="106"/>
      <c r="I2384" s="110" t="str">
        <f t="shared" si="85"/>
        <v/>
      </c>
      <c r="J2384" s="122" t="s">
        <v>17499</v>
      </c>
      <c r="K2384" s="110" t="s">
        <v>3934</v>
      </c>
      <c r="L2384" s="110" t="s">
        <v>18884</v>
      </c>
      <c r="M2384" s="134" t="str">
        <f t="shared" si="86"/>
        <v/>
      </c>
      <c r="N2384" s="110"/>
      <c r="O2384" s="110"/>
      <c r="P2384" s="234"/>
    </row>
    <row r="2385" spans="1:16" x14ac:dyDescent="0.2">
      <c r="A2385" s="154"/>
      <c r="B2385" s="154"/>
      <c r="C2385" s="154"/>
      <c r="D2385" s="149"/>
      <c r="E2385" s="149"/>
      <c r="F2385" s="150"/>
      <c r="H2385" s="106"/>
      <c r="I2385" s="110" t="str">
        <f t="shared" si="85"/>
        <v/>
      </c>
      <c r="J2385" s="122" t="s">
        <v>17500</v>
      </c>
      <c r="K2385" s="110" t="s">
        <v>3935</v>
      </c>
      <c r="L2385" s="110" t="s">
        <v>18885</v>
      </c>
      <c r="M2385" s="134" t="str">
        <f t="shared" si="86"/>
        <v/>
      </c>
      <c r="N2385" s="110"/>
      <c r="O2385" s="110"/>
      <c r="P2385" s="234"/>
    </row>
    <row r="2386" spans="1:16" x14ac:dyDescent="0.2">
      <c r="A2386" s="154"/>
      <c r="B2386" s="154"/>
      <c r="C2386" s="154"/>
      <c r="D2386" s="149"/>
      <c r="E2386" s="149"/>
      <c r="F2386" s="150"/>
      <c r="H2386" s="106"/>
      <c r="I2386" s="110" t="str">
        <f t="shared" si="85"/>
        <v/>
      </c>
      <c r="J2386" s="122" t="s">
        <v>17501</v>
      </c>
      <c r="K2386" s="110" t="s">
        <v>3936</v>
      </c>
      <c r="L2386" s="110" t="s">
        <v>18886</v>
      </c>
      <c r="M2386" s="134" t="str">
        <f t="shared" si="86"/>
        <v/>
      </c>
      <c r="N2386" s="110"/>
      <c r="O2386" s="110"/>
      <c r="P2386" s="234"/>
    </row>
    <row r="2387" spans="1:16" x14ac:dyDescent="0.2">
      <c r="A2387" s="154"/>
      <c r="B2387" s="154"/>
      <c r="C2387" s="154"/>
      <c r="D2387" s="149"/>
      <c r="E2387" s="149"/>
      <c r="F2387" s="150"/>
      <c r="H2387" s="106"/>
      <c r="I2387" s="110" t="str">
        <f t="shared" si="85"/>
        <v/>
      </c>
      <c r="J2387" s="122" t="s">
        <v>17502</v>
      </c>
      <c r="K2387" s="110" t="s">
        <v>3937</v>
      </c>
      <c r="L2387" s="110" t="s">
        <v>18887</v>
      </c>
      <c r="M2387" s="134" t="str">
        <f t="shared" si="86"/>
        <v/>
      </c>
      <c r="N2387" s="110"/>
      <c r="O2387" s="110"/>
      <c r="P2387" s="234"/>
    </row>
    <row r="2388" spans="1:16" x14ac:dyDescent="0.2">
      <c r="A2388" s="154"/>
      <c r="B2388" s="154"/>
      <c r="C2388" s="154"/>
      <c r="D2388" s="149"/>
      <c r="E2388" s="149"/>
      <c r="F2388" s="150"/>
      <c r="H2388" s="106"/>
      <c r="I2388" s="110" t="str">
        <f t="shared" si="85"/>
        <v/>
      </c>
      <c r="J2388" s="122" t="s">
        <v>17503</v>
      </c>
      <c r="K2388" s="110" t="s">
        <v>3938</v>
      </c>
      <c r="L2388" s="110" t="s">
        <v>18888</v>
      </c>
      <c r="M2388" s="134" t="str">
        <f t="shared" si="86"/>
        <v/>
      </c>
      <c r="N2388" s="110"/>
      <c r="O2388" s="110"/>
      <c r="P2388" s="234"/>
    </row>
    <row r="2389" spans="1:16" x14ac:dyDescent="0.2">
      <c r="A2389" s="154"/>
      <c r="B2389" s="154"/>
      <c r="C2389" s="154"/>
      <c r="D2389" s="149"/>
      <c r="E2389" s="149"/>
      <c r="F2389" s="150"/>
      <c r="H2389" s="106"/>
      <c r="I2389" s="110" t="str">
        <f t="shared" si="85"/>
        <v/>
      </c>
      <c r="J2389" s="122" t="s">
        <v>17504</v>
      </c>
      <c r="K2389" s="110" t="s">
        <v>3939</v>
      </c>
      <c r="L2389" s="110" t="s">
        <v>18889</v>
      </c>
      <c r="M2389" s="134" t="str">
        <f t="shared" si="86"/>
        <v/>
      </c>
      <c r="N2389" s="110"/>
      <c r="O2389" s="110"/>
      <c r="P2389" s="234"/>
    </row>
    <row r="2390" spans="1:16" x14ac:dyDescent="0.2">
      <c r="A2390" s="154"/>
      <c r="B2390" s="154"/>
      <c r="C2390" s="154"/>
      <c r="D2390" s="149"/>
      <c r="E2390" s="149"/>
      <c r="F2390" s="150"/>
      <c r="H2390" s="106"/>
      <c r="I2390" s="110" t="str">
        <f t="shared" si="85"/>
        <v/>
      </c>
      <c r="J2390" s="122" t="s">
        <v>17505</v>
      </c>
      <c r="K2390" s="110" t="s">
        <v>3940</v>
      </c>
      <c r="L2390" s="110" t="s">
        <v>18890</v>
      </c>
      <c r="M2390" s="134" t="str">
        <f t="shared" si="86"/>
        <v/>
      </c>
      <c r="N2390" s="110"/>
      <c r="O2390" s="110"/>
      <c r="P2390" s="234"/>
    </row>
    <row r="2391" spans="1:16" x14ac:dyDescent="0.2">
      <c r="A2391" s="154"/>
      <c r="B2391" s="154"/>
      <c r="C2391" s="154"/>
      <c r="D2391" s="149"/>
      <c r="E2391" s="149"/>
      <c r="F2391" s="150"/>
      <c r="H2391" s="106"/>
      <c r="I2391" s="110" t="str">
        <f t="shared" si="85"/>
        <v/>
      </c>
      <c r="J2391" s="122" t="s">
        <v>17506</v>
      </c>
      <c r="K2391" s="110" t="s">
        <v>3941</v>
      </c>
      <c r="L2391" s="110" t="s">
        <v>18891</v>
      </c>
      <c r="M2391" s="134" t="str">
        <f t="shared" si="86"/>
        <v/>
      </c>
      <c r="N2391" s="110"/>
      <c r="O2391" s="110"/>
      <c r="P2391" s="234"/>
    </row>
    <row r="2392" spans="1:16" x14ac:dyDescent="0.2">
      <c r="A2392" s="154"/>
      <c r="B2392" s="154"/>
      <c r="C2392" s="154"/>
      <c r="D2392" s="149"/>
      <c r="E2392" s="149"/>
      <c r="F2392" s="150"/>
      <c r="H2392" s="106"/>
      <c r="I2392" s="110" t="str">
        <f t="shared" si="85"/>
        <v/>
      </c>
      <c r="J2392" s="122" t="s">
        <v>17507</v>
      </c>
      <c r="K2392" s="110" t="s">
        <v>3942</v>
      </c>
      <c r="L2392" s="110" t="s">
        <v>18892</v>
      </c>
      <c r="M2392" s="134" t="str">
        <f t="shared" si="86"/>
        <v/>
      </c>
      <c r="N2392" s="110"/>
      <c r="O2392" s="110"/>
      <c r="P2392" s="234"/>
    </row>
    <row r="2393" spans="1:16" x14ac:dyDescent="0.2">
      <c r="A2393" s="154"/>
      <c r="B2393" s="154"/>
      <c r="C2393" s="154"/>
      <c r="D2393" s="149"/>
      <c r="E2393" s="149"/>
      <c r="F2393" s="150"/>
      <c r="H2393" s="106"/>
      <c r="I2393" s="110" t="str">
        <f t="shared" si="85"/>
        <v/>
      </c>
      <c r="J2393" s="122" t="s">
        <v>17508</v>
      </c>
      <c r="K2393" s="110" t="s">
        <v>3943</v>
      </c>
      <c r="L2393" s="110" t="s">
        <v>18893</v>
      </c>
      <c r="M2393" s="134" t="str">
        <f t="shared" si="86"/>
        <v/>
      </c>
      <c r="N2393" s="110"/>
      <c r="O2393" s="110"/>
      <c r="P2393" s="234"/>
    </row>
    <row r="2394" spans="1:16" x14ac:dyDescent="0.2">
      <c r="A2394" s="154"/>
      <c r="B2394" s="154"/>
      <c r="C2394" s="154"/>
      <c r="D2394" s="149"/>
      <c r="E2394" s="149"/>
      <c r="F2394" s="150"/>
      <c r="H2394" s="106"/>
      <c r="I2394" s="110" t="str">
        <f t="shared" si="85"/>
        <v/>
      </c>
      <c r="J2394" s="122" t="s">
        <v>17509</v>
      </c>
      <c r="K2394" s="110" t="s">
        <v>3944</v>
      </c>
      <c r="L2394" s="110" t="s">
        <v>18894</v>
      </c>
      <c r="M2394" s="134" t="str">
        <f t="shared" si="86"/>
        <v/>
      </c>
      <c r="N2394" s="110"/>
      <c r="O2394" s="110"/>
      <c r="P2394" s="234"/>
    </row>
    <row r="2395" spans="1:16" x14ac:dyDescent="0.2">
      <c r="A2395" s="154"/>
      <c r="B2395" s="154"/>
      <c r="C2395" s="154"/>
      <c r="D2395" s="149"/>
      <c r="E2395" s="149"/>
      <c r="F2395" s="150"/>
      <c r="H2395" s="106"/>
      <c r="I2395" s="110" t="str">
        <f t="shared" si="85"/>
        <v/>
      </c>
      <c r="J2395" s="122" t="s">
        <v>17510</v>
      </c>
      <c r="K2395" s="110" t="s">
        <v>3945</v>
      </c>
      <c r="L2395" s="110" t="s">
        <v>18895</v>
      </c>
      <c r="M2395" s="134" t="str">
        <f t="shared" si="86"/>
        <v/>
      </c>
      <c r="N2395" s="110"/>
      <c r="O2395" s="110"/>
      <c r="P2395" s="234"/>
    </row>
    <row r="2396" spans="1:16" x14ac:dyDescent="0.2">
      <c r="A2396" s="154"/>
      <c r="B2396" s="154"/>
      <c r="C2396" s="154"/>
      <c r="D2396" s="149"/>
      <c r="E2396" s="149"/>
      <c r="F2396" s="150"/>
      <c r="H2396" s="106"/>
      <c r="I2396" s="110" t="str">
        <f t="shared" si="85"/>
        <v/>
      </c>
      <c r="J2396" s="122" t="s">
        <v>17511</v>
      </c>
      <c r="K2396" s="110" t="s">
        <v>3946</v>
      </c>
      <c r="L2396" s="110" t="s">
        <v>18896</v>
      </c>
      <c r="M2396" s="134" t="str">
        <f t="shared" si="86"/>
        <v/>
      </c>
      <c r="N2396" s="110"/>
      <c r="O2396" s="110"/>
      <c r="P2396" s="234"/>
    </row>
    <row r="2397" spans="1:16" x14ac:dyDescent="0.2">
      <c r="A2397" s="154"/>
      <c r="B2397" s="154"/>
      <c r="C2397" s="154"/>
      <c r="D2397" s="149"/>
      <c r="E2397" s="149"/>
      <c r="F2397" s="150"/>
      <c r="H2397" s="106"/>
      <c r="I2397" s="110" t="str">
        <f t="shared" si="85"/>
        <v/>
      </c>
      <c r="J2397" s="122" t="s">
        <v>17512</v>
      </c>
      <c r="K2397" s="110" t="s">
        <v>3947</v>
      </c>
      <c r="L2397" s="110" t="s">
        <v>18897</v>
      </c>
      <c r="M2397" s="134" t="str">
        <f t="shared" si="86"/>
        <v/>
      </c>
      <c r="N2397" s="110"/>
      <c r="O2397" s="110"/>
      <c r="P2397" s="234"/>
    </row>
    <row r="2398" spans="1:16" x14ac:dyDescent="0.2">
      <c r="A2398" s="154"/>
      <c r="B2398" s="154"/>
      <c r="C2398" s="154"/>
      <c r="D2398" s="149"/>
      <c r="E2398" s="149"/>
      <c r="F2398" s="150"/>
      <c r="H2398" s="106"/>
      <c r="I2398" s="110" t="str">
        <f t="shared" si="85"/>
        <v/>
      </c>
      <c r="J2398" s="122" t="s">
        <v>17513</v>
      </c>
      <c r="K2398" s="110" t="s">
        <v>3948</v>
      </c>
      <c r="L2398" s="110" t="s">
        <v>18898</v>
      </c>
      <c r="M2398" s="134" t="str">
        <f t="shared" si="86"/>
        <v/>
      </c>
      <c r="N2398" s="110"/>
      <c r="O2398" s="110"/>
      <c r="P2398" s="234"/>
    </row>
    <row r="2399" spans="1:16" x14ac:dyDescent="0.2">
      <c r="A2399" s="154"/>
      <c r="B2399" s="154"/>
      <c r="C2399" s="154"/>
      <c r="D2399" s="149"/>
      <c r="E2399" s="149"/>
      <c r="F2399" s="150"/>
      <c r="H2399" s="106"/>
      <c r="I2399" s="110" t="str">
        <f t="shared" si="85"/>
        <v/>
      </c>
      <c r="J2399" s="122" t="s">
        <v>17514</v>
      </c>
      <c r="K2399" s="110" t="s">
        <v>3949</v>
      </c>
      <c r="L2399" s="110" t="s">
        <v>18899</v>
      </c>
      <c r="M2399" s="134" t="str">
        <f t="shared" si="86"/>
        <v/>
      </c>
      <c r="N2399" s="110"/>
      <c r="O2399" s="110"/>
      <c r="P2399" s="234"/>
    </row>
    <row r="2400" spans="1:16" x14ac:dyDescent="0.2">
      <c r="A2400" s="154"/>
      <c r="B2400" s="154"/>
      <c r="C2400" s="154"/>
      <c r="D2400" s="149"/>
      <c r="E2400" s="149"/>
      <c r="F2400" s="150"/>
      <c r="H2400" s="106"/>
      <c r="I2400" s="110" t="str">
        <f t="shared" si="85"/>
        <v/>
      </c>
      <c r="J2400" s="122" t="s">
        <v>17515</v>
      </c>
      <c r="K2400" s="110" t="s">
        <v>3950</v>
      </c>
      <c r="L2400" s="110" t="s">
        <v>18900</v>
      </c>
      <c r="M2400" s="134" t="str">
        <f t="shared" si="86"/>
        <v/>
      </c>
      <c r="N2400" s="110"/>
      <c r="O2400" s="110"/>
      <c r="P2400" s="234"/>
    </row>
    <row r="2401" spans="1:16" x14ac:dyDescent="0.2">
      <c r="A2401" s="154"/>
      <c r="B2401" s="154"/>
      <c r="C2401" s="154"/>
      <c r="D2401" s="149"/>
      <c r="E2401" s="149"/>
      <c r="F2401" s="150"/>
      <c r="H2401" s="106"/>
      <c r="I2401" s="110" t="str">
        <f t="shared" si="85"/>
        <v/>
      </c>
      <c r="J2401" s="122" t="s">
        <v>17516</v>
      </c>
      <c r="K2401" s="110" t="s">
        <v>3951</v>
      </c>
      <c r="L2401" s="110" t="s">
        <v>1095</v>
      </c>
      <c r="M2401" s="134" t="str">
        <f t="shared" si="86"/>
        <v/>
      </c>
      <c r="N2401" s="110"/>
      <c r="O2401" s="110"/>
      <c r="P2401" s="234"/>
    </row>
    <row r="2402" spans="1:16" x14ac:dyDescent="0.2">
      <c r="A2402" s="154"/>
      <c r="B2402" s="154"/>
      <c r="C2402" s="154"/>
      <c r="D2402" s="149"/>
      <c r="E2402" s="149"/>
      <c r="F2402" s="150"/>
      <c r="H2402" s="106"/>
      <c r="I2402" s="110" t="str">
        <f t="shared" si="85"/>
        <v/>
      </c>
      <c r="J2402" s="122" t="s">
        <v>17517</v>
      </c>
      <c r="K2402" s="110" t="s">
        <v>3952</v>
      </c>
      <c r="L2402" s="110" t="s">
        <v>1095</v>
      </c>
      <c r="M2402" s="134" t="str">
        <f t="shared" si="86"/>
        <v/>
      </c>
      <c r="N2402" s="110"/>
      <c r="O2402" s="110"/>
      <c r="P2402" s="234"/>
    </row>
    <row r="2403" spans="1:16" x14ac:dyDescent="0.2">
      <c r="A2403" s="154"/>
      <c r="B2403" s="154"/>
      <c r="C2403" s="154"/>
      <c r="D2403" s="149"/>
      <c r="E2403" s="149"/>
      <c r="F2403" s="150"/>
      <c r="H2403" s="106"/>
      <c r="I2403" s="110" t="str">
        <f t="shared" si="85"/>
        <v/>
      </c>
      <c r="J2403" s="122" t="s">
        <v>17518</v>
      </c>
      <c r="K2403" s="110" t="s">
        <v>3953</v>
      </c>
      <c r="L2403" s="110" t="s">
        <v>1095</v>
      </c>
      <c r="M2403" s="134" t="str">
        <f t="shared" si="86"/>
        <v/>
      </c>
      <c r="N2403" s="110"/>
      <c r="O2403" s="110"/>
      <c r="P2403" s="234" t="s">
        <v>5078</v>
      </c>
    </row>
    <row r="2404" spans="1:16" x14ac:dyDescent="0.2">
      <c r="A2404" s="154"/>
      <c r="B2404" s="154"/>
      <c r="C2404" s="154"/>
      <c r="D2404" s="149"/>
      <c r="E2404" s="149"/>
      <c r="F2404" s="150"/>
      <c r="H2404" s="106"/>
      <c r="I2404" s="110" t="str">
        <f t="shared" si="85"/>
        <v/>
      </c>
      <c r="J2404" s="122" t="s">
        <v>17519</v>
      </c>
      <c r="K2404" s="110" t="s">
        <v>3954</v>
      </c>
      <c r="L2404" s="110" t="s">
        <v>1095</v>
      </c>
      <c r="M2404" s="134" t="str">
        <f t="shared" si="86"/>
        <v/>
      </c>
      <c r="N2404" s="110"/>
      <c r="O2404" s="110"/>
      <c r="P2404" s="234" t="s">
        <v>5079</v>
      </c>
    </row>
    <row r="2405" spans="1:16" x14ac:dyDescent="0.2">
      <c r="A2405" s="154"/>
      <c r="B2405" s="154"/>
      <c r="C2405" s="154"/>
      <c r="D2405" s="149"/>
      <c r="E2405" s="149"/>
      <c r="F2405" s="150"/>
      <c r="H2405" s="106"/>
      <c r="I2405" s="110" t="str">
        <f t="shared" si="85"/>
        <v/>
      </c>
      <c r="J2405" s="122" t="s">
        <v>17520</v>
      </c>
      <c r="K2405" s="110" t="s">
        <v>3955</v>
      </c>
      <c r="L2405" s="110" t="s">
        <v>1095</v>
      </c>
      <c r="M2405" s="134" t="str">
        <f t="shared" si="86"/>
        <v/>
      </c>
      <c r="N2405" s="110"/>
      <c r="O2405" s="110"/>
      <c r="P2405" s="234" t="s">
        <v>5080</v>
      </c>
    </row>
    <row r="2406" spans="1:16" x14ac:dyDescent="0.2">
      <c r="A2406" s="154"/>
      <c r="B2406" s="154"/>
      <c r="C2406" s="154"/>
      <c r="D2406" s="149"/>
      <c r="E2406" s="149"/>
      <c r="F2406" s="150"/>
      <c r="H2406" s="106"/>
      <c r="I2406" s="110" t="str">
        <f t="shared" si="85"/>
        <v/>
      </c>
      <c r="J2406" s="122" t="s">
        <v>17521</v>
      </c>
      <c r="K2406" s="110" t="s">
        <v>3956</v>
      </c>
      <c r="L2406" s="110" t="s">
        <v>1095</v>
      </c>
      <c r="M2406" s="134" t="str">
        <f t="shared" si="86"/>
        <v/>
      </c>
      <c r="N2406" s="110"/>
      <c r="O2406" s="110"/>
      <c r="P2406" s="234"/>
    </row>
    <row r="2407" spans="1:16" x14ac:dyDescent="0.2">
      <c r="A2407" s="154"/>
      <c r="B2407" s="154"/>
      <c r="C2407" s="154"/>
      <c r="D2407" s="149"/>
      <c r="E2407" s="149"/>
      <c r="F2407" s="150"/>
      <c r="H2407" s="106"/>
      <c r="I2407" s="110" t="str">
        <f t="shared" si="85"/>
        <v/>
      </c>
      <c r="J2407" s="122" t="s">
        <v>17522</v>
      </c>
      <c r="K2407" s="110" t="s">
        <v>3957</v>
      </c>
      <c r="L2407" s="110" t="s">
        <v>1095</v>
      </c>
      <c r="M2407" s="134" t="str">
        <f t="shared" si="86"/>
        <v/>
      </c>
      <c r="N2407" s="110"/>
      <c r="O2407" s="110"/>
      <c r="P2407" s="234"/>
    </row>
    <row r="2408" spans="1:16" x14ac:dyDescent="0.2">
      <c r="A2408" s="154"/>
      <c r="B2408" s="154"/>
      <c r="C2408" s="154"/>
      <c r="D2408" s="149"/>
      <c r="E2408" s="149"/>
      <c r="F2408" s="150"/>
      <c r="H2408" s="106"/>
      <c r="I2408" s="110" t="str">
        <f t="shared" si="85"/>
        <v/>
      </c>
      <c r="J2408" s="122" t="s">
        <v>17523</v>
      </c>
      <c r="K2408" s="110" t="s">
        <v>3958</v>
      </c>
      <c r="L2408" s="110" t="s">
        <v>1095</v>
      </c>
      <c r="M2408" s="134" t="str">
        <f t="shared" si="86"/>
        <v/>
      </c>
      <c r="N2408" s="110"/>
      <c r="O2408" s="110"/>
      <c r="P2408" s="234"/>
    </row>
    <row r="2409" spans="1:16" x14ac:dyDescent="0.2">
      <c r="A2409" s="154"/>
      <c r="B2409" s="154"/>
      <c r="C2409" s="154"/>
      <c r="D2409" s="149"/>
      <c r="E2409" s="149"/>
      <c r="F2409" s="150"/>
      <c r="H2409" s="106"/>
      <c r="I2409" s="110" t="str">
        <f t="shared" si="85"/>
        <v/>
      </c>
      <c r="J2409" s="122" t="s">
        <v>17524</v>
      </c>
      <c r="K2409" s="110" t="s">
        <v>3959</v>
      </c>
      <c r="L2409" s="110" t="s">
        <v>1095</v>
      </c>
      <c r="M2409" s="134" t="str">
        <f t="shared" si="86"/>
        <v/>
      </c>
      <c r="N2409" s="110"/>
      <c r="O2409" s="110"/>
      <c r="P2409" s="234"/>
    </row>
    <row r="2410" spans="1:16" x14ac:dyDescent="0.2">
      <c r="A2410" s="154"/>
      <c r="B2410" s="154"/>
      <c r="C2410" s="154"/>
      <c r="D2410" s="149"/>
      <c r="E2410" s="149"/>
      <c r="F2410" s="150"/>
      <c r="H2410" s="106"/>
      <c r="I2410" s="110" t="str">
        <f t="shared" si="85"/>
        <v/>
      </c>
      <c r="J2410" s="122" t="s">
        <v>17525</v>
      </c>
      <c r="K2410" s="110" t="s">
        <v>3960</v>
      </c>
      <c r="L2410" s="110" t="s">
        <v>1095</v>
      </c>
      <c r="M2410" s="134" t="str">
        <f t="shared" si="86"/>
        <v/>
      </c>
      <c r="N2410" s="110"/>
      <c r="O2410" s="110"/>
      <c r="P2410" s="234"/>
    </row>
    <row r="2411" spans="1:16" x14ac:dyDescent="0.2">
      <c r="A2411" s="154"/>
      <c r="B2411" s="154"/>
      <c r="C2411" s="154"/>
      <c r="D2411" s="149"/>
      <c r="E2411" s="149"/>
      <c r="F2411" s="150"/>
      <c r="H2411" s="106"/>
      <c r="I2411" s="110" t="str">
        <f t="shared" si="85"/>
        <v/>
      </c>
      <c r="J2411" s="122" t="s">
        <v>17526</v>
      </c>
      <c r="K2411" s="110" t="s">
        <v>3961</v>
      </c>
      <c r="L2411" s="110" t="s">
        <v>1095</v>
      </c>
      <c r="M2411" s="134" t="str">
        <f t="shared" si="86"/>
        <v/>
      </c>
      <c r="N2411" s="110"/>
      <c r="O2411" s="110"/>
      <c r="P2411" s="234"/>
    </row>
    <row r="2412" spans="1:16" x14ac:dyDescent="0.2">
      <c r="A2412" s="154"/>
      <c r="B2412" s="154"/>
      <c r="C2412" s="154"/>
      <c r="D2412" s="149"/>
      <c r="E2412" s="149"/>
      <c r="F2412" s="150"/>
      <c r="H2412" s="106"/>
      <c r="I2412" s="110" t="str">
        <f t="shared" si="85"/>
        <v/>
      </c>
      <c r="J2412" s="122" t="s">
        <v>17527</v>
      </c>
      <c r="K2412" s="110" t="s">
        <v>3962</v>
      </c>
      <c r="L2412" s="110" t="s">
        <v>1095</v>
      </c>
      <c r="M2412" s="134" t="str">
        <f t="shared" si="86"/>
        <v/>
      </c>
      <c r="N2412" s="110"/>
      <c r="O2412" s="110"/>
      <c r="P2412" s="234" t="s">
        <v>5081</v>
      </c>
    </row>
    <row r="2413" spans="1:16" x14ac:dyDescent="0.2">
      <c r="A2413" s="154"/>
      <c r="B2413" s="154"/>
      <c r="C2413" s="154"/>
      <c r="D2413" s="149"/>
      <c r="E2413" s="149"/>
      <c r="F2413" s="150"/>
      <c r="H2413" s="106"/>
      <c r="I2413" s="110" t="str">
        <f t="shared" si="85"/>
        <v/>
      </c>
      <c r="J2413" s="122" t="s">
        <v>17528</v>
      </c>
      <c r="K2413" s="110" t="s">
        <v>3963</v>
      </c>
      <c r="L2413" s="110" t="s">
        <v>1095</v>
      </c>
      <c r="M2413" s="134" t="str">
        <f t="shared" si="86"/>
        <v/>
      </c>
      <c r="N2413" s="110"/>
      <c r="O2413" s="110"/>
      <c r="P2413" s="234"/>
    </row>
    <row r="2414" spans="1:16" x14ac:dyDescent="0.2">
      <c r="A2414" s="154"/>
      <c r="B2414" s="154"/>
      <c r="C2414" s="154"/>
      <c r="D2414" s="149"/>
      <c r="E2414" s="149"/>
      <c r="F2414" s="150"/>
      <c r="H2414" s="106"/>
      <c r="I2414" s="110" t="str">
        <f t="shared" si="85"/>
        <v/>
      </c>
      <c r="J2414" s="122" t="s">
        <v>17529</v>
      </c>
      <c r="K2414" s="110" t="s">
        <v>3964</v>
      </c>
      <c r="L2414" s="110" t="s">
        <v>1095</v>
      </c>
      <c r="M2414" s="134" t="str">
        <f t="shared" si="86"/>
        <v/>
      </c>
      <c r="N2414" s="110"/>
      <c r="O2414" s="110"/>
      <c r="P2414" s="234"/>
    </row>
    <row r="2415" spans="1:16" x14ac:dyDescent="0.2">
      <c r="A2415" s="154"/>
      <c r="B2415" s="154"/>
      <c r="C2415" s="154"/>
      <c r="D2415" s="149"/>
      <c r="E2415" s="149"/>
      <c r="F2415" s="150"/>
      <c r="H2415" s="106"/>
      <c r="I2415" s="110" t="str">
        <f t="shared" si="85"/>
        <v/>
      </c>
      <c r="J2415" s="122" t="s">
        <v>17530</v>
      </c>
      <c r="K2415" s="110" t="s">
        <v>3965</v>
      </c>
      <c r="L2415" s="110" t="s">
        <v>1095</v>
      </c>
      <c r="M2415" s="134" t="str">
        <f t="shared" si="86"/>
        <v/>
      </c>
      <c r="N2415" s="110"/>
      <c r="O2415" s="110"/>
      <c r="P2415" s="234"/>
    </row>
    <row r="2416" spans="1:16" x14ac:dyDescent="0.2">
      <c r="A2416" s="154"/>
      <c r="B2416" s="154"/>
      <c r="C2416" s="154"/>
      <c r="D2416" s="149"/>
      <c r="E2416" s="149"/>
      <c r="F2416" s="150"/>
      <c r="H2416" s="106"/>
      <c r="I2416" s="110" t="str">
        <f t="shared" si="85"/>
        <v/>
      </c>
      <c r="J2416" s="122" t="s">
        <v>17531</v>
      </c>
      <c r="K2416" s="110" t="s">
        <v>3966</v>
      </c>
      <c r="L2416" s="110" t="s">
        <v>1095</v>
      </c>
      <c r="M2416" s="134" t="str">
        <f t="shared" si="86"/>
        <v/>
      </c>
      <c r="N2416" s="110"/>
      <c r="O2416" s="110"/>
      <c r="P2416" s="234"/>
    </row>
    <row r="2417" spans="1:16" x14ac:dyDescent="0.2">
      <c r="A2417" s="154"/>
      <c r="B2417" s="154"/>
      <c r="C2417" s="154"/>
      <c r="D2417" s="149"/>
      <c r="E2417" s="149"/>
      <c r="F2417" s="150"/>
      <c r="H2417" s="106"/>
      <c r="I2417" s="110" t="str">
        <f t="shared" si="85"/>
        <v/>
      </c>
      <c r="J2417" s="122" t="s">
        <v>17532</v>
      </c>
      <c r="K2417" s="110" t="s">
        <v>3967</v>
      </c>
      <c r="L2417" s="110" t="s">
        <v>1095</v>
      </c>
      <c r="M2417" s="134" t="str">
        <f t="shared" si="86"/>
        <v/>
      </c>
      <c r="N2417" s="110"/>
      <c r="O2417" s="110"/>
      <c r="P2417" s="234"/>
    </row>
    <row r="2418" spans="1:16" x14ac:dyDescent="0.2">
      <c r="A2418" s="154"/>
      <c r="B2418" s="154"/>
      <c r="C2418" s="154"/>
      <c r="D2418" s="149"/>
      <c r="E2418" s="149"/>
      <c r="F2418" s="150"/>
      <c r="H2418" s="106"/>
      <c r="I2418" s="110" t="str">
        <f t="shared" si="85"/>
        <v/>
      </c>
      <c r="J2418" s="122" t="s">
        <v>17533</v>
      </c>
      <c r="K2418" s="110" t="s">
        <v>3968</v>
      </c>
      <c r="L2418" s="110" t="s">
        <v>1095</v>
      </c>
      <c r="M2418" s="134" t="str">
        <f t="shared" si="86"/>
        <v/>
      </c>
      <c r="N2418" s="110"/>
      <c r="O2418" s="110"/>
      <c r="P2418" s="234"/>
    </row>
    <row r="2419" spans="1:16" x14ac:dyDescent="0.2">
      <c r="A2419" s="154"/>
      <c r="B2419" s="154"/>
      <c r="C2419" s="154"/>
      <c r="D2419" s="149"/>
      <c r="E2419" s="149"/>
      <c r="F2419" s="150"/>
      <c r="H2419" s="106"/>
      <c r="I2419" s="110" t="str">
        <f t="shared" si="85"/>
        <v/>
      </c>
      <c r="J2419" s="122" t="s">
        <v>17534</v>
      </c>
      <c r="K2419" s="110" t="s">
        <v>3969</v>
      </c>
      <c r="L2419" s="110" t="s">
        <v>1095</v>
      </c>
      <c r="M2419" s="134" t="str">
        <f t="shared" si="86"/>
        <v/>
      </c>
      <c r="N2419" s="110"/>
      <c r="O2419" s="110"/>
      <c r="P2419" s="234"/>
    </row>
    <row r="2420" spans="1:16" x14ac:dyDescent="0.2">
      <c r="A2420" s="154"/>
      <c r="B2420" s="154"/>
      <c r="C2420" s="154"/>
      <c r="D2420" s="149"/>
      <c r="E2420" s="149"/>
      <c r="F2420" s="150"/>
      <c r="H2420" s="106"/>
      <c r="I2420" s="110" t="str">
        <f t="shared" si="85"/>
        <v/>
      </c>
      <c r="J2420" s="122" t="s">
        <v>17535</v>
      </c>
      <c r="K2420" s="110" t="s">
        <v>3970</v>
      </c>
      <c r="L2420" s="110" t="s">
        <v>1095</v>
      </c>
      <c r="M2420" s="134" t="str">
        <f t="shared" si="86"/>
        <v/>
      </c>
      <c r="N2420" s="110"/>
      <c r="O2420" s="110"/>
      <c r="P2420" s="234"/>
    </row>
    <row r="2421" spans="1:16" x14ac:dyDescent="0.2">
      <c r="A2421" s="154"/>
      <c r="B2421" s="154"/>
      <c r="C2421" s="154"/>
      <c r="D2421" s="149"/>
      <c r="E2421" s="149"/>
      <c r="F2421" s="150"/>
      <c r="H2421" s="106"/>
      <c r="I2421" s="110" t="str">
        <f t="shared" si="85"/>
        <v/>
      </c>
      <c r="J2421" s="122" t="s">
        <v>17536</v>
      </c>
      <c r="K2421" s="110" t="s">
        <v>3971</v>
      </c>
      <c r="L2421" s="110" t="s">
        <v>1095</v>
      </c>
      <c r="M2421" s="134" t="str">
        <f t="shared" si="86"/>
        <v/>
      </c>
      <c r="N2421" s="110"/>
      <c r="O2421" s="110"/>
      <c r="P2421" s="234"/>
    </row>
    <row r="2422" spans="1:16" x14ac:dyDescent="0.2">
      <c r="A2422" s="154"/>
      <c r="B2422" s="154"/>
      <c r="C2422" s="154"/>
      <c r="D2422" s="149"/>
      <c r="E2422" s="149"/>
      <c r="F2422" s="150"/>
      <c r="H2422" s="106"/>
      <c r="I2422" s="110" t="str">
        <f t="shared" si="85"/>
        <v/>
      </c>
      <c r="J2422" s="122" t="s">
        <v>17537</v>
      </c>
      <c r="K2422" s="110" t="s">
        <v>3972</v>
      </c>
      <c r="L2422" s="110" t="s">
        <v>1095</v>
      </c>
      <c r="M2422" s="134" t="str">
        <f t="shared" si="86"/>
        <v/>
      </c>
      <c r="N2422" s="110"/>
      <c r="O2422" s="110"/>
      <c r="P2422" s="234"/>
    </row>
    <row r="2423" spans="1:16" x14ac:dyDescent="0.2">
      <c r="A2423" s="154"/>
      <c r="B2423" s="154"/>
      <c r="C2423" s="154"/>
      <c r="D2423" s="149"/>
      <c r="E2423" s="149"/>
      <c r="F2423" s="150"/>
      <c r="H2423" s="106"/>
      <c r="I2423" s="110" t="str">
        <f t="shared" si="85"/>
        <v/>
      </c>
      <c r="J2423" s="122" t="s">
        <v>17538</v>
      </c>
      <c r="K2423" s="110" t="s">
        <v>3973</v>
      </c>
      <c r="L2423" s="110" t="s">
        <v>1095</v>
      </c>
      <c r="M2423" s="134" t="str">
        <f t="shared" si="86"/>
        <v/>
      </c>
      <c r="N2423" s="110"/>
      <c r="O2423" s="110"/>
      <c r="P2423" s="234"/>
    </row>
    <row r="2424" spans="1:16" x14ac:dyDescent="0.2">
      <c r="A2424" s="154"/>
      <c r="B2424" s="154"/>
      <c r="C2424" s="154"/>
      <c r="D2424" s="149"/>
      <c r="E2424" s="149"/>
      <c r="F2424" s="150"/>
      <c r="H2424" s="106"/>
      <c r="I2424" s="110" t="str">
        <f t="shared" si="85"/>
        <v/>
      </c>
      <c r="J2424" s="122" t="s">
        <v>17539</v>
      </c>
      <c r="K2424" s="110" t="s">
        <v>3974</v>
      </c>
      <c r="L2424" s="110" t="s">
        <v>1095</v>
      </c>
      <c r="M2424" s="134" t="str">
        <f t="shared" si="86"/>
        <v/>
      </c>
      <c r="N2424" s="110"/>
      <c r="O2424" s="110"/>
      <c r="P2424" s="234"/>
    </row>
    <row r="2425" spans="1:16" x14ac:dyDescent="0.2">
      <c r="A2425" s="154"/>
      <c r="B2425" s="154"/>
      <c r="C2425" s="154"/>
      <c r="D2425" s="149"/>
      <c r="E2425" s="149"/>
      <c r="F2425" s="150"/>
      <c r="H2425" s="106"/>
      <c r="I2425" s="110" t="str">
        <f t="shared" si="85"/>
        <v/>
      </c>
      <c r="J2425" s="122" t="s">
        <v>17540</v>
      </c>
      <c r="K2425" s="110" t="s">
        <v>3975</v>
      </c>
      <c r="L2425" s="110" t="s">
        <v>1095</v>
      </c>
      <c r="M2425" s="134" t="str">
        <f t="shared" si="86"/>
        <v/>
      </c>
      <c r="N2425" s="110"/>
      <c r="O2425" s="110"/>
      <c r="P2425" s="234"/>
    </row>
    <row r="2426" spans="1:16" x14ac:dyDescent="0.2">
      <c r="A2426" s="154"/>
      <c r="B2426" s="154"/>
      <c r="C2426" s="154"/>
      <c r="D2426" s="149"/>
      <c r="E2426" s="149"/>
      <c r="F2426" s="150"/>
      <c r="H2426" s="106"/>
      <c r="I2426" s="110" t="str">
        <f t="shared" si="85"/>
        <v/>
      </c>
      <c r="J2426" s="122" t="s">
        <v>17541</v>
      </c>
      <c r="K2426" s="110" t="s">
        <v>3976</v>
      </c>
      <c r="L2426" s="110" t="s">
        <v>1095</v>
      </c>
      <c r="M2426" s="134" t="str">
        <f t="shared" si="86"/>
        <v/>
      </c>
      <c r="N2426" s="110"/>
      <c r="O2426" s="110"/>
      <c r="P2426" s="234"/>
    </row>
    <row r="2427" spans="1:16" x14ac:dyDescent="0.2">
      <c r="A2427" s="154"/>
      <c r="B2427" s="154"/>
      <c r="C2427" s="154"/>
      <c r="D2427" s="149"/>
      <c r="E2427" s="149"/>
      <c r="F2427" s="150"/>
      <c r="H2427" s="106"/>
      <c r="I2427" s="110" t="str">
        <f t="shared" si="85"/>
        <v/>
      </c>
      <c r="J2427" s="122" t="s">
        <v>17542</v>
      </c>
      <c r="K2427" s="110" t="s">
        <v>3977</v>
      </c>
      <c r="L2427" s="110" t="s">
        <v>1095</v>
      </c>
      <c r="M2427" s="134" t="str">
        <f t="shared" si="86"/>
        <v/>
      </c>
      <c r="N2427" s="110"/>
      <c r="O2427" s="110"/>
      <c r="P2427" s="234"/>
    </row>
    <row r="2428" spans="1:16" x14ac:dyDescent="0.2">
      <c r="A2428" s="154"/>
      <c r="B2428" s="154"/>
      <c r="C2428" s="154"/>
      <c r="D2428" s="149"/>
      <c r="E2428" s="149"/>
      <c r="F2428" s="150"/>
      <c r="H2428" s="106"/>
      <c r="I2428" s="110" t="str">
        <f t="shared" si="85"/>
        <v/>
      </c>
      <c r="J2428" s="122" t="s">
        <v>17543</v>
      </c>
      <c r="K2428" s="110" t="s">
        <v>3978</v>
      </c>
      <c r="L2428" s="110" t="s">
        <v>1095</v>
      </c>
      <c r="M2428" s="134" t="str">
        <f t="shared" si="86"/>
        <v/>
      </c>
      <c r="N2428" s="110"/>
      <c r="O2428" s="110"/>
      <c r="P2428" s="234"/>
    </row>
    <row r="2429" spans="1:16" x14ac:dyDescent="0.2">
      <c r="A2429" s="154"/>
      <c r="B2429" s="154"/>
      <c r="C2429" s="154"/>
      <c r="D2429" s="149"/>
      <c r="E2429" s="149"/>
      <c r="F2429" s="150"/>
      <c r="H2429" s="106"/>
      <c r="I2429" s="110" t="str">
        <f t="shared" si="85"/>
        <v/>
      </c>
      <c r="J2429" s="122" t="s">
        <v>17544</v>
      </c>
      <c r="K2429" s="110" t="s">
        <v>3979</v>
      </c>
      <c r="L2429" s="110" t="s">
        <v>1095</v>
      </c>
      <c r="M2429" s="134" t="str">
        <f t="shared" si="86"/>
        <v/>
      </c>
      <c r="N2429" s="110"/>
      <c r="O2429" s="110"/>
      <c r="P2429" s="234"/>
    </row>
    <row r="2430" spans="1:16" x14ac:dyDescent="0.2">
      <c r="A2430" s="154"/>
      <c r="B2430" s="154"/>
      <c r="C2430" s="154"/>
      <c r="D2430" s="149"/>
      <c r="E2430" s="149"/>
      <c r="F2430" s="150"/>
      <c r="H2430" s="106"/>
      <c r="I2430" s="110" t="str">
        <f t="shared" si="85"/>
        <v/>
      </c>
      <c r="J2430" s="122" t="s">
        <v>17545</v>
      </c>
      <c r="K2430" s="110" t="s">
        <v>3980</v>
      </c>
      <c r="L2430" s="110" t="s">
        <v>1095</v>
      </c>
      <c r="M2430" s="134" t="str">
        <f t="shared" si="86"/>
        <v/>
      </c>
      <c r="N2430" s="110"/>
      <c r="O2430" s="110"/>
      <c r="P2430" s="234"/>
    </row>
    <row r="2431" spans="1:16" x14ac:dyDescent="0.2">
      <c r="A2431" s="154"/>
      <c r="B2431" s="154"/>
      <c r="C2431" s="154"/>
      <c r="D2431" s="149"/>
      <c r="E2431" s="149"/>
      <c r="F2431" s="150"/>
      <c r="H2431" s="106"/>
      <c r="I2431" s="110" t="str">
        <f t="shared" si="85"/>
        <v/>
      </c>
      <c r="J2431" s="122" t="s">
        <v>17546</v>
      </c>
      <c r="K2431" s="110" t="s">
        <v>3981</v>
      </c>
      <c r="L2431" s="110" t="s">
        <v>1095</v>
      </c>
      <c r="M2431" s="134" t="str">
        <f t="shared" si="86"/>
        <v/>
      </c>
      <c r="N2431" s="110"/>
      <c r="O2431" s="110"/>
      <c r="P2431" s="234"/>
    </row>
    <row r="2432" spans="1:16" x14ac:dyDescent="0.2">
      <c r="A2432" s="154"/>
      <c r="B2432" s="154"/>
      <c r="C2432" s="154"/>
      <c r="D2432" s="149"/>
      <c r="E2432" s="149"/>
      <c r="F2432" s="150"/>
      <c r="H2432" s="106"/>
      <c r="I2432" s="110" t="str">
        <f t="shared" si="85"/>
        <v/>
      </c>
      <c r="J2432" s="122" t="s">
        <v>17547</v>
      </c>
      <c r="K2432" s="110" t="s">
        <v>3982</v>
      </c>
      <c r="L2432" s="110" t="s">
        <v>1095</v>
      </c>
      <c r="M2432" s="134" t="str">
        <f t="shared" si="86"/>
        <v/>
      </c>
      <c r="N2432" s="110"/>
      <c r="O2432" s="110"/>
      <c r="P2432" s="234"/>
    </row>
    <row r="2433" spans="1:16" x14ac:dyDescent="0.2">
      <c r="A2433" s="154"/>
      <c r="B2433" s="154"/>
      <c r="C2433" s="154"/>
      <c r="D2433" s="149"/>
      <c r="E2433" s="149"/>
      <c r="F2433" s="150"/>
      <c r="H2433" s="106"/>
      <c r="I2433" s="110" t="str">
        <f t="shared" si="85"/>
        <v/>
      </c>
      <c r="J2433" s="122" t="s">
        <v>17548</v>
      </c>
      <c r="K2433" s="110" t="s">
        <v>3983</v>
      </c>
      <c r="L2433" s="110" t="s">
        <v>1095</v>
      </c>
      <c r="M2433" s="134" t="str">
        <f t="shared" si="86"/>
        <v/>
      </c>
      <c r="N2433" s="110"/>
      <c r="O2433" s="110"/>
      <c r="P2433" s="234"/>
    </row>
    <row r="2434" spans="1:16" x14ac:dyDescent="0.2">
      <c r="A2434" s="154"/>
      <c r="B2434" s="154"/>
      <c r="C2434" s="154"/>
      <c r="D2434" s="149"/>
      <c r="E2434" s="149"/>
      <c r="F2434" s="150"/>
      <c r="H2434" s="106"/>
      <c r="I2434" s="110" t="str">
        <f t="shared" si="85"/>
        <v/>
      </c>
      <c r="J2434" s="122" t="s">
        <v>17549</v>
      </c>
      <c r="K2434" s="110" t="s">
        <v>3984</v>
      </c>
      <c r="L2434" s="110" t="s">
        <v>1095</v>
      </c>
      <c r="M2434" s="134" t="str">
        <f t="shared" si="86"/>
        <v/>
      </c>
      <c r="N2434" s="110"/>
      <c r="O2434" s="110"/>
      <c r="P2434" s="234"/>
    </row>
    <row r="2435" spans="1:16" x14ac:dyDescent="0.2">
      <c r="A2435" s="154"/>
      <c r="B2435" s="154"/>
      <c r="C2435" s="154"/>
      <c r="D2435" s="149"/>
      <c r="E2435" s="149"/>
      <c r="F2435" s="150"/>
      <c r="H2435" s="106"/>
      <c r="I2435" s="110" t="str">
        <f t="shared" si="85"/>
        <v/>
      </c>
      <c r="J2435" s="122" t="s">
        <v>17550</v>
      </c>
      <c r="K2435" s="110" t="s">
        <v>3985</v>
      </c>
      <c r="L2435" s="110" t="s">
        <v>1095</v>
      </c>
      <c r="M2435" s="134" t="str">
        <f t="shared" si="86"/>
        <v/>
      </c>
      <c r="N2435" s="110"/>
      <c r="O2435" s="110"/>
      <c r="P2435" s="234"/>
    </row>
    <row r="2436" spans="1:16" x14ac:dyDescent="0.2">
      <c r="A2436" s="154"/>
      <c r="B2436" s="154"/>
      <c r="C2436" s="154"/>
      <c r="D2436" s="149"/>
      <c r="E2436" s="149"/>
      <c r="F2436" s="150"/>
      <c r="H2436" s="106"/>
      <c r="I2436" s="110" t="str">
        <f t="shared" si="85"/>
        <v/>
      </c>
      <c r="J2436" s="122" t="s">
        <v>17551</v>
      </c>
      <c r="K2436" s="110" t="s">
        <v>3986</v>
      </c>
      <c r="L2436" s="110" t="s">
        <v>1095</v>
      </c>
      <c r="M2436" s="134" t="str">
        <f t="shared" si="86"/>
        <v/>
      </c>
      <c r="N2436" s="110"/>
      <c r="O2436" s="110"/>
      <c r="P2436" s="234"/>
    </row>
    <row r="2437" spans="1:16" x14ac:dyDescent="0.2">
      <c r="A2437" s="154"/>
      <c r="B2437" s="154"/>
      <c r="C2437" s="154"/>
      <c r="D2437" s="149"/>
      <c r="E2437" s="149"/>
      <c r="F2437" s="150"/>
      <c r="H2437" s="106"/>
      <c r="I2437" s="110" t="str">
        <f t="shared" si="85"/>
        <v>MGO</v>
      </c>
      <c r="J2437" s="122" t="s">
        <v>17552</v>
      </c>
      <c r="K2437" s="110" t="s">
        <v>3987</v>
      </c>
      <c r="L2437" s="110" t="s">
        <v>18746</v>
      </c>
      <c r="M2437" s="134" t="str">
        <f t="shared" si="86"/>
        <v/>
      </c>
      <c r="N2437" s="110"/>
      <c r="O2437" s="110"/>
      <c r="P2437" s="234"/>
    </row>
    <row r="2438" spans="1:16" x14ac:dyDescent="0.2">
      <c r="A2438" s="154"/>
      <c r="B2438" s="154"/>
      <c r="C2438" s="154"/>
      <c r="D2438" s="149"/>
      <c r="E2438" s="149"/>
      <c r="F2438" s="150"/>
      <c r="H2438" s="106"/>
      <c r="I2438" s="110" t="str">
        <f t="shared" si="85"/>
        <v/>
      </c>
      <c r="J2438" s="122" t="s">
        <v>17553</v>
      </c>
      <c r="K2438" s="110" t="s">
        <v>3988</v>
      </c>
      <c r="L2438" s="110" t="s">
        <v>1095</v>
      </c>
      <c r="M2438" s="134" t="str">
        <f t="shared" si="86"/>
        <v/>
      </c>
      <c r="N2438" s="110"/>
      <c r="O2438" s="110"/>
      <c r="P2438" s="234"/>
    </row>
    <row r="2439" spans="1:16" x14ac:dyDescent="0.2">
      <c r="A2439" s="154"/>
      <c r="B2439" s="154"/>
      <c r="C2439" s="154"/>
      <c r="D2439" s="149"/>
      <c r="E2439" s="149"/>
      <c r="F2439" s="150"/>
      <c r="H2439" s="106"/>
      <c r="I2439" s="110" t="str">
        <f t="shared" si="85"/>
        <v/>
      </c>
      <c r="J2439" s="122" t="s">
        <v>17554</v>
      </c>
      <c r="K2439" s="110" t="s">
        <v>3989</v>
      </c>
      <c r="L2439" s="110" t="s">
        <v>1095</v>
      </c>
      <c r="M2439" s="134" t="str">
        <f t="shared" si="86"/>
        <v/>
      </c>
      <c r="N2439" s="110"/>
      <c r="O2439" s="110"/>
      <c r="P2439" s="234"/>
    </row>
    <row r="2440" spans="1:16" x14ac:dyDescent="0.2">
      <c r="A2440" s="154"/>
      <c r="B2440" s="154"/>
      <c r="C2440" s="154"/>
      <c r="D2440" s="149"/>
      <c r="E2440" s="149"/>
      <c r="F2440" s="150"/>
      <c r="H2440" s="106"/>
      <c r="I2440" s="110" t="str">
        <f t="shared" si="85"/>
        <v/>
      </c>
      <c r="J2440" s="122" t="s">
        <v>17555</v>
      </c>
      <c r="K2440" s="110" t="s">
        <v>3990</v>
      </c>
      <c r="L2440" s="110" t="s">
        <v>1095</v>
      </c>
      <c r="M2440" s="134" t="str">
        <f t="shared" si="86"/>
        <v/>
      </c>
      <c r="N2440" s="110"/>
      <c r="O2440" s="110"/>
      <c r="P2440" s="234"/>
    </row>
    <row r="2441" spans="1:16" x14ac:dyDescent="0.2">
      <c r="A2441" s="154"/>
      <c r="B2441" s="154"/>
      <c r="C2441" s="154"/>
      <c r="D2441" s="149"/>
      <c r="E2441" s="149"/>
      <c r="F2441" s="150"/>
      <c r="H2441" s="106"/>
      <c r="I2441" s="110" t="str">
        <f t="shared" ref="I2441:I2504" si="87">IFERROR((INDEX(A:E,MATCH($J2441,E:E,0),2)),"")</f>
        <v/>
      </c>
      <c r="J2441" s="122" t="s">
        <v>17556</v>
      </c>
      <c r="K2441" s="110" t="s">
        <v>3991</v>
      </c>
      <c r="L2441" s="110" t="s">
        <v>1095</v>
      </c>
      <c r="M2441" s="134" t="str">
        <f t="shared" si="86"/>
        <v/>
      </c>
      <c r="N2441" s="110"/>
      <c r="O2441" s="110"/>
      <c r="P2441" s="234"/>
    </row>
    <row r="2442" spans="1:16" x14ac:dyDescent="0.2">
      <c r="A2442" s="154"/>
      <c r="B2442" s="154"/>
      <c r="C2442" s="154"/>
      <c r="D2442" s="149"/>
      <c r="E2442" s="149"/>
      <c r="F2442" s="150"/>
      <c r="H2442" s="106"/>
      <c r="I2442" s="110" t="str">
        <f t="shared" si="87"/>
        <v/>
      </c>
      <c r="J2442" s="122" t="s">
        <v>17557</v>
      </c>
      <c r="K2442" s="110" t="s">
        <v>3992</v>
      </c>
      <c r="L2442" s="110" t="s">
        <v>1095</v>
      </c>
      <c r="M2442" s="134" t="str">
        <f t="shared" ref="M2442:M2505" si="88">IF(N2442="","",HYPERLINK(O2442,N2442))</f>
        <v/>
      </c>
      <c r="N2442" s="110"/>
      <c r="O2442" s="110"/>
      <c r="P2442" s="234"/>
    </row>
    <row r="2443" spans="1:16" x14ac:dyDescent="0.2">
      <c r="A2443" s="154"/>
      <c r="B2443" s="154"/>
      <c r="C2443" s="154"/>
      <c r="D2443" s="149"/>
      <c r="E2443" s="149"/>
      <c r="F2443" s="150"/>
      <c r="H2443" s="106"/>
      <c r="I2443" s="110" t="str">
        <f t="shared" si="87"/>
        <v/>
      </c>
      <c r="J2443" s="122" t="s">
        <v>17558</v>
      </c>
      <c r="K2443" s="110" t="s">
        <v>3993</v>
      </c>
      <c r="L2443" s="110" t="s">
        <v>1095</v>
      </c>
      <c r="M2443" s="134" t="str">
        <f t="shared" si="88"/>
        <v/>
      </c>
      <c r="N2443" s="110"/>
      <c r="O2443" s="110"/>
      <c r="P2443" s="234"/>
    </row>
    <row r="2444" spans="1:16" x14ac:dyDescent="0.2">
      <c r="A2444" s="154"/>
      <c r="B2444" s="154"/>
      <c r="C2444" s="154"/>
      <c r="D2444" s="149"/>
      <c r="E2444" s="149"/>
      <c r="F2444" s="150"/>
      <c r="H2444" s="106"/>
      <c r="I2444" s="110" t="str">
        <f t="shared" si="87"/>
        <v/>
      </c>
      <c r="J2444" s="122" t="s">
        <v>17559</v>
      </c>
      <c r="K2444" s="110" t="s">
        <v>3994</v>
      </c>
      <c r="L2444" s="110" t="s">
        <v>1095</v>
      </c>
      <c r="M2444" s="134" t="str">
        <f t="shared" si="88"/>
        <v/>
      </c>
      <c r="N2444" s="110"/>
      <c r="O2444" s="110"/>
      <c r="P2444" s="234"/>
    </row>
    <row r="2445" spans="1:16" x14ac:dyDescent="0.2">
      <c r="A2445" s="154"/>
      <c r="B2445" s="154"/>
      <c r="C2445" s="154"/>
      <c r="D2445" s="149"/>
      <c r="E2445" s="149"/>
      <c r="F2445" s="150"/>
      <c r="H2445" s="106"/>
      <c r="I2445" s="110" t="str">
        <f t="shared" si="87"/>
        <v/>
      </c>
      <c r="J2445" s="122" t="s">
        <v>17560</v>
      </c>
      <c r="K2445" s="110" t="s">
        <v>3995</v>
      </c>
      <c r="L2445" s="110" t="s">
        <v>1095</v>
      </c>
      <c r="M2445" s="134" t="str">
        <f t="shared" si="88"/>
        <v/>
      </c>
      <c r="N2445" s="110"/>
      <c r="O2445" s="110"/>
      <c r="P2445" s="234"/>
    </row>
    <row r="2446" spans="1:16" x14ac:dyDescent="0.2">
      <c r="A2446" s="154"/>
      <c r="B2446" s="154"/>
      <c r="C2446" s="154"/>
      <c r="D2446" s="149"/>
      <c r="E2446" s="149"/>
      <c r="F2446" s="150"/>
      <c r="H2446" s="106"/>
      <c r="I2446" s="110" t="str">
        <f t="shared" si="87"/>
        <v/>
      </c>
      <c r="J2446" s="122" t="s">
        <v>17561</v>
      </c>
      <c r="K2446" s="110" t="s">
        <v>3996</v>
      </c>
      <c r="L2446" s="110" t="s">
        <v>1095</v>
      </c>
      <c r="M2446" s="134" t="str">
        <f t="shared" si="88"/>
        <v/>
      </c>
      <c r="N2446" s="110"/>
      <c r="O2446" s="110"/>
      <c r="P2446" s="234"/>
    </row>
    <row r="2447" spans="1:16" x14ac:dyDescent="0.2">
      <c r="A2447" s="154"/>
      <c r="B2447" s="154"/>
      <c r="C2447" s="154"/>
      <c r="D2447" s="149"/>
      <c r="E2447" s="149"/>
      <c r="F2447" s="150"/>
      <c r="H2447" s="106"/>
      <c r="I2447" s="110" t="str">
        <f t="shared" si="87"/>
        <v/>
      </c>
      <c r="J2447" s="122" t="s">
        <v>17562</v>
      </c>
      <c r="K2447" s="110" t="s">
        <v>3997</v>
      </c>
      <c r="L2447" s="110" t="s">
        <v>1095</v>
      </c>
      <c r="M2447" s="134" t="str">
        <f t="shared" si="88"/>
        <v/>
      </c>
      <c r="N2447" s="110"/>
      <c r="O2447" s="110"/>
      <c r="P2447" s="234"/>
    </row>
    <row r="2448" spans="1:16" x14ac:dyDescent="0.2">
      <c r="A2448" s="154"/>
      <c r="B2448" s="154"/>
      <c r="C2448" s="154"/>
      <c r="D2448" s="149"/>
      <c r="E2448" s="149"/>
      <c r="F2448" s="150"/>
      <c r="H2448" s="106"/>
      <c r="I2448" s="110" t="str">
        <f t="shared" si="87"/>
        <v/>
      </c>
      <c r="J2448" s="122" t="s">
        <v>17563</v>
      </c>
      <c r="K2448" s="110" t="s">
        <v>3998</v>
      </c>
      <c r="L2448" s="110" t="s">
        <v>1095</v>
      </c>
      <c r="M2448" s="134" t="str">
        <f t="shared" si="88"/>
        <v/>
      </c>
      <c r="N2448" s="110"/>
      <c r="O2448" s="110"/>
      <c r="P2448" s="234"/>
    </row>
    <row r="2449" spans="1:16" x14ac:dyDescent="0.2">
      <c r="A2449" s="154"/>
      <c r="B2449" s="154"/>
      <c r="C2449" s="154"/>
      <c r="D2449" s="149"/>
      <c r="E2449" s="149"/>
      <c r="F2449" s="150"/>
      <c r="H2449" s="106"/>
      <c r="I2449" s="110" t="str">
        <f t="shared" si="87"/>
        <v/>
      </c>
      <c r="J2449" s="122" t="s">
        <v>17564</v>
      </c>
      <c r="K2449" s="110" t="s">
        <v>3999</v>
      </c>
      <c r="L2449" s="110" t="s">
        <v>1095</v>
      </c>
      <c r="M2449" s="134" t="str">
        <f t="shared" si="88"/>
        <v/>
      </c>
      <c r="N2449" s="110"/>
      <c r="O2449" s="110"/>
      <c r="P2449" s="234"/>
    </row>
    <row r="2450" spans="1:16" x14ac:dyDescent="0.2">
      <c r="A2450" s="154"/>
      <c r="B2450" s="154"/>
      <c r="C2450" s="154"/>
      <c r="D2450" s="149"/>
      <c r="E2450" s="149"/>
      <c r="F2450" s="150"/>
      <c r="H2450" s="106"/>
      <c r="I2450" s="110" t="str">
        <f t="shared" si="87"/>
        <v/>
      </c>
      <c r="J2450" s="122" t="s">
        <v>17565</v>
      </c>
      <c r="K2450" s="110" t="s">
        <v>4000</v>
      </c>
      <c r="L2450" s="110" t="s">
        <v>1095</v>
      </c>
      <c r="M2450" s="134" t="str">
        <f t="shared" si="88"/>
        <v/>
      </c>
      <c r="N2450" s="110"/>
      <c r="O2450" s="110"/>
      <c r="P2450" s="234"/>
    </row>
    <row r="2451" spans="1:16" x14ac:dyDescent="0.2">
      <c r="A2451" s="154"/>
      <c r="B2451" s="154"/>
      <c r="C2451" s="154"/>
      <c r="D2451" s="149"/>
      <c r="E2451" s="149"/>
      <c r="F2451" s="150"/>
      <c r="H2451" s="106"/>
      <c r="I2451" s="110" t="str">
        <f t="shared" si="87"/>
        <v/>
      </c>
      <c r="J2451" s="122" t="s">
        <v>17566</v>
      </c>
      <c r="K2451" s="110" t="s">
        <v>4001</v>
      </c>
      <c r="L2451" s="110" t="s">
        <v>1095</v>
      </c>
      <c r="M2451" s="134" t="str">
        <f t="shared" si="88"/>
        <v/>
      </c>
      <c r="N2451" s="110"/>
      <c r="O2451" s="110"/>
      <c r="P2451" s="234"/>
    </row>
    <row r="2452" spans="1:16" x14ac:dyDescent="0.2">
      <c r="A2452" s="154"/>
      <c r="B2452" s="154"/>
      <c r="C2452" s="154"/>
      <c r="D2452" s="149"/>
      <c r="E2452" s="149"/>
      <c r="F2452" s="150"/>
      <c r="H2452" s="106"/>
      <c r="I2452" s="110" t="str">
        <f t="shared" si="87"/>
        <v/>
      </c>
      <c r="J2452" s="122" t="s">
        <v>17567</v>
      </c>
      <c r="K2452" s="110" t="s">
        <v>4002</v>
      </c>
      <c r="L2452" s="110" t="s">
        <v>1095</v>
      </c>
      <c r="M2452" s="134" t="str">
        <f t="shared" si="88"/>
        <v/>
      </c>
      <c r="N2452" s="110"/>
      <c r="O2452" s="110"/>
      <c r="P2452" s="234"/>
    </row>
    <row r="2453" spans="1:16" x14ac:dyDescent="0.2">
      <c r="A2453" s="154"/>
      <c r="B2453" s="154"/>
      <c r="C2453" s="154"/>
      <c r="D2453" s="149"/>
      <c r="E2453" s="149"/>
      <c r="F2453" s="150"/>
      <c r="H2453" s="106"/>
      <c r="I2453" s="110" t="str">
        <f t="shared" si="87"/>
        <v/>
      </c>
      <c r="J2453" s="122" t="s">
        <v>17568</v>
      </c>
      <c r="K2453" s="110" t="s">
        <v>4003</v>
      </c>
      <c r="L2453" s="110" t="s">
        <v>1095</v>
      </c>
      <c r="M2453" s="134" t="str">
        <f t="shared" si="88"/>
        <v/>
      </c>
      <c r="N2453" s="110"/>
      <c r="O2453" s="110"/>
      <c r="P2453" s="234"/>
    </row>
    <row r="2454" spans="1:16" x14ac:dyDescent="0.2">
      <c r="A2454" s="154"/>
      <c r="B2454" s="154"/>
      <c r="C2454" s="154"/>
      <c r="D2454" s="149"/>
      <c r="E2454" s="149"/>
      <c r="F2454" s="150"/>
      <c r="H2454" s="106"/>
      <c r="I2454" s="110" t="str">
        <f t="shared" si="87"/>
        <v/>
      </c>
      <c r="J2454" s="122" t="s">
        <v>17569</v>
      </c>
      <c r="K2454" s="110" t="s">
        <v>4004</v>
      </c>
      <c r="L2454" s="110" t="s">
        <v>1095</v>
      </c>
      <c r="M2454" s="134" t="str">
        <f t="shared" si="88"/>
        <v/>
      </c>
      <c r="N2454" s="110"/>
      <c r="O2454" s="110"/>
      <c r="P2454" s="234"/>
    </row>
    <row r="2455" spans="1:16" x14ac:dyDescent="0.2">
      <c r="A2455" s="154"/>
      <c r="B2455" s="154"/>
      <c r="C2455" s="154"/>
      <c r="D2455" s="149"/>
      <c r="E2455" s="149"/>
      <c r="F2455" s="150"/>
      <c r="H2455" s="106"/>
      <c r="I2455" s="110" t="str">
        <f t="shared" si="87"/>
        <v/>
      </c>
      <c r="J2455" s="122" t="s">
        <v>17570</v>
      </c>
      <c r="K2455" s="110" t="s">
        <v>4005</v>
      </c>
      <c r="L2455" s="110" t="s">
        <v>1095</v>
      </c>
      <c r="M2455" s="134" t="str">
        <f t="shared" si="88"/>
        <v/>
      </c>
      <c r="N2455" s="110"/>
      <c r="O2455" s="110"/>
      <c r="P2455" s="234"/>
    </row>
    <row r="2456" spans="1:16" x14ac:dyDescent="0.2">
      <c r="A2456" s="154"/>
      <c r="B2456" s="154"/>
      <c r="C2456" s="154"/>
      <c r="D2456" s="149"/>
      <c r="E2456" s="149"/>
      <c r="F2456" s="150"/>
      <c r="H2456" s="106"/>
      <c r="I2456" s="110" t="str">
        <f t="shared" si="87"/>
        <v/>
      </c>
      <c r="J2456" s="122" t="s">
        <v>17571</v>
      </c>
      <c r="K2456" s="110" t="s">
        <v>4006</v>
      </c>
      <c r="L2456" s="110" t="s">
        <v>1095</v>
      </c>
      <c r="M2456" s="134" t="str">
        <f t="shared" si="88"/>
        <v/>
      </c>
      <c r="N2456" s="110"/>
      <c r="O2456" s="110"/>
      <c r="P2456" s="234"/>
    </row>
    <row r="2457" spans="1:16" x14ac:dyDescent="0.2">
      <c r="A2457" s="154"/>
      <c r="B2457" s="154"/>
      <c r="C2457" s="154"/>
      <c r="D2457" s="149"/>
      <c r="E2457" s="149"/>
      <c r="F2457" s="150"/>
      <c r="H2457" s="106"/>
      <c r="I2457" s="110" t="str">
        <f t="shared" si="87"/>
        <v/>
      </c>
      <c r="J2457" s="122" t="s">
        <v>17572</v>
      </c>
      <c r="K2457" s="110" t="s">
        <v>4007</v>
      </c>
      <c r="L2457" s="110" t="s">
        <v>1095</v>
      </c>
      <c r="M2457" s="134" t="str">
        <f t="shared" si="88"/>
        <v/>
      </c>
      <c r="N2457" s="110"/>
      <c r="O2457" s="110"/>
      <c r="P2457" s="234"/>
    </row>
    <row r="2458" spans="1:16" x14ac:dyDescent="0.2">
      <c r="A2458" s="154"/>
      <c r="B2458" s="154"/>
      <c r="C2458" s="154"/>
      <c r="D2458" s="149"/>
      <c r="E2458" s="149"/>
      <c r="F2458" s="150"/>
      <c r="H2458" s="106"/>
      <c r="I2458" s="110" t="str">
        <f t="shared" si="87"/>
        <v/>
      </c>
      <c r="J2458" s="122" t="s">
        <v>17573</v>
      </c>
      <c r="K2458" s="110" t="s">
        <v>4008</v>
      </c>
      <c r="L2458" s="110" t="s">
        <v>1095</v>
      </c>
      <c r="M2458" s="134" t="str">
        <f t="shared" si="88"/>
        <v/>
      </c>
      <c r="N2458" s="110"/>
      <c r="O2458" s="110"/>
      <c r="P2458" s="234"/>
    </row>
    <row r="2459" spans="1:16" x14ac:dyDescent="0.2">
      <c r="A2459" s="154"/>
      <c r="B2459" s="154"/>
      <c r="C2459" s="154"/>
      <c r="D2459" s="149"/>
      <c r="E2459" s="149"/>
      <c r="F2459" s="150"/>
      <c r="H2459" s="106"/>
      <c r="I2459" s="110" t="str">
        <f t="shared" si="87"/>
        <v/>
      </c>
      <c r="J2459" s="122" t="s">
        <v>17574</v>
      </c>
      <c r="K2459" s="110" t="s">
        <v>4009</v>
      </c>
      <c r="L2459" s="110" t="s">
        <v>1095</v>
      </c>
      <c r="M2459" s="134" t="str">
        <f t="shared" si="88"/>
        <v/>
      </c>
      <c r="N2459" s="110"/>
      <c r="O2459" s="110"/>
      <c r="P2459" s="234"/>
    </row>
    <row r="2460" spans="1:16" x14ac:dyDescent="0.2">
      <c r="A2460" s="154"/>
      <c r="B2460" s="154"/>
      <c r="C2460" s="154"/>
      <c r="D2460" s="149"/>
      <c r="E2460" s="149"/>
      <c r="F2460" s="150"/>
      <c r="H2460" s="106"/>
      <c r="I2460" s="110" t="str">
        <f t="shared" si="87"/>
        <v/>
      </c>
      <c r="J2460" s="122" t="s">
        <v>17575</v>
      </c>
      <c r="K2460" s="110" t="s">
        <v>4010</v>
      </c>
      <c r="L2460" s="110" t="s">
        <v>1095</v>
      </c>
      <c r="M2460" s="134" t="str">
        <f t="shared" si="88"/>
        <v/>
      </c>
      <c r="N2460" s="110"/>
      <c r="O2460" s="110"/>
      <c r="P2460" s="234"/>
    </row>
    <row r="2461" spans="1:16" x14ac:dyDescent="0.2">
      <c r="A2461" s="154"/>
      <c r="B2461" s="154"/>
      <c r="C2461" s="154"/>
      <c r="D2461" s="149"/>
      <c r="E2461" s="149"/>
      <c r="F2461" s="150"/>
      <c r="H2461" s="106"/>
      <c r="I2461" s="110" t="str">
        <f t="shared" si="87"/>
        <v/>
      </c>
      <c r="J2461" s="122" t="s">
        <v>17576</v>
      </c>
      <c r="K2461" s="110" t="s">
        <v>4011</v>
      </c>
      <c r="L2461" s="110" t="s">
        <v>1095</v>
      </c>
      <c r="M2461" s="134" t="str">
        <f t="shared" si="88"/>
        <v/>
      </c>
      <c r="N2461" s="110"/>
      <c r="O2461" s="110"/>
      <c r="P2461" s="234"/>
    </row>
    <row r="2462" spans="1:16" x14ac:dyDescent="0.2">
      <c r="A2462" s="154"/>
      <c r="B2462" s="154"/>
      <c r="C2462" s="154"/>
      <c r="D2462" s="149"/>
      <c r="E2462" s="149"/>
      <c r="F2462" s="150"/>
      <c r="H2462" s="106"/>
      <c r="I2462" s="110" t="str">
        <f t="shared" si="87"/>
        <v/>
      </c>
      <c r="J2462" s="122" t="s">
        <v>17577</v>
      </c>
      <c r="K2462" s="110" t="s">
        <v>4012</v>
      </c>
      <c r="L2462" s="110" t="s">
        <v>1095</v>
      </c>
      <c r="M2462" s="134" t="str">
        <f t="shared" si="88"/>
        <v/>
      </c>
      <c r="N2462" s="110"/>
      <c r="O2462" s="110"/>
      <c r="P2462" s="234"/>
    </row>
    <row r="2463" spans="1:16" x14ac:dyDescent="0.2">
      <c r="A2463" s="154"/>
      <c r="B2463" s="154"/>
      <c r="C2463" s="154"/>
      <c r="D2463" s="149"/>
      <c r="E2463" s="149"/>
      <c r="F2463" s="150"/>
      <c r="H2463" s="106"/>
      <c r="I2463" s="110" t="str">
        <f t="shared" si="87"/>
        <v/>
      </c>
      <c r="J2463" s="122" t="s">
        <v>17578</v>
      </c>
      <c r="K2463" s="110" t="s">
        <v>4013</v>
      </c>
      <c r="L2463" s="110" t="s">
        <v>1095</v>
      </c>
      <c r="M2463" s="134" t="str">
        <f t="shared" si="88"/>
        <v/>
      </c>
      <c r="N2463" s="110"/>
      <c r="O2463" s="110"/>
      <c r="P2463" s="234" t="s">
        <v>5082</v>
      </c>
    </row>
    <row r="2464" spans="1:16" x14ac:dyDescent="0.2">
      <c r="A2464" s="154"/>
      <c r="B2464" s="154"/>
      <c r="C2464" s="154"/>
      <c r="D2464" s="149"/>
      <c r="E2464" s="149"/>
      <c r="F2464" s="150"/>
      <c r="H2464" s="106"/>
      <c r="I2464" s="110" t="str">
        <f t="shared" si="87"/>
        <v/>
      </c>
      <c r="J2464" s="122" t="s">
        <v>17579</v>
      </c>
      <c r="K2464" s="110" t="s">
        <v>4014</v>
      </c>
      <c r="L2464" s="110" t="s">
        <v>1095</v>
      </c>
      <c r="M2464" s="134" t="str">
        <f t="shared" si="88"/>
        <v/>
      </c>
      <c r="N2464" s="110"/>
      <c r="O2464" s="110"/>
      <c r="P2464" s="234" t="s">
        <v>5083</v>
      </c>
    </row>
    <row r="2465" spans="1:16" x14ac:dyDescent="0.2">
      <c r="A2465" s="154"/>
      <c r="B2465" s="154"/>
      <c r="C2465" s="154"/>
      <c r="D2465" s="149"/>
      <c r="E2465" s="149"/>
      <c r="F2465" s="150"/>
      <c r="H2465" s="106"/>
      <c r="I2465" s="110" t="str">
        <f t="shared" si="87"/>
        <v/>
      </c>
      <c r="J2465" s="122" t="s">
        <v>17580</v>
      </c>
      <c r="K2465" s="110" t="s">
        <v>4015</v>
      </c>
      <c r="L2465" s="110" t="s">
        <v>1095</v>
      </c>
      <c r="M2465" s="134" t="str">
        <f t="shared" si="88"/>
        <v/>
      </c>
      <c r="N2465" s="110"/>
      <c r="O2465" s="110"/>
      <c r="P2465" s="234"/>
    </row>
    <row r="2466" spans="1:16" x14ac:dyDescent="0.2">
      <c r="A2466" s="154"/>
      <c r="B2466" s="154"/>
      <c r="C2466" s="154"/>
      <c r="D2466" s="149"/>
      <c r="E2466" s="149"/>
      <c r="F2466" s="150"/>
      <c r="H2466" s="106"/>
      <c r="I2466" s="110" t="str">
        <f t="shared" si="87"/>
        <v/>
      </c>
      <c r="J2466" s="122" t="s">
        <v>17581</v>
      </c>
      <c r="K2466" s="110" t="s">
        <v>4016</v>
      </c>
      <c r="L2466" s="110" t="s">
        <v>1095</v>
      </c>
      <c r="M2466" s="134" t="str">
        <f t="shared" si="88"/>
        <v/>
      </c>
      <c r="N2466" s="110"/>
      <c r="O2466" s="110"/>
      <c r="P2466" s="234"/>
    </row>
    <row r="2467" spans="1:16" x14ac:dyDescent="0.2">
      <c r="A2467" s="154"/>
      <c r="B2467" s="154"/>
      <c r="C2467" s="154"/>
      <c r="D2467" s="149"/>
      <c r="E2467" s="149"/>
      <c r="F2467" s="150"/>
      <c r="H2467" s="106"/>
      <c r="I2467" s="110" t="str">
        <f t="shared" si="87"/>
        <v/>
      </c>
      <c r="J2467" s="122" t="s">
        <v>17582</v>
      </c>
      <c r="K2467" s="110" t="s">
        <v>4017</v>
      </c>
      <c r="L2467" s="110" t="s">
        <v>1095</v>
      </c>
      <c r="M2467" s="134" t="str">
        <f t="shared" si="88"/>
        <v/>
      </c>
      <c r="N2467" s="110"/>
      <c r="O2467" s="110"/>
      <c r="P2467" s="234"/>
    </row>
    <row r="2468" spans="1:16" x14ac:dyDescent="0.2">
      <c r="A2468" s="154"/>
      <c r="B2468" s="154"/>
      <c r="C2468" s="154"/>
      <c r="D2468" s="149"/>
      <c r="E2468" s="149"/>
      <c r="F2468" s="150"/>
      <c r="H2468" s="106"/>
      <c r="I2468" s="110" t="str">
        <f t="shared" si="87"/>
        <v/>
      </c>
      <c r="J2468" s="122" t="s">
        <v>17583</v>
      </c>
      <c r="K2468" s="110" t="s">
        <v>4018</v>
      </c>
      <c r="L2468" s="110" t="s">
        <v>1095</v>
      </c>
      <c r="M2468" s="134" t="str">
        <f t="shared" si="88"/>
        <v/>
      </c>
      <c r="N2468" s="110"/>
      <c r="O2468" s="110"/>
      <c r="P2468" s="234"/>
    </row>
    <row r="2469" spans="1:16" x14ac:dyDescent="0.2">
      <c r="A2469" s="154"/>
      <c r="B2469" s="154"/>
      <c r="C2469" s="154"/>
      <c r="D2469" s="149"/>
      <c r="E2469" s="149"/>
      <c r="F2469" s="150"/>
      <c r="H2469" s="106"/>
      <c r="I2469" s="110" t="str">
        <f t="shared" si="87"/>
        <v>ZOP</v>
      </c>
      <c r="J2469" s="122" t="s">
        <v>17584</v>
      </c>
      <c r="K2469" s="110" t="s">
        <v>4019</v>
      </c>
      <c r="L2469" s="117" t="s">
        <v>18738</v>
      </c>
      <c r="M2469" s="134" t="str">
        <f t="shared" si="88"/>
        <v/>
      </c>
      <c r="N2469" s="110"/>
      <c r="O2469" s="110"/>
      <c r="P2469" s="234"/>
    </row>
    <row r="2470" spans="1:16" x14ac:dyDescent="0.2">
      <c r="A2470" s="154"/>
      <c r="B2470" s="154"/>
      <c r="C2470" s="154"/>
      <c r="D2470" s="149"/>
      <c r="E2470" s="149"/>
      <c r="F2470" s="150"/>
      <c r="H2470" s="106"/>
      <c r="I2470" s="110" t="str">
        <f t="shared" si="87"/>
        <v/>
      </c>
      <c r="J2470" s="122" t="s">
        <v>17585</v>
      </c>
      <c r="K2470" s="110" t="s">
        <v>4020</v>
      </c>
      <c r="L2470" s="110" t="s">
        <v>1095</v>
      </c>
      <c r="M2470" s="134" t="str">
        <f t="shared" si="88"/>
        <v/>
      </c>
      <c r="N2470" s="110"/>
      <c r="O2470" s="110"/>
      <c r="P2470" s="234"/>
    </row>
    <row r="2471" spans="1:16" x14ac:dyDescent="0.2">
      <c r="A2471" s="154"/>
      <c r="B2471" s="154"/>
      <c r="C2471" s="154"/>
      <c r="D2471" s="149"/>
      <c r="E2471" s="149"/>
      <c r="F2471" s="150"/>
      <c r="H2471" s="106"/>
      <c r="I2471" s="110" t="str">
        <f t="shared" si="87"/>
        <v/>
      </c>
      <c r="J2471" s="122" t="s">
        <v>19372</v>
      </c>
      <c r="K2471" s="110" t="s">
        <v>4021</v>
      </c>
      <c r="L2471" s="110" t="s">
        <v>1095</v>
      </c>
      <c r="M2471" s="134" t="str">
        <f t="shared" si="88"/>
        <v/>
      </c>
      <c r="N2471" s="110"/>
      <c r="O2471" s="110"/>
      <c r="P2471" s="234" t="s">
        <v>5084</v>
      </c>
    </row>
    <row r="2472" spans="1:16" x14ac:dyDescent="0.2">
      <c r="A2472" s="154"/>
      <c r="B2472" s="154"/>
      <c r="C2472" s="154"/>
      <c r="D2472" s="149"/>
      <c r="E2472" s="149"/>
      <c r="F2472" s="150"/>
      <c r="H2472" s="106"/>
      <c r="I2472" s="110" t="str">
        <f t="shared" si="87"/>
        <v/>
      </c>
      <c r="J2472" s="122" t="s">
        <v>17586</v>
      </c>
      <c r="K2472" s="110" t="s">
        <v>4022</v>
      </c>
      <c r="L2472" s="110" t="s">
        <v>1095</v>
      </c>
      <c r="M2472" s="134" t="str">
        <f t="shared" si="88"/>
        <v/>
      </c>
      <c r="N2472" s="110"/>
      <c r="O2472" s="110"/>
      <c r="P2472" s="234"/>
    </row>
    <row r="2473" spans="1:16" x14ac:dyDescent="0.2">
      <c r="A2473" s="154"/>
      <c r="B2473" s="154"/>
      <c r="C2473" s="154"/>
      <c r="D2473" s="149"/>
      <c r="E2473" s="149"/>
      <c r="F2473" s="150"/>
      <c r="H2473" s="106"/>
      <c r="I2473" s="110" t="str">
        <f t="shared" si="87"/>
        <v/>
      </c>
      <c r="J2473" s="122" t="s">
        <v>19373</v>
      </c>
      <c r="K2473" s="110" t="s">
        <v>4023</v>
      </c>
      <c r="L2473" s="110" t="s">
        <v>1095</v>
      </c>
      <c r="M2473" s="134" t="str">
        <f t="shared" si="88"/>
        <v/>
      </c>
      <c r="N2473" s="110"/>
      <c r="O2473" s="110"/>
      <c r="P2473" s="234"/>
    </row>
    <row r="2474" spans="1:16" x14ac:dyDescent="0.2">
      <c r="A2474" s="154"/>
      <c r="B2474" s="154"/>
      <c r="C2474" s="154"/>
      <c r="D2474" s="149"/>
      <c r="E2474" s="149"/>
      <c r="F2474" s="150"/>
      <c r="H2474" s="106"/>
      <c r="I2474" s="110" t="str">
        <f t="shared" si="87"/>
        <v/>
      </c>
      <c r="J2474" s="122" t="s">
        <v>17587</v>
      </c>
      <c r="K2474" s="110" t="s">
        <v>4024</v>
      </c>
      <c r="L2474" s="110" t="s">
        <v>1095</v>
      </c>
      <c r="M2474" s="134" t="str">
        <f t="shared" si="88"/>
        <v/>
      </c>
      <c r="N2474" s="110"/>
      <c r="O2474" s="110"/>
      <c r="P2474" s="234"/>
    </row>
    <row r="2475" spans="1:16" x14ac:dyDescent="0.2">
      <c r="A2475" s="154"/>
      <c r="B2475" s="154"/>
      <c r="C2475" s="154"/>
      <c r="D2475" s="149"/>
      <c r="E2475" s="149"/>
      <c r="F2475" s="150"/>
      <c r="H2475" s="106"/>
      <c r="I2475" s="110" t="str">
        <f t="shared" si="87"/>
        <v/>
      </c>
      <c r="J2475" s="122" t="s">
        <v>17588</v>
      </c>
      <c r="K2475" s="110" t="s">
        <v>4025</v>
      </c>
      <c r="L2475" s="110" t="s">
        <v>1095</v>
      </c>
      <c r="M2475" s="134" t="str">
        <f t="shared" si="88"/>
        <v/>
      </c>
      <c r="N2475" s="110"/>
      <c r="O2475" s="110"/>
      <c r="P2475" s="234"/>
    </row>
    <row r="2476" spans="1:16" x14ac:dyDescent="0.2">
      <c r="A2476" s="154"/>
      <c r="B2476" s="154"/>
      <c r="C2476" s="154"/>
      <c r="D2476" s="149"/>
      <c r="E2476" s="149"/>
      <c r="F2476" s="150"/>
      <c r="H2476" s="106"/>
      <c r="I2476" s="110" t="str">
        <f t="shared" si="87"/>
        <v/>
      </c>
      <c r="J2476" s="122" t="s">
        <v>17589</v>
      </c>
      <c r="K2476" s="110" t="s">
        <v>4026</v>
      </c>
      <c r="L2476" s="110" t="s">
        <v>1095</v>
      </c>
      <c r="M2476" s="134" t="str">
        <f t="shared" si="88"/>
        <v/>
      </c>
      <c r="N2476" s="110"/>
      <c r="O2476" s="110"/>
      <c r="P2476" s="234"/>
    </row>
    <row r="2477" spans="1:16" x14ac:dyDescent="0.2">
      <c r="A2477" s="154"/>
      <c r="B2477" s="154"/>
      <c r="C2477" s="154"/>
      <c r="D2477" s="149"/>
      <c r="E2477" s="149"/>
      <c r="F2477" s="150"/>
      <c r="H2477" s="106"/>
      <c r="I2477" s="110" t="str">
        <f t="shared" si="87"/>
        <v/>
      </c>
      <c r="J2477" s="122" t="s">
        <v>5285</v>
      </c>
      <c r="K2477" s="110" t="s">
        <v>4027</v>
      </c>
      <c r="L2477" s="110" t="s">
        <v>1095</v>
      </c>
      <c r="M2477" s="134" t="str">
        <f t="shared" si="88"/>
        <v/>
      </c>
      <c r="N2477" s="110"/>
      <c r="O2477" s="110"/>
      <c r="P2477" s="234"/>
    </row>
    <row r="2478" spans="1:16" x14ac:dyDescent="0.2">
      <c r="A2478" s="154"/>
      <c r="B2478" s="154"/>
      <c r="C2478" s="154"/>
      <c r="D2478" s="149"/>
      <c r="E2478" s="149"/>
      <c r="F2478" s="150"/>
      <c r="H2478" s="106"/>
      <c r="I2478" s="110" t="str">
        <f t="shared" si="87"/>
        <v/>
      </c>
      <c r="J2478" s="122" t="s">
        <v>17590</v>
      </c>
      <c r="K2478" s="110" t="s">
        <v>4028</v>
      </c>
      <c r="L2478" s="110" t="s">
        <v>1095</v>
      </c>
      <c r="M2478" s="134" t="str">
        <f t="shared" si="88"/>
        <v/>
      </c>
      <c r="N2478" s="110"/>
      <c r="O2478" s="110"/>
      <c r="P2478" s="234"/>
    </row>
    <row r="2479" spans="1:16" x14ac:dyDescent="0.2">
      <c r="A2479" s="154"/>
      <c r="B2479" s="154"/>
      <c r="C2479" s="154"/>
      <c r="D2479" s="149"/>
      <c r="E2479" s="149"/>
      <c r="F2479" s="150"/>
      <c r="H2479" s="106"/>
      <c r="I2479" s="110" t="str">
        <f t="shared" si="87"/>
        <v/>
      </c>
      <c r="J2479" s="122" t="s">
        <v>17591</v>
      </c>
      <c r="K2479" s="110" t="s">
        <v>4029</v>
      </c>
      <c r="L2479" s="110" t="s">
        <v>1095</v>
      </c>
      <c r="M2479" s="134" t="str">
        <f t="shared" si="88"/>
        <v/>
      </c>
      <c r="N2479" s="110"/>
      <c r="O2479" s="110"/>
      <c r="P2479" s="234"/>
    </row>
    <row r="2480" spans="1:16" x14ac:dyDescent="0.2">
      <c r="A2480" s="154"/>
      <c r="B2480" s="154"/>
      <c r="C2480" s="154"/>
      <c r="D2480" s="149"/>
      <c r="E2480" s="149"/>
      <c r="F2480" s="150"/>
      <c r="H2480" s="106"/>
      <c r="I2480" s="110" t="str">
        <f t="shared" si="87"/>
        <v/>
      </c>
      <c r="J2480" s="122" t="s">
        <v>17592</v>
      </c>
      <c r="K2480" s="110" t="s">
        <v>4030</v>
      </c>
      <c r="L2480" s="110" t="s">
        <v>1095</v>
      </c>
      <c r="M2480" s="134" t="str">
        <f t="shared" si="88"/>
        <v/>
      </c>
      <c r="N2480" s="110"/>
      <c r="O2480" s="110"/>
      <c r="P2480" s="234"/>
    </row>
    <row r="2481" spans="1:16" x14ac:dyDescent="0.2">
      <c r="A2481" s="154"/>
      <c r="B2481" s="154"/>
      <c r="C2481" s="154"/>
      <c r="D2481" s="149"/>
      <c r="E2481" s="149"/>
      <c r="F2481" s="150"/>
      <c r="H2481" s="106"/>
      <c r="I2481" s="110" t="str">
        <f t="shared" si="87"/>
        <v/>
      </c>
      <c r="J2481" s="122" t="s">
        <v>17593</v>
      </c>
      <c r="K2481" s="110" t="s">
        <v>4031</v>
      </c>
      <c r="L2481" s="110" t="s">
        <v>1095</v>
      </c>
      <c r="M2481" s="134" t="str">
        <f t="shared" si="88"/>
        <v/>
      </c>
      <c r="N2481" s="110"/>
      <c r="O2481" s="110"/>
      <c r="P2481" s="234"/>
    </row>
    <row r="2482" spans="1:16" x14ac:dyDescent="0.2">
      <c r="A2482" s="154"/>
      <c r="B2482" s="154"/>
      <c r="C2482" s="154"/>
      <c r="D2482" s="149"/>
      <c r="E2482" s="149"/>
      <c r="F2482" s="150"/>
      <c r="H2482" s="106"/>
      <c r="I2482" s="110" t="str">
        <f t="shared" si="87"/>
        <v/>
      </c>
      <c r="J2482" s="122" t="s">
        <v>17594</v>
      </c>
      <c r="K2482" s="110" t="s">
        <v>4032</v>
      </c>
      <c r="L2482" s="110" t="s">
        <v>1095</v>
      </c>
      <c r="M2482" s="134" t="str">
        <f t="shared" si="88"/>
        <v/>
      </c>
      <c r="N2482" s="110"/>
      <c r="O2482" s="110"/>
      <c r="P2482" s="234"/>
    </row>
    <row r="2483" spans="1:16" x14ac:dyDescent="0.2">
      <c r="A2483" s="154"/>
      <c r="B2483" s="154"/>
      <c r="C2483" s="154"/>
      <c r="D2483" s="149"/>
      <c r="E2483" s="149"/>
      <c r="F2483" s="150"/>
      <c r="H2483" s="106"/>
      <c r="I2483" s="110" t="str">
        <f t="shared" si="87"/>
        <v/>
      </c>
      <c r="J2483" s="122" t="s">
        <v>17595</v>
      </c>
      <c r="K2483" s="110" t="s">
        <v>4033</v>
      </c>
      <c r="L2483" s="110" t="s">
        <v>1095</v>
      </c>
      <c r="M2483" s="134" t="str">
        <f t="shared" si="88"/>
        <v/>
      </c>
      <c r="N2483" s="110"/>
      <c r="O2483" s="110"/>
      <c r="P2483" s="234"/>
    </row>
    <row r="2484" spans="1:16" x14ac:dyDescent="0.2">
      <c r="A2484" s="154"/>
      <c r="B2484" s="154"/>
      <c r="C2484" s="154"/>
      <c r="D2484" s="149"/>
      <c r="E2484" s="149"/>
      <c r="F2484" s="150"/>
      <c r="H2484" s="106"/>
      <c r="I2484" s="110" t="str">
        <f t="shared" si="87"/>
        <v/>
      </c>
      <c r="J2484" s="122" t="s">
        <v>17596</v>
      </c>
      <c r="K2484" s="110" t="s">
        <v>4034</v>
      </c>
      <c r="L2484" s="110" t="s">
        <v>1095</v>
      </c>
      <c r="M2484" s="134" t="str">
        <f t="shared" si="88"/>
        <v/>
      </c>
      <c r="N2484" s="110"/>
      <c r="O2484" s="110"/>
      <c r="P2484" s="234"/>
    </row>
    <row r="2485" spans="1:16" x14ac:dyDescent="0.2">
      <c r="A2485" s="154"/>
      <c r="B2485" s="154"/>
      <c r="C2485" s="154"/>
      <c r="D2485" s="149"/>
      <c r="E2485" s="149"/>
      <c r="F2485" s="150"/>
      <c r="H2485" s="106"/>
      <c r="I2485" s="110" t="str">
        <f t="shared" si="87"/>
        <v/>
      </c>
      <c r="J2485" s="122" t="s">
        <v>17597</v>
      </c>
      <c r="K2485" s="110" t="s">
        <v>4035</v>
      </c>
      <c r="L2485" s="110" t="s">
        <v>1095</v>
      </c>
      <c r="M2485" s="134" t="str">
        <f t="shared" si="88"/>
        <v/>
      </c>
      <c r="N2485" s="110"/>
      <c r="O2485" s="110"/>
      <c r="P2485" s="234"/>
    </row>
    <row r="2486" spans="1:16" x14ac:dyDescent="0.2">
      <c r="A2486" s="154"/>
      <c r="B2486" s="154"/>
      <c r="C2486" s="154"/>
      <c r="D2486" s="149"/>
      <c r="E2486" s="149"/>
      <c r="F2486" s="150"/>
      <c r="H2486" s="106"/>
      <c r="I2486" s="110" t="str">
        <f t="shared" si="87"/>
        <v/>
      </c>
      <c r="J2486" s="122" t="s">
        <v>17598</v>
      </c>
      <c r="K2486" s="110" t="s">
        <v>4036</v>
      </c>
      <c r="L2486" s="110" t="s">
        <v>1095</v>
      </c>
      <c r="M2486" s="134" t="str">
        <f t="shared" si="88"/>
        <v/>
      </c>
      <c r="N2486" s="110"/>
      <c r="O2486" s="110"/>
      <c r="P2486" s="234"/>
    </row>
    <row r="2487" spans="1:16" x14ac:dyDescent="0.2">
      <c r="A2487" s="154"/>
      <c r="B2487" s="154"/>
      <c r="C2487" s="154"/>
      <c r="D2487" s="149"/>
      <c r="E2487" s="149"/>
      <c r="F2487" s="150"/>
      <c r="H2487" s="106"/>
      <c r="I2487" s="110" t="str">
        <f t="shared" si="87"/>
        <v/>
      </c>
      <c r="J2487" s="122" t="s">
        <v>17599</v>
      </c>
      <c r="K2487" s="110" t="s">
        <v>4037</v>
      </c>
      <c r="L2487" s="110" t="s">
        <v>1095</v>
      </c>
      <c r="M2487" s="134" t="str">
        <f t="shared" si="88"/>
        <v/>
      </c>
      <c r="N2487" s="110"/>
      <c r="O2487" s="110"/>
      <c r="P2487" s="234"/>
    </row>
    <row r="2488" spans="1:16" x14ac:dyDescent="0.2">
      <c r="A2488" s="154"/>
      <c r="B2488" s="154"/>
      <c r="C2488" s="154"/>
      <c r="D2488" s="149"/>
      <c r="E2488" s="149"/>
      <c r="F2488" s="150"/>
      <c r="H2488" s="106"/>
      <c r="I2488" s="110" t="str">
        <f t="shared" si="87"/>
        <v/>
      </c>
      <c r="J2488" s="122" t="s">
        <v>17600</v>
      </c>
      <c r="K2488" s="110" t="s">
        <v>4038</v>
      </c>
      <c r="L2488" s="110" t="s">
        <v>1095</v>
      </c>
      <c r="M2488" s="134" t="str">
        <f t="shared" si="88"/>
        <v/>
      </c>
      <c r="N2488" s="110"/>
      <c r="O2488" s="110"/>
      <c r="P2488" s="234"/>
    </row>
    <row r="2489" spans="1:16" x14ac:dyDescent="0.2">
      <c r="A2489" s="154"/>
      <c r="B2489" s="154"/>
      <c r="C2489" s="154"/>
      <c r="D2489" s="149"/>
      <c r="E2489" s="149"/>
      <c r="F2489" s="150"/>
      <c r="H2489" s="106"/>
      <c r="I2489" s="110" t="str">
        <f t="shared" si="87"/>
        <v/>
      </c>
      <c r="J2489" s="122" t="s">
        <v>17601</v>
      </c>
      <c r="K2489" s="110" t="s">
        <v>4039</v>
      </c>
      <c r="L2489" s="110" t="s">
        <v>17602</v>
      </c>
      <c r="M2489" s="134" t="str">
        <f t="shared" si="88"/>
        <v/>
      </c>
      <c r="N2489" s="110"/>
      <c r="O2489" s="110"/>
      <c r="P2489" s="234" t="s">
        <v>5085</v>
      </c>
    </row>
    <row r="2490" spans="1:16" x14ac:dyDescent="0.2">
      <c r="A2490" s="154"/>
      <c r="B2490" s="154"/>
      <c r="C2490" s="154"/>
      <c r="D2490" s="149"/>
      <c r="E2490" s="149"/>
      <c r="F2490" s="150"/>
      <c r="H2490" s="106"/>
      <c r="I2490" s="110" t="str">
        <f t="shared" si="87"/>
        <v/>
      </c>
      <c r="J2490" s="122" t="s">
        <v>17603</v>
      </c>
      <c r="K2490" s="110" t="s">
        <v>4040</v>
      </c>
      <c r="L2490" s="110" t="s">
        <v>1095</v>
      </c>
      <c r="M2490" s="134" t="str">
        <f t="shared" si="88"/>
        <v/>
      </c>
      <c r="N2490" s="110"/>
      <c r="O2490" s="110"/>
      <c r="P2490" s="234"/>
    </row>
    <row r="2491" spans="1:16" x14ac:dyDescent="0.2">
      <c r="A2491" s="154"/>
      <c r="B2491" s="154"/>
      <c r="C2491" s="154"/>
      <c r="D2491" s="149"/>
      <c r="E2491" s="149"/>
      <c r="F2491" s="150"/>
      <c r="H2491" s="106"/>
      <c r="I2491" s="110" t="str">
        <f t="shared" si="87"/>
        <v/>
      </c>
      <c r="J2491" s="122" t="s">
        <v>17604</v>
      </c>
      <c r="K2491" s="110" t="s">
        <v>4041</v>
      </c>
      <c r="L2491" s="110" t="s">
        <v>17605</v>
      </c>
      <c r="M2491" s="134" t="str">
        <f t="shared" si="88"/>
        <v/>
      </c>
      <c r="N2491" s="110"/>
      <c r="O2491" s="110"/>
      <c r="P2491" s="234" t="s">
        <v>5086</v>
      </c>
    </row>
    <row r="2492" spans="1:16" x14ac:dyDescent="0.2">
      <c r="A2492" s="154"/>
      <c r="B2492" s="154"/>
      <c r="C2492" s="154"/>
      <c r="D2492" s="149"/>
      <c r="E2492" s="149"/>
      <c r="F2492" s="150"/>
      <c r="H2492" s="106"/>
      <c r="I2492" s="110" t="str">
        <f t="shared" si="87"/>
        <v/>
      </c>
      <c r="J2492" s="122" t="s">
        <v>17606</v>
      </c>
      <c r="K2492" s="110" t="s">
        <v>4042</v>
      </c>
      <c r="L2492" s="110" t="s">
        <v>1095</v>
      </c>
      <c r="M2492" s="134" t="str">
        <f t="shared" si="88"/>
        <v/>
      </c>
      <c r="N2492" s="110"/>
      <c r="O2492" s="110"/>
      <c r="P2492" s="234" t="s">
        <v>5087</v>
      </c>
    </row>
    <row r="2493" spans="1:16" x14ac:dyDescent="0.2">
      <c r="A2493" s="154"/>
      <c r="B2493" s="154"/>
      <c r="C2493" s="154"/>
      <c r="D2493" s="149"/>
      <c r="E2493" s="149"/>
      <c r="F2493" s="150"/>
      <c r="H2493" s="106"/>
      <c r="I2493" s="110" t="str">
        <f t="shared" si="87"/>
        <v/>
      </c>
      <c r="J2493" s="122" t="s">
        <v>17607</v>
      </c>
      <c r="K2493" s="110" t="s">
        <v>4043</v>
      </c>
      <c r="L2493" s="110" t="s">
        <v>1095</v>
      </c>
      <c r="M2493" s="134" t="str">
        <f t="shared" si="88"/>
        <v/>
      </c>
      <c r="N2493" s="110"/>
      <c r="O2493" s="110"/>
      <c r="P2493" s="234"/>
    </row>
    <row r="2494" spans="1:16" x14ac:dyDescent="0.2">
      <c r="A2494" s="154"/>
      <c r="B2494" s="154"/>
      <c r="C2494" s="154"/>
      <c r="D2494" s="149"/>
      <c r="E2494" s="149"/>
      <c r="F2494" s="150"/>
      <c r="H2494" s="106"/>
      <c r="I2494" s="110" t="str">
        <f t="shared" si="87"/>
        <v/>
      </c>
      <c r="J2494" s="122" t="s">
        <v>17608</v>
      </c>
      <c r="K2494" s="110" t="s">
        <v>4044</v>
      </c>
      <c r="L2494" s="110" t="s">
        <v>1095</v>
      </c>
      <c r="M2494" s="134" t="str">
        <f t="shared" si="88"/>
        <v/>
      </c>
      <c r="N2494" s="110"/>
      <c r="O2494" s="110"/>
      <c r="P2494" s="234"/>
    </row>
    <row r="2495" spans="1:16" x14ac:dyDescent="0.2">
      <c r="A2495" s="154"/>
      <c r="B2495" s="154"/>
      <c r="C2495" s="154"/>
      <c r="D2495" s="149"/>
      <c r="E2495" s="149"/>
      <c r="F2495" s="150"/>
      <c r="H2495" s="106"/>
      <c r="I2495" s="110" t="str">
        <f t="shared" si="87"/>
        <v/>
      </c>
      <c r="J2495" s="122" t="s">
        <v>17609</v>
      </c>
      <c r="K2495" s="110" t="s">
        <v>4045</v>
      </c>
      <c r="L2495" s="110" t="s">
        <v>1095</v>
      </c>
      <c r="M2495" s="134" t="str">
        <f t="shared" si="88"/>
        <v/>
      </c>
      <c r="N2495" s="110"/>
      <c r="O2495" s="110"/>
      <c r="P2495" s="234"/>
    </row>
    <row r="2496" spans="1:16" x14ac:dyDescent="0.2">
      <c r="A2496" s="154"/>
      <c r="B2496" s="154"/>
      <c r="C2496" s="154"/>
      <c r="D2496" s="149"/>
      <c r="E2496" s="149"/>
      <c r="F2496" s="150"/>
      <c r="H2496" s="106"/>
      <c r="I2496" s="110" t="str">
        <f t="shared" si="87"/>
        <v/>
      </c>
      <c r="J2496" s="122" t="s">
        <v>17610</v>
      </c>
      <c r="K2496" s="110" t="s">
        <v>4046</v>
      </c>
      <c r="L2496" s="110" t="s">
        <v>1095</v>
      </c>
      <c r="M2496" s="134" t="str">
        <f t="shared" si="88"/>
        <v/>
      </c>
      <c r="N2496" s="110"/>
      <c r="O2496" s="110"/>
      <c r="P2496" s="234"/>
    </row>
    <row r="2497" spans="1:16" x14ac:dyDescent="0.2">
      <c r="A2497" s="154"/>
      <c r="B2497" s="154"/>
      <c r="C2497" s="154"/>
      <c r="D2497" s="149"/>
      <c r="E2497" s="149"/>
      <c r="F2497" s="150"/>
      <c r="H2497" s="106"/>
      <c r="I2497" s="110" t="str">
        <f t="shared" si="87"/>
        <v/>
      </c>
      <c r="J2497" s="122" t="s">
        <v>17611</v>
      </c>
      <c r="K2497" s="110" t="s">
        <v>4047</v>
      </c>
      <c r="L2497" s="110" t="s">
        <v>1095</v>
      </c>
      <c r="M2497" s="134" t="str">
        <f t="shared" si="88"/>
        <v/>
      </c>
      <c r="N2497" s="110"/>
      <c r="O2497" s="110"/>
      <c r="P2497" s="234"/>
    </row>
    <row r="2498" spans="1:16" x14ac:dyDescent="0.2">
      <c r="A2498" s="154"/>
      <c r="B2498" s="154"/>
      <c r="C2498" s="154"/>
      <c r="D2498" s="149"/>
      <c r="E2498" s="149"/>
      <c r="F2498" s="150"/>
      <c r="H2498" s="106"/>
      <c r="I2498" s="110" t="str">
        <f t="shared" si="87"/>
        <v/>
      </c>
      <c r="J2498" s="122" t="s">
        <v>17612</v>
      </c>
      <c r="K2498" s="110" t="s">
        <v>4048</v>
      </c>
      <c r="L2498" s="110" t="s">
        <v>1095</v>
      </c>
      <c r="M2498" s="134" t="str">
        <f t="shared" si="88"/>
        <v/>
      </c>
      <c r="N2498" s="110"/>
      <c r="O2498" s="110"/>
      <c r="P2498" s="234"/>
    </row>
    <row r="2499" spans="1:16" x14ac:dyDescent="0.2">
      <c r="A2499" s="154"/>
      <c r="B2499" s="154"/>
      <c r="C2499" s="154"/>
      <c r="D2499" s="149"/>
      <c r="E2499" s="149"/>
      <c r="F2499" s="150"/>
      <c r="H2499" s="106"/>
      <c r="I2499" s="110" t="str">
        <f t="shared" si="87"/>
        <v/>
      </c>
      <c r="J2499" s="122" t="s">
        <v>17613</v>
      </c>
      <c r="K2499" s="110" t="s">
        <v>4049</v>
      </c>
      <c r="L2499" s="110" t="s">
        <v>1095</v>
      </c>
      <c r="M2499" s="134" t="str">
        <f t="shared" si="88"/>
        <v/>
      </c>
      <c r="N2499" s="110"/>
      <c r="O2499" s="110"/>
      <c r="P2499" s="234"/>
    </row>
    <row r="2500" spans="1:16" x14ac:dyDescent="0.2">
      <c r="A2500" s="154"/>
      <c r="B2500" s="154"/>
      <c r="C2500" s="154"/>
      <c r="D2500" s="149"/>
      <c r="E2500" s="149"/>
      <c r="F2500" s="150"/>
      <c r="H2500" s="106"/>
      <c r="I2500" s="110" t="str">
        <f t="shared" si="87"/>
        <v/>
      </c>
      <c r="J2500" s="122" t="s">
        <v>17614</v>
      </c>
      <c r="K2500" s="110" t="s">
        <v>4050</v>
      </c>
      <c r="L2500" s="110" t="s">
        <v>1095</v>
      </c>
      <c r="M2500" s="134" t="str">
        <f t="shared" si="88"/>
        <v/>
      </c>
      <c r="N2500" s="110"/>
      <c r="O2500" s="110"/>
      <c r="P2500" s="234"/>
    </row>
    <row r="2501" spans="1:16" x14ac:dyDescent="0.2">
      <c r="A2501" s="154"/>
      <c r="B2501" s="154"/>
      <c r="C2501" s="154"/>
      <c r="D2501" s="149"/>
      <c r="E2501" s="149"/>
      <c r="F2501" s="150"/>
      <c r="H2501" s="106"/>
      <c r="I2501" s="110" t="str">
        <f t="shared" si="87"/>
        <v/>
      </c>
      <c r="J2501" s="122" t="s">
        <v>17615</v>
      </c>
      <c r="K2501" s="110" t="s">
        <v>4051</v>
      </c>
      <c r="L2501" s="110" t="s">
        <v>17616</v>
      </c>
      <c r="M2501" s="134" t="str">
        <f t="shared" si="88"/>
        <v/>
      </c>
      <c r="N2501" s="110"/>
      <c r="O2501" s="110"/>
      <c r="P2501" s="234" t="s">
        <v>5088</v>
      </c>
    </row>
    <row r="2502" spans="1:16" x14ac:dyDescent="0.2">
      <c r="A2502" s="154"/>
      <c r="B2502" s="154"/>
      <c r="C2502" s="154"/>
      <c r="D2502" s="149"/>
      <c r="E2502" s="149"/>
      <c r="F2502" s="150"/>
      <c r="H2502" s="106"/>
      <c r="I2502" s="110" t="str">
        <f t="shared" si="87"/>
        <v/>
      </c>
      <c r="J2502" s="122" t="s">
        <v>17617</v>
      </c>
      <c r="K2502" s="110" t="s">
        <v>4052</v>
      </c>
      <c r="L2502" s="110" t="s">
        <v>1095</v>
      </c>
      <c r="M2502" s="134" t="str">
        <f t="shared" si="88"/>
        <v/>
      </c>
      <c r="N2502" s="110"/>
      <c r="O2502" s="110"/>
      <c r="P2502" s="234"/>
    </row>
    <row r="2503" spans="1:16" x14ac:dyDescent="0.2">
      <c r="A2503" s="154"/>
      <c r="B2503" s="154"/>
      <c r="C2503" s="154"/>
      <c r="D2503" s="149"/>
      <c r="E2503" s="149"/>
      <c r="F2503" s="150"/>
      <c r="H2503" s="106"/>
      <c r="I2503" s="110" t="str">
        <f t="shared" si="87"/>
        <v/>
      </c>
      <c r="J2503" s="122" t="s">
        <v>17618</v>
      </c>
      <c r="K2503" s="110" t="s">
        <v>4053</v>
      </c>
      <c r="L2503" s="110" t="s">
        <v>1095</v>
      </c>
      <c r="M2503" s="134" t="str">
        <f t="shared" si="88"/>
        <v/>
      </c>
      <c r="N2503" s="110"/>
      <c r="O2503" s="110"/>
      <c r="P2503" s="234" t="s">
        <v>5089</v>
      </c>
    </row>
    <row r="2504" spans="1:16" x14ac:dyDescent="0.2">
      <c r="A2504" s="154"/>
      <c r="B2504" s="154"/>
      <c r="C2504" s="154"/>
      <c r="D2504" s="149"/>
      <c r="E2504" s="149"/>
      <c r="F2504" s="150"/>
      <c r="H2504" s="106"/>
      <c r="I2504" s="110" t="str">
        <f t="shared" si="87"/>
        <v/>
      </c>
      <c r="J2504" s="122" t="s">
        <v>17619</v>
      </c>
      <c r="K2504" s="110" t="s">
        <v>4054</v>
      </c>
      <c r="L2504" s="110" t="s">
        <v>1095</v>
      </c>
      <c r="M2504" s="134" t="str">
        <f t="shared" si="88"/>
        <v/>
      </c>
      <c r="N2504" s="110"/>
      <c r="O2504" s="110"/>
      <c r="P2504" s="234"/>
    </row>
    <row r="2505" spans="1:16" x14ac:dyDescent="0.2">
      <c r="A2505" s="154"/>
      <c r="B2505" s="154"/>
      <c r="C2505" s="154"/>
      <c r="D2505" s="149"/>
      <c r="E2505" s="149"/>
      <c r="F2505" s="150"/>
      <c r="H2505" s="106"/>
      <c r="I2505" s="110" t="str">
        <f t="shared" ref="I2505:I2568" si="89">IFERROR((INDEX(A:E,MATCH($J2505,E:E,0),2)),"")</f>
        <v/>
      </c>
      <c r="J2505" s="122" t="s">
        <v>17620</v>
      </c>
      <c r="K2505" s="110" t="s">
        <v>4055</v>
      </c>
      <c r="L2505" s="110" t="s">
        <v>1095</v>
      </c>
      <c r="M2505" s="134" t="str">
        <f t="shared" si="88"/>
        <v/>
      </c>
      <c r="N2505" s="110"/>
      <c r="O2505" s="110"/>
      <c r="P2505" s="234"/>
    </row>
    <row r="2506" spans="1:16" x14ac:dyDescent="0.2">
      <c r="A2506" s="154"/>
      <c r="B2506" s="154"/>
      <c r="C2506" s="154"/>
      <c r="D2506" s="149"/>
      <c r="E2506" s="149"/>
      <c r="F2506" s="150"/>
      <c r="H2506" s="106"/>
      <c r="I2506" s="110" t="str">
        <f t="shared" si="89"/>
        <v/>
      </c>
      <c r="J2506" s="122" t="s">
        <v>17621</v>
      </c>
      <c r="K2506" s="110" t="s">
        <v>4056</v>
      </c>
      <c r="L2506" s="110" t="s">
        <v>17622</v>
      </c>
      <c r="M2506" s="134" t="str">
        <f t="shared" ref="M2506:M2569" si="90">IF(N2506="","",HYPERLINK(O2506,N2506))</f>
        <v/>
      </c>
      <c r="N2506" s="110"/>
      <c r="O2506" s="110"/>
      <c r="P2506" s="234" t="s">
        <v>5090</v>
      </c>
    </row>
    <row r="2507" spans="1:16" x14ac:dyDescent="0.2">
      <c r="A2507" s="154"/>
      <c r="B2507" s="154"/>
      <c r="C2507" s="154"/>
      <c r="D2507" s="149"/>
      <c r="E2507" s="149"/>
      <c r="F2507" s="150"/>
      <c r="H2507" s="106"/>
      <c r="I2507" s="110" t="str">
        <f t="shared" si="89"/>
        <v/>
      </c>
      <c r="J2507" s="122" t="s">
        <v>17623</v>
      </c>
      <c r="K2507" s="110" t="s">
        <v>4057</v>
      </c>
      <c r="L2507" s="110" t="s">
        <v>1095</v>
      </c>
      <c r="M2507" s="134" t="str">
        <f t="shared" si="90"/>
        <v/>
      </c>
      <c r="N2507" s="110"/>
      <c r="O2507" s="110"/>
      <c r="P2507" s="234"/>
    </row>
    <row r="2508" spans="1:16" x14ac:dyDescent="0.2">
      <c r="A2508" s="154"/>
      <c r="B2508" s="154"/>
      <c r="C2508" s="154"/>
      <c r="D2508" s="149"/>
      <c r="E2508" s="149"/>
      <c r="F2508" s="150"/>
      <c r="H2508" s="106"/>
      <c r="I2508" s="110" t="str">
        <f t="shared" si="89"/>
        <v/>
      </c>
      <c r="J2508" s="122" t="s">
        <v>17624</v>
      </c>
      <c r="K2508" s="110" t="s">
        <v>4058</v>
      </c>
      <c r="L2508" s="110" t="s">
        <v>1095</v>
      </c>
      <c r="M2508" s="134" t="str">
        <f t="shared" si="90"/>
        <v/>
      </c>
      <c r="N2508" s="110"/>
      <c r="O2508" s="110"/>
      <c r="P2508" s="234"/>
    </row>
    <row r="2509" spans="1:16" x14ac:dyDescent="0.2">
      <c r="A2509" s="154"/>
      <c r="B2509" s="154"/>
      <c r="C2509" s="154"/>
      <c r="D2509" s="149"/>
      <c r="E2509" s="149"/>
      <c r="F2509" s="150"/>
      <c r="H2509" s="106"/>
      <c r="I2509" s="110" t="str">
        <f t="shared" si="89"/>
        <v/>
      </c>
      <c r="J2509" s="122" t="s">
        <v>17625</v>
      </c>
      <c r="K2509" s="110" t="s">
        <v>4059</v>
      </c>
      <c r="L2509" s="110" t="s">
        <v>1095</v>
      </c>
      <c r="M2509" s="134" t="str">
        <f t="shared" si="90"/>
        <v/>
      </c>
      <c r="N2509" s="110"/>
      <c r="O2509" s="110"/>
      <c r="P2509" s="234"/>
    </row>
    <row r="2510" spans="1:16" x14ac:dyDescent="0.2">
      <c r="A2510" s="154"/>
      <c r="B2510" s="154"/>
      <c r="C2510" s="154"/>
      <c r="D2510" s="149"/>
      <c r="E2510" s="149"/>
      <c r="F2510" s="150"/>
      <c r="H2510" s="106"/>
      <c r="I2510" s="110" t="str">
        <f t="shared" si="89"/>
        <v/>
      </c>
      <c r="J2510" s="122" t="s">
        <v>17626</v>
      </c>
      <c r="K2510" s="110" t="s">
        <v>4060</v>
      </c>
      <c r="L2510" s="110" t="s">
        <v>1095</v>
      </c>
      <c r="M2510" s="134" t="str">
        <f t="shared" si="90"/>
        <v/>
      </c>
      <c r="N2510" s="110"/>
      <c r="O2510" s="110"/>
      <c r="P2510" s="234"/>
    </row>
    <row r="2511" spans="1:16" x14ac:dyDescent="0.2">
      <c r="A2511" s="154"/>
      <c r="B2511" s="154"/>
      <c r="C2511" s="154"/>
      <c r="D2511" s="149"/>
      <c r="E2511" s="149"/>
      <c r="F2511" s="150"/>
      <c r="H2511" s="106"/>
      <c r="I2511" s="110" t="str">
        <f t="shared" si="89"/>
        <v/>
      </c>
      <c r="J2511" s="122" t="s">
        <v>17627</v>
      </c>
      <c r="K2511" s="110" t="s">
        <v>4061</v>
      </c>
      <c r="L2511" s="110" t="s">
        <v>1095</v>
      </c>
      <c r="M2511" s="134" t="str">
        <f t="shared" si="90"/>
        <v/>
      </c>
      <c r="N2511" s="110"/>
      <c r="O2511" s="110"/>
      <c r="P2511" s="234"/>
    </row>
    <row r="2512" spans="1:16" x14ac:dyDescent="0.2">
      <c r="A2512" s="154"/>
      <c r="B2512" s="154"/>
      <c r="C2512" s="154"/>
      <c r="D2512" s="149"/>
      <c r="E2512" s="149"/>
      <c r="F2512" s="150"/>
      <c r="H2512" s="106"/>
      <c r="I2512" s="110" t="str">
        <f t="shared" si="89"/>
        <v/>
      </c>
      <c r="J2512" s="122" t="s">
        <v>17628</v>
      </c>
      <c r="K2512" s="110" t="s">
        <v>4062</v>
      </c>
      <c r="L2512" s="110" t="s">
        <v>1095</v>
      </c>
      <c r="M2512" s="134" t="str">
        <f t="shared" si="90"/>
        <v/>
      </c>
      <c r="N2512" s="110"/>
      <c r="O2512" s="110"/>
      <c r="P2512" s="234"/>
    </row>
    <row r="2513" spans="1:16" x14ac:dyDescent="0.2">
      <c r="A2513" s="154"/>
      <c r="B2513" s="154"/>
      <c r="C2513" s="154"/>
      <c r="D2513" s="149"/>
      <c r="E2513" s="149"/>
      <c r="F2513" s="150"/>
      <c r="H2513" s="106"/>
      <c r="I2513" s="110" t="str">
        <f t="shared" si="89"/>
        <v/>
      </c>
      <c r="J2513" s="122" t="s">
        <v>17629</v>
      </c>
      <c r="K2513" s="110" t="s">
        <v>4063</v>
      </c>
      <c r="L2513" s="110" t="s">
        <v>1095</v>
      </c>
      <c r="M2513" s="134" t="str">
        <f t="shared" si="90"/>
        <v/>
      </c>
      <c r="N2513" s="110"/>
      <c r="O2513" s="110"/>
      <c r="P2513" s="234"/>
    </row>
    <row r="2514" spans="1:16" x14ac:dyDescent="0.2">
      <c r="A2514" s="154"/>
      <c r="B2514" s="154"/>
      <c r="C2514" s="154"/>
      <c r="D2514" s="149"/>
      <c r="E2514" s="149"/>
      <c r="F2514" s="150"/>
      <c r="H2514" s="106"/>
      <c r="I2514" s="110" t="str">
        <f t="shared" si="89"/>
        <v/>
      </c>
      <c r="J2514" s="122" t="s">
        <v>17630</v>
      </c>
      <c r="K2514" s="110" t="s">
        <v>4064</v>
      </c>
      <c r="L2514" s="110" t="s">
        <v>1095</v>
      </c>
      <c r="M2514" s="134" t="str">
        <f t="shared" si="90"/>
        <v/>
      </c>
      <c r="N2514" s="110"/>
      <c r="O2514" s="110"/>
      <c r="P2514" s="234"/>
    </row>
    <row r="2515" spans="1:16" x14ac:dyDescent="0.2">
      <c r="A2515" s="154"/>
      <c r="B2515" s="154"/>
      <c r="C2515" s="154"/>
      <c r="D2515" s="149"/>
      <c r="E2515" s="149"/>
      <c r="F2515" s="150"/>
      <c r="H2515" s="106"/>
      <c r="I2515" s="110" t="str">
        <f t="shared" si="89"/>
        <v/>
      </c>
      <c r="J2515" s="122" t="s">
        <v>17631</v>
      </c>
      <c r="K2515" s="110" t="s">
        <v>4065</v>
      </c>
      <c r="L2515" s="110" t="s">
        <v>1095</v>
      </c>
      <c r="M2515" s="134" t="str">
        <f t="shared" si="90"/>
        <v/>
      </c>
      <c r="N2515" s="110"/>
      <c r="O2515" s="110"/>
      <c r="P2515" s="234"/>
    </row>
    <row r="2516" spans="1:16" x14ac:dyDescent="0.2">
      <c r="A2516" s="154"/>
      <c r="B2516" s="154"/>
      <c r="C2516" s="154"/>
      <c r="D2516" s="149"/>
      <c r="E2516" s="149"/>
      <c r="F2516" s="150"/>
      <c r="H2516" s="106"/>
      <c r="I2516" s="110" t="str">
        <f t="shared" si="89"/>
        <v/>
      </c>
      <c r="J2516" s="122" t="s">
        <v>17632</v>
      </c>
      <c r="K2516" s="110" t="s">
        <v>4066</v>
      </c>
      <c r="L2516" s="110" t="s">
        <v>1095</v>
      </c>
      <c r="M2516" s="134" t="str">
        <f t="shared" si="90"/>
        <v/>
      </c>
      <c r="N2516" s="110"/>
      <c r="O2516" s="110"/>
      <c r="P2516" s="234"/>
    </row>
    <row r="2517" spans="1:16" x14ac:dyDescent="0.2">
      <c r="A2517" s="154"/>
      <c r="B2517" s="154"/>
      <c r="C2517" s="154"/>
      <c r="D2517" s="149"/>
      <c r="E2517" s="149"/>
      <c r="F2517" s="150"/>
      <c r="H2517" s="106"/>
      <c r="I2517" s="110" t="str">
        <f t="shared" si="89"/>
        <v/>
      </c>
      <c r="J2517" s="122" t="s">
        <v>17633</v>
      </c>
      <c r="K2517" s="110" t="s">
        <v>4067</v>
      </c>
      <c r="L2517" s="110" t="s">
        <v>1095</v>
      </c>
      <c r="M2517" s="134" t="str">
        <f t="shared" si="90"/>
        <v/>
      </c>
      <c r="N2517" s="110"/>
      <c r="O2517" s="110"/>
      <c r="P2517" s="234"/>
    </row>
    <row r="2518" spans="1:16" x14ac:dyDescent="0.2">
      <c r="A2518" s="154"/>
      <c r="B2518" s="154"/>
      <c r="C2518" s="154"/>
      <c r="D2518" s="149"/>
      <c r="E2518" s="149"/>
      <c r="F2518" s="150"/>
      <c r="H2518" s="106"/>
      <c r="I2518" s="110" t="str">
        <f t="shared" si="89"/>
        <v/>
      </c>
      <c r="J2518" s="122" t="s">
        <v>17634</v>
      </c>
      <c r="K2518" s="110" t="s">
        <v>4068</v>
      </c>
      <c r="L2518" s="110" t="s">
        <v>1095</v>
      </c>
      <c r="M2518" s="134" t="str">
        <f t="shared" si="90"/>
        <v/>
      </c>
      <c r="N2518" s="110"/>
      <c r="O2518" s="110"/>
      <c r="P2518" s="234"/>
    </row>
    <row r="2519" spans="1:16" x14ac:dyDescent="0.2">
      <c r="A2519" s="154"/>
      <c r="B2519" s="154"/>
      <c r="C2519" s="154"/>
      <c r="D2519" s="149"/>
      <c r="E2519" s="149"/>
      <c r="F2519" s="150"/>
      <c r="H2519" s="106"/>
      <c r="I2519" s="110" t="str">
        <f t="shared" si="89"/>
        <v/>
      </c>
      <c r="J2519" s="122" t="s">
        <v>17635</v>
      </c>
      <c r="K2519" s="110" t="s">
        <v>4069</v>
      </c>
      <c r="L2519" s="110" t="s">
        <v>1095</v>
      </c>
      <c r="M2519" s="134" t="str">
        <f t="shared" si="90"/>
        <v/>
      </c>
      <c r="N2519" s="110"/>
      <c r="O2519" s="110"/>
      <c r="P2519" s="234"/>
    </row>
    <row r="2520" spans="1:16" x14ac:dyDescent="0.2">
      <c r="A2520" s="154"/>
      <c r="B2520" s="154"/>
      <c r="C2520" s="154"/>
      <c r="D2520" s="149"/>
      <c r="E2520" s="149"/>
      <c r="F2520" s="150"/>
      <c r="H2520" s="106"/>
      <c r="I2520" s="110" t="str">
        <f t="shared" si="89"/>
        <v/>
      </c>
      <c r="J2520" s="122" t="s">
        <v>17636</v>
      </c>
      <c r="K2520" s="110" t="s">
        <v>4070</v>
      </c>
      <c r="L2520" s="110" t="s">
        <v>1095</v>
      </c>
      <c r="M2520" s="134" t="str">
        <f t="shared" si="90"/>
        <v/>
      </c>
      <c r="N2520" s="110"/>
      <c r="O2520" s="110"/>
      <c r="P2520" s="234"/>
    </row>
    <row r="2521" spans="1:16" x14ac:dyDescent="0.2">
      <c r="A2521" s="154"/>
      <c r="B2521" s="154"/>
      <c r="C2521" s="154"/>
      <c r="D2521" s="149"/>
      <c r="E2521" s="149"/>
      <c r="F2521" s="150"/>
      <c r="H2521" s="106"/>
      <c r="I2521" s="110" t="str">
        <f t="shared" si="89"/>
        <v/>
      </c>
      <c r="J2521" s="122" t="s">
        <v>17637</v>
      </c>
      <c r="K2521" s="110" t="s">
        <v>4071</v>
      </c>
      <c r="L2521" s="110" t="s">
        <v>1095</v>
      </c>
      <c r="M2521" s="134" t="str">
        <f t="shared" si="90"/>
        <v/>
      </c>
      <c r="N2521" s="110"/>
      <c r="O2521" s="110"/>
      <c r="P2521" s="234"/>
    </row>
    <row r="2522" spans="1:16" x14ac:dyDescent="0.2">
      <c r="A2522" s="154"/>
      <c r="B2522" s="154"/>
      <c r="C2522" s="154"/>
      <c r="D2522" s="149"/>
      <c r="E2522" s="149"/>
      <c r="F2522" s="150"/>
      <c r="H2522" s="106"/>
      <c r="I2522" s="110" t="str">
        <f t="shared" si="89"/>
        <v/>
      </c>
      <c r="J2522" s="122" t="s">
        <v>17638</v>
      </c>
      <c r="K2522" s="110" t="s">
        <v>4072</v>
      </c>
      <c r="L2522" s="110" t="s">
        <v>1095</v>
      </c>
      <c r="M2522" s="134" t="str">
        <f t="shared" si="90"/>
        <v/>
      </c>
      <c r="N2522" s="110"/>
      <c r="O2522" s="110"/>
      <c r="P2522" s="234"/>
    </row>
    <row r="2523" spans="1:16" x14ac:dyDescent="0.2">
      <c r="A2523" s="154"/>
      <c r="B2523" s="154"/>
      <c r="C2523" s="154"/>
      <c r="D2523" s="149"/>
      <c r="E2523" s="149"/>
      <c r="F2523" s="150"/>
      <c r="H2523" s="106"/>
      <c r="I2523" s="110" t="str">
        <f t="shared" si="89"/>
        <v/>
      </c>
      <c r="J2523" s="122" t="s">
        <v>17639</v>
      </c>
      <c r="K2523" s="110" t="s">
        <v>4073</v>
      </c>
      <c r="L2523" s="110" t="s">
        <v>1095</v>
      </c>
      <c r="M2523" s="134" t="str">
        <f t="shared" si="90"/>
        <v/>
      </c>
      <c r="N2523" s="110"/>
      <c r="O2523" s="110"/>
      <c r="P2523" s="234"/>
    </row>
    <row r="2524" spans="1:16" x14ac:dyDescent="0.2">
      <c r="A2524" s="154"/>
      <c r="B2524" s="154"/>
      <c r="C2524" s="154"/>
      <c r="D2524" s="149"/>
      <c r="E2524" s="149"/>
      <c r="F2524" s="150"/>
      <c r="H2524" s="106"/>
      <c r="I2524" s="110" t="str">
        <f t="shared" si="89"/>
        <v/>
      </c>
      <c r="J2524" s="122" t="s">
        <v>17640</v>
      </c>
      <c r="K2524" s="110" t="s">
        <v>4074</v>
      </c>
      <c r="L2524" s="110" t="s">
        <v>1095</v>
      </c>
      <c r="M2524" s="134" t="str">
        <f t="shared" si="90"/>
        <v/>
      </c>
      <c r="N2524" s="110"/>
      <c r="O2524" s="110"/>
      <c r="P2524" s="234"/>
    </row>
    <row r="2525" spans="1:16" x14ac:dyDescent="0.2">
      <c r="A2525" s="154"/>
      <c r="B2525" s="154"/>
      <c r="C2525" s="154"/>
      <c r="D2525" s="149"/>
      <c r="E2525" s="149"/>
      <c r="F2525" s="150"/>
      <c r="H2525" s="106"/>
      <c r="I2525" s="110" t="str">
        <f t="shared" si="89"/>
        <v/>
      </c>
      <c r="J2525" s="122" t="s">
        <v>17641</v>
      </c>
      <c r="K2525" s="110" t="s">
        <v>4075</v>
      </c>
      <c r="L2525" s="110" t="s">
        <v>1095</v>
      </c>
      <c r="M2525" s="134" t="str">
        <f t="shared" si="90"/>
        <v/>
      </c>
      <c r="N2525" s="110"/>
      <c r="O2525" s="110"/>
      <c r="P2525" s="234"/>
    </row>
    <row r="2526" spans="1:16" x14ac:dyDescent="0.2">
      <c r="A2526" s="154"/>
      <c r="B2526" s="154"/>
      <c r="C2526" s="154"/>
      <c r="D2526" s="149"/>
      <c r="E2526" s="149"/>
      <c r="F2526" s="150"/>
      <c r="H2526" s="106"/>
      <c r="I2526" s="110" t="str">
        <f t="shared" si="89"/>
        <v/>
      </c>
      <c r="J2526" s="122" t="s">
        <v>17642</v>
      </c>
      <c r="K2526" s="110" t="s">
        <v>4076</v>
      </c>
      <c r="L2526" s="110" t="s">
        <v>1095</v>
      </c>
      <c r="M2526" s="134" t="str">
        <f t="shared" si="90"/>
        <v/>
      </c>
      <c r="N2526" s="110"/>
      <c r="O2526" s="110"/>
      <c r="P2526" s="234"/>
    </row>
    <row r="2527" spans="1:16" x14ac:dyDescent="0.2">
      <c r="A2527" s="154"/>
      <c r="B2527" s="154"/>
      <c r="C2527" s="154"/>
      <c r="D2527" s="149"/>
      <c r="E2527" s="149"/>
      <c r="F2527" s="150"/>
      <c r="H2527" s="106"/>
      <c r="I2527" s="110" t="str">
        <f t="shared" si="89"/>
        <v/>
      </c>
      <c r="J2527" s="122" t="s">
        <v>17643</v>
      </c>
      <c r="K2527" s="110" t="s">
        <v>4077</v>
      </c>
      <c r="L2527" s="110" t="s">
        <v>1095</v>
      </c>
      <c r="M2527" s="134" t="str">
        <f t="shared" si="90"/>
        <v/>
      </c>
      <c r="N2527" s="110"/>
      <c r="O2527" s="110"/>
      <c r="P2527" s="234"/>
    </row>
    <row r="2528" spans="1:16" x14ac:dyDescent="0.2">
      <c r="A2528" s="154"/>
      <c r="B2528" s="154"/>
      <c r="C2528" s="154"/>
      <c r="D2528" s="149"/>
      <c r="E2528" s="149"/>
      <c r="F2528" s="150"/>
      <c r="H2528" s="106"/>
      <c r="I2528" s="110" t="str">
        <f t="shared" si="89"/>
        <v/>
      </c>
      <c r="J2528" s="122" t="s">
        <v>17644</v>
      </c>
      <c r="K2528" s="110" t="s">
        <v>4078</v>
      </c>
      <c r="L2528" s="110" t="s">
        <v>1095</v>
      </c>
      <c r="M2528" s="134" t="str">
        <f t="shared" si="90"/>
        <v/>
      </c>
      <c r="N2528" s="110"/>
      <c r="O2528" s="110"/>
      <c r="P2528" s="234"/>
    </row>
    <row r="2529" spans="1:16" x14ac:dyDescent="0.2">
      <c r="A2529" s="154"/>
      <c r="B2529" s="154"/>
      <c r="C2529" s="154"/>
      <c r="D2529" s="149"/>
      <c r="E2529" s="149"/>
      <c r="F2529" s="150"/>
      <c r="H2529" s="106"/>
      <c r="I2529" s="110" t="str">
        <f t="shared" si="89"/>
        <v/>
      </c>
      <c r="J2529" s="122" t="s">
        <v>17645</v>
      </c>
      <c r="K2529" s="110" t="s">
        <v>4079</v>
      </c>
      <c r="L2529" s="110" t="s">
        <v>1095</v>
      </c>
      <c r="M2529" s="134" t="str">
        <f t="shared" si="90"/>
        <v/>
      </c>
      <c r="N2529" s="110"/>
      <c r="O2529" s="110"/>
      <c r="P2529" s="234"/>
    </row>
    <row r="2530" spans="1:16" x14ac:dyDescent="0.2">
      <c r="A2530" s="154"/>
      <c r="B2530" s="154"/>
      <c r="C2530" s="154"/>
      <c r="D2530" s="149"/>
      <c r="E2530" s="149"/>
      <c r="F2530" s="150"/>
      <c r="H2530" s="106"/>
      <c r="I2530" s="110" t="str">
        <f t="shared" si="89"/>
        <v/>
      </c>
      <c r="J2530" s="122" t="s">
        <v>17646</v>
      </c>
      <c r="K2530" s="110" t="s">
        <v>4080</v>
      </c>
      <c r="L2530" s="110" t="s">
        <v>1095</v>
      </c>
      <c r="M2530" s="134" t="str">
        <f t="shared" si="90"/>
        <v/>
      </c>
      <c r="N2530" s="110"/>
      <c r="O2530" s="110"/>
      <c r="P2530" s="234"/>
    </row>
    <row r="2531" spans="1:16" x14ac:dyDescent="0.2">
      <c r="A2531" s="154"/>
      <c r="B2531" s="154"/>
      <c r="C2531" s="154"/>
      <c r="D2531" s="149"/>
      <c r="E2531" s="149"/>
      <c r="F2531" s="150"/>
      <c r="H2531" s="106"/>
      <c r="I2531" s="110" t="str">
        <f t="shared" si="89"/>
        <v/>
      </c>
      <c r="J2531" s="122" t="s">
        <v>17647</v>
      </c>
      <c r="K2531" s="110" t="s">
        <v>4081</v>
      </c>
      <c r="L2531" s="110" t="s">
        <v>1095</v>
      </c>
      <c r="M2531" s="134" t="str">
        <f t="shared" si="90"/>
        <v/>
      </c>
      <c r="N2531" s="110"/>
      <c r="O2531" s="110"/>
      <c r="P2531" s="234"/>
    </row>
    <row r="2532" spans="1:16" x14ac:dyDescent="0.2">
      <c r="A2532" s="154"/>
      <c r="B2532" s="154"/>
      <c r="C2532" s="154"/>
      <c r="D2532" s="149"/>
      <c r="E2532" s="149"/>
      <c r="F2532" s="150"/>
      <c r="H2532" s="106"/>
      <c r="I2532" s="110" t="str">
        <f t="shared" si="89"/>
        <v/>
      </c>
      <c r="J2532" s="122" t="s">
        <v>17648</v>
      </c>
      <c r="K2532" s="110" t="s">
        <v>4082</v>
      </c>
      <c r="L2532" s="110" t="s">
        <v>1095</v>
      </c>
      <c r="M2532" s="134" t="str">
        <f t="shared" si="90"/>
        <v/>
      </c>
      <c r="N2532" s="110"/>
      <c r="O2532" s="110"/>
      <c r="P2532" s="234"/>
    </row>
    <row r="2533" spans="1:16" x14ac:dyDescent="0.2">
      <c r="A2533" s="154"/>
      <c r="B2533" s="154"/>
      <c r="C2533" s="154"/>
      <c r="D2533" s="149"/>
      <c r="E2533" s="149"/>
      <c r="F2533" s="150"/>
      <c r="H2533" s="106"/>
      <c r="I2533" s="110" t="str">
        <f t="shared" si="89"/>
        <v/>
      </c>
      <c r="J2533" s="122" t="s">
        <v>17649</v>
      </c>
      <c r="K2533" s="110" t="s">
        <v>4083</v>
      </c>
      <c r="L2533" s="110" t="s">
        <v>1095</v>
      </c>
      <c r="M2533" s="134" t="str">
        <f t="shared" si="90"/>
        <v/>
      </c>
      <c r="N2533" s="110"/>
      <c r="O2533" s="110"/>
      <c r="P2533" s="234"/>
    </row>
    <row r="2534" spans="1:16" x14ac:dyDescent="0.2">
      <c r="A2534" s="154"/>
      <c r="B2534" s="154"/>
      <c r="C2534" s="154"/>
      <c r="D2534" s="149"/>
      <c r="E2534" s="149"/>
      <c r="F2534" s="150"/>
      <c r="H2534" s="106"/>
      <c r="I2534" s="110" t="str">
        <f t="shared" si="89"/>
        <v/>
      </c>
      <c r="J2534" s="122" t="s">
        <v>17650</v>
      </c>
      <c r="K2534" s="110" t="s">
        <v>4084</v>
      </c>
      <c r="L2534" s="110" t="s">
        <v>1095</v>
      </c>
      <c r="M2534" s="134" t="str">
        <f t="shared" si="90"/>
        <v/>
      </c>
      <c r="N2534" s="110"/>
      <c r="O2534" s="110"/>
      <c r="P2534" s="234"/>
    </row>
    <row r="2535" spans="1:16" x14ac:dyDescent="0.2">
      <c r="A2535" s="154"/>
      <c r="B2535" s="154"/>
      <c r="C2535" s="154"/>
      <c r="D2535" s="149"/>
      <c r="E2535" s="149"/>
      <c r="F2535" s="150"/>
      <c r="H2535" s="106"/>
      <c r="I2535" s="110" t="str">
        <f t="shared" si="89"/>
        <v/>
      </c>
      <c r="J2535" s="122" t="s">
        <v>17651</v>
      </c>
      <c r="K2535" s="110" t="s">
        <v>4085</v>
      </c>
      <c r="L2535" s="110" t="s">
        <v>1095</v>
      </c>
      <c r="M2535" s="134" t="str">
        <f t="shared" si="90"/>
        <v/>
      </c>
      <c r="N2535" s="110"/>
      <c r="O2535" s="110"/>
      <c r="P2535" s="234"/>
    </row>
    <row r="2536" spans="1:16" x14ac:dyDescent="0.2">
      <c r="A2536" s="154"/>
      <c r="B2536" s="154"/>
      <c r="C2536" s="154"/>
      <c r="D2536" s="149"/>
      <c r="E2536" s="149"/>
      <c r="F2536" s="150"/>
      <c r="H2536" s="106"/>
      <c r="I2536" s="110" t="str">
        <f t="shared" si="89"/>
        <v/>
      </c>
      <c r="J2536" s="122" t="s">
        <v>17652</v>
      </c>
      <c r="K2536" s="110" t="s">
        <v>4086</v>
      </c>
      <c r="L2536" s="110" t="s">
        <v>1095</v>
      </c>
      <c r="M2536" s="134" t="str">
        <f t="shared" si="90"/>
        <v/>
      </c>
      <c r="N2536" s="110"/>
      <c r="O2536" s="110"/>
      <c r="P2536" s="234"/>
    </row>
    <row r="2537" spans="1:16" x14ac:dyDescent="0.2">
      <c r="A2537" s="154"/>
      <c r="B2537" s="154"/>
      <c r="C2537" s="154"/>
      <c r="D2537" s="149"/>
      <c r="E2537" s="149"/>
      <c r="F2537" s="150"/>
      <c r="H2537" s="106"/>
      <c r="I2537" s="110" t="str">
        <f t="shared" si="89"/>
        <v/>
      </c>
      <c r="J2537" s="122" t="s">
        <v>17653</v>
      </c>
      <c r="K2537" s="110" t="s">
        <v>4087</v>
      </c>
      <c r="L2537" s="110" t="s">
        <v>1095</v>
      </c>
      <c r="M2537" s="134" t="str">
        <f t="shared" si="90"/>
        <v/>
      </c>
      <c r="N2537" s="110"/>
      <c r="O2537" s="110"/>
      <c r="P2537" s="234"/>
    </row>
    <row r="2538" spans="1:16" x14ac:dyDescent="0.2">
      <c r="A2538" s="154"/>
      <c r="B2538" s="154"/>
      <c r="C2538" s="154"/>
      <c r="D2538" s="149"/>
      <c r="E2538" s="149"/>
      <c r="F2538" s="150"/>
      <c r="H2538" s="106"/>
      <c r="I2538" s="110" t="str">
        <f t="shared" si="89"/>
        <v/>
      </c>
      <c r="J2538" s="122" t="s">
        <v>17654</v>
      </c>
      <c r="K2538" s="110" t="s">
        <v>4088</v>
      </c>
      <c r="L2538" s="110" t="s">
        <v>1095</v>
      </c>
      <c r="M2538" s="134" t="str">
        <f t="shared" si="90"/>
        <v/>
      </c>
      <c r="N2538" s="110"/>
      <c r="O2538" s="110"/>
      <c r="P2538" s="234"/>
    </row>
    <row r="2539" spans="1:16" x14ac:dyDescent="0.2">
      <c r="A2539" s="154"/>
      <c r="B2539" s="154"/>
      <c r="C2539" s="154"/>
      <c r="D2539" s="149"/>
      <c r="E2539" s="149"/>
      <c r="F2539" s="150"/>
      <c r="H2539" s="106"/>
      <c r="I2539" s="110" t="str">
        <f t="shared" si="89"/>
        <v/>
      </c>
      <c r="J2539" s="122" t="s">
        <v>17655</v>
      </c>
      <c r="K2539" s="110" t="s">
        <v>4089</v>
      </c>
      <c r="L2539" s="110" t="s">
        <v>1095</v>
      </c>
      <c r="M2539" s="134" t="str">
        <f t="shared" si="90"/>
        <v/>
      </c>
      <c r="N2539" s="110"/>
      <c r="O2539" s="110"/>
      <c r="P2539" s="234"/>
    </row>
    <row r="2540" spans="1:16" x14ac:dyDescent="0.2">
      <c r="A2540" s="154"/>
      <c r="B2540" s="154"/>
      <c r="C2540" s="154"/>
      <c r="D2540" s="149"/>
      <c r="E2540" s="149"/>
      <c r="F2540" s="150"/>
      <c r="H2540" s="106"/>
      <c r="I2540" s="110" t="str">
        <f t="shared" si="89"/>
        <v/>
      </c>
      <c r="J2540" s="122" t="s">
        <v>17656</v>
      </c>
      <c r="K2540" s="110" t="s">
        <v>4090</v>
      </c>
      <c r="L2540" s="110" t="s">
        <v>1095</v>
      </c>
      <c r="M2540" s="134" t="str">
        <f t="shared" si="90"/>
        <v/>
      </c>
      <c r="N2540" s="110"/>
      <c r="O2540" s="110"/>
      <c r="P2540" s="234"/>
    </row>
    <row r="2541" spans="1:16" x14ac:dyDescent="0.2">
      <c r="A2541" s="154"/>
      <c r="B2541" s="154"/>
      <c r="C2541" s="154"/>
      <c r="D2541" s="149"/>
      <c r="E2541" s="149"/>
      <c r="F2541" s="150"/>
      <c r="H2541" s="106"/>
      <c r="I2541" s="110" t="str">
        <f t="shared" si="89"/>
        <v/>
      </c>
      <c r="J2541" s="122" t="s">
        <v>17657</v>
      </c>
      <c r="K2541" s="110" t="s">
        <v>4091</v>
      </c>
      <c r="L2541" s="110" t="s">
        <v>1095</v>
      </c>
      <c r="M2541" s="134" t="str">
        <f t="shared" si="90"/>
        <v/>
      </c>
      <c r="N2541" s="110"/>
      <c r="O2541" s="110"/>
      <c r="P2541" s="234"/>
    </row>
    <row r="2542" spans="1:16" x14ac:dyDescent="0.2">
      <c r="A2542" s="154"/>
      <c r="B2542" s="154"/>
      <c r="C2542" s="154"/>
      <c r="D2542" s="149"/>
      <c r="E2542" s="149"/>
      <c r="F2542" s="150"/>
      <c r="H2542" s="106"/>
      <c r="I2542" s="110" t="str">
        <f t="shared" si="89"/>
        <v/>
      </c>
      <c r="J2542" s="122" t="s">
        <v>17658</v>
      </c>
      <c r="K2542" s="110" t="s">
        <v>4092</v>
      </c>
      <c r="L2542" s="110" t="s">
        <v>1095</v>
      </c>
      <c r="M2542" s="134" t="str">
        <f t="shared" si="90"/>
        <v/>
      </c>
      <c r="N2542" s="110"/>
      <c r="O2542" s="110"/>
      <c r="P2542" s="234"/>
    </row>
    <row r="2543" spans="1:16" x14ac:dyDescent="0.2">
      <c r="A2543" s="154"/>
      <c r="B2543" s="154"/>
      <c r="C2543" s="154"/>
      <c r="D2543" s="149"/>
      <c r="E2543" s="149"/>
      <c r="F2543" s="150"/>
      <c r="H2543" s="106"/>
      <c r="I2543" s="110" t="str">
        <f t="shared" si="89"/>
        <v/>
      </c>
      <c r="J2543" s="122" t="s">
        <v>17659</v>
      </c>
      <c r="K2543" s="110" t="s">
        <v>4093</v>
      </c>
      <c r="L2543" s="110" t="s">
        <v>1095</v>
      </c>
      <c r="M2543" s="134" t="str">
        <f t="shared" si="90"/>
        <v/>
      </c>
      <c r="N2543" s="110"/>
      <c r="O2543" s="110"/>
      <c r="P2543" s="234"/>
    </row>
    <row r="2544" spans="1:16" x14ac:dyDescent="0.2">
      <c r="A2544" s="154"/>
      <c r="B2544" s="154"/>
      <c r="C2544" s="154"/>
      <c r="D2544" s="149"/>
      <c r="E2544" s="149"/>
      <c r="F2544" s="150"/>
      <c r="H2544" s="106"/>
      <c r="I2544" s="110" t="str">
        <f t="shared" si="89"/>
        <v/>
      </c>
      <c r="J2544" s="122" t="s">
        <v>17660</v>
      </c>
      <c r="K2544" s="110" t="s">
        <v>4094</v>
      </c>
      <c r="L2544" s="110" t="s">
        <v>1095</v>
      </c>
      <c r="M2544" s="134" t="str">
        <f t="shared" si="90"/>
        <v/>
      </c>
      <c r="N2544" s="110"/>
      <c r="O2544" s="110"/>
      <c r="P2544" s="234"/>
    </row>
    <row r="2545" spans="1:16" x14ac:dyDescent="0.2">
      <c r="A2545" s="154"/>
      <c r="B2545" s="154"/>
      <c r="C2545" s="154"/>
      <c r="D2545" s="149"/>
      <c r="E2545" s="149"/>
      <c r="F2545" s="150"/>
      <c r="H2545" s="106"/>
      <c r="I2545" s="110" t="str">
        <f t="shared" si="89"/>
        <v/>
      </c>
      <c r="J2545" s="122" t="s">
        <v>17661</v>
      </c>
      <c r="K2545" s="110" t="s">
        <v>4096</v>
      </c>
      <c r="L2545" s="110" t="s">
        <v>1095</v>
      </c>
      <c r="M2545" s="134" t="str">
        <f t="shared" si="90"/>
        <v/>
      </c>
      <c r="N2545" s="110"/>
      <c r="O2545" s="110"/>
      <c r="P2545" s="234"/>
    </row>
    <row r="2546" spans="1:16" x14ac:dyDescent="0.2">
      <c r="A2546" s="154"/>
      <c r="B2546" s="154"/>
      <c r="C2546" s="154"/>
      <c r="D2546" s="149"/>
      <c r="E2546" s="149"/>
      <c r="F2546" s="150"/>
      <c r="H2546" s="106"/>
      <c r="I2546" s="110" t="str">
        <f t="shared" si="89"/>
        <v/>
      </c>
      <c r="J2546" s="122" t="s">
        <v>17662</v>
      </c>
      <c r="K2546" s="110" t="s">
        <v>4097</v>
      </c>
      <c r="L2546" s="110" t="s">
        <v>1095</v>
      </c>
      <c r="M2546" s="134" t="str">
        <f t="shared" si="90"/>
        <v/>
      </c>
      <c r="N2546" s="110"/>
      <c r="O2546" s="110"/>
      <c r="P2546" s="234"/>
    </row>
    <row r="2547" spans="1:16" x14ac:dyDescent="0.2">
      <c r="A2547" s="154"/>
      <c r="B2547" s="154"/>
      <c r="C2547" s="154"/>
      <c r="D2547" s="149"/>
      <c r="E2547" s="149"/>
      <c r="F2547" s="150"/>
      <c r="H2547" s="106"/>
      <c r="I2547" s="110" t="str">
        <f t="shared" si="89"/>
        <v/>
      </c>
      <c r="J2547" s="122" t="s">
        <v>17663</v>
      </c>
      <c r="K2547" s="110" t="s">
        <v>4098</v>
      </c>
      <c r="L2547" s="110" t="s">
        <v>1095</v>
      </c>
      <c r="M2547" s="134" t="str">
        <f t="shared" si="90"/>
        <v/>
      </c>
      <c r="N2547" s="110"/>
      <c r="O2547" s="110"/>
      <c r="P2547" s="234"/>
    </row>
    <row r="2548" spans="1:16" x14ac:dyDescent="0.2">
      <c r="A2548" s="154"/>
      <c r="B2548" s="154"/>
      <c r="C2548" s="154"/>
      <c r="D2548" s="149"/>
      <c r="E2548" s="149"/>
      <c r="F2548" s="150"/>
      <c r="H2548" s="106"/>
      <c r="I2548" s="110" t="str">
        <f t="shared" si="89"/>
        <v/>
      </c>
      <c r="J2548" s="122" t="s">
        <v>17664</v>
      </c>
      <c r="K2548" s="110" t="s">
        <v>4099</v>
      </c>
      <c r="L2548" s="110" t="s">
        <v>17665</v>
      </c>
      <c r="M2548" s="134" t="str">
        <f t="shared" si="90"/>
        <v/>
      </c>
      <c r="N2548" s="110"/>
      <c r="O2548" s="110"/>
      <c r="P2548" s="234" t="s">
        <v>5091</v>
      </c>
    </row>
    <row r="2549" spans="1:16" x14ac:dyDescent="0.2">
      <c r="A2549" s="154"/>
      <c r="B2549" s="154"/>
      <c r="C2549" s="154"/>
      <c r="D2549" s="149"/>
      <c r="E2549" s="149"/>
      <c r="F2549" s="150"/>
      <c r="H2549" s="106"/>
      <c r="I2549" s="110" t="str">
        <f t="shared" si="89"/>
        <v/>
      </c>
      <c r="J2549" s="122" t="s">
        <v>17666</v>
      </c>
      <c r="K2549" s="110" t="s">
        <v>4100</v>
      </c>
      <c r="L2549" s="110" t="s">
        <v>1095</v>
      </c>
      <c r="M2549" s="134" t="str">
        <f t="shared" si="90"/>
        <v/>
      </c>
      <c r="N2549" s="110"/>
      <c r="O2549" s="110"/>
      <c r="P2549" s="234" t="s">
        <v>5092</v>
      </c>
    </row>
    <row r="2550" spans="1:16" x14ac:dyDescent="0.2">
      <c r="A2550" s="154"/>
      <c r="B2550" s="154"/>
      <c r="C2550" s="154"/>
      <c r="D2550" s="149"/>
      <c r="E2550" s="149"/>
      <c r="F2550" s="150"/>
      <c r="H2550" s="106"/>
      <c r="I2550" s="110" t="str">
        <f t="shared" si="89"/>
        <v/>
      </c>
      <c r="J2550" s="122" t="s">
        <v>17667</v>
      </c>
      <c r="K2550" s="110" t="s">
        <v>4101</v>
      </c>
      <c r="L2550" s="110" t="s">
        <v>1095</v>
      </c>
      <c r="M2550" s="134" t="str">
        <f t="shared" si="90"/>
        <v/>
      </c>
      <c r="N2550" s="110"/>
      <c r="O2550" s="110"/>
      <c r="P2550" s="234"/>
    </row>
    <row r="2551" spans="1:16" x14ac:dyDescent="0.2">
      <c r="A2551" s="154"/>
      <c r="B2551" s="154"/>
      <c r="C2551" s="154"/>
      <c r="D2551" s="149"/>
      <c r="E2551" s="149"/>
      <c r="F2551" s="150"/>
      <c r="H2551" s="106"/>
      <c r="I2551" s="110" t="str">
        <f t="shared" si="89"/>
        <v/>
      </c>
      <c r="J2551" s="122" t="s">
        <v>17668</v>
      </c>
      <c r="K2551" s="110" t="s">
        <v>4102</v>
      </c>
      <c r="L2551" s="110" t="s">
        <v>1095</v>
      </c>
      <c r="M2551" s="134" t="str">
        <f t="shared" si="90"/>
        <v/>
      </c>
      <c r="N2551" s="110"/>
      <c r="O2551" s="110"/>
      <c r="P2551" s="234"/>
    </row>
    <row r="2552" spans="1:16" x14ac:dyDescent="0.2">
      <c r="A2552" s="154"/>
      <c r="B2552" s="154"/>
      <c r="C2552" s="154"/>
      <c r="D2552" s="149"/>
      <c r="E2552" s="149"/>
      <c r="F2552" s="150"/>
      <c r="H2552" s="106"/>
      <c r="I2552" s="110" t="str">
        <f t="shared" si="89"/>
        <v/>
      </c>
      <c r="J2552" s="122" t="s">
        <v>17669</v>
      </c>
      <c r="K2552" s="110" t="s">
        <v>4103</v>
      </c>
      <c r="L2552" s="110" t="s">
        <v>1095</v>
      </c>
      <c r="M2552" s="134" t="str">
        <f t="shared" si="90"/>
        <v/>
      </c>
      <c r="N2552" s="110"/>
      <c r="O2552" s="110"/>
      <c r="P2552" s="234" t="s">
        <v>5093</v>
      </c>
    </row>
    <row r="2553" spans="1:16" x14ac:dyDescent="0.2">
      <c r="A2553" s="154"/>
      <c r="B2553" s="154"/>
      <c r="C2553" s="154"/>
      <c r="D2553" s="149"/>
      <c r="E2553" s="149"/>
      <c r="F2553" s="150"/>
      <c r="H2553" s="106"/>
      <c r="I2553" s="110" t="str">
        <f t="shared" si="89"/>
        <v/>
      </c>
      <c r="J2553" s="122" t="s">
        <v>17670</v>
      </c>
      <c r="K2553" s="110" t="s">
        <v>4104</v>
      </c>
      <c r="L2553" s="110" t="s">
        <v>1095</v>
      </c>
      <c r="M2553" s="134" t="str">
        <f t="shared" si="90"/>
        <v/>
      </c>
      <c r="N2553" s="110"/>
      <c r="O2553" s="110"/>
      <c r="P2553" s="234" t="s">
        <v>5094</v>
      </c>
    </row>
    <row r="2554" spans="1:16" x14ac:dyDescent="0.2">
      <c r="A2554" s="154"/>
      <c r="B2554" s="154"/>
      <c r="C2554" s="154"/>
      <c r="D2554" s="149"/>
      <c r="E2554" s="149"/>
      <c r="F2554" s="150"/>
      <c r="H2554" s="106"/>
      <c r="I2554" s="110" t="str">
        <f t="shared" si="89"/>
        <v/>
      </c>
      <c r="J2554" s="122" t="s">
        <v>17671</v>
      </c>
      <c r="K2554" s="110" t="s">
        <v>4105</v>
      </c>
      <c r="L2554" s="110" t="s">
        <v>1095</v>
      </c>
      <c r="M2554" s="134" t="str">
        <f t="shared" si="90"/>
        <v/>
      </c>
      <c r="N2554" s="110"/>
      <c r="O2554" s="110"/>
      <c r="P2554" s="234" t="s">
        <v>5095</v>
      </c>
    </row>
    <row r="2555" spans="1:16" x14ac:dyDescent="0.2">
      <c r="A2555" s="154"/>
      <c r="B2555" s="154"/>
      <c r="C2555" s="154"/>
      <c r="D2555" s="149"/>
      <c r="E2555" s="149"/>
      <c r="F2555" s="150"/>
      <c r="H2555" s="106"/>
      <c r="I2555" s="110" t="str">
        <f t="shared" si="89"/>
        <v/>
      </c>
      <c r="J2555" s="122" t="s">
        <v>17672</v>
      </c>
      <c r="K2555" s="110" t="s">
        <v>4106</v>
      </c>
      <c r="L2555" s="110" t="s">
        <v>1095</v>
      </c>
      <c r="M2555" s="134" t="str">
        <f t="shared" si="90"/>
        <v/>
      </c>
      <c r="N2555" s="110"/>
      <c r="O2555" s="110"/>
      <c r="P2555" s="234"/>
    </row>
    <row r="2556" spans="1:16" x14ac:dyDescent="0.2">
      <c r="A2556" s="154"/>
      <c r="B2556" s="154"/>
      <c r="C2556" s="154"/>
      <c r="D2556" s="149"/>
      <c r="E2556" s="149"/>
      <c r="F2556" s="150"/>
      <c r="H2556" s="106"/>
      <c r="I2556" s="110" t="str">
        <f t="shared" si="89"/>
        <v/>
      </c>
      <c r="J2556" s="122" t="s">
        <v>17673</v>
      </c>
      <c r="K2556" s="110" t="s">
        <v>4107</v>
      </c>
      <c r="L2556" s="110" t="s">
        <v>1095</v>
      </c>
      <c r="M2556" s="134" t="str">
        <f t="shared" si="90"/>
        <v/>
      </c>
      <c r="N2556" s="110"/>
      <c r="O2556" s="110"/>
      <c r="P2556" s="234"/>
    </row>
    <row r="2557" spans="1:16" x14ac:dyDescent="0.2">
      <c r="A2557" s="154"/>
      <c r="B2557" s="154"/>
      <c r="C2557" s="154"/>
      <c r="D2557" s="149"/>
      <c r="E2557" s="149"/>
      <c r="F2557" s="150"/>
      <c r="H2557" s="106"/>
      <c r="I2557" s="110" t="str">
        <f t="shared" si="89"/>
        <v/>
      </c>
      <c r="J2557" s="122" t="s">
        <v>17674</v>
      </c>
      <c r="K2557" s="110" t="s">
        <v>4108</v>
      </c>
      <c r="L2557" s="110" t="s">
        <v>1095</v>
      </c>
      <c r="M2557" s="134" t="str">
        <f t="shared" si="90"/>
        <v/>
      </c>
      <c r="N2557" s="110"/>
      <c r="O2557" s="110"/>
      <c r="P2557" s="234"/>
    </row>
    <row r="2558" spans="1:16" x14ac:dyDescent="0.2">
      <c r="A2558" s="154"/>
      <c r="B2558" s="154"/>
      <c r="C2558" s="154"/>
      <c r="D2558" s="149"/>
      <c r="E2558" s="149"/>
      <c r="F2558" s="150"/>
      <c r="H2558" s="106"/>
      <c r="I2558" s="110" t="str">
        <f t="shared" si="89"/>
        <v/>
      </c>
      <c r="J2558" s="122" t="s">
        <v>17675</v>
      </c>
      <c r="K2558" s="110" t="s">
        <v>4109</v>
      </c>
      <c r="L2558" s="110" t="s">
        <v>1095</v>
      </c>
      <c r="M2558" s="134" t="str">
        <f t="shared" si="90"/>
        <v/>
      </c>
      <c r="N2558" s="110"/>
      <c r="O2558" s="110"/>
      <c r="P2558" s="234"/>
    </row>
    <row r="2559" spans="1:16" x14ac:dyDescent="0.2">
      <c r="A2559" s="154"/>
      <c r="B2559" s="154"/>
      <c r="C2559" s="154"/>
      <c r="D2559" s="149"/>
      <c r="E2559" s="149"/>
      <c r="F2559" s="150"/>
      <c r="H2559" s="106"/>
      <c r="I2559" s="110" t="str">
        <f t="shared" si="89"/>
        <v/>
      </c>
      <c r="J2559" s="122" t="s">
        <v>17676</v>
      </c>
      <c r="K2559" s="110" t="s">
        <v>4110</v>
      </c>
      <c r="L2559" s="110" t="s">
        <v>1095</v>
      </c>
      <c r="M2559" s="134" t="str">
        <f t="shared" si="90"/>
        <v/>
      </c>
      <c r="N2559" s="110"/>
      <c r="O2559" s="110"/>
      <c r="P2559" s="234"/>
    </row>
    <row r="2560" spans="1:16" x14ac:dyDescent="0.2">
      <c r="A2560" s="154"/>
      <c r="B2560" s="154"/>
      <c r="C2560" s="154"/>
      <c r="D2560" s="149"/>
      <c r="E2560" s="149"/>
      <c r="F2560" s="150"/>
      <c r="H2560" s="106"/>
      <c r="I2560" s="110" t="str">
        <f t="shared" si="89"/>
        <v/>
      </c>
      <c r="J2560" s="122" t="s">
        <v>17677</v>
      </c>
      <c r="K2560" s="110" t="s">
        <v>4111</v>
      </c>
      <c r="L2560" s="110" t="s">
        <v>1095</v>
      </c>
      <c r="M2560" s="134" t="str">
        <f t="shared" si="90"/>
        <v/>
      </c>
      <c r="N2560" s="110"/>
      <c r="O2560" s="110"/>
      <c r="P2560" s="234"/>
    </row>
    <row r="2561" spans="1:16" x14ac:dyDescent="0.2">
      <c r="A2561" s="154"/>
      <c r="B2561" s="154"/>
      <c r="C2561" s="154"/>
      <c r="D2561" s="149"/>
      <c r="E2561" s="149"/>
      <c r="F2561" s="150"/>
      <c r="H2561" s="106"/>
      <c r="I2561" s="110" t="str">
        <f t="shared" si="89"/>
        <v/>
      </c>
      <c r="J2561" s="122" t="s">
        <v>17678</v>
      </c>
      <c r="K2561" s="110" t="s">
        <v>4112</v>
      </c>
      <c r="L2561" s="110" t="s">
        <v>1095</v>
      </c>
      <c r="M2561" s="134" t="str">
        <f t="shared" si="90"/>
        <v/>
      </c>
      <c r="N2561" s="110"/>
      <c r="O2561" s="110"/>
      <c r="P2561" s="234"/>
    </row>
    <row r="2562" spans="1:16" x14ac:dyDescent="0.2">
      <c r="A2562" s="154"/>
      <c r="B2562" s="154"/>
      <c r="C2562" s="154"/>
      <c r="D2562" s="149"/>
      <c r="E2562" s="149"/>
      <c r="F2562" s="150"/>
      <c r="H2562" s="106"/>
      <c r="I2562" s="110" t="str">
        <f t="shared" si="89"/>
        <v/>
      </c>
      <c r="J2562" s="122" t="s">
        <v>17679</v>
      </c>
      <c r="K2562" s="110" t="s">
        <v>4113</v>
      </c>
      <c r="L2562" s="110" t="s">
        <v>1095</v>
      </c>
      <c r="M2562" s="134" t="str">
        <f t="shared" si="90"/>
        <v/>
      </c>
      <c r="N2562" s="110"/>
      <c r="O2562" s="110"/>
      <c r="P2562" s="234"/>
    </row>
    <row r="2563" spans="1:16" x14ac:dyDescent="0.2">
      <c r="A2563" s="154"/>
      <c r="B2563" s="154"/>
      <c r="C2563" s="154"/>
      <c r="D2563" s="149"/>
      <c r="E2563" s="149"/>
      <c r="F2563" s="150"/>
      <c r="H2563" s="106"/>
      <c r="I2563" s="110" t="str">
        <f t="shared" si="89"/>
        <v/>
      </c>
      <c r="J2563" s="122" t="s">
        <v>17680</v>
      </c>
      <c r="K2563" s="110" t="s">
        <v>4114</v>
      </c>
      <c r="L2563" s="110" t="s">
        <v>1095</v>
      </c>
      <c r="M2563" s="134" t="str">
        <f t="shared" si="90"/>
        <v/>
      </c>
      <c r="N2563" s="110"/>
      <c r="O2563" s="110"/>
      <c r="P2563" s="234"/>
    </row>
    <row r="2564" spans="1:16" x14ac:dyDescent="0.2">
      <c r="A2564" s="154"/>
      <c r="B2564" s="154"/>
      <c r="C2564" s="154"/>
      <c r="D2564" s="149"/>
      <c r="E2564" s="149"/>
      <c r="F2564" s="150"/>
      <c r="H2564" s="106"/>
      <c r="I2564" s="110" t="str">
        <f t="shared" si="89"/>
        <v/>
      </c>
      <c r="J2564" s="122" t="s">
        <v>17681</v>
      </c>
      <c r="K2564" s="110" t="s">
        <v>4115</v>
      </c>
      <c r="L2564" s="110" t="s">
        <v>1095</v>
      </c>
      <c r="M2564" s="134" t="str">
        <f t="shared" si="90"/>
        <v/>
      </c>
      <c r="N2564" s="110"/>
      <c r="O2564" s="110"/>
      <c r="P2564" s="234"/>
    </row>
    <row r="2565" spans="1:16" x14ac:dyDescent="0.2">
      <c r="A2565" s="154"/>
      <c r="B2565" s="154"/>
      <c r="C2565" s="154"/>
      <c r="D2565" s="149"/>
      <c r="E2565" s="149"/>
      <c r="F2565" s="150"/>
      <c r="H2565" s="106"/>
      <c r="I2565" s="110" t="str">
        <f t="shared" si="89"/>
        <v/>
      </c>
      <c r="J2565" s="122" t="s">
        <v>17682</v>
      </c>
      <c r="K2565" s="110" t="s">
        <v>4116</v>
      </c>
      <c r="L2565" s="110" t="s">
        <v>1095</v>
      </c>
      <c r="M2565" s="134" t="str">
        <f t="shared" si="90"/>
        <v/>
      </c>
      <c r="N2565" s="110"/>
      <c r="O2565" s="110"/>
      <c r="P2565" s="234"/>
    </row>
    <row r="2566" spans="1:16" x14ac:dyDescent="0.2">
      <c r="A2566" s="154"/>
      <c r="B2566" s="154"/>
      <c r="C2566" s="154"/>
      <c r="D2566" s="149"/>
      <c r="E2566" s="149"/>
      <c r="F2566" s="150"/>
      <c r="H2566" s="106"/>
      <c r="I2566" s="110" t="str">
        <f t="shared" si="89"/>
        <v/>
      </c>
      <c r="J2566" s="122" t="s">
        <v>17683</v>
      </c>
      <c r="K2566" s="110" t="s">
        <v>4117</v>
      </c>
      <c r="L2566" s="110" t="s">
        <v>1095</v>
      </c>
      <c r="M2566" s="134" t="str">
        <f t="shared" si="90"/>
        <v/>
      </c>
      <c r="N2566" s="110"/>
      <c r="O2566" s="110"/>
      <c r="P2566" s="234"/>
    </row>
    <row r="2567" spans="1:16" x14ac:dyDescent="0.2">
      <c r="A2567" s="154"/>
      <c r="B2567" s="154"/>
      <c r="C2567" s="154"/>
      <c r="D2567" s="149"/>
      <c r="E2567" s="149"/>
      <c r="F2567" s="150"/>
      <c r="H2567" s="106"/>
      <c r="I2567" s="110" t="str">
        <f t="shared" si="89"/>
        <v/>
      </c>
      <c r="J2567" s="122" t="s">
        <v>17684</v>
      </c>
      <c r="K2567" s="110" t="s">
        <v>4118</v>
      </c>
      <c r="L2567" s="110" t="s">
        <v>1095</v>
      </c>
      <c r="M2567" s="134" t="str">
        <f t="shared" si="90"/>
        <v/>
      </c>
      <c r="N2567" s="110"/>
      <c r="O2567" s="110"/>
      <c r="P2567" s="234"/>
    </row>
    <row r="2568" spans="1:16" x14ac:dyDescent="0.2">
      <c r="A2568" s="154"/>
      <c r="B2568" s="154"/>
      <c r="C2568" s="154"/>
      <c r="D2568" s="149"/>
      <c r="E2568" s="149"/>
      <c r="F2568" s="150"/>
      <c r="H2568" s="106"/>
      <c r="I2568" s="110" t="str">
        <f t="shared" si="89"/>
        <v/>
      </c>
      <c r="J2568" s="122" t="s">
        <v>17685</v>
      </c>
      <c r="K2568" s="110" t="s">
        <v>4119</v>
      </c>
      <c r="L2568" s="110" t="s">
        <v>1095</v>
      </c>
      <c r="M2568" s="134" t="str">
        <f t="shared" si="90"/>
        <v/>
      </c>
      <c r="N2568" s="110"/>
      <c r="O2568" s="110"/>
      <c r="P2568" s="234"/>
    </row>
    <row r="2569" spans="1:16" x14ac:dyDescent="0.2">
      <c r="A2569" s="154"/>
      <c r="B2569" s="154"/>
      <c r="C2569" s="154"/>
      <c r="D2569" s="149"/>
      <c r="E2569" s="149"/>
      <c r="F2569" s="150"/>
      <c r="H2569" s="106"/>
      <c r="I2569" s="110" t="str">
        <f t="shared" ref="I2569:I2632" si="91">IFERROR((INDEX(A:E,MATCH($J2569,E:E,0),2)),"")</f>
        <v/>
      </c>
      <c r="J2569" s="122" t="s">
        <v>17686</v>
      </c>
      <c r="K2569" s="110" t="s">
        <v>4120</v>
      </c>
      <c r="L2569" s="110" t="s">
        <v>1095</v>
      </c>
      <c r="M2569" s="134" t="str">
        <f t="shared" si="90"/>
        <v/>
      </c>
      <c r="N2569" s="110"/>
      <c r="O2569" s="110"/>
      <c r="P2569" s="234"/>
    </row>
    <row r="2570" spans="1:16" x14ac:dyDescent="0.2">
      <c r="A2570" s="154"/>
      <c r="B2570" s="154"/>
      <c r="C2570" s="154"/>
      <c r="D2570" s="149"/>
      <c r="E2570" s="149"/>
      <c r="F2570" s="150"/>
      <c r="H2570" s="106"/>
      <c r="I2570" s="110" t="str">
        <f t="shared" si="91"/>
        <v/>
      </c>
      <c r="J2570" s="122" t="s">
        <v>17687</v>
      </c>
      <c r="K2570" s="110" t="s">
        <v>4121</v>
      </c>
      <c r="L2570" s="110" t="s">
        <v>1095</v>
      </c>
      <c r="M2570" s="134" t="str">
        <f t="shared" ref="M2570:M2633" si="92">IF(N2570="","",HYPERLINK(O2570,N2570))</f>
        <v/>
      </c>
      <c r="N2570" s="110"/>
      <c r="O2570" s="110"/>
      <c r="P2570" s="234"/>
    </row>
    <row r="2571" spans="1:16" x14ac:dyDescent="0.2">
      <c r="A2571" s="154"/>
      <c r="B2571" s="154"/>
      <c r="C2571" s="154"/>
      <c r="D2571" s="149"/>
      <c r="E2571" s="149"/>
      <c r="F2571" s="150"/>
      <c r="H2571" s="106"/>
      <c r="I2571" s="110" t="str">
        <f t="shared" si="91"/>
        <v/>
      </c>
      <c r="J2571" s="122" t="s">
        <v>17688</v>
      </c>
      <c r="K2571" s="110" t="s">
        <v>4122</v>
      </c>
      <c r="L2571" s="110" t="s">
        <v>1095</v>
      </c>
      <c r="M2571" s="134" t="str">
        <f t="shared" si="92"/>
        <v/>
      </c>
      <c r="N2571" s="110"/>
      <c r="O2571" s="110"/>
      <c r="P2571" s="234"/>
    </row>
    <row r="2572" spans="1:16" x14ac:dyDescent="0.2">
      <c r="A2572" s="154"/>
      <c r="B2572" s="154"/>
      <c r="C2572" s="154"/>
      <c r="D2572" s="149"/>
      <c r="E2572" s="149"/>
      <c r="F2572" s="150"/>
      <c r="H2572" s="106"/>
      <c r="I2572" s="110" t="str">
        <f t="shared" si="91"/>
        <v/>
      </c>
      <c r="J2572" s="122" t="s">
        <v>17689</v>
      </c>
      <c r="K2572" s="110" t="s">
        <v>4123</v>
      </c>
      <c r="L2572" s="110" t="s">
        <v>1095</v>
      </c>
      <c r="M2572" s="134" t="str">
        <f t="shared" si="92"/>
        <v/>
      </c>
      <c r="N2572" s="110"/>
      <c r="O2572" s="110"/>
      <c r="P2572" s="234"/>
    </row>
    <row r="2573" spans="1:16" x14ac:dyDescent="0.2">
      <c r="A2573" s="154"/>
      <c r="B2573" s="154"/>
      <c r="C2573" s="154"/>
      <c r="D2573" s="149"/>
      <c r="E2573" s="149"/>
      <c r="F2573" s="150"/>
      <c r="H2573" s="106"/>
      <c r="I2573" s="110" t="str">
        <f t="shared" si="91"/>
        <v/>
      </c>
      <c r="J2573" s="122" t="s">
        <v>17690</v>
      </c>
      <c r="K2573" s="110" t="s">
        <v>4124</v>
      </c>
      <c r="L2573" s="110" t="s">
        <v>1095</v>
      </c>
      <c r="M2573" s="134" t="str">
        <f t="shared" si="92"/>
        <v/>
      </c>
      <c r="N2573" s="110"/>
      <c r="O2573" s="110"/>
      <c r="P2573" s="234"/>
    </row>
    <row r="2574" spans="1:16" x14ac:dyDescent="0.2">
      <c r="A2574" s="154"/>
      <c r="B2574" s="154"/>
      <c r="C2574" s="154"/>
      <c r="D2574" s="149"/>
      <c r="E2574" s="149"/>
      <c r="F2574" s="150"/>
      <c r="H2574" s="106"/>
      <c r="I2574" s="110" t="str">
        <f t="shared" si="91"/>
        <v/>
      </c>
      <c r="J2574" s="122" t="s">
        <v>17691</v>
      </c>
      <c r="K2574" s="110" t="s">
        <v>4125</v>
      </c>
      <c r="L2574" s="110" t="s">
        <v>1095</v>
      </c>
      <c r="M2574" s="134" t="str">
        <f t="shared" si="92"/>
        <v/>
      </c>
      <c r="N2574" s="110"/>
      <c r="O2574" s="110"/>
      <c r="P2574" s="234"/>
    </row>
    <row r="2575" spans="1:16" x14ac:dyDescent="0.2">
      <c r="A2575" s="154"/>
      <c r="B2575" s="154"/>
      <c r="C2575" s="154"/>
      <c r="D2575" s="149"/>
      <c r="E2575" s="149"/>
      <c r="F2575" s="150"/>
      <c r="H2575" s="106"/>
      <c r="I2575" s="110" t="str">
        <f t="shared" si="91"/>
        <v/>
      </c>
      <c r="J2575" s="122" t="s">
        <v>17692</v>
      </c>
      <c r="K2575" s="110" t="s">
        <v>4126</v>
      </c>
      <c r="L2575" s="110" t="s">
        <v>1095</v>
      </c>
      <c r="M2575" s="134" t="str">
        <f t="shared" si="92"/>
        <v/>
      </c>
      <c r="N2575" s="110"/>
      <c r="O2575" s="110"/>
      <c r="P2575" s="234"/>
    </row>
    <row r="2576" spans="1:16" x14ac:dyDescent="0.2">
      <c r="A2576" s="154"/>
      <c r="B2576" s="154"/>
      <c r="C2576" s="154"/>
      <c r="D2576" s="149"/>
      <c r="E2576" s="149"/>
      <c r="F2576" s="150"/>
      <c r="H2576" s="106"/>
      <c r="I2576" s="110" t="str">
        <f t="shared" si="91"/>
        <v/>
      </c>
      <c r="J2576" s="122" t="s">
        <v>17693</v>
      </c>
      <c r="K2576" s="110" t="s">
        <v>4127</v>
      </c>
      <c r="L2576" s="110" t="s">
        <v>1095</v>
      </c>
      <c r="M2576" s="134" t="str">
        <f t="shared" si="92"/>
        <v/>
      </c>
      <c r="N2576" s="110"/>
      <c r="O2576" s="110"/>
      <c r="P2576" s="234"/>
    </row>
    <row r="2577" spans="1:16" x14ac:dyDescent="0.2">
      <c r="A2577" s="154"/>
      <c r="B2577" s="154"/>
      <c r="C2577" s="154"/>
      <c r="D2577" s="149"/>
      <c r="E2577" s="149"/>
      <c r="F2577" s="150"/>
      <c r="H2577" s="106"/>
      <c r="I2577" s="110" t="str">
        <f t="shared" si="91"/>
        <v/>
      </c>
      <c r="J2577" s="122" t="s">
        <v>17694</v>
      </c>
      <c r="K2577" s="110" t="s">
        <v>4128</v>
      </c>
      <c r="L2577" s="110" t="s">
        <v>1095</v>
      </c>
      <c r="M2577" s="134" t="str">
        <f t="shared" si="92"/>
        <v/>
      </c>
      <c r="N2577" s="110"/>
      <c r="O2577" s="110"/>
      <c r="P2577" s="234" t="s">
        <v>5096</v>
      </c>
    </row>
    <row r="2578" spans="1:16" x14ac:dyDescent="0.2">
      <c r="A2578" s="154"/>
      <c r="B2578" s="154"/>
      <c r="C2578" s="154"/>
      <c r="D2578" s="149"/>
      <c r="E2578" s="149"/>
      <c r="F2578" s="150"/>
      <c r="H2578" s="106"/>
      <c r="I2578" s="110" t="str">
        <f t="shared" si="91"/>
        <v/>
      </c>
      <c r="J2578" s="122" t="s">
        <v>17695</v>
      </c>
      <c r="K2578" s="110" t="s">
        <v>4129</v>
      </c>
      <c r="L2578" s="110" t="s">
        <v>1095</v>
      </c>
      <c r="M2578" s="134" t="str">
        <f t="shared" si="92"/>
        <v/>
      </c>
      <c r="N2578" s="110"/>
      <c r="O2578" s="110"/>
      <c r="P2578" s="234" t="s">
        <v>5097</v>
      </c>
    </row>
    <row r="2579" spans="1:16" x14ac:dyDescent="0.2">
      <c r="A2579" s="154"/>
      <c r="B2579" s="154"/>
      <c r="C2579" s="154"/>
      <c r="D2579" s="149"/>
      <c r="E2579" s="149"/>
      <c r="F2579" s="150"/>
      <c r="H2579" s="106"/>
      <c r="I2579" s="110" t="str">
        <f t="shared" si="91"/>
        <v/>
      </c>
      <c r="J2579" s="122" t="s">
        <v>17696</v>
      </c>
      <c r="K2579" s="110" t="s">
        <v>4130</v>
      </c>
      <c r="L2579" s="110" t="s">
        <v>1095</v>
      </c>
      <c r="M2579" s="134" t="str">
        <f t="shared" si="92"/>
        <v/>
      </c>
      <c r="N2579" s="110"/>
      <c r="O2579" s="110"/>
      <c r="P2579" s="234"/>
    </row>
    <row r="2580" spans="1:16" x14ac:dyDescent="0.2">
      <c r="A2580" s="154"/>
      <c r="B2580" s="154"/>
      <c r="C2580" s="154"/>
      <c r="D2580" s="149"/>
      <c r="E2580" s="149"/>
      <c r="F2580" s="150"/>
      <c r="H2580" s="106"/>
      <c r="I2580" s="110" t="str">
        <f t="shared" si="91"/>
        <v/>
      </c>
      <c r="J2580" s="122" t="s">
        <v>17697</v>
      </c>
      <c r="K2580" s="110" t="s">
        <v>4131</v>
      </c>
      <c r="L2580" s="110" t="s">
        <v>1095</v>
      </c>
      <c r="M2580" s="134" t="str">
        <f t="shared" si="92"/>
        <v/>
      </c>
      <c r="N2580" s="110"/>
      <c r="O2580" s="110"/>
      <c r="P2580" s="234"/>
    </row>
    <row r="2581" spans="1:16" x14ac:dyDescent="0.2">
      <c r="A2581" s="154"/>
      <c r="B2581" s="154"/>
      <c r="C2581" s="154"/>
      <c r="D2581" s="149"/>
      <c r="E2581" s="149"/>
      <c r="F2581" s="150"/>
      <c r="H2581" s="106"/>
      <c r="I2581" s="110" t="str">
        <f t="shared" si="91"/>
        <v/>
      </c>
      <c r="J2581" s="122" t="s">
        <v>17698</v>
      </c>
      <c r="K2581" s="110" t="s">
        <v>4132</v>
      </c>
      <c r="L2581" s="110" t="s">
        <v>1095</v>
      </c>
      <c r="M2581" s="134" t="str">
        <f t="shared" si="92"/>
        <v/>
      </c>
      <c r="N2581" s="110"/>
      <c r="O2581" s="110"/>
      <c r="P2581" s="234"/>
    </row>
    <row r="2582" spans="1:16" x14ac:dyDescent="0.2">
      <c r="A2582" s="154"/>
      <c r="B2582" s="154"/>
      <c r="C2582" s="154"/>
      <c r="D2582" s="149"/>
      <c r="E2582" s="149"/>
      <c r="F2582" s="150"/>
      <c r="H2582" s="106"/>
      <c r="I2582" s="110" t="str">
        <f t="shared" si="91"/>
        <v/>
      </c>
      <c r="J2582" s="122" t="s">
        <v>17699</v>
      </c>
      <c r="K2582" s="110" t="s">
        <v>4133</v>
      </c>
      <c r="L2582" s="110" t="s">
        <v>1095</v>
      </c>
      <c r="M2582" s="134" t="str">
        <f t="shared" si="92"/>
        <v/>
      </c>
      <c r="N2582" s="110"/>
      <c r="O2582" s="110"/>
      <c r="P2582" s="234"/>
    </row>
    <row r="2583" spans="1:16" x14ac:dyDescent="0.2">
      <c r="A2583" s="154"/>
      <c r="B2583" s="154"/>
      <c r="C2583" s="154"/>
      <c r="D2583" s="149"/>
      <c r="E2583" s="149"/>
      <c r="F2583" s="150"/>
      <c r="H2583" s="106"/>
      <c r="I2583" s="110" t="str">
        <f t="shared" si="91"/>
        <v/>
      </c>
      <c r="J2583" s="122" t="s">
        <v>17700</v>
      </c>
      <c r="K2583" s="110" t="s">
        <v>4134</v>
      </c>
      <c r="L2583" s="110" t="s">
        <v>1095</v>
      </c>
      <c r="M2583" s="134" t="str">
        <f t="shared" si="92"/>
        <v/>
      </c>
      <c r="N2583" s="110"/>
      <c r="O2583" s="110"/>
      <c r="P2583" s="234"/>
    </row>
    <row r="2584" spans="1:16" x14ac:dyDescent="0.2">
      <c r="A2584" s="154"/>
      <c r="B2584" s="154"/>
      <c r="C2584" s="154"/>
      <c r="D2584" s="149"/>
      <c r="E2584" s="149"/>
      <c r="F2584" s="150"/>
      <c r="H2584" s="106"/>
      <c r="I2584" s="110" t="str">
        <f t="shared" si="91"/>
        <v/>
      </c>
      <c r="J2584" s="122" t="s">
        <v>17701</v>
      </c>
      <c r="K2584" s="110" t="s">
        <v>4135</v>
      </c>
      <c r="L2584" s="110" t="s">
        <v>1095</v>
      </c>
      <c r="M2584" s="134" t="str">
        <f t="shared" si="92"/>
        <v/>
      </c>
      <c r="N2584" s="110"/>
      <c r="O2584" s="110"/>
      <c r="P2584" s="234"/>
    </row>
    <row r="2585" spans="1:16" x14ac:dyDescent="0.2">
      <c r="A2585" s="154"/>
      <c r="B2585" s="154"/>
      <c r="C2585" s="154"/>
      <c r="D2585" s="149"/>
      <c r="E2585" s="149"/>
      <c r="F2585" s="150"/>
      <c r="H2585" s="106"/>
      <c r="I2585" s="110" t="str">
        <f t="shared" si="91"/>
        <v/>
      </c>
      <c r="J2585" s="122" t="s">
        <v>17702</v>
      </c>
      <c r="K2585" s="110" t="s">
        <v>4136</v>
      </c>
      <c r="L2585" s="110" t="s">
        <v>1095</v>
      </c>
      <c r="M2585" s="134" t="str">
        <f t="shared" si="92"/>
        <v/>
      </c>
      <c r="N2585" s="110"/>
      <c r="O2585" s="110"/>
      <c r="P2585" s="234"/>
    </row>
    <row r="2586" spans="1:16" x14ac:dyDescent="0.2">
      <c r="A2586" s="154"/>
      <c r="B2586" s="154"/>
      <c r="C2586" s="154"/>
      <c r="D2586" s="149"/>
      <c r="E2586" s="149"/>
      <c r="F2586" s="150"/>
      <c r="H2586" s="106"/>
      <c r="I2586" s="110" t="str">
        <f t="shared" si="91"/>
        <v/>
      </c>
      <c r="J2586" s="122" t="s">
        <v>17703</v>
      </c>
      <c r="K2586" s="110" t="s">
        <v>4137</v>
      </c>
      <c r="L2586" s="110" t="s">
        <v>1095</v>
      </c>
      <c r="M2586" s="134" t="str">
        <f t="shared" si="92"/>
        <v/>
      </c>
      <c r="N2586" s="110"/>
      <c r="O2586" s="110"/>
      <c r="P2586" s="234"/>
    </row>
    <row r="2587" spans="1:16" x14ac:dyDescent="0.2">
      <c r="A2587" s="154"/>
      <c r="B2587" s="154"/>
      <c r="C2587" s="154"/>
      <c r="D2587" s="149"/>
      <c r="E2587" s="149"/>
      <c r="F2587" s="150"/>
      <c r="H2587" s="106"/>
      <c r="I2587" s="110" t="str">
        <f t="shared" si="91"/>
        <v/>
      </c>
      <c r="J2587" s="122" t="s">
        <v>17704</v>
      </c>
      <c r="K2587" s="110" t="s">
        <v>4138</v>
      </c>
      <c r="L2587" s="110" t="s">
        <v>1095</v>
      </c>
      <c r="M2587" s="134" t="str">
        <f t="shared" si="92"/>
        <v/>
      </c>
      <c r="N2587" s="110"/>
      <c r="O2587" s="110"/>
      <c r="P2587" s="234"/>
    </row>
    <row r="2588" spans="1:16" x14ac:dyDescent="0.2">
      <c r="A2588" s="154"/>
      <c r="B2588" s="154"/>
      <c r="C2588" s="154"/>
      <c r="D2588" s="149"/>
      <c r="E2588" s="149"/>
      <c r="F2588" s="150"/>
      <c r="H2588" s="106"/>
      <c r="I2588" s="110" t="str">
        <f t="shared" si="91"/>
        <v/>
      </c>
      <c r="J2588" s="122" t="s">
        <v>17705</v>
      </c>
      <c r="K2588" s="110" t="s">
        <v>4139</v>
      </c>
      <c r="L2588" s="110" t="s">
        <v>1095</v>
      </c>
      <c r="M2588" s="134" t="str">
        <f t="shared" si="92"/>
        <v/>
      </c>
      <c r="N2588" s="110"/>
      <c r="O2588" s="110"/>
      <c r="P2588" s="234"/>
    </row>
    <row r="2589" spans="1:16" x14ac:dyDescent="0.2">
      <c r="A2589" s="154"/>
      <c r="B2589" s="154"/>
      <c r="C2589" s="154"/>
      <c r="D2589" s="149"/>
      <c r="E2589" s="149"/>
      <c r="F2589" s="150"/>
      <c r="H2589" s="106"/>
      <c r="I2589" s="110" t="str">
        <f t="shared" si="91"/>
        <v/>
      </c>
      <c r="J2589" s="122" t="s">
        <v>17706</v>
      </c>
      <c r="K2589" s="110" t="s">
        <v>4140</v>
      </c>
      <c r="L2589" s="110" t="s">
        <v>1095</v>
      </c>
      <c r="M2589" s="134" t="str">
        <f t="shared" si="92"/>
        <v/>
      </c>
      <c r="N2589" s="110"/>
      <c r="O2589" s="110"/>
      <c r="P2589" s="234"/>
    </row>
    <row r="2590" spans="1:16" x14ac:dyDescent="0.2">
      <c r="A2590" s="154"/>
      <c r="B2590" s="154"/>
      <c r="C2590" s="154"/>
      <c r="D2590" s="149"/>
      <c r="E2590" s="149"/>
      <c r="F2590" s="150"/>
      <c r="H2590" s="106"/>
      <c r="I2590" s="110" t="str">
        <f t="shared" si="91"/>
        <v/>
      </c>
      <c r="J2590" s="122" t="s">
        <v>17707</v>
      </c>
      <c r="K2590" s="110" t="s">
        <v>4141</v>
      </c>
      <c r="L2590" s="110" t="s">
        <v>1095</v>
      </c>
      <c r="M2590" s="134" t="str">
        <f t="shared" si="92"/>
        <v/>
      </c>
      <c r="N2590" s="110"/>
      <c r="O2590" s="110"/>
      <c r="P2590" s="234"/>
    </row>
    <row r="2591" spans="1:16" x14ac:dyDescent="0.2">
      <c r="A2591" s="154"/>
      <c r="B2591" s="154"/>
      <c r="C2591" s="154"/>
      <c r="D2591" s="149"/>
      <c r="E2591" s="149"/>
      <c r="F2591" s="150"/>
      <c r="H2591" s="106"/>
      <c r="I2591" s="110" t="str">
        <f t="shared" si="91"/>
        <v/>
      </c>
      <c r="J2591" s="122" t="s">
        <v>17708</v>
      </c>
      <c r="K2591" s="110" t="s">
        <v>4142</v>
      </c>
      <c r="L2591" s="110" t="s">
        <v>1095</v>
      </c>
      <c r="M2591" s="134" t="str">
        <f t="shared" si="92"/>
        <v/>
      </c>
      <c r="N2591" s="110"/>
      <c r="O2591" s="110"/>
      <c r="P2591" s="234"/>
    </row>
    <row r="2592" spans="1:16" x14ac:dyDescent="0.2">
      <c r="A2592" s="154"/>
      <c r="B2592" s="154"/>
      <c r="C2592" s="154"/>
      <c r="D2592" s="149"/>
      <c r="E2592" s="149"/>
      <c r="F2592" s="150"/>
      <c r="H2592" s="106"/>
      <c r="I2592" s="110" t="str">
        <f t="shared" si="91"/>
        <v/>
      </c>
      <c r="J2592" s="122" t="s">
        <v>17709</v>
      </c>
      <c r="K2592" s="110" t="s">
        <v>4143</v>
      </c>
      <c r="L2592" s="110" t="s">
        <v>1095</v>
      </c>
      <c r="M2592" s="134" t="str">
        <f t="shared" si="92"/>
        <v/>
      </c>
      <c r="N2592" s="110"/>
      <c r="O2592" s="110"/>
      <c r="P2592" s="234"/>
    </row>
    <row r="2593" spans="1:16" x14ac:dyDescent="0.2">
      <c r="A2593" s="154"/>
      <c r="B2593" s="154"/>
      <c r="C2593" s="154"/>
      <c r="D2593" s="149"/>
      <c r="E2593" s="149"/>
      <c r="F2593" s="150"/>
      <c r="H2593" s="106"/>
      <c r="I2593" s="110" t="str">
        <f t="shared" si="91"/>
        <v/>
      </c>
      <c r="J2593" s="122" t="s">
        <v>17710</v>
      </c>
      <c r="K2593" s="110" t="s">
        <v>4144</v>
      </c>
      <c r="L2593" s="110" t="s">
        <v>1095</v>
      </c>
      <c r="M2593" s="134" t="str">
        <f t="shared" si="92"/>
        <v/>
      </c>
      <c r="N2593" s="110"/>
      <c r="O2593" s="110"/>
      <c r="P2593" s="234"/>
    </row>
    <row r="2594" spans="1:16" x14ac:dyDescent="0.2">
      <c r="A2594" s="154"/>
      <c r="B2594" s="154"/>
      <c r="C2594" s="154"/>
      <c r="D2594" s="149"/>
      <c r="E2594" s="149"/>
      <c r="F2594" s="150"/>
      <c r="H2594" s="106"/>
      <c r="I2594" s="110" t="str">
        <f t="shared" si="91"/>
        <v/>
      </c>
      <c r="J2594" s="122" t="s">
        <v>17711</v>
      </c>
      <c r="K2594" s="110" t="s">
        <v>4145</v>
      </c>
      <c r="L2594" s="110" t="s">
        <v>1095</v>
      </c>
      <c r="M2594" s="134" t="str">
        <f t="shared" si="92"/>
        <v/>
      </c>
      <c r="N2594" s="110"/>
      <c r="O2594" s="110"/>
      <c r="P2594" s="234"/>
    </row>
    <row r="2595" spans="1:16" x14ac:dyDescent="0.2">
      <c r="A2595" s="154"/>
      <c r="B2595" s="154"/>
      <c r="C2595" s="154"/>
      <c r="D2595" s="149"/>
      <c r="E2595" s="149"/>
      <c r="F2595" s="150"/>
      <c r="H2595" s="106"/>
      <c r="I2595" s="110" t="str">
        <f t="shared" si="91"/>
        <v/>
      </c>
      <c r="J2595" s="122" t="s">
        <v>17712</v>
      </c>
      <c r="K2595" s="110" t="s">
        <v>4146</v>
      </c>
      <c r="L2595" s="110" t="s">
        <v>1095</v>
      </c>
      <c r="M2595" s="134" t="str">
        <f t="shared" si="92"/>
        <v/>
      </c>
      <c r="N2595" s="110"/>
      <c r="O2595" s="110"/>
      <c r="P2595" s="234"/>
    </row>
    <row r="2596" spans="1:16" x14ac:dyDescent="0.2">
      <c r="A2596" s="154"/>
      <c r="B2596" s="154"/>
      <c r="C2596" s="154"/>
      <c r="D2596" s="149"/>
      <c r="E2596" s="149"/>
      <c r="F2596" s="150"/>
      <c r="H2596" s="106"/>
      <c r="I2596" s="110" t="str">
        <f t="shared" si="91"/>
        <v/>
      </c>
      <c r="J2596" s="122" t="s">
        <v>17713</v>
      </c>
      <c r="K2596" s="110" t="s">
        <v>4147</v>
      </c>
      <c r="L2596" s="110" t="s">
        <v>1095</v>
      </c>
      <c r="M2596" s="134" t="str">
        <f t="shared" si="92"/>
        <v/>
      </c>
      <c r="N2596" s="110"/>
      <c r="O2596" s="110"/>
      <c r="P2596" s="234"/>
    </row>
    <row r="2597" spans="1:16" x14ac:dyDescent="0.2">
      <c r="A2597" s="154"/>
      <c r="B2597" s="154"/>
      <c r="C2597" s="154"/>
      <c r="D2597" s="149"/>
      <c r="E2597" s="149"/>
      <c r="F2597" s="150"/>
      <c r="H2597" s="106"/>
      <c r="I2597" s="110" t="str">
        <f t="shared" si="91"/>
        <v/>
      </c>
      <c r="J2597" s="122" t="s">
        <v>17714</v>
      </c>
      <c r="K2597" s="110" t="s">
        <v>4148</v>
      </c>
      <c r="L2597" s="110" t="s">
        <v>1095</v>
      </c>
      <c r="M2597" s="134" t="str">
        <f t="shared" si="92"/>
        <v/>
      </c>
      <c r="N2597" s="110"/>
      <c r="O2597" s="110"/>
      <c r="P2597" s="234"/>
    </row>
    <row r="2598" spans="1:16" x14ac:dyDescent="0.2">
      <c r="A2598" s="154"/>
      <c r="B2598" s="154"/>
      <c r="C2598" s="154"/>
      <c r="D2598" s="149"/>
      <c r="E2598" s="149"/>
      <c r="F2598" s="150"/>
      <c r="H2598" s="106"/>
      <c r="I2598" s="110" t="str">
        <f t="shared" si="91"/>
        <v/>
      </c>
      <c r="J2598" s="122" t="s">
        <v>17715</v>
      </c>
      <c r="K2598" s="110" t="s">
        <v>4149</v>
      </c>
      <c r="L2598" s="110" t="s">
        <v>1095</v>
      </c>
      <c r="M2598" s="134" t="str">
        <f t="shared" si="92"/>
        <v/>
      </c>
      <c r="N2598" s="110"/>
      <c r="O2598" s="110"/>
      <c r="P2598" s="234"/>
    </row>
    <row r="2599" spans="1:16" x14ac:dyDescent="0.2">
      <c r="A2599" s="154"/>
      <c r="B2599" s="154"/>
      <c r="C2599" s="154"/>
      <c r="D2599" s="149"/>
      <c r="E2599" s="149"/>
      <c r="F2599" s="150"/>
      <c r="H2599" s="106"/>
      <c r="I2599" s="110" t="str">
        <f t="shared" si="91"/>
        <v/>
      </c>
      <c r="J2599" s="122" t="s">
        <v>17716</v>
      </c>
      <c r="K2599" s="110" t="s">
        <v>4150</v>
      </c>
      <c r="L2599" s="110" t="s">
        <v>1095</v>
      </c>
      <c r="M2599" s="134" t="str">
        <f t="shared" si="92"/>
        <v/>
      </c>
      <c r="N2599" s="110"/>
      <c r="O2599" s="110"/>
      <c r="P2599" s="234"/>
    </row>
    <row r="2600" spans="1:16" x14ac:dyDescent="0.2">
      <c r="A2600" s="154"/>
      <c r="B2600" s="154"/>
      <c r="C2600" s="154"/>
      <c r="D2600" s="149"/>
      <c r="E2600" s="149"/>
      <c r="F2600" s="150"/>
      <c r="H2600" s="106"/>
      <c r="I2600" s="110" t="str">
        <f t="shared" si="91"/>
        <v/>
      </c>
      <c r="J2600" s="122" t="s">
        <v>17717</v>
      </c>
      <c r="K2600" s="110" t="s">
        <v>4151</v>
      </c>
      <c r="L2600" s="110" t="s">
        <v>1095</v>
      </c>
      <c r="M2600" s="134" t="str">
        <f t="shared" si="92"/>
        <v/>
      </c>
      <c r="N2600" s="110"/>
      <c r="O2600" s="110"/>
      <c r="P2600" s="234"/>
    </row>
    <row r="2601" spans="1:16" x14ac:dyDescent="0.2">
      <c r="A2601" s="154"/>
      <c r="B2601" s="154"/>
      <c r="C2601" s="154"/>
      <c r="D2601" s="149"/>
      <c r="E2601" s="149"/>
      <c r="F2601" s="150"/>
      <c r="H2601" s="106"/>
      <c r="I2601" s="110" t="str">
        <f t="shared" si="91"/>
        <v/>
      </c>
      <c r="J2601" s="122" t="s">
        <v>17718</v>
      </c>
      <c r="K2601" s="110" t="s">
        <v>4152</v>
      </c>
      <c r="L2601" s="110" t="s">
        <v>1095</v>
      </c>
      <c r="M2601" s="134" t="str">
        <f t="shared" si="92"/>
        <v/>
      </c>
      <c r="N2601" s="110"/>
      <c r="O2601" s="110"/>
      <c r="P2601" s="234"/>
    </row>
    <row r="2602" spans="1:16" x14ac:dyDescent="0.2">
      <c r="A2602" s="154"/>
      <c r="B2602" s="154"/>
      <c r="C2602" s="154"/>
      <c r="D2602" s="149"/>
      <c r="E2602" s="149"/>
      <c r="F2602" s="150"/>
      <c r="H2602" s="106"/>
      <c r="I2602" s="110" t="str">
        <f t="shared" si="91"/>
        <v/>
      </c>
      <c r="J2602" s="122" t="s">
        <v>17719</v>
      </c>
      <c r="K2602" s="110" t="s">
        <v>4153</v>
      </c>
      <c r="L2602" s="110" t="s">
        <v>1095</v>
      </c>
      <c r="M2602" s="134" t="str">
        <f t="shared" si="92"/>
        <v/>
      </c>
      <c r="N2602" s="110"/>
      <c r="O2602" s="110"/>
      <c r="P2602" s="234"/>
    </row>
    <row r="2603" spans="1:16" x14ac:dyDescent="0.2">
      <c r="A2603" s="154"/>
      <c r="B2603" s="154"/>
      <c r="C2603" s="154"/>
      <c r="D2603" s="149"/>
      <c r="E2603" s="149"/>
      <c r="F2603" s="150"/>
      <c r="H2603" s="106"/>
      <c r="I2603" s="110" t="str">
        <f t="shared" si="91"/>
        <v/>
      </c>
      <c r="J2603" s="122" t="s">
        <v>17720</v>
      </c>
      <c r="K2603" s="110" t="s">
        <v>4154</v>
      </c>
      <c r="L2603" s="110" t="s">
        <v>1095</v>
      </c>
      <c r="M2603" s="134" t="str">
        <f t="shared" si="92"/>
        <v/>
      </c>
      <c r="N2603" s="110"/>
      <c r="O2603" s="110"/>
      <c r="P2603" s="234"/>
    </row>
    <row r="2604" spans="1:16" x14ac:dyDescent="0.2">
      <c r="A2604" s="154"/>
      <c r="B2604" s="154"/>
      <c r="C2604" s="154"/>
      <c r="D2604" s="149"/>
      <c r="E2604" s="149"/>
      <c r="F2604" s="150"/>
      <c r="H2604" s="106"/>
      <c r="I2604" s="110" t="str">
        <f t="shared" si="91"/>
        <v/>
      </c>
      <c r="J2604" s="122" t="s">
        <v>17721</v>
      </c>
      <c r="K2604" s="110" t="s">
        <v>4155</v>
      </c>
      <c r="L2604" s="110" t="s">
        <v>1095</v>
      </c>
      <c r="M2604" s="134" t="str">
        <f t="shared" si="92"/>
        <v/>
      </c>
      <c r="N2604" s="110"/>
      <c r="O2604" s="110"/>
      <c r="P2604" s="234"/>
    </row>
    <row r="2605" spans="1:16" x14ac:dyDescent="0.2">
      <c r="A2605" s="154"/>
      <c r="B2605" s="154"/>
      <c r="C2605" s="154"/>
      <c r="D2605" s="149"/>
      <c r="E2605" s="149"/>
      <c r="F2605" s="150"/>
      <c r="H2605" s="106"/>
      <c r="I2605" s="110" t="str">
        <f t="shared" si="91"/>
        <v/>
      </c>
      <c r="J2605" s="122" t="s">
        <v>17722</v>
      </c>
      <c r="K2605" s="110" t="s">
        <v>4156</v>
      </c>
      <c r="L2605" s="110" t="s">
        <v>1095</v>
      </c>
      <c r="M2605" s="134" t="str">
        <f t="shared" si="92"/>
        <v/>
      </c>
      <c r="N2605" s="110"/>
      <c r="O2605" s="110"/>
      <c r="P2605" s="234"/>
    </row>
    <row r="2606" spans="1:16" x14ac:dyDescent="0.2">
      <c r="A2606" s="154"/>
      <c r="B2606" s="154"/>
      <c r="C2606" s="154"/>
      <c r="D2606" s="149"/>
      <c r="E2606" s="149"/>
      <c r="F2606" s="150"/>
      <c r="H2606" s="106"/>
      <c r="I2606" s="110" t="str">
        <f t="shared" si="91"/>
        <v/>
      </c>
      <c r="J2606" s="122" t="s">
        <v>17723</v>
      </c>
      <c r="K2606" s="110" t="s">
        <v>4157</v>
      </c>
      <c r="L2606" s="110" t="s">
        <v>1095</v>
      </c>
      <c r="M2606" s="134" t="str">
        <f t="shared" si="92"/>
        <v/>
      </c>
      <c r="N2606" s="110"/>
      <c r="O2606" s="110"/>
      <c r="P2606" s="234"/>
    </row>
    <row r="2607" spans="1:16" x14ac:dyDescent="0.2">
      <c r="A2607" s="154"/>
      <c r="B2607" s="154"/>
      <c r="C2607" s="154"/>
      <c r="D2607" s="149"/>
      <c r="E2607" s="149"/>
      <c r="F2607" s="150"/>
      <c r="H2607" s="106"/>
      <c r="I2607" s="110" t="str">
        <f t="shared" si="91"/>
        <v/>
      </c>
      <c r="J2607" s="122" t="s">
        <v>17724</v>
      </c>
      <c r="K2607" s="110" t="s">
        <v>4158</v>
      </c>
      <c r="L2607" s="110" t="s">
        <v>1095</v>
      </c>
      <c r="M2607" s="134" t="str">
        <f t="shared" si="92"/>
        <v/>
      </c>
      <c r="N2607" s="110"/>
      <c r="O2607" s="110"/>
      <c r="P2607" s="234"/>
    </row>
    <row r="2608" spans="1:16" x14ac:dyDescent="0.2">
      <c r="A2608" s="154"/>
      <c r="B2608" s="154"/>
      <c r="C2608" s="154"/>
      <c r="D2608" s="149"/>
      <c r="E2608" s="149"/>
      <c r="F2608" s="150"/>
      <c r="H2608" s="106"/>
      <c r="I2608" s="110" t="str">
        <f t="shared" si="91"/>
        <v/>
      </c>
      <c r="J2608" s="122" t="s">
        <v>17725</v>
      </c>
      <c r="K2608" s="110" t="s">
        <v>4159</v>
      </c>
      <c r="L2608" s="110" t="s">
        <v>1095</v>
      </c>
      <c r="M2608" s="134" t="str">
        <f t="shared" si="92"/>
        <v/>
      </c>
      <c r="N2608" s="110"/>
      <c r="O2608" s="110"/>
      <c r="P2608" s="234"/>
    </row>
    <row r="2609" spans="1:16" x14ac:dyDescent="0.2">
      <c r="A2609" s="154"/>
      <c r="B2609" s="154"/>
      <c r="C2609" s="154"/>
      <c r="D2609" s="149"/>
      <c r="E2609" s="149"/>
      <c r="F2609" s="150"/>
      <c r="H2609" s="106"/>
      <c r="I2609" s="110" t="str">
        <f t="shared" si="91"/>
        <v/>
      </c>
      <c r="J2609" s="122" t="s">
        <v>17726</v>
      </c>
      <c r="K2609" s="110" t="s">
        <v>4160</v>
      </c>
      <c r="L2609" s="110" t="s">
        <v>1095</v>
      </c>
      <c r="M2609" s="134" t="str">
        <f t="shared" si="92"/>
        <v/>
      </c>
      <c r="N2609" s="110"/>
      <c r="O2609" s="110"/>
      <c r="P2609" s="234"/>
    </row>
    <row r="2610" spans="1:16" x14ac:dyDescent="0.2">
      <c r="A2610" s="154"/>
      <c r="B2610" s="154"/>
      <c r="C2610" s="154"/>
      <c r="D2610" s="149"/>
      <c r="E2610" s="149"/>
      <c r="F2610" s="150"/>
      <c r="H2610" s="106"/>
      <c r="I2610" s="110" t="str">
        <f t="shared" si="91"/>
        <v/>
      </c>
      <c r="J2610" s="122" t="s">
        <v>17727</v>
      </c>
      <c r="K2610" s="110" t="s">
        <v>4161</v>
      </c>
      <c r="L2610" s="110" t="s">
        <v>1095</v>
      </c>
      <c r="M2610" s="134" t="str">
        <f t="shared" si="92"/>
        <v/>
      </c>
      <c r="N2610" s="110"/>
      <c r="O2610" s="110"/>
      <c r="P2610" s="234"/>
    </row>
    <row r="2611" spans="1:16" x14ac:dyDescent="0.2">
      <c r="A2611" s="154"/>
      <c r="B2611" s="154"/>
      <c r="C2611" s="154"/>
      <c r="D2611" s="149"/>
      <c r="E2611" s="149"/>
      <c r="F2611" s="150"/>
      <c r="H2611" s="106"/>
      <c r="I2611" s="110" t="str">
        <f t="shared" si="91"/>
        <v/>
      </c>
      <c r="J2611" s="122" t="s">
        <v>17728</v>
      </c>
      <c r="K2611" s="110" t="s">
        <v>4162</v>
      </c>
      <c r="L2611" s="110" t="s">
        <v>1095</v>
      </c>
      <c r="M2611" s="134" t="str">
        <f t="shared" si="92"/>
        <v/>
      </c>
      <c r="N2611" s="110"/>
      <c r="O2611" s="110"/>
      <c r="P2611" s="234"/>
    </row>
    <row r="2612" spans="1:16" x14ac:dyDescent="0.2">
      <c r="A2612" s="154"/>
      <c r="B2612" s="154"/>
      <c r="C2612" s="154"/>
      <c r="D2612" s="149"/>
      <c r="E2612" s="149"/>
      <c r="F2612" s="150"/>
      <c r="H2612" s="106"/>
      <c r="I2612" s="110" t="str">
        <f t="shared" si="91"/>
        <v/>
      </c>
      <c r="J2612" s="122" t="s">
        <v>17729</v>
      </c>
      <c r="K2612" s="110" t="s">
        <v>4163</v>
      </c>
      <c r="L2612" s="110" t="s">
        <v>1095</v>
      </c>
      <c r="M2612" s="134" t="str">
        <f t="shared" si="92"/>
        <v/>
      </c>
      <c r="N2612" s="110"/>
      <c r="O2612" s="110"/>
      <c r="P2612" s="234"/>
    </row>
    <row r="2613" spans="1:16" x14ac:dyDescent="0.2">
      <c r="A2613" s="154"/>
      <c r="B2613" s="154"/>
      <c r="C2613" s="154"/>
      <c r="D2613" s="149"/>
      <c r="E2613" s="149"/>
      <c r="F2613" s="150"/>
      <c r="H2613" s="106"/>
      <c r="I2613" s="110" t="str">
        <f t="shared" si="91"/>
        <v/>
      </c>
      <c r="J2613" s="122" t="s">
        <v>17730</v>
      </c>
      <c r="K2613" s="110" t="s">
        <v>4164</v>
      </c>
      <c r="L2613" s="110" t="s">
        <v>1095</v>
      </c>
      <c r="M2613" s="134" t="str">
        <f t="shared" si="92"/>
        <v/>
      </c>
      <c r="N2613" s="110"/>
      <c r="O2613" s="110"/>
      <c r="P2613" s="234"/>
    </row>
    <row r="2614" spans="1:16" x14ac:dyDescent="0.2">
      <c r="A2614" s="154"/>
      <c r="B2614" s="154"/>
      <c r="C2614" s="154"/>
      <c r="D2614" s="149"/>
      <c r="E2614" s="149"/>
      <c r="F2614" s="150"/>
      <c r="H2614" s="106"/>
      <c r="I2614" s="110" t="str">
        <f t="shared" si="91"/>
        <v/>
      </c>
      <c r="J2614" s="122" t="s">
        <v>17731</v>
      </c>
      <c r="K2614" s="110" t="s">
        <v>4165</v>
      </c>
      <c r="L2614" s="110" t="s">
        <v>1095</v>
      </c>
      <c r="M2614" s="134" t="str">
        <f t="shared" si="92"/>
        <v/>
      </c>
      <c r="N2614" s="110"/>
      <c r="O2614" s="110"/>
      <c r="P2614" s="234"/>
    </row>
    <row r="2615" spans="1:16" x14ac:dyDescent="0.2">
      <c r="A2615" s="154"/>
      <c r="B2615" s="154"/>
      <c r="C2615" s="154"/>
      <c r="D2615" s="149"/>
      <c r="E2615" s="149"/>
      <c r="F2615" s="150"/>
      <c r="H2615" s="106"/>
      <c r="I2615" s="110" t="str">
        <f t="shared" si="91"/>
        <v/>
      </c>
      <c r="J2615" s="122" t="s">
        <v>17732</v>
      </c>
      <c r="K2615" s="110" t="s">
        <v>4166</v>
      </c>
      <c r="L2615" s="110" t="s">
        <v>1095</v>
      </c>
      <c r="M2615" s="134" t="str">
        <f t="shared" si="92"/>
        <v/>
      </c>
      <c r="N2615" s="110"/>
      <c r="O2615" s="110"/>
      <c r="P2615" s="234"/>
    </row>
    <row r="2616" spans="1:16" x14ac:dyDescent="0.2">
      <c r="A2616" s="154"/>
      <c r="B2616" s="154"/>
      <c r="C2616" s="154"/>
      <c r="D2616" s="149"/>
      <c r="E2616" s="149"/>
      <c r="F2616" s="150"/>
      <c r="H2616" s="106"/>
      <c r="I2616" s="110" t="str">
        <f t="shared" si="91"/>
        <v/>
      </c>
      <c r="J2616" s="122" t="s">
        <v>17733</v>
      </c>
      <c r="K2616" s="110" t="s">
        <v>4167</v>
      </c>
      <c r="L2616" s="110" t="s">
        <v>1095</v>
      </c>
      <c r="M2616" s="134" t="str">
        <f t="shared" si="92"/>
        <v/>
      </c>
      <c r="N2616" s="110"/>
      <c r="O2616" s="110"/>
      <c r="P2616" s="234"/>
    </row>
    <row r="2617" spans="1:16" x14ac:dyDescent="0.2">
      <c r="A2617" s="154"/>
      <c r="B2617" s="154"/>
      <c r="C2617" s="154"/>
      <c r="D2617" s="149"/>
      <c r="E2617" s="149"/>
      <c r="F2617" s="150"/>
      <c r="H2617" s="106"/>
      <c r="I2617" s="110" t="str">
        <f t="shared" si="91"/>
        <v/>
      </c>
      <c r="J2617" s="122" t="s">
        <v>17734</v>
      </c>
      <c r="K2617" s="110" t="s">
        <v>4168</v>
      </c>
      <c r="L2617" s="110" t="s">
        <v>1095</v>
      </c>
      <c r="M2617" s="134" t="str">
        <f t="shared" si="92"/>
        <v/>
      </c>
      <c r="N2617" s="110"/>
      <c r="O2617" s="110"/>
      <c r="P2617" s="234"/>
    </row>
    <row r="2618" spans="1:16" x14ac:dyDescent="0.2">
      <c r="A2618" s="154"/>
      <c r="B2618" s="154"/>
      <c r="C2618" s="154"/>
      <c r="D2618" s="149"/>
      <c r="E2618" s="149"/>
      <c r="F2618" s="150"/>
      <c r="H2618" s="106"/>
      <c r="I2618" s="110" t="str">
        <f t="shared" si="91"/>
        <v/>
      </c>
      <c r="J2618" s="122" t="s">
        <v>17735</v>
      </c>
      <c r="K2618" s="110" t="s">
        <v>4169</v>
      </c>
      <c r="L2618" s="110" t="s">
        <v>1095</v>
      </c>
      <c r="M2618" s="134" t="str">
        <f t="shared" si="92"/>
        <v/>
      </c>
      <c r="N2618" s="110"/>
      <c r="O2618" s="110"/>
      <c r="P2618" s="234"/>
    </row>
    <row r="2619" spans="1:16" x14ac:dyDescent="0.2">
      <c r="A2619" s="154"/>
      <c r="B2619" s="154"/>
      <c r="C2619" s="154"/>
      <c r="D2619" s="149"/>
      <c r="E2619" s="149"/>
      <c r="F2619" s="150"/>
      <c r="H2619" s="106"/>
      <c r="I2619" s="110" t="str">
        <f t="shared" si="91"/>
        <v/>
      </c>
      <c r="J2619" s="122" t="s">
        <v>17736</v>
      </c>
      <c r="K2619" s="110" t="s">
        <v>4170</v>
      </c>
      <c r="L2619" s="110" t="s">
        <v>1095</v>
      </c>
      <c r="M2619" s="134" t="str">
        <f t="shared" si="92"/>
        <v/>
      </c>
      <c r="N2619" s="110"/>
      <c r="O2619" s="110"/>
      <c r="P2619" s="234"/>
    </row>
    <row r="2620" spans="1:16" x14ac:dyDescent="0.2">
      <c r="A2620" s="154"/>
      <c r="B2620" s="154"/>
      <c r="C2620" s="154"/>
      <c r="D2620" s="149"/>
      <c r="E2620" s="149"/>
      <c r="F2620" s="150"/>
      <c r="H2620" s="106"/>
      <c r="I2620" s="110" t="str">
        <f t="shared" si="91"/>
        <v/>
      </c>
      <c r="J2620" s="122" t="s">
        <v>17737</v>
      </c>
      <c r="K2620" s="110" t="s">
        <v>4171</v>
      </c>
      <c r="L2620" s="110" t="s">
        <v>1095</v>
      </c>
      <c r="M2620" s="134" t="str">
        <f t="shared" si="92"/>
        <v/>
      </c>
      <c r="N2620" s="110"/>
      <c r="O2620" s="110"/>
      <c r="P2620" s="234"/>
    </row>
    <row r="2621" spans="1:16" x14ac:dyDescent="0.2">
      <c r="A2621" s="154"/>
      <c r="B2621" s="154"/>
      <c r="C2621" s="154"/>
      <c r="D2621" s="149"/>
      <c r="E2621" s="149"/>
      <c r="F2621" s="150"/>
      <c r="H2621" s="106"/>
      <c r="I2621" s="110" t="str">
        <f t="shared" si="91"/>
        <v/>
      </c>
      <c r="J2621" s="122" t="s">
        <v>17738</v>
      </c>
      <c r="K2621" s="110" t="s">
        <v>4172</v>
      </c>
      <c r="L2621" s="110" t="s">
        <v>1095</v>
      </c>
      <c r="M2621" s="134" t="str">
        <f t="shared" si="92"/>
        <v/>
      </c>
      <c r="N2621" s="110"/>
      <c r="O2621" s="110"/>
      <c r="P2621" s="234"/>
    </row>
    <row r="2622" spans="1:16" x14ac:dyDescent="0.2">
      <c r="A2622" s="154"/>
      <c r="B2622" s="154"/>
      <c r="C2622" s="154"/>
      <c r="D2622" s="149"/>
      <c r="E2622" s="149"/>
      <c r="F2622" s="150"/>
      <c r="H2622" s="106"/>
      <c r="I2622" s="110" t="str">
        <f t="shared" si="91"/>
        <v/>
      </c>
      <c r="J2622" s="122" t="s">
        <v>17739</v>
      </c>
      <c r="K2622" s="110" t="s">
        <v>4173</v>
      </c>
      <c r="L2622" s="110" t="s">
        <v>1095</v>
      </c>
      <c r="M2622" s="134" t="str">
        <f t="shared" si="92"/>
        <v/>
      </c>
      <c r="N2622" s="110"/>
      <c r="O2622" s="110"/>
      <c r="P2622" s="234"/>
    </row>
    <row r="2623" spans="1:16" x14ac:dyDescent="0.2">
      <c r="A2623" s="154"/>
      <c r="B2623" s="154"/>
      <c r="C2623" s="154"/>
      <c r="D2623" s="149"/>
      <c r="E2623" s="149"/>
      <c r="F2623" s="150"/>
      <c r="H2623" s="106"/>
      <c r="I2623" s="110" t="str">
        <f t="shared" si="91"/>
        <v/>
      </c>
      <c r="J2623" s="122" t="s">
        <v>17740</v>
      </c>
      <c r="K2623" s="110" t="s">
        <v>4174</v>
      </c>
      <c r="L2623" s="110" t="s">
        <v>1095</v>
      </c>
      <c r="M2623" s="134" t="str">
        <f t="shared" si="92"/>
        <v/>
      </c>
      <c r="N2623" s="110"/>
      <c r="O2623" s="110"/>
      <c r="P2623" s="234"/>
    </row>
    <row r="2624" spans="1:16" x14ac:dyDescent="0.2">
      <c r="A2624" s="154"/>
      <c r="B2624" s="154"/>
      <c r="C2624" s="154"/>
      <c r="D2624" s="149"/>
      <c r="E2624" s="149"/>
      <c r="F2624" s="150"/>
      <c r="H2624" s="106"/>
      <c r="I2624" s="110" t="str">
        <f t="shared" si="91"/>
        <v/>
      </c>
      <c r="J2624" s="122" t="s">
        <v>17741</v>
      </c>
      <c r="K2624" s="110" t="s">
        <v>4175</v>
      </c>
      <c r="L2624" s="110" t="s">
        <v>1095</v>
      </c>
      <c r="M2624" s="134" t="str">
        <f t="shared" si="92"/>
        <v/>
      </c>
      <c r="N2624" s="110"/>
      <c r="O2624" s="110"/>
      <c r="P2624" s="234"/>
    </row>
    <row r="2625" spans="1:16" x14ac:dyDescent="0.2">
      <c r="A2625" s="154"/>
      <c r="B2625" s="154"/>
      <c r="C2625" s="154"/>
      <c r="D2625" s="149"/>
      <c r="E2625" s="149"/>
      <c r="F2625" s="150"/>
      <c r="H2625" s="106"/>
      <c r="I2625" s="110" t="str">
        <f t="shared" si="91"/>
        <v/>
      </c>
      <c r="J2625" s="122" t="s">
        <v>17742</v>
      </c>
      <c r="K2625" s="110" t="s">
        <v>4176</v>
      </c>
      <c r="L2625" s="110" t="s">
        <v>1095</v>
      </c>
      <c r="M2625" s="134" t="str">
        <f t="shared" si="92"/>
        <v/>
      </c>
      <c r="N2625" s="110"/>
      <c r="O2625" s="110"/>
      <c r="P2625" s="234"/>
    </row>
    <row r="2626" spans="1:16" x14ac:dyDescent="0.2">
      <c r="A2626" s="154"/>
      <c r="B2626" s="154"/>
      <c r="C2626" s="154"/>
      <c r="D2626" s="149"/>
      <c r="E2626" s="149"/>
      <c r="F2626" s="150"/>
      <c r="H2626" s="106"/>
      <c r="I2626" s="110" t="str">
        <f t="shared" si="91"/>
        <v/>
      </c>
      <c r="J2626" s="122" t="s">
        <v>17743</v>
      </c>
      <c r="K2626" s="110" t="s">
        <v>4177</v>
      </c>
      <c r="L2626" s="110" t="s">
        <v>1095</v>
      </c>
      <c r="M2626" s="134" t="str">
        <f t="shared" si="92"/>
        <v/>
      </c>
      <c r="N2626" s="110"/>
      <c r="O2626" s="110"/>
      <c r="P2626" s="234"/>
    </row>
    <row r="2627" spans="1:16" x14ac:dyDescent="0.2">
      <c r="A2627" s="154"/>
      <c r="B2627" s="154"/>
      <c r="C2627" s="154"/>
      <c r="D2627" s="149"/>
      <c r="E2627" s="149"/>
      <c r="F2627" s="150"/>
      <c r="H2627" s="106"/>
      <c r="I2627" s="110" t="str">
        <f t="shared" si="91"/>
        <v/>
      </c>
      <c r="J2627" s="122" t="s">
        <v>17744</v>
      </c>
      <c r="K2627" s="110" t="s">
        <v>4178</v>
      </c>
      <c r="L2627" s="110" t="s">
        <v>1095</v>
      </c>
      <c r="M2627" s="134" t="str">
        <f t="shared" si="92"/>
        <v/>
      </c>
      <c r="N2627" s="110"/>
      <c r="O2627" s="110"/>
      <c r="P2627" s="234"/>
    </row>
    <row r="2628" spans="1:16" x14ac:dyDescent="0.2">
      <c r="A2628" s="154"/>
      <c r="B2628" s="154"/>
      <c r="C2628" s="154"/>
      <c r="D2628" s="149"/>
      <c r="E2628" s="149"/>
      <c r="F2628" s="150"/>
      <c r="H2628" s="106"/>
      <c r="I2628" s="110" t="str">
        <f t="shared" si="91"/>
        <v/>
      </c>
      <c r="J2628" s="122" t="s">
        <v>17745</v>
      </c>
      <c r="K2628" s="110" t="s">
        <v>4179</v>
      </c>
      <c r="L2628" s="110" t="s">
        <v>1095</v>
      </c>
      <c r="M2628" s="134" t="str">
        <f t="shared" si="92"/>
        <v/>
      </c>
      <c r="N2628" s="110"/>
      <c r="O2628" s="110"/>
      <c r="P2628" s="234"/>
    </row>
    <row r="2629" spans="1:16" x14ac:dyDescent="0.2">
      <c r="A2629" s="154"/>
      <c r="B2629" s="154"/>
      <c r="C2629" s="154"/>
      <c r="D2629" s="149"/>
      <c r="E2629" s="149"/>
      <c r="F2629" s="150"/>
      <c r="H2629" s="106"/>
      <c r="I2629" s="110" t="str">
        <f t="shared" si="91"/>
        <v/>
      </c>
      <c r="J2629" s="122" t="s">
        <v>17746</v>
      </c>
      <c r="K2629" s="110" t="s">
        <v>4180</v>
      </c>
      <c r="L2629" s="110" t="s">
        <v>1095</v>
      </c>
      <c r="M2629" s="134" t="str">
        <f t="shared" si="92"/>
        <v/>
      </c>
      <c r="N2629" s="110"/>
      <c r="O2629" s="110"/>
      <c r="P2629" s="234"/>
    </row>
    <row r="2630" spans="1:16" x14ac:dyDescent="0.2">
      <c r="A2630" s="154"/>
      <c r="B2630" s="154"/>
      <c r="C2630" s="154"/>
      <c r="D2630" s="149"/>
      <c r="E2630" s="149"/>
      <c r="F2630" s="150"/>
      <c r="H2630" s="106"/>
      <c r="I2630" s="110" t="str">
        <f t="shared" si="91"/>
        <v/>
      </c>
      <c r="J2630" s="122" t="s">
        <v>17747</v>
      </c>
      <c r="K2630" s="110" t="s">
        <v>18910</v>
      </c>
      <c r="L2630" s="110" t="s">
        <v>1095</v>
      </c>
      <c r="M2630" s="134" t="str">
        <f t="shared" si="92"/>
        <v/>
      </c>
      <c r="N2630" s="110"/>
      <c r="O2630" s="110"/>
      <c r="P2630" s="234" t="s">
        <v>5098</v>
      </c>
    </row>
    <row r="2631" spans="1:16" x14ac:dyDescent="0.2">
      <c r="A2631" s="154"/>
      <c r="B2631" s="154"/>
      <c r="C2631" s="154"/>
      <c r="D2631" s="149"/>
      <c r="E2631" s="149"/>
      <c r="F2631" s="150"/>
      <c r="H2631" s="106"/>
      <c r="I2631" s="110" t="str">
        <f t="shared" si="91"/>
        <v/>
      </c>
      <c r="J2631" s="122" t="s">
        <v>17748</v>
      </c>
      <c r="K2631" s="110" t="s">
        <v>4181</v>
      </c>
      <c r="L2631" s="110" t="s">
        <v>1095</v>
      </c>
      <c r="M2631" s="134" t="str">
        <f t="shared" si="92"/>
        <v/>
      </c>
      <c r="N2631" s="110"/>
      <c r="O2631" s="110"/>
      <c r="P2631" s="234"/>
    </row>
    <row r="2632" spans="1:16" x14ac:dyDescent="0.2">
      <c r="A2632" s="154"/>
      <c r="B2632" s="154"/>
      <c r="C2632" s="154"/>
      <c r="D2632" s="149"/>
      <c r="E2632" s="149"/>
      <c r="F2632" s="150"/>
      <c r="H2632" s="106"/>
      <c r="I2632" s="110" t="str">
        <f t="shared" si="91"/>
        <v/>
      </c>
      <c r="J2632" s="122" t="s">
        <v>17749</v>
      </c>
      <c r="K2632" s="110" t="s">
        <v>4182</v>
      </c>
      <c r="L2632" s="110" t="s">
        <v>1095</v>
      </c>
      <c r="M2632" s="134" t="str">
        <f t="shared" si="92"/>
        <v/>
      </c>
      <c r="N2632" s="110"/>
      <c r="O2632" s="110"/>
      <c r="P2632" s="234"/>
    </row>
    <row r="2633" spans="1:16" x14ac:dyDescent="0.2">
      <c r="A2633" s="154"/>
      <c r="B2633" s="154"/>
      <c r="C2633" s="154"/>
      <c r="D2633" s="149"/>
      <c r="E2633" s="149"/>
      <c r="F2633" s="150"/>
      <c r="H2633" s="106"/>
      <c r="I2633" s="110" t="str">
        <f t="shared" ref="I2633:I2696" si="93">IFERROR((INDEX(A:E,MATCH($J2633,E:E,0),2)),"")</f>
        <v/>
      </c>
      <c r="J2633" s="122" t="s">
        <v>17750</v>
      </c>
      <c r="K2633" s="110" t="s">
        <v>4183</v>
      </c>
      <c r="L2633" s="110" t="s">
        <v>17751</v>
      </c>
      <c r="M2633" s="134" t="str">
        <f t="shared" si="92"/>
        <v/>
      </c>
      <c r="N2633" s="110"/>
      <c r="O2633" s="110"/>
      <c r="P2633" s="234" t="s">
        <v>5099</v>
      </c>
    </row>
    <row r="2634" spans="1:16" x14ac:dyDescent="0.2">
      <c r="A2634" s="154"/>
      <c r="B2634" s="154"/>
      <c r="C2634" s="154"/>
      <c r="D2634" s="149"/>
      <c r="E2634" s="149"/>
      <c r="F2634" s="150"/>
      <c r="H2634" s="106"/>
      <c r="I2634" s="110" t="str">
        <f t="shared" si="93"/>
        <v/>
      </c>
      <c r="J2634" s="122" t="s">
        <v>17752</v>
      </c>
      <c r="K2634" s="110" t="s">
        <v>4184</v>
      </c>
      <c r="L2634" s="110" t="s">
        <v>1095</v>
      </c>
      <c r="M2634" s="134" t="str">
        <f t="shared" ref="M2634:M2697" si="94">IF(N2634="","",HYPERLINK(O2634,N2634))</f>
        <v/>
      </c>
      <c r="N2634" s="110"/>
      <c r="O2634" s="110"/>
      <c r="P2634" s="234"/>
    </row>
    <row r="2635" spans="1:16" x14ac:dyDescent="0.2">
      <c r="A2635" s="154"/>
      <c r="B2635" s="154"/>
      <c r="C2635" s="154"/>
      <c r="D2635" s="149"/>
      <c r="E2635" s="149"/>
      <c r="F2635" s="150"/>
      <c r="H2635" s="106"/>
      <c r="I2635" s="110" t="str">
        <f t="shared" si="93"/>
        <v/>
      </c>
      <c r="J2635" s="122" t="s">
        <v>17753</v>
      </c>
      <c r="K2635" s="110" t="s">
        <v>4185</v>
      </c>
      <c r="L2635" s="110" t="s">
        <v>1095</v>
      </c>
      <c r="M2635" s="134" t="str">
        <f t="shared" si="94"/>
        <v/>
      </c>
      <c r="N2635" s="110"/>
      <c r="O2635" s="110"/>
      <c r="P2635" s="234"/>
    </row>
    <row r="2636" spans="1:16" x14ac:dyDescent="0.2">
      <c r="A2636" s="154"/>
      <c r="B2636" s="154"/>
      <c r="C2636" s="154"/>
      <c r="D2636" s="149"/>
      <c r="E2636" s="149"/>
      <c r="F2636" s="150"/>
      <c r="H2636" s="106"/>
      <c r="I2636" s="110" t="str">
        <f t="shared" si="93"/>
        <v/>
      </c>
      <c r="J2636" s="122" t="s">
        <v>17754</v>
      </c>
      <c r="K2636" s="110" t="s">
        <v>4186</v>
      </c>
      <c r="L2636" s="110" t="s">
        <v>1095</v>
      </c>
      <c r="M2636" s="134" t="str">
        <f t="shared" si="94"/>
        <v/>
      </c>
      <c r="N2636" s="110"/>
      <c r="O2636" s="110"/>
      <c r="P2636" s="234"/>
    </row>
    <row r="2637" spans="1:16" x14ac:dyDescent="0.2">
      <c r="A2637" s="154"/>
      <c r="B2637" s="154"/>
      <c r="C2637" s="154"/>
      <c r="D2637" s="149"/>
      <c r="E2637" s="149"/>
      <c r="F2637" s="150"/>
      <c r="H2637" s="106"/>
      <c r="I2637" s="110" t="str">
        <f t="shared" si="93"/>
        <v/>
      </c>
      <c r="J2637" s="122" t="s">
        <v>17755</v>
      </c>
      <c r="K2637" s="110" t="s">
        <v>4187</v>
      </c>
      <c r="L2637" s="110" t="s">
        <v>1095</v>
      </c>
      <c r="M2637" s="134" t="str">
        <f t="shared" si="94"/>
        <v/>
      </c>
      <c r="N2637" s="110"/>
      <c r="O2637" s="110"/>
      <c r="P2637" s="234"/>
    </row>
    <row r="2638" spans="1:16" x14ac:dyDescent="0.2">
      <c r="A2638" s="154"/>
      <c r="B2638" s="154"/>
      <c r="C2638" s="154"/>
      <c r="D2638" s="149"/>
      <c r="E2638" s="149"/>
      <c r="F2638" s="150"/>
      <c r="H2638" s="106"/>
      <c r="I2638" s="110" t="str">
        <f t="shared" si="93"/>
        <v/>
      </c>
      <c r="J2638" s="122" t="s">
        <v>17756</v>
      </c>
      <c r="K2638" s="110" t="s">
        <v>4188</v>
      </c>
      <c r="L2638" s="110" t="s">
        <v>1095</v>
      </c>
      <c r="M2638" s="134" t="str">
        <f t="shared" si="94"/>
        <v/>
      </c>
      <c r="N2638" s="110"/>
      <c r="O2638" s="110"/>
      <c r="P2638" s="234"/>
    </row>
    <row r="2639" spans="1:16" x14ac:dyDescent="0.2">
      <c r="A2639" s="154"/>
      <c r="B2639" s="154"/>
      <c r="C2639" s="154"/>
      <c r="D2639" s="149"/>
      <c r="E2639" s="149"/>
      <c r="F2639" s="150"/>
      <c r="H2639" s="106"/>
      <c r="I2639" s="110" t="str">
        <f t="shared" si="93"/>
        <v/>
      </c>
      <c r="J2639" s="122" t="s">
        <v>17757</v>
      </c>
      <c r="K2639" s="110" t="s">
        <v>4189</v>
      </c>
      <c r="L2639" s="110" t="s">
        <v>1095</v>
      </c>
      <c r="M2639" s="134" t="str">
        <f t="shared" si="94"/>
        <v/>
      </c>
      <c r="N2639" s="110"/>
      <c r="O2639" s="110"/>
      <c r="P2639" s="234"/>
    </row>
    <row r="2640" spans="1:16" x14ac:dyDescent="0.2">
      <c r="A2640" s="154"/>
      <c r="B2640" s="154"/>
      <c r="C2640" s="154"/>
      <c r="D2640" s="149"/>
      <c r="E2640" s="149"/>
      <c r="F2640" s="150"/>
      <c r="H2640" s="106"/>
      <c r="I2640" s="110" t="str">
        <f t="shared" si="93"/>
        <v/>
      </c>
      <c r="J2640" s="122" t="s">
        <v>17758</v>
      </c>
      <c r="K2640" s="110" t="s">
        <v>4190</v>
      </c>
      <c r="L2640" s="110" t="s">
        <v>1095</v>
      </c>
      <c r="M2640" s="134" t="str">
        <f t="shared" si="94"/>
        <v/>
      </c>
      <c r="N2640" s="110"/>
      <c r="O2640" s="110"/>
      <c r="P2640" s="234"/>
    </row>
    <row r="2641" spans="1:16" x14ac:dyDescent="0.2">
      <c r="A2641" s="154"/>
      <c r="B2641" s="154"/>
      <c r="C2641" s="154"/>
      <c r="D2641" s="149"/>
      <c r="E2641" s="149"/>
      <c r="F2641" s="150"/>
      <c r="H2641" s="106"/>
      <c r="I2641" s="110" t="str">
        <f t="shared" si="93"/>
        <v/>
      </c>
      <c r="J2641" s="122" t="s">
        <v>17759</v>
      </c>
      <c r="K2641" s="110" t="s">
        <v>4191</v>
      </c>
      <c r="L2641" s="110" t="s">
        <v>1095</v>
      </c>
      <c r="M2641" s="134" t="str">
        <f t="shared" si="94"/>
        <v/>
      </c>
      <c r="N2641" s="110"/>
      <c r="O2641" s="110"/>
      <c r="P2641" s="234"/>
    </row>
    <row r="2642" spans="1:16" x14ac:dyDescent="0.2">
      <c r="A2642" s="154"/>
      <c r="B2642" s="154"/>
      <c r="C2642" s="154"/>
      <c r="D2642" s="149"/>
      <c r="E2642" s="149"/>
      <c r="F2642" s="150"/>
      <c r="H2642" s="106"/>
      <c r="I2642" s="110" t="str">
        <f t="shared" si="93"/>
        <v/>
      </c>
      <c r="J2642" s="122" t="s">
        <v>17760</v>
      </c>
      <c r="K2642" s="110" t="s">
        <v>4192</v>
      </c>
      <c r="L2642" s="110" t="s">
        <v>1095</v>
      </c>
      <c r="M2642" s="134" t="str">
        <f t="shared" si="94"/>
        <v/>
      </c>
      <c r="N2642" s="110"/>
      <c r="O2642" s="110"/>
      <c r="P2642" s="234"/>
    </row>
    <row r="2643" spans="1:16" x14ac:dyDescent="0.2">
      <c r="A2643" s="154"/>
      <c r="B2643" s="154"/>
      <c r="C2643" s="154"/>
      <c r="D2643" s="149"/>
      <c r="E2643" s="149"/>
      <c r="F2643" s="150"/>
      <c r="H2643" s="106"/>
      <c r="I2643" s="110" t="str">
        <f t="shared" si="93"/>
        <v/>
      </c>
      <c r="J2643" s="122" t="s">
        <v>17761</v>
      </c>
      <c r="K2643" s="110" t="s">
        <v>4193</v>
      </c>
      <c r="L2643" s="110" t="s">
        <v>1095</v>
      </c>
      <c r="M2643" s="134" t="str">
        <f t="shared" si="94"/>
        <v/>
      </c>
      <c r="N2643" s="110"/>
      <c r="O2643" s="110"/>
      <c r="P2643" s="234"/>
    </row>
    <row r="2644" spans="1:16" x14ac:dyDescent="0.2">
      <c r="A2644" s="154"/>
      <c r="B2644" s="154"/>
      <c r="C2644" s="154"/>
      <c r="D2644" s="149"/>
      <c r="E2644" s="149"/>
      <c r="F2644" s="150"/>
      <c r="H2644" s="106"/>
      <c r="I2644" s="110" t="str">
        <f t="shared" si="93"/>
        <v/>
      </c>
      <c r="J2644" s="122" t="s">
        <v>17762</v>
      </c>
      <c r="K2644" s="110" t="s">
        <v>4194</v>
      </c>
      <c r="L2644" s="110" t="s">
        <v>1095</v>
      </c>
      <c r="M2644" s="134" t="str">
        <f t="shared" si="94"/>
        <v/>
      </c>
      <c r="N2644" s="110"/>
      <c r="O2644" s="110"/>
      <c r="P2644" s="234"/>
    </row>
    <row r="2645" spans="1:16" x14ac:dyDescent="0.2">
      <c r="A2645" s="154"/>
      <c r="B2645" s="154"/>
      <c r="C2645" s="154"/>
      <c r="D2645" s="149"/>
      <c r="E2645" s="149"/>
      <c r="F2645" s="150"/>
      <c r="H2645" s="106"/>
      <c r="I2645" s="110" t="str">
        <f t="shared" si="93"/>
        <v/>
      </c>
      <c r="J2645" s="122" t="s">
        <v>17763</v>
      </c>
      <c r="K2645" s="110" t="s">
        <v>4195</v>
      </c>
      <c r="L2645" s="110" t="s">
        <v>1095</v>
      </c>
      <c r="M2645" s="134" t="str">
        <f t="shared" si="94"/>
        <v/>
      </c>
      <c r="N2645" s="110"/>
      <c r="O2645" s="110"/>
      <c r="P2645" s="234" t="s">
        <v>5100</v>
      </c>
    </row>
    <row r="2646" spans="1:16" x14ac:dyDescent="0.2">
      <c r="A2646" s="154"/>
      <c r="B2646" s="154"/>
      <c r="C2646" s="154"/>
      <c r="D2646" s="149"/>
      <c r="E2646" s="149"/>
      <c r="F2646" s="150"/>
      <c r="H2646" s="106"/>
      <c r="I2646" s="110" t="str">
        <f t="shared" si="93"/>
        <v/>
      </c>
      <c r="J2646" s="122" t="s">
        <v>17764</v>
      </c>
      <c r="K2646" s="110" t="s">
        <v>4196</v>
      </c>
      <c r="L2646" s="110" t="s">
        <v>1095</v>
      </c>
      <c r="M2646" s="134" t="str">
        <f t="shared" si="94"/>
        <v/>
      </c>
      <c r="N2646" s="110"/>
      <c r="O2646" s="110"/>
      <c r="P2646" s="234"/>
    </row>
    <row r="2647" spans="1:16" x14ac:dyDescent="0.2">
      <c r="A2647" s="154"/>
      <c r="B2647" s="154"/>
      <c r="C2647" s="154"/>
      <c r="D2647" s="149"/>
      <c r="E2647" s="149"/>
      <c r="F2647" s="150"/>
      <c r="H2647" s="106"/>
      <c r="I2647" s="110" t="str">
        <f t="shared" si="93"/>
        <v/>
      </c>
      <c r="J2647" s="122" t="s">
        <v>17765</v>
      </c>
      <c r="K2647" s="110" t="s">
        <v>4197</v>
      </c>
      <c r="L2647" s="110" t="s">
        <v>1095</v>
      </c>
      <c r="M2647" s="134" t="str">
        <f t="shared" si="94"/>
        <v/>
      </c>
      <c r="N2647" s="110"/>
      <c r="O2647" s="110"/>
      <c r="P2647" s="234"/>
    </row>
    <row r="2648" spans="1:16" x14ac:dyDescent="0.2">
      <c r="A2648" s="154"/>
      <c r="B2648" s="154"/>
      <c r="C2648" s="154"/>
      <c r="D2648" s="149"/>
      <c r="E2648" s="149"/>
      <c r="F2648" s="150"/>
      <c r="H2648" s="106"/>
      <c r="I2648" s="110" t="str">
        <f t="shared" si="93"/>
        <v/>
      </c>
      <c r="J2648" s="122" t="s">
        <v>17766</v>
      </c>
      <c r="K2648" s="110" t="s">
        <v>4198</v>
      </c>
      <c r="L2648" s="110" t="s">
        <v>1095</v>
      </c>
      <c r="M2648" s="134" t="str">
        <f t="shared" si="94"/>
        <v/>
      </c>
      <c r="N2648" s="110"/>
      <c r="O2648" s="110"/>
      <c r="P2648" s="234"/>
    </row>
    <row r="2649" spans="1:16" x14ac:dyDescent="0.2">
      <c r="A2649" s="154"/>
      <c r="B2649" s="154"/>
      <c r="C2649" s="154"/>
      <c r="D2649" s="149"/>
      <c r="E2649" s="149"/>
      <c r="F2649" s="150"/>
      <c r="H2649" s="106"/>
      <c r="I2649" s="110" t="str">
        <f t="shared" si="93"/>
        <v/>
      </c>
      <c r="J2649" s="122" t="s">
        <v>17767</v>
      </c>
      <c r="K2649" s="110" t="s">
        <v>4199</v>
      </c>
      <c r="L2649" s="110" t="s">
        <v>1095</v>
      </c>
      <c r="M2649" s="134" t="str">
        <f t="shared" si="94"/>
        <v/>
      </c>
      <c r="N2649" s="110"/>
      <c r="O2649" s="110"/>
      <c r="P2649" s="234"/>
    </row>
    <row r="2650" spans="1:16" x14ac:dyDescent="0.2">
      <c r="A2650" s="154"/>
      <c r="B2650" s="154"/>
      <c r="C2650" s="154"/>
      <c r="D2650" s="149"/>
      <c r="E2650" s="149"/>
      <c r="F2650" s="150"/>
      <c r="H2650" s="106"/>
      <c r="I2650" s="110" t="str">
        <f t="shared" si="93"/>
        <v/>
      </c>
      <c r="J2650" s="122" t="s">
        <v>17768</v>
      </c>
      <c r="K2650" s="110" t="s">
        <v>4200</v>
      </c>
      <c r="L2650" s="110" t="s">
        <v>1095</v>
      </c>
      <c r="M2650" s="134" t="str">
        <f t="shared" si="94"/>
        <v/>
      </c>
      <c r="N2650" s="110"/>
      <c r="O2650" s="110"/>
      <c r="P2650" s="234" t="s">
        <v>5101</v>
      </c>
    </row>
    <row r="2651" spans="1:16" x14ac:dyDescent="0.2">
      <c r="A2651" s="154"/>
      <c r="B2651" s="154"/>
      <c r="C2651" s="154"/>
      <c r="D2651" s="149"/>
      <c r="E2651" s="149"/>
      <c r="F2651" s="150"/>
      <c r="H2651" s="106"/>
      <c r="I2651" s="110" t="str">
        <f t="shared" si="93"/>
        <v/>
      </c>
      <c r="J2651" s="122" t="s">
        <v>17769</v>
      </c>
      <c r="K2651" s="110" t="s">
        <v>4201</v>
      </c>
      <c r="L2651" s="110" t="s">
        <v>1095</v>
      </c>
      <c r="M2651" s="134" t="str">
        <f t="shared" si="94"/>
        <v/>
      </c>
      <c r="N2651" s="110"/>
      <c r="O2651" s="110"/>
      <c r="P2651" s="234"/>
    </row>
    <row r="2652" spans="1:16" x14ac:dyDescent="0.2">
      <c r="A2652" s="154"/>
      <c r="B2652" s="154"/>
      <c r="C2652" s="154"/>
      <c r="D2652" s="149"/>
      <c r="E2652" s="149"/>
      <c r="F2652" s="150"/>
      <c r="H2652" s="106"/>
      <c r="I2652" s="110" t="str">
        <f t="shared" si="93"/>
        <v/>
      </c>
      <c r="J2652" s="122" t="s">
        <v>17770</v>
      </c>
      <c r="K2652" s="110" t="s">
        <v>4202</v>
      </c>
      <c r="L2652" s="110" t="s">
        <v>1095</v>
      </c>
      <c r="M2652" s="134" t="str">
        <f t="shared" si="94"/>
        <v/>
      </c>
      <c r="N2652" s="110"/>
      <c r="O2652" s="110"/>
      <c r="P2652" s="234"/>
    </row>
    <row r="2653" spans="1:16" x14ac:dyDescent="0.2">
      <c r="A2653" s="154"/>
      <c r="B2653" s="154"/>
      <c r="C2653" s="154"/>
      <c r="D2653" s="149"/>
      <c r="E2653" s="149"/>
      <c r="F2653" s="150"/>
      <c r="H2653" s="106"/>
      <c r="I2653" s="110" t="str">
        <f t="shared" si="93"/>
        <v/>
      </c>
      <c r="J2653" s="122" t="s">
        <v>17771</v>
      </c>
      <c r="K2653" s="110" t="s">
        <v>4203</v>
      </c>
      <c r="L2653" s="110" t="s">
        <v>1095</v>
      </c>
      <c r="M2653" s="134" t="str">
        <f t="shared" si="94"/>
        <v/>
      </c>
      <c r="N2653" s="110"/>
      <c r="O2653" s="110"/>
      <c r="P2653" s="234"/>
    </row>
    <row r="2654" spans="1:16" x14ac:dyDescent="0.2">
      <c r="A2654" s="154"/>
      <c r="B2654" s="154"/>
      <c r="C2654" s="154"/>
      <c r="D2654" s="149"/>
      <c r="E2654" s="149"/>
      <c r="F2654" s="150"/>
      <c r="H2654" s="106"/>
      <c r="I2654" s="110" t="str">
        <f t="shared" si="93"/>
        <v/>
      </c>
      <c r="J2654" s="122" t="s">
        <v>17772</v>
      </c>
      <c r="K2654" s="110" t="s">
        <v>4204</v>
      </c>
      <c r="L2654" s="110" t="s">
        <v>1095</v>
      </c>
      <c r="M2654" s="134" t="str">
        <f t="shared" si="94"/>
        <v/>
      </c>
      <c r="N2654" s="110"/>
      <c r="O2654" s="110"/>
      <c r="P2654" s="234"/>
    </row>
    <row r="2655" spans="1:16" x14ac:dyDescent="0.2">
      <c r="A2655" s="154"/>
      <c r="B2655" s="154"/>
      <c r="C2655" s="154"/>
      <c r="D2655" s="149"/>
      <c r="E2655" s="149"/>
      <c r="F2655" s="150"/>
      <c r="H2655" s="106"/>
      <c r="I2655" s="110" t="str">
        <f t="shared" si="93"/>
        <v/>
      </c>
      <c r="J2655" s="122" t="s">
        <v>17773</v>
      </c>
      <c r="K2655" s="110" t="s">
        <v>4205</v>
      </c>
      <c r="L2655" s="110" t="s">
        <v>1095</v>
      </c>
      <c r="M2655" s="134" t="str">
        <f t="shared" si="94"/>
        <v/>
      </c>
      <c r="N2655" s="110"/>
      <c r="O2655" s="110"/>
      <c r="P2655" s="234"/>
    </row>
    <row r="2656" spans="1:16" x14ac:dyDescent="0.2">
      <c r="A2656" s="154"/>
      <c r="B2656" s="154"/>
      <c r="C2656" s="154"/>
      <c r="D2656" s="149"/>
      <c r="E2656" s="149"/>
      <c r="F2656" s="150"/>
      <c r="H2656" s="106"/>
      <c r="I2656" s="110" t="str">
        <f t="shared" si="93"/>
        <v/>
      </c>
      <c r="J2656" s="122" t="s">
        <v>17774</v>
      </c>
      <c r="K2656" s="110" t="s">
        <v>4206</v>
      </c>
      <c r="L2656" s="110" t="s">
        <v>1095</v>
      </c>
      <c r="M2656" s="134" t="str">
        <f t="shared" si="94"/>
        <v/>
      </c>
      <c r="N2656" s="110"/>
      <c r="O2656" s="110"/>
      <c r="P2656" s="234"/>
    </row>
    <row r="2657" spans="1:16" x14ac:dyDescent="0.2">
      <c r="A2657" s="154"/>
      <c r="B2657" s="154"/>
      <c r="C2657" s="154"/>
      <c r="D2657" s="149"/>
      <c r="E2657" s="149"/>
      <c r="F2657" s="150"/>
      <c r="H2657" s="106"/>
      <c r="I2657" s="110" t="str">
        <f t="shared" si="93"/>
        <v/>
      </c>
      <c r="J2657" s="122" t="s">
        <v>17775</v>
      </c>
      <c r="K2657" s="110" t="s">
        <v>4207</v>
      </c>
      <c r="L2657" s="110" t="s">
        <v>1095</v>
      </c>
      <c r="M2657" s="134" t="str">
        <f t="shared" si="94"/>
        <v/>
      </c>
      <c r="N2657" s="110"/>
      <c r="O2657" s="110"/>
      <c r="P2657" s="234"/>
    </row>
    <row r="2658" spans="1:16" x14ac:dyDescent="0.2">
      <c r="A2658" s="154"/>
      <c r="B2658" s="154"/>
      <c r="C2658" s="154"/>
      <c r="D2658" s="149"/>
      <c r="E2658" s="149"/>
      <c r="F2658" s="150"/>
      <c r="H2658" s="106"/>
      <c r="I2658" s="110" t="str">
        <f t="shared" si="93"/>
        <v/>
      </c>
      <c r="J2658" s="122" t="s">
        <v>17776</v>
      </c>
      <c r="K2658" s="110" t="s">
        <v>4208</v>
      </c>
      <c r="L2658" s="110" t="s">
        <v>1095</v>
      </c>
      <c r="M2658" s="134" t="str">
        <f t="shared" si="94"/>
        <v/>
      </c>
      <c r="N2658" s="110"/>
      <c r="O2658" s="110"/>
      <c r="P2658" s="234"/>
    </row>
    <row r="2659" spans="1:16" x14ac:dyDescent="0.2">
      <c r="A2659" s="154"/>
      <c r="B2659" s="154"/>
      <c r="C2659" s="154"/>
      <c r="D2659" s="149"/>
      <c r="E2659" s="149"/>
      <c r="F2659" s="150"/>
      <c r="H2659" s="106"/>
      <c r="I2659" s="110" t="str">
        <f t="shared" si="93"/>
        <v/>
      </c>
      <c r="J2659" s="122" t="s">
        <v>17777</v>
      </c>
      <c r="K2659" s="110" t="s">
        <v>4209</v>
      </c>
      <c r="L2659" s="110" t="s">
        <v>1095</v>
      </c>
      <c r="M2659" s="134" t="str">
        <f t="shared" si="94"/>
        <v/>
      </c>
      <c r="N2659" s="110"/>
      <c r="O2659" s="110"/>
      <c r="P2659" s="234"/>
    </row>
    <row r="2660" spans="1:16" x14ac:dyDescent="0.2">
      <c r="A2660" s="154"/>
      <c r="B2660" s="154"/>
      <c r="C2660" s="154"/>
      <c r="D2660" s="149"/>
      <c r="E2660" s="149"/>
      <c r="F2660" s="150"/>
      <c r="H2660" s="106"/>
      <c r="I2660" s="110" t="str">
        <f t="shared" si="93"/>
        <v/>
      </c>
      <c r="J2660" s="122" t="s">
        <v>17778</v>
      </c>
      <c r="K2660" s="110" t="s">
        <v>4210</v>
      </c>
      <c r="L2660" s="110" t="s">
        <v>1095</v>
      </c>
      <c r="M2660" s="134" t="str">
        <f t="shared" si="94"/>
        <v/>
      </c>
      <c r="N2660" s="110"/>
      <c r="O2660" s="110"/>
      <c r="P2660" s="234"/>
    </row>
    <row r="2661" spans="1:16" x14ac:dyDescent="0.2">
      <c r="A2661" s="154"/>
      <c r="B2661" s="154"/>
      <c r="C2661" s="154"/>
      <c r="D2661" s="149"/>
      <c r="E2661" s="149"/>
      <c r="F2661" s="150"/>
      <c r="H2661" s="106"/>
      <c r="I2661" s="110" t="str">
        <f t="shared" si="93"/>
        <v/>
      </c>
      <c r="J2661" s="122" t="s">
        <v>17779</v>
      </c>
      <c r="K2661" s="110" t="s">
        <v>4211</v>
      </c>
      <c r="L2661" s="110" t="s">
        <v>1095</v>
      </c>
      <c r="M2661" s="134" t="str">
        <f t="shared" si="94"/>
        <v/>
      </c>
      <c r="N2661" s="110"/>
      <c r="O2661" s="110"/>
      <c r="P2661" s="234"/>
    </row>
    <row r="2662" spans="1:16" x14ac:dyDescent="0.2">
      <c r="A2662" s="154"/>
      <c r="B2662" s="154"/>
      <c r="C2662" s="154"/>
      <c r="D2662" s="149"/>
      <c r="E2662" s="149"/>
      <c r="F2662" s="150"/>
      <c r="H2662" s="106"/>
      <c r="I2662" s="110" t="str">
        <f t="shared" si="93"/>
        <v/>
      </c>
      <c r="J2662" s="122" t="s">
        <v>17780</v>
      </c>
      <c r="K2662" s="110" t="s">
        <v>4212</v>
      </c>
      <c r="L2662" s="110" t="s">
        <v>1095</v>
      </c>
      <c r="M2662" s="134" t="str">
        <f t="shared" si="94"/>
        <v/>
      </c>
      <c r="N2662" s="110"/>
      <c r="O2662" s="110"/>
      <c r="P2662" s="234"/>
    </row>
    <row r="2663" spans="1:16" x14ac:dyDescent="0.2">
      <c r="A2663" s="154"/>
      <c r="B2663" s="154"/>
      <c r="C2663" s="154"/>
      <c r="D2663" s="149"/>
      <c r="E2663" s="149"/>
      <c r="F2663" s="150"/>
      <c r="H2663" s="106"/>
      <c r="I2663" s="110" t="str">
        <f t="shared" si="93"/>
        <v/>
      </c>
      <c r="J2663" s="122" t="s">
        <v>17781</v>
      </c>
      <c r="K2663" s="110" t="s">
        <v>4213</v>
      </c>
      <c r="L2663" s="110" t="s">
        <v>1095</v>
      </c>
      <c r="M2663" s="134" t="str">
        <f t="shared" si="94"/>
        <v/>
      </c>
      <c r="N2663" s="110"/>
      <c r="O2663" s="110"/>
      <c r="P2663" s="234"/>
    </row>
    <row r="2664" spans="1:16" x14ac:dyDescent="0.2">
      <c r="A2664" s="154"/>
      <c r="B2664" s="154"/>
      <c r="C2664" s="154"/>
      <c r="D2664" s="149"/>
      <c r="E2664" s="149"/>
      <c r="F2664" s="150"/>
      <c r="H2664" s="106"/>
      <c r="I2664" s="110" t="str">
        <f t="shared" si="93"/>
        <v/>
      </c>
      <c r="J2664" s="122" t="s">
        <v>17782</v>
      </c>
      <c r="K2664" s="110" t="s">
        <v>4214</v>
      </c>
      <c r="L2664" s="110" t="s">
        <v>1095</v>
      </c>
      <c r="M2664" s="134" t="str">
        <f t="shared" si="94"/>
        <v/>
      </c>
      <c r="N2664" s="110"/>
      <c r="O2664" s="110"/>
      <c r="P2664" s="234"/>
    </row>
    <row r="2665" spans="1:16" x14ac:dyDescent="0.2">
      <c r="A2665" s="154"/>
      <c r="B2665" s="154"/>
      <c r="C2665" s="154"/>
      <c r="D2665" s="149"/>
      <c r="E2665" s="149"/>
      <c r="F2665" s="150"/>
      <c r="H2665" s="106"/>
      <c r="I2665" s="110" t="str">
        <f t="shared" si="93"/>
        <v/>
      </c>
      <c r="J2665" s="122" t="s">
        <v>17783</v>
      </c>
      <c r="K2665" s="110" t="s">
        <v>4215</v>
      </c>
      <c r="L2665" s="110" t="s">
        <v>1095</v>
      </c>
      <c r="M2665" s="134" t="str">
        <f t="shared" si="94"/>
        <v/>
      </c>
      <c r="N2665" s="110"/>
      <c r="O2665" s="110"/>
      <c r="P2665" s="234"/>
    </row>
    <row r="2666" spans="1:16" x14ac:dyDescent="0.2">
      <c r="A2666" s="154"/>
      <c r="B2666" s="154"/>
      <c r="C2666" s="154"/>
      <c r="D2666" s="149"/>
      <c r="E2666" s="149"/>
      <c r="F2666" s="150"/>
      <c r="H2666" s="106"/>
      <c r="I2666" s="110" t="str">
        <f t="shared" si="93"/>
        <v/>
      </c>
      <c r="J2666" s="122" t="s">
        <v>17784</v>
      </c>
      <c r="K2666" s="110" t="s">
        <v>4216</v>
      </c>
      <c r="L2666" s="110" t="s">
        <v>1095</v>
      </c>
      <c r="M2666" s="134" t="str">
        <f t="shared" si="94"/>
        <v/>
      </c>
      <c r="N2666" s="110"/>
      <c r="O2666" s="110"/>
      <c r="P2666" s="234"/>
    </row>
    <row r="2667" spans="1:16" x14ac:dyDescent="0.2">
      <c r="A2667" s="154"/>
      <c r="B2667" s="154"/>
      <c r="C2667" s="154"/>
      <c r="D2667" s="149"/>
      <c r="E2667" s="149"/>
      <c r="F2667" s="150"/>
      <c r="H2667" s="106"/>
      <c r="I2667" s="110" t="str">
        <f t="shared" si="93"/>
        <v/>
      </c>
      <c r="J2667" s="122" t="s">
        <v>17785</v>
      </c>
      <c r="K2667" s="110" t="s">
        <v>4217</v>
      </c>
      <c r="L2667" s="110" t="s">
        <v>1095</v>
      </c>
      <c r="M2667" s="134" t="str">
        <f t="shared" si="94"/>
        <v/>
      </c>
      <c r="N2667" s="110"/>
      <c r="O2667" s="110"/>
      <c r="P2667" s="234"/>
    </row>
    <row r="2668" spans="1:16" x14ac:dyDescent="0.2">
      <c r="A2668" s="154"/>
      <c r="B2668" s="154"/>
      <c r="C2668" s="154"/>
      <c r="D2668" s="149"/>
      <c r="E2668" s="149"/>
      <c r="F2668" s="150"/>
      <c r="H2668" s="106"/>
      <c r="I2668" s="110" t="str">
        <f t="shared" si="93"/>
        <v/>
      </c>
      <c r="J2668" s="122" t="s">
        <v>17786</v>
      </c>
      <c r="K2668" s="110" t="s">
        <v>4218</v>
      </c>
      <c r="L2668" s="110" t="s">
        <v>1095</v>
      </c>
      <c r="M2668" s="134" t="str">
        <f t="shared" si="94"/>
        <v/>
      </c>
      <c r="N2668" s="110"/>
      <c r="O2668" s="110"/>
      <c r="P2668" s="234"/>
    </row>
    <row r="2669" spans="1:16" x14ac:dyDescent="0.2">
      <c r="A2669" s="154"/>
      <c r="B2669" s="154"/>
      <c r="C2669" s="154"/>
      <c r="D2669" s="149"/>
      <c r="E2669" s="149"/>
      <c r="F2669" s="150"/>
      <c r="H2669" s="106"/>
      <c r="I2669" s="110" t="str">
        <f t="shared" si="93"/>
        <v/>
      </c>
      <c r="J2669" s="122" t="s">
        <v>17787</v>
      </c>
      <c r="K2669" s="110" t="s">
        <v>4219</v>
      </c>
      <c r="L2669" s="110" t="s">
        <v>1095</v>
      </c>
      <c r="M2669" s="134" t="str">
        <f t="shared" si="94"/>
        <v/>
      </c>
      <c r="N2669" s="110"/>
      <c r="O2669" s="110"/>
      <c r="P2669" s="234"/>
    </row>
    <row r="2670" spans="1:16" x14ac:dyDescent="0.2">
      <c r="A2670" s="154"/>
      <c r="B2670" s="154"/>
      <c r="C2670" s="154"/>
      <c r="D2670" s="149"/>
      <c r="E2670" s="149"/>
      <c r="F2670" s="150"/>
      <c r="H2670" s="106"/>
      <c r="I2670" s="110" t="str">
        <f t="shared" si="93"/>
        <v/>
      </c>
      <c r="J2670" s="122" t="s">
        <v>17788</v>
      </c>
      <c r="K2670" s="110" t="s">
        <v>4220</v>
      </c>
      <c r="L2670" s="110" t="s">
        <v>1095</v>
      </c>
      <c r="M2670" s="134" t="str">
        <f t="shared" si="94"/>
        <v/>
      </c>
      <c r="N2670" s="110"/>
      <c r="O2670" s="110"/>
      <c r="P2670" s="234"/>
    </row>
    <row r="2671" spans="1:16" x14ac:dyDescent="0.2">
      <c r="A2671" s="154"/>
      <c r="B2671" s="154"/>
      <c r="C2671" s="154"/>
      <c r="D2671" s="149"/>
      <c r="E2671" s="149"/>
      <c r="F2671" s="150"/>
      <c r="H2671" s="106"/>
      <c r="I2671" s="110" t="str">
        <f t="shared" si="93"/>
        <v/>
      </c>
      <c r="J2671" s="122" t="s">
        <v>17789</v>
      </c>
      <c r="K2671" s="110" t="s">
        <v>4221</v>
      </c>
      <c r="L2671" s="110" t="s">
        <v>1095</v>
      </c>
      <c r="M2671" s="134" t="str">
        <f t="shared" si="94"/>
        <v/>
      </c>
      <c r="N2671" s="110"/>
      <c r="O2671" s="110"/>
      <c r="P2671" s="234"/>
    </row>
    <row r="2672" spans="1:16" x14ac:dyDescent="0.2">
      <c r="A2672" s="154"/>
      <c r="B2672" s="154"/>
      <c r="C2672" s="154"/>
      <c r="D2672" s="149"/>
      <c r="E2672" s="149"/>
      <c r="F2672" s="150"/>
      <c r="H2672" s="106"/>
      <c r="I2672" s="110" t="str">
        <f t="shared" si="93"/>
        <v/>
      </c>
      <c r="J2672" s="122" t="s">
        <v>17790</v>
      </c>
      <c r="K2672" s="110" t="s">
        <v>4222</v>
      </c>
      <c r="L2672" s="110" t="s">
        <v>1095</v>
      </c>
      <c r="M2672" s="134" t="str">
        <f t="shared" si="94"/>
        <v/>
      </c>
      <c r="N2672" s="110"/>
      <c r="O2672" s="110"/>
      <c r="P2672" s="234"/>
    </row>
    <row r="2673" spans="1:16" x14ac:dyDescent="0.2">
      <c r="A2673" s="154"/>
      <c r="B2673" s="154"/>
      <c r="C2673" s="154"/>
      <c r="D2673" s="149"/>
      <c r="E2673" s="149"/>
      <c r="F2673" s="150"/>
      <c r="H2673" s="106"/>
      <c r="I2673" s="110" t="str">
        <f t="shared" si="93"/>
        <v/>
      </c>
      <c r="J2673" s="122" t="s">
        <v>5282</v>
      </c>
      <c r="K2673" s="110" t="s">
        <v>4223</v>
      </c>
      <c r="L2673" s="110" t="s">
        <v>1095</v>
      </c>
      <c r="M2673" s="134" t="str">
        <f t="shared" si="94"/>
        <v/>
      </c>
      <c r="N2673" s="110"/>
      <c r="O2673" s="110"/>
      <c r="P2673" s="234"/>
    </row>
    <row r="2674" spans="1:16" x14ac:dyDescent="0.2">
      <c r="A2674" s="154"/>
      <c r="B2674" s="154"/>
      <c r="C2674" s="154"/>
      <c r="D2674" s="149"/>
      <c r="E2674" s="149"/>
      <c r="F2674" s="150"/>
      <c r="H2674" s="106"/>
      <c r="I2674" s="110" t="str">
        <f t="shared" si="93"/>
        <v/>
      </c>
      <c r="J2674" s="122" t="s">
        <v>5281</v>
      </c>
      <c r="K2674" s="110" t="s">
        <v>4224</v>
      </c>
      <c r="L2674" s="110" t="s">
        <v>17791</v>
      </c>
      <c r="M2674" s="134" t="str">
        <f t="shared" si="94"/>
        <v/>
      </c>
      <c r="N2674" s="110"/>
      <c r="O2674" s="110"/>
      <c r="P2674" s="234"/>
    </row>
    <row r="2675" spans="1:16" x14ac:dyDescent="0.2">
      <c r="A2675" s="154"/>
      <c r="B2675" s="154"/>
      <c r="C2675" s="154"/>
      <c r="D2675" s="149"/>
      <c r="E2675" s="149"/>
      <c r="F2675" s="150"/>
      <c r="H2675" s="106"/>
      <c r="I2675" s="110" t="str">
        <f t="shared" si="93"/>
        <v/>
      </c>
      <c r="J2675" s="122" t="s">
        <v>17792</v>
      </c>
      <c r="K2675" s="110" t="s">
        <v>4225</v>
      </c>
      <c r="L2675" s="110" t="s">
        <v>1095</v>
      </c>
      <c r="M2675" s="134" t="str">
        <f t="shared" si="94"/>
        <v/>
      </c>
      <c r="N2675" s="110"/>
      <c r="O2675" s="110"/>
      <c r="P2675" s="234"/>
    </row>
    <row r="2676" spans="1:16" x14ac:dyDescent="0.2">
      <c r="A2676" s="154"/>
      <c r="B2676" s="154"/>
      <c r="C2676" s="154"/>
      <c r="D2676" s="149"/>
      <c r="E2676" s="149"/>
      <c r="F2676" s="150"/>
      <c r="H2676" s="106"/>
      <c r="I2676" s="110" t="str">
        <f t="shared" si="93"/>
        <v/>
      </c>
      <c r="J2676" s="122" t="s">
        <v>5283</v>
      </c>
      <c r="K2676" s="110" t="s">
        <v>4226</v>
      </c>
      <c r="L2676" s="110" t="s">
        <v>1095</v>
      </c>
      <c r="M2676" s="134" t="str">
        <f t="shared" si="94"/>
        <v/>
      </c>
      <c r="N2676" s="110"/>
      <c r="O2676" s="110"/>
      <c r="P2676" s="234" t="s">
        <v>5102</v>
      </c>
    </row>
    <row r="2677" spans="1:16" x14ac:dyDescent="0.2">
      <c r="A2677" s="154"/>
      <c r="B2677" s="154"/>
      <c r="C2677" s="154"/>
      <c r="D2677" s="149"/>
      <c r="E2677" s="149"/>
      <c r="F2677" s="150"/>
      <c r="H2677" s="106"/>
      <c r="I2677" s="110" t="str">
        <f t="shared" si="93"/>
        <v/>
      </c>
      <c r="J2677" s="122" t="s">
        <v>17793</v>
      </c>
      <c r="K2677" s="110" t="s">
        <v>4227</v>
      </c>
      <c r="L2677" s="110" t="s">
        <v>1095</v>
      </c>
      <c r="M2677" s="134" t="str">
        <f t="shared" si="94"/>
        <v/>
      </c>
      <c r="N2677" s="110"/>
      <c r="O2677" s="110"/>
      <c r="P2677" s="234"/>
    </row>
    <row r="2678" spans="1:16" x14ac:dyDescent="0.2">
      <c r="A2678" s="154"/>
      <c r="B2678" s="154"/>
      <c r="C2678" s="154"/>
      <c r="D2678" s="149"/>
      <c r="E2678" s="149"/>
      <c r="F2678" s="150"/>
      <c r="H2678" s="106"/>
      <c r="I2678" s="110" t="str">
        <f t="shared" si="93"/>
        <v/>
      </c>
      <c r="J2678" s="122" t="s">
        <v>17794</v>
      </c>
      <c r="K2678" s="110" t="s">
        <v>4228</v>
      </c>
      <c r="L2678" s="110" t="s">
        <v>1095</v>
      </c>
      <c r="M2678" s="134" t="str">
        <f t="shared" si="94"/>
        <v/>
      </c>
      <c r="N2678" s="110"/>
      <c r="O2678" s="110"/>
      <c r="P2678" s="234"/>
    </row>
    <row r="2679" spans="1:16" x14ac:dyDescent="0.2">
      <c r="A2679" s="154"/>
      <c r="B2679" s="154"/>
      <c r="C2679" s="154"/>
      <c r="D2679" s="149"/>
      <c r="E2679" s="149"/>
      <c r="F2679" s="150"/>
      <c r="H2679" s="106"/>
      <c r="I2679" s="110" t="str">
        <f t="shared" si="93"/>
        <v/>
      </c>
      <c r="J2679" s="122" t="s">
        <v>17795</v>
      </c>
      <c r="K2679" s="110" t="s">
        <v>4229</v>
      </c>
      <c r="L2679" s="110" t="s">
        <v>1095</v>
      </c>
      <c r="M2679" s="134" t="str">
        <f t="shared" si="94"/>
        <v/>
      </c>
      <c r="N2679" s="110"/>
      <c r="O2679" s="110"/>
      <c r="P2679" s="234"/>
    </row>
    <row r="2680" spans="1:16" x14ac:dyDescent="0.2">
      <c r="A2680" s="154"/>
      <c r="B2680" s="154"/>
      <c r="C2680" s="154"/>
      <c r="D2680" s="149"/>
      <c r="E2680" s="149"/>
      <c r="F2680" s="150"/>
      <c r="H2680" s="106"/>
      <c r="I2680" s="110" t="str">
        <f t="shared" si="93"/>
        <v/>
      </c>
      <c r="J2680" s="122" t="s">
        <v>17796</v>
      </c>
      <c r="K2680" s="110" t="s">
        <v>4230</v>
      </c>
      <c r="L2680" s="110" t="s">
        <v>1095</v>
      </c>
      <c r="M2680" s="134" t="str">
        <f t="shared" si="94"/>
        <v/>
      </c>
      <c r="N2680" s="110"/>
      <c r="O2680" s="110"/>
      <c r="P2680" s="234" t="s">
        <v>5103</v>
      </c>
    </row>
    <row r="2681" spans="1:16" x14ac:dyDescent="0.2">
      <c r="A2681" s="154"/>
      <c r="B2681" s="154"/>
      <c r="C2681" s="154"/>
      <c r="D2681" s="149"/>
      <c r="E2681" s="149"/>
      <c r="F2681" s="150"/>
      <c r="H2681" s="106"/>
      <c r="I2681" s="110" t="str">
        <f t="shared" si="93"/>
        <v/>
      </c>
      <c r="J2681" s="122" t="s">
        <v>17797</v>
      </c>
      <c r="K2681" s="110" t="s">
        <v>4231</v>
      </c>
      <c r="L2681" s="110" t="s">
        <v>1095</v>
      </c>
      <c r="M2681" s="134" t="str">
        <f t="shared" si="94"/>
        <v/>
      </c>
      <c r="N2681" s="110"/>
      <c r="O2681" s="110"/>
      <c r="P2681" s="234"/>
    </row>
    <row r="2682" spans="1:16" x14ac:dyDescent="0.2">
      <c r="A2682" s="154"/>
      <c r="B2682" s="154"/>
      <c r="C2682" s="154"/>
      <c r="D2682" s="149"/>
      <c r="E2682" s="149"/>
      <c r="F2682" s="150"/>
      <c r="H2682" s="106"/>
      <c r="I2682" s="110" t="str">
        <f t="shared" si="93"/>
        <v/>
      </c>
      <c r="J2682" s="122" t="s">
        <v>17798</v>
      </c>
      <c r="K2682" s="110" t="s">
        <v>4232</v>
      </c>
      <c r="L2682" s="110" t="s">
        <v>1095</v>
      </c>
      <c r="M2682" s="134" t="str">
        <f t="shared" si="94"/>
        <v/>
      </c>
      <c r="N2682" s="110"/>
      <c r="O2682" s="110"/>
      <c r="P2682" s="234"/>
    </row>
    <row r="2683" spans="1:16" x14ac:dyDescent="0.2">
      <c r="A2683" s="154"/>
      <c r="B2683" s="154"/>
      <c r="C2683" s="154"/>
      <c r="D2683" s="149"/>
      <c r="E2683" s="149"/>
      <c r="F2683" s="150"/>
      <c r="H2683" s="106"/>
      <c r="I2683" s="110" t="str">
        <f t="shared" si="93"/>
        <v/>
      </c>
      <c r="J2683" s="122" t="s">
        <v>17799</v>
      </c>
      <c r="K2683" s="110" t="s">
        <v>4233</v>
      </c>
      <c r="L2683" s="110" t="s">
        <v>1095</v>
      </c>
      <c r="M2683" s="134" t="str">
        <f t="shared" si="94"/>
        <v/>
      </c>
      <c r="N2683" s="110"/>
      <c r="O2683" s="110"/>
      <c r="P2683" s="234"/>
    </row>
    <row r="2684" spans="1:16" x14ac:dyDescent="0.2">
      <c r="A2684" s="154"/>
      <c r="B2684" s="154"/>
      <c r="C2684" s="154"/>
      <c r="D2684" s="149"/>
      <c r="E2684" s="149"/>
      <c r="F2684" s="150"/>
      <c r="H2684" s="106"/>
      <c r="I2684" s="110" t="str">
        <f t="shared" si="93"/>
        <v/>
      </c>
      <c r="J2684" s="122" t="s">
        <v>17800</v>
      </c>
      <c r="K2684" s="110" t="s">
        <v>4234</v>
      </c>
      <c r="L2684" s="110" t="s">
        <v>1095</v>
      </c>
      <c r="M2684" s="134" t="str">
        <f t="shared" si="94"/>
        <v/>
      </c>
      <c r="N2684" s="110"/>
      <c r="O2684" s="110"/>
      <c r="P2684" s="234"/>
    </row>
    <row r="2685" spans="1:16" x14ac:dyDescent="0.2">
      <c r="A2685" s="154"/>
      <c r="B2685" s="154"/>
      <c r="C2685" s="154"/>
      <c r="D2685" s="149"/>
      <c r="E2685" s="149"/>
      <c r="F2685" s="150"/>
      <c r="H2685" s="106"/>
      <c r="I2685" s="110" t="str">
        <f t="shared" si="93"/>
        <v/>
      </c>
      <c r="J2685" s="122" t="s">
        <v>17801</v>
      </c>
      <c r="K2685" s="110" t="s">
        <v>4235</v>
      </c>
      <c r="L2685" s="110" t="s">
        <v>1095</v>
      </c>
      <c r="M2685" s="134" t="str">
        <f t="shared" si="94"/>
        <v/>
      </c>
      <c r="N2685" s="110"/>
      <c r="O2685" s="110"/>
      <c r="P2685" s="234"/>
    </row>
    <row r="2686" spans="1:16" x14ac:dyDescent="0.2">
      <c r="A2686" s="154"/>
      <c r="B2686" s="154"/>
      <c r="C2686" s="154"/>
      <c r="D2686" s="149"/>
      <c r="E2686" s="149"/>
      <c r="F2686" s="150"/>
      <c r="H2686" s="106"/>
      <c r="I2686" s="110" t="str">
        <f t="shared" si="93"/>
        <v/>
      </c>
      <c r="J2686" s="122" t="s">
        <v>17802</v>
      </c>
      <c r="K2686" s="110" t="s">
        <v>4236</v>
      </c>
      <c r="L2686" s="110" t="s">
        <v>1095</v>
      </c>
      <c r="M2686" s="134" t="str">
        <f t="shared" si="94"/>
        <v/>
      </c>
      <c r="N2686" s="110"/>
      <c r="O2686" s="110"/>
      <c r="P2686" s="234"/>
    </row>
    <row r="2687" spans="1:16" x14ac:dyDescent="0.2">
      <c r="A2687" s="154"/>
      <c r="B2687" s="154"/>
      <c r="C2687" s="154"/>
      <c r="D2687" s="149"/>
      <c r="E2687" s="149"/>
      <c r="F2687" s="150"/>
      <c r="H2687" s="106"/>
      <c r="I2687" s="110" t="str">
        <f t="shared" si="93"/>
        <v/>
      </c>
      <c r="J2687" s="122" t="s">
        <v>17803</v>
      </c>
      <c r="K2687" s="110" t="s">
        <v>4237</v>
      </c>
      <c r="L2687" s="110" t="s">
        <v>1095</v>
      </c>
      <c r="M2687" s="134" t="str">
        <f t="shared" si="94"/>
        <v/>
      </c>
      <c r="N2687" s="110"/>
      <c r="O2687" s="110"/>
      <c r="P2687" s="234"/>
    </row>
    <row r="2688" spans="1:16" x14ac:dyDescent="0.2">
      <c r="A2688" s="154"/>
      <c r="B2688" s="154"/>
      <c r="C2688" s="154"/>
      <c r="D2688" s="149"/>
      <c r="E2688" s="149"/>
      <c r="F2688" s="150"/>
      <c r="H2688" s="106"/>
      <c r="I2688" s="110" t="str">
        <f t="shared" si="93"/>
        <v/>
      </c>
      <c r="J2688" s="122" t="s">
        <v>17804</v>
      </c>
      <c r="K2688" s="110" t="s">
        <v>4238</v>
      </c>
      <c r="L2688" s="110" t="s">
        <v>1095</v>
      </c>
      <c r="M2688" s="134" t="str">
        <f t="shared" si="94"/>
        <v/>
      </c>
      <c r="N2688" s="110"/>
      <c r="O2688" s="110"/>
      <c r="P2688" s="234"/>
    </row>
    <row r="2689" spans="1:16" x14ac:dyDescent="0.2">
      <c r="A2689" s="154"/>
      <c r="B2689" s="154"/>
      <c r="C2689" s="154"/>
      <c r="D2689" s="149"/>
      <c r="E2689" s="149"/>
      <c r="F2689" s="150"/>
      <c r="H2689" s="106"/>
      <c r="I2689" s="110" t="str">
        <f t="shared" si="93"/>
        <v/>
      </c>
      <c r="J2689" s="122" t="s">
        <v>17805</v>
      </c>
      <c r="K2689" s="110" t="s">
        <v>4239</v>
      </c>
      <c r="L2689" s="110" t="s">
        <v>1095</v>
      </c>
      <c r="M2689" s="134" t="str">
        <f t="shared" si="94"/>
        <v/>
      </c>
      <c r="N2689" s="110"/>
      <c r="O2689" s="110"/>
      <c r="P2689" s="234"/>
    </row>
    <row r="2690" spans="1:16" x14ac:dyDescent="0.2">
      <c r="A2690" s="154"/>
      <c r="B2690" s="154"/>
      <c r="C2690" s="154"/>
      <c r="D2690" s="149"/>
      <c r="E2690" s="149"/>
      <c r="F2690" s="150"/>
      <c r="H2690" s="106"/>
      <c r="I2690" s="110" t="str">
        <f t="shared" si="93"/>
        <v/>
      </c>
      <c r="J2690" s="122" t="s">
        <v>17806</v>
      </c>
      <c r="K2690" s="110" t="s">
        <v>4240</v>
      </c>
      <c r="L2690" s="110" t="s">
        <v>1095</v>
      </c>
      <c r="M2690" s="134" t="str">
        <f t="shared" si="94"/>
        <v/>
      </c>
      <c r="N2690" s="110"/>
      <c r="O2690" s="110"/>
      <c r="P2690" s="234"/>
    </row>
    <row r="2691" spans="1:16" x14ac:dyDescent="0.2">
      <c r="A2691" s="154"/>
      <c r="B2691" s="154"/>
      <c r="C2691" s="154"/>
      <c r="D2691" s="149"/>
      <c r="E2691" s="149"/>
      <c r="F2691" s="150"/>
      <c r="H2691" s="106"/>
      <c r="I2691" s="110" t="str">
        <f t="shared" si="93"/>
        <v/>
      </c>
      <c r="J2691" s="122" t="s">
        <v>17807</v>
      </c>
      <c r="K2691" s="110" t="s">
        <v>4241</v>
      </c>
      <c r="L2691" s="110" t="s">
        <v>1095</v>
      </c>
      <c r="M2691" s="134" t="str">
        <f t="shared" si="94"/>
        <v/>
      </c>
      <c r="N2691" s="110"/>
      <c r="O2691" s="110"/>
      <c r="P2691" s="234"/>
    </row>
    <row r="2692" spans="1:16" x14ac:dyDescent="0.2">
      <c r="A2692" s="154"/>
      <c r="B2692" s="154"/>
      <c r="C2692" s="154"/>
      <c r="D2692" s="149"/>
      <c r="E2692" s="149"/>
      <c r="F2692" s="150"/>
      <c r="H2692" s="106"/>
      <c r="I2692" s="110" t="str">
        <f t="shared" si="93"/>
        <v/>
      </c>
      <c r="J2692" s="122" t="s">
        <v>17808</v>
      </c>
      <c r="K2692" s="110" t="s">
        <v>4242</v>
      </c>
      <c r="L2692" s="110" t="s">
        <v>1095</v>
      </c>
      <c r="M2692" s="134" t="str">
        <f t="shared" si="94"/>
        <v/>
      </c>
      <c r="N2692" s="110"/>
      <c r="O2692" s="110"/>
      <c r="P2692" s="234"/>
    </row>
    <row r="2693" spans="1:16" x14ac:dyDescent="0.2">
      <c r="A2693" s="154"/>
      <c r="B2693" s="154"/>
      <c r="C2693" s="154"/>
      <c r="D2693" s="149"/>
      <c r="E2693" s="149"/>
      <c r="F2693" s="150"/>
      <c r="H2693" s="106"/>
      <c r="I2693" s="110" t="str">
        <f t="shared" si="93"/>
        <v/>
      </c>
      <c r="J2693" s="122" t="s">
        <v>17809</v>
      </c>
      <c r="K2693" s="110" t="s">
        <v>4243</v>
      </c>
      <c r="L2693" s="110" t="s">
        <v>1095</v>
      </c>
      <c r="M2693" s="134" t="str">
        <f t="shared" si="94"/>
        <v/>
      </c>
      <c r="N2693" s="110"/>
      <c r="O2693" s="110"/>
      <c r="P2693" s="234"/>
    </row>
    <row r="2694" spans="1:16" x14ac:dyDescent="0.2">
      <c r="A2694" s="154"/>
      <c r="B2694" s="154"/>
      <c r="C2694" s="154"/>
      <c r="D2694" s="149"/>
      <c r="E2694" s="149"/>
      <c r="F2694" s="150"/>
      <c r="H2694" s="106"/>
      <c r="I2694" s="110" t="str">
        <f t="shared" si="93"/>
        <v/>
      </c>
      <c r="J2694" s="122" t="s">
        <v>17810</v>
      </c>
      <c r="K2694" s="110" t="s">
        <v>4244</v>
      </c>
      <c r="L2694" s="110" t="s">
        <v>1095</v>
      </c>
      <c r="M2694" s="134" t="str">
        <f t="shared" si="94"/>
        <v/>
      </c>
      <c r="N2694" s="110"/>
      <c r="O2694" s="110"/>
      <c r="P2694" s="234"/>
    </row>
    <row r="2695" spans="1:16" x14ac:dyDescent="0.2">
      <c r="A2695" s="154"/>
      <c r="B2695" s="154"/>
      <c r="C2695" s="154"/>
      <c r="D2695" s="149"/>
      <c r="E2695" s="149"/>
      <c r="F2695" s="150"/>
      <c r="H2695" s="106"/>
      <c r="I2695" s="110" t="str">
        <f t="shared" si="93"/>
        <v/>
      </c>
      <c r="J2695" s="122" t="s">
        <v>17811</v>
      </c>
      <c r="K2695" s="110" t="s">
        <v>4245</v>
      </c>
      <c r="L2695" s="110" t="s">
        <v>1095</v>
      </c>
      <c r="M2695" s="134" t="str">
        <f t="shared" si="94"/>
        <v/>
      </c>
      <c r="N2695" s="110"/>
      <c r="O2695" s="110"/>
      <c r="P2695" s="234"/>
    </row>
    <row r="2696" spans="1:16" x14ac:dyDescent="0.2">
      <c r="A2696" s="154"/>
      <c r="B2696" s="154"/>
      <c r="C2696" s="154"/>
      <c r="D2696" s="149"/>
      <c r="E2696" s="149"/>
      <c r="F2696" s="150"/>
      <c r="H2696" s="106"/>
      <c r="I2696" s="110" t="str">
        <f t="shared" si="93"/>
        <v/>
      </c>
      <c r="J2696" s="122" t="s">
        <v>17812</v>
      </c>
      <c r="K2696" s="110" t="s">
        <v>4246</v>
      </c>
      <c r="L2696" s="110" t="s">
        <v>1095</v>
      </c>
      <c r="M2696" s="134" t="str">
        <f t="shared" si="94"/>
        <v/>
      </c>
      <c r="N2696" s="110"/>
      <c r="O2696" s="110"/>
      <c r="P2696" s="234"/>
    </row>
    <row r="2697" spans="1:16" x14ac:dyDescent="0.2">
      <c r="A2697" s="154"/>
      <c r="B2697" s="154"/>
      <c r="C2697" s="154"/>
      <c r="D2697" s="149"/>
      <c r="E2697" s="149"/>
      <c r="F2697" s="150"/>
      <c r="H2697" s="106"/>
      <c r="I2697" s="110" t="str">
        <f t="shared" ref="I2697:I2760" si="95">IFERROR((INDEX(A:E,MATCH($J2697,E:E,0),2)),"")</f>
        <v/>
      </c>
      <c r="J2697" s="122" t="s">
        <v>17813</v>
      </c>
      <c r="K2697" s="110" t="s">
        <v>4247</v>
      </c>
      <c r="L2697" s="110" t="s">
        <v>1095</v>
      </c>
      <c r="M2697" s="134" t="str">
        <f t="shared" si="94"/>
        <v/>
      </c>
      <c r="N2697" s="110"/>
      <c r="O2697" s="110"/>
      <c r="P2697" s="234"/>
    </row>
    <row r="2698" spans="1:16" x14ac:dyDescent="0.2">
      <c r="A2698" s="154"/>
      <c r="B2698" s="154"/>
      <c r="C2698" s="154"/>
      <c r="D2698" s="149"/>
      <c r="E2698" s="149"/>
      <c r="F2698" s="150"/>
      <c r="H2698" s="106"/>
      <c r="I2698" s="110" t="str">
        <f t="shared" si="95"/>
        <v/>
      </c>
      <c r="J2698" s="122" t="s">
        <v>17814</v>
      </c>
      <c r="K2698" s="110" t="s">
        <v>4248</v>
      </c>
      <c r="L2698" s="110" t="s">
        <v>1095</v>
      </c>
      <c r="M2698" s="134" t="str">
        <f t="shared" ref="M2698:M2761" si="96">IF(N2698="","",HYPERLINK(O2698,N2698))</f>
        <v/>
      </c>
      <c r="N2698" s="110"/>
      <c r="O2698" s="110"/>
      <c r="P2698" s="234"/>
    </row>
    <row r="2699" spans="1:16" x14ac:dyDescent="0.2">
      <c r="A2699" s="154"/>
      <c r="B2699" s="154"/>
      <c r="C2699" s="154"/>
      <c r="D2699" s="149"/>
      <c r="E2699" s="149"/>
      <c r="F2699" s="150"/>
      <c r="H2699" s="106"/>
      <c r="I2699" s="110" t="str">
        <f t="shared" si="95"/>
        <v/>
      </c>
      <c r="J2699" s="122" t="s">
        <v>17815</v>
      </c>
      <c r="K2699" s="110" t="s">
        <v>4249</v>
      </c>
      <c r="L2699" s="110" t="s">
        <v>1095</v>
      </c>
      <c r="M2699" s="134" t="str">
        <f t="shared" si="96"/>
        <v/>
      </c>
      <c r="N2699" s="110"/>
      <c r="O2699" s="110"/>
      <c r="P2699" s="234" t="s">
        <v>5104</v>
      </c>
    </row>
    <row r="2700" spans="1:16" x14ac:dyDescent="0.2">
      <c r="A2700" s="154"/>
      <c r="B2700" s="154"/>
      <c r="C2700" s="154"/>
      <c r="D2700" s="149"/>
      <c r="E2700" s="149"/>
      <c r="F2700" s="150"/>
      <c r="H2700" s="106"/>
      <c r="I2700" s="110" t="str">
        <f t="shared" si="95"/>
        <v/>
      </c>
      <c r="J2700" s="122" t="s">
        <v>17816</v>
      </c>
      <c r="K2700" s="110" t="s">
        <v>4250</v>
      </c>
      <c r="L2700" s="110" t="s">
        <v>1095</v>
      </c>
      <c r="M2700" s="134" t="str">
        <f t="shared" si="96"/>
        <v/>
      </c>
      <c r="N2700" s="110"/>
      <c r="O2700" s="110"/>
      <c r="P2700" s="234"/>
    </row>
    <row r="2701" spans="1:16" x14ac:dyDescent="0.2">
      <c r="A2701" s="154"/>
      <c r="B2701" s="154"/>
      <c r="C2701" s="154"/>
      <c r="D2701" s="149"/>
      <c r="E2701" s="149"/>
      <c r="F2701" s="150"/>
      <c r="H2701" s="106"/>
      <c r="I2701" s="110" t="str">
        <f t="shared" si="95"/>
        <v/>
      </c>
      <c r="J2701" s="122" t="s">
        <v>17817</v>
      </c>
      <c r="K2701" s="110" t="s">
        <v>4251</v>
      </c>
      <c r="L2701" s="110" t="s">
        <v>1095</v>
      </c>
      <c r="M2701" s="134" t="str">
        <f t="shared" si="96"/>
        <v/>
      </c>
      <c r="N2701" s="110"/>
      <c r="O2701" s="110"/>
      <c r="P2701" s="234"/>
    </row>
    <row r="2702" spans="1:16" x14ac:dyDescent="0.2">
      <c r="A2702" s="154"/>
      <c r="B2702" s="154"/>
      <c r="C2702" s="154"/>
      <c r="D2702" s="149"/>
      <c r="E2702" s="149"/>
      <c r="F2702" s="150"/>
      <c r="H2702" s="106"/>
      <c r="I2702" s="110" t="str">
        <f t="shared" si="95"/>
        <v/>
      </c>
      <c r="J2702" s="122" t="s">
        <v>17818</v>
      </c>
      <c r="K2702" s="110" t="s">
        <v>4252</v>
      </c>
      <c r="L2702" s="110" t="s">
        <v>1095</v>
      </c>
      <c r="M2702" s="134" t="str">
        <f t="shared" si="96"/>
        <v/>
      </c>
      <c r="N2702" s="110"/>
      <c r="O2702" s="110"/>
      <c r="P2702" s="234"/>
    </row>
    <row r="2703" spans="1:16" x14ac:dyDescent="0.2">
      <c r="A2703" s="154"/>
      <c r="B2703" s="154"/>
      <c r="C2703" s="154"/>
      <c r="D2703" s="149"/>
      <c r="E2703" s="149"/>
      <c r="F2703" s="150"/>
      <c r="H2703" s="106"/>
      <c r="I2703" s="110" t="str">
        <f t="shared" si="95"/>
        <v/>
      </c>
      <c r="J2703" s="122" t="s">
        <v>17819</v>
      </c>
      <c r="K2703" s="110" t="s">
        <v>4253</v>
      </c>
      <c r="L2703" s="110" t="s">
        <v>1095</v>
      </c>
      <c r="M2703" s="134" t="str">
        <f t="shared" si="96"/>
        <v/>
      </c>
      <c r="N2703" s="110"/>
      <c r="O2703" s="110"/>
      <c r="P2703" s="234"/>
    </row>
    <row r="2704" spans="1:16" x14ac:dyDescent="0.2">
      <c r="A2704" s="154"/>
      <c r="B2704" s="154"/>
      <c r="C2704" s="154"/>
      <c r="D2704" s="149"/>
      <c r="E2704" s="149"/>
      <c r="F2704" s="150"/>
      <c r="H2704" s="106"/>
      <c r="I2704" s="110" t="str">
        <f t="shared" si="95"/>
        <v/>
      </c>
      <c r="J2704" s="122" t="s">
        <v>17820</v>
      </c>
      <c r="K2704" s="110" t="s">
        <v>4254</v>
      </c>
      <c r="L2704" s="110" t="s">
        <v>1095</v>
      </c>
      <c r="M2704" s="134" t="str">
        <f t="shared" si="96"/>
        <v/>
      </c>
      <c r="N2704" s="110"/>
      <c r="O2704" s="110"/>
      <c r="P2704" s="234"/>
    </row>
    <row r="2705" spans="1:16" x14ac:dyDescent="0.2">
      <c r="A2705" s="154"/>
      <c r="B2705" s="154"/>
      <c r="C2705" s="154"/>
      <c r="D2705" s="149"/>
      <c r="E2705" s="149"/>
      <c r="F2705" s="150"/>
      <c r="H2705" s="106"/>
      <c r="I2705" s="110" t="str">
        <f t="shared" si="95"/>
        <v/>
      </c>
      <c r="J2705" s="122" t="s">
        <v>17821</v>
      </c>
      <c r="K2705" s="110" t="s">
        <v>4255</v>
      </c>
      <c r="L2705" s="110" t="s">
        <v>1095</v>
      </c>
      <c r="M2705" s="134" t="str">
        <f t="shared" si="96"/>
        <v/>
      </c>
      <c r="N2705" s="110"/>
      <c r="O2705" s="110"/>
      <c r="P2705" s="234"/>
    </row>
    <row r="2706" spans="1:16" x14ac:dyDescent="0.2">
      <c r="A2706" s="154"/>
      <c r="B2706" s="154"/>
      <c r="C2706" s="154"/>
      <c r="D2706" s="149"/>
      <c r="E2706" s="149"/>
      <c r="F2706" s="150"/>
      <c r="H2706" s="106"/>
      <c r="I2706" s="110" t="str">
        <f t="shared" si="95"/>
        <v/>
      </c>
      <c r="J2706" s="122" t="s">
        <v>17822</v>
      </c>
      <c r="K2706" s="110" t="s">
        <v>4256</v>
      </c>
      <c r="L2706" s="110" t="s">
        <v>1095</v>
      </c>
      <c r="M2706" s="134" t="str">
        <f t="shared" si="96"/>
        <v/>
      </c>
      <c r="N2706" s="110"/>
      <c r="O2706" s="110"/>
      <c r="P2706" s="234"/>
    </row>
    <row r="2707" spans="1:16" x14ac:dyDescent="0.2">
      <c r="A2707" s="154"/>
      <c r="B2707" s="154"/>
      <c r="C2707" s="154"/>
      <c r="D2707" s="149"/>
      <c r="E2707" s="149"/>
      <c r="F2707" s="150"/>
      <c r="H2707" s="106"/>
      <c r="I2707" s="110" t="str">
        <f t="shared" si="95"/>
        <v/>
      </c>
      <c r="J2707" s="122" t="s">
        <v>17823</v>
      </c>
      <c r="K2707" s="110" t="s">
        <v>4257</v>
      </c>
      <c r="L2707" s="110" t="s">
        <v>1095</v>
      </c>
      <c r="M2707" s="134" t="str">
        <f t="shared" si="96"/>
        <v/>
      </c>
      <c r="N2707" s="110"/>
      <c r="O2707" s="110"/>
      <c r="P2707" s="234"/>
    </row>
    <row r="2708" spans="1:16" x14ac:dyDescent="0.2">
      <c r="A2708" s="154"/>
      <c r="B2708" s="154"/>
      <c r="C2708" s="154"/>
      <c r="D2708" s="149"/>
      <c r="E2708" s="149"/>
      <c r="F2708" s="150"/>
      <c r="H2708" s="106"/>
      <c r="I2708" s="110" t="str">
        <f t="shared" si="95"/>
        <v/>
      </c>
      <c r="J2708" s="122" t="s">
        <v>17824</v>
      </c>
      <c r="K2708" s="110" t="s">
        <v>4258</v>
      </c>
      <c r="L2708" s="110" t="s">
        <v>1095</v>
      </c>
      <c r="M2708" s="134" t="str">
        <f t="shared" si="96"/>
        <v/>
      </c>
      <c r="N2708" s="110"/>
      <c r="O2708" s="110"/>
      <c r="P2708" s="234"/>
    </row>
    <row r="2709" spans="1:16" x14ac:dyDescent="0.2">
      <c r="A2709" s="154"/>
      <c r="B2709" s="154"/>
      <c r="C2709" s="154"/>
      <c r="D2709" s="149"/>
      <c r="E2709" s="149"/>
      <c r="F2709" s="150"/>
      <c r="H2709" s="106"/>
      <c r="I2709" s="110" t="str">
        <f t="shared" si="95"/>
        <v/>
      </c>
      <c r="J2709" s="122" t="s">
        <v>17825</v>
      </c>
      <c r="K2709" s="110" t="s">
        <v>4259</v>
      </c>
      <c r="L2709" s="110" t="s">
        <v>1095</v>
      </c>
      <c r="M2709" s="134" t="str">
        <f t="shared" si="96"/>
        <v/>
      </c>
      <c r="N2709" s="110"/>
      <c r="O2709" s="110"/>
      <c r="P2709" s="234"/>
    </row>
    <row r="2710" spans="1:16" x14ac:dyDescent="0.2">
      <c r="A2710" s="154"/>
      <c r="B2710" s="154"/>
      <c r="C2710" s="154"/>
      <c r="D2710" s="149"/>
      <c r="E2710" s="149"/>
      <c r="F2710" s="150"/>
      <c r="H2710" s="106"/>
      <c r="I2710" s="110" t="str">
        <f t="shared" si="95"/>
        <v/>
      </c>
      <c r="J2710" s="122" t="s">
        <v>17826</v>
      </c>
      <c r="K2710" s="110" t="s">
        <v>4260</v>
      </c>
      <c r="L2710" s="110" t="s">
        <v>1095</v>
      </c>
      <c r="M2710" s="134" t="str">
        <f t="shared" si="96"/>
        <v/>
      </c>
      <c r="N2710" s="110"/>
      <c r="O2710" s="110"/>
      <c r="P2710" s="234"/>
    </row>
    <row r="2711" spans="1:16" x14ac:dyDescent="0.2">
      <c r="A2711" s="154"/>
      <c r="B2711" s="154"/>
      <c r="C2711" s="154"/>
      <c r="D2711" s="149"/>
      <c r="E2711" s="149"/>
      <c r="F2711" s="150"/>
      <c r="H2711" s="106"/>
      <c r="I2711" s="110" t="str">
        <f t="shared" si="95"/>
        <v/>
      </c>
      <c r="J2711" s="122" t="s">
        <v>17827</v>
      </c>
      <c r="K2711" s="110" t="s">
        <v>4261</v>
      </c>
      <c r="L2711" s="110" t="s">
        <v>1095</v>
      </c>
      <c r="M2711" s="134" t="str">
        <f t="shared" si="96"/>
        <v/>
      </c>
      <c r="N2711" s="110"/>
      <c r="O2711" s="110"/>
      <c r="P2711" s="234"/>
    </row>
    <row r="2712" spans="1:16" x14ac:dyDescent="0.2">
      <c r="A2712" s="154"/>
      <c r="B2712" s="154"/>
      <c r="C2712" s="154"/>
      <c r="D2712" s="149"/>
      <c r="E2712" s="149"/>
      <c r="F2712" s="150"/>
      <c r="H2712" s="106"/>
      <c r="I2712" s="110" t="str">
        <f t="shared" si="95"/>
        <v/>
      </c>
      <c r="J2712" s="122" t="s">
        <v>17828</v>
      </c>
      <c r="K2712" s="110" t="s">
        <v>4262</v>
      </c>
      <c r="L2712" s="110" t="s">
        <v>1095</v>
      </c>
      <c r="M2712" s="134" t="str">
        <f t="shared" si="96"/>
        <v/>
      </c>
      <c r="N2712" s="110"/>
      <c r="O2712" s="110"/>
      <c r="P2712" s="234"/>
    </row>
    <row r="2713" spans="1:16" x14ac:dyDescent="0.2">
      <c r="A2713" s="154"/>
      <c r="B2713" s="154"/>
      <c r="C2713" s="154"/>
      <c r="D2713" s="149"/>
      <c r="E2713" s="149"/>
      <c r="F2713" s="150"/>
      <c r="H2713" s="106"/>
      <c r="I2713" s="110" t="str">
        <f t="shared" si="95"/>
        <v/>
      </c>
      <c r="J2713" s="122" t="s">
        <v>17829</v>
      </c>
      <c r="K2713" s="110" t="s">
        <v>4263</v>
      </c>
      <c r="L2713" s="110" t="s">
        <v>1095</v>
      </c>
      <c r="M2713" s="134" t="str">
        <f t="shared" si="96"/>
        <v/>
      </c>
      <c r="N2713" s="110"/>
      <c r="O2713" s="110"/>
      <c r="P2713" s="234"/>
    </row>
    <row r="2714" spans="1:16" x14ac:dyDescent="0.2">
      <c r="A2714" s="154"/>
      <c r="B2714" s="154"/>
      <c r="C2714" s="154"/>
      <c r="D2714" s="149"/>
      <c r="E2714" s="149"/>
      <c r="F2714" s="150"/>
      <c r="H2714" s="106"/>
      <c r="I2714" s="110" t="str">
        <f t="shared" si="95"/>
        <v/>
      </c>
      <c r="J2714" s="122" t="s">
        <v>17830</v>
      </c>
      <c r="K2714" s="110" t="s">
        <v>4264</v>
      </c>
      <c r="L2714" s="110" t="s">
        <v>1095</v>
      </c>
      <c r="M2714" s="134" t="str">
        <f t="shared" si="96"/>
        <v/>
      </c>
      <c r="N2714" s="110"/>
      <c r="O2714" s="110"/>
      <c r="P2714" s="234"/>
    </row>
    <row r="2715" spans="1:16" x14ac:dyDescent="0.2">
      <c r="A2715" s="154"/>
      <c r="B2715" s="154"/>
      <c r="C2715" s="154"/>
      <c r="D2715" s="149"/>
      <c r="E2715" s="149"/>
      <c r="F2715" s="150"/>
      <c r="H2715" s="106"/>
      <c r="I2715" s="110" t="str">
        <f t="shared" si="95"/>
        <v/>
      </c>
      <c r="J2715" s="122" t="s">
        <v>17831</v>
      </c>
      <c r="K2715" s="110" t="s">
        <v>4265</v>
      </c>
      <c r="L2715" s="110" t="s">
        <v>1095</v>
      </c>
      <c r="M2715" s="134" t="str">
        <f t="shared" si="96"/>
        <v/>
      </c>
      <c r="N2715" s="110"/>
      <c r="O2715" s="110"/>
      <c r="P2715" s="234"/>
    </row>
    <row r="2716" spans="1:16" x14ac:dyDescent="0.2">
      <c r="A2716" s="154"/>
      <c r="B2716" s="154"/>
      <c r="C2716" s="154"/>
      <c r="D2716" s="149"/>
      <c r="E2716" s="149"/>
      <c r="F2716" s="150"/>
      <c r="H2716" s="106"/>
      <c r="I2716" s="110" t="str">
        <f t="shared" si="95"/>
        <v/>
      </c>
      <c r="J2716" s="122" t="s">
        <v>17832</v>
      </c>
      <c r="K2716" s="110" t="s">
        <v>4266</v>
      </c>
      <c r="L2716" s="110" t="s">
        <v>1095</v>
      </c>
      <c r="M2716" s="134" t="str">
        <f t="shared" si="96"/>
        <v/>
      </c>
      <c r="N2716" s="110"/>
      <c r="O2716" s="110"/>
      <c r="P2716" s="234"/>
    </row>
    <row r="2717" spans="1:16" x14ac:dyDescent="0.2">
      <c r="A2717" s="154"/>
      <c r="B2717" s="154"/>
      <c r="C2717" s="154"/>
      <c r="D2717" s="149"/>
      <c r="E2717" s="149"/>
      <c r="F2717" s="150"/>
      <c r="H2717" s="106"/>
      <c r="I2717" s="110" t="str">
        <f t="shared" si="95"/>
        <v/>
      </c>
      <c r="J2717" s="122" t="s">
        <v>17833</v>
      </c>
      <c r="K2717" s="110" t="s">
        <v>4267</v>
      </c>
      <c r="L2717" s="110" t="s">
        <v>1095</v>
      </c>
      <c r="M2717" s="134" t="str">
        <f t="shared" si="96"/>
        <v/>
      </c>
      <c r="N2717" s="110"/>
      <c r="O2717" s="110"/>
      <c r="P2717" s="234"/>
    </row>
    <row r="2718" spans="1:16" x14ac:dyDescent="0.2">
      <c r="A2718" s="154"/>
      <c r="B2718" s="154"/>
      <c r="C2718" s="154"/>
      <c r="D2718" s="149"/>
      <c r="E2718" s="149"/>
      <c r="F2718" s="150"/>
      <c r="H2718" s="106"/>
      <c r="I2718" s="110" t="str">
        <f t="shared" si="95"/>
        <v/>
      </c>
      <c r="J2718" s="122" t="s">
        <v>17834</v>
      </c>
      <c r="K2718" s="110" t="s">
        <v>4268</v>
      </c>
      <c r="L2718" s="110" t="s">
        <v>1095</v>
      </c>
      <c r="M2718" s="134" t="str">
        <f t="shared" si="96"/>
        <v/>
      </c>
      <c r="N2718" s="110"/>
      <c r="O2718" s="110"/>
      <c r="P2718" s="234"/>
    </row>
    <row r="2719" spans="1:16" x14ac:dyDescent="0.2">
      <c r="A2719" s="154"/>
      <c r="B2719" s="154"/>
      <c r="C2719" s="154"/>
      <c r="D2719" s="149"/>
      <c r="E2719" s="149"/>
      <c r="F2719" s="150"/>
      <c r="H2719" s="106"/>
      <c r="I2719" s="110" t="str">
        <f t="shared" si="95"/>
        <v/>
      </c>
      <c r="J2719" s="122" t="s">
        <v>17835</v>
      </c>
      <c r="K2719" s="110" t="s">
        <v>4269</v>
      </c>
      <c r="L2719" s="110" t="s">
        <v>1095</v>
      </c>
      <c r="M2719" s="134" t="str">
        <f t="shared" si="96"/>
        <v/>
      </c>
      <c r="N2719" s="110"/>
      <c r="O2719" s="110"/>
      <c r="P2719" s="234"/>
    </row>
    <row r="2720" spans="1:16" x14ac:dyDescent="0.2">
      <c r="A2720" s="154"/>
      <c r="B2720" s="154"/>
      <c r="C2720" s="154"/>
      <c r="D2720" s="149"/>
      <c r="E2720" s="149"/>
      <c r="F2720" s="150"/>
      <c r="H2720" s="106"/>
      <c r="I2720" s="110" t="str">
        <f t="shared" si="95"/>
        <v/>
      </c>
      <c r="J2720" s="122" t="s">
        <v>17836</v>
      </c>
      <c r="K2720" s="110" t="s">
        <v>4270</v>
      </c>
      <c r="L2720" s="110" t="s">
        <v>1095</v>
      </c>
      <c r="M2720" s="134" t="str">
        <f t="shared" si="96"/>
        <v/>
      </c>
      <c r="N2720" s="110"/>
      <c r="O2720" s="110"/>
      <c r="P2720" s="234"/>
    </row>
    <row r="2721" spans="1:16" x14ac:dyDescent="0.2">
      <c r="A2721" s="154"/>
      <c r="B2721" s="154"/>
      <c r="C2721" s="154"/>
      <c r="D2721" s="149"/>
      <c r="E2721" s="149"/>
      <c r="F2721" s="150"/>
      <c r="H2721" s="106"/>
      <c r="I2721" s="110" t="str">
        <f t="shared" si="95"/>
        <v/>
      </c>
      <c r="J2721" s="122" t="s">
        <v>17837</v>
      </c>
      <c r="K2721" s="110" t="s">
        <v>4271</v>
      </c>
      <c r="L2721" s="110" t="s">
        <v>1095</v>
      </c>
      <c r="M2721" s="134" t="str">
        <f t="shared" si="96"/>
        <v/>
      </c>
      <c r="N2721" s="110"/>
      <c r="O2721" s="110"/>
      <c r="P2721" s="234"/>
    </row>
    <row r="2722" spans="1:16" x14ac:dyDescent="0.2">
      <c r="A2722" s="154"/>
      <c r="B2722" s="154"/>
      <c r="C2722" s="154"/>
      <c r="D2722" s="149"/>
      <c r="E2722" s="149"/>
      <c r="F2722" s="150"/>
      <c r="H2722" s="106"/>
      <c r="I2722" s="110" t="str">
        <f t="shared" si="95"/>
        <v/>
      </c>
      <c r="J2722" s="122" t="s">
        <v>17838</v>
      </c>
      <c r="K2722" s="110" t="s">
        <v>4272</v>
      </c>
      <c r="L2722" s="110" t="s">
        <v>1095</v>
      </c>
      <c r="M2722" s="134" t="str">
        <f t="shared" si="96"/>
        <v/>
      </c>
      <c r="N2722" s="110"/>
      <c r="O2722" s="110"/>
      <c r="P2722" s="234"/>
    </row>
    <row r="2723" spans="1:16" x14ac:dyDescent="0.2">
      <c r="A2723" s="154"/>
      <c r="B2723" s="154"/>
      <c r="C2723" s="154"/>
      <c r="D2723" s="149"/>
      <c r="E2723" s="149"/>
      <c r="F2723" s="150"/>
      <c r="H2723" s="106"/>
      <c r="I2723" s="110" t="str">
        <f t="shared" si="95"/>
        <v/>
      </c>
      <c r="J2723" s="122" t="s">
        <v>17839</v>
      </c>
      <c r="K2723" s="110" t="s">
        <v>4273</v>
      </c>
      <c r="L2723" s="110" t="s">
        <v>1095</v>
      </c>
      <c r="M2723" s="134" t="str">
        <f t="shared" si="96"/>
        <v/>
      </c>
      <c r="N2723" s="110"/>
      <c r="O2723" s="110"/>
      <c r="P2723" s="234" t="s">
        <v>5105</v>
      </c>
    </row>
    <row r="2724" spans="1:16" x14ac:dyDescent="0.2">
      <c r="A2724" s="154"/>
      <c r="B2724" s="154"/>
      <c r="C2724" s="154"/>
      <c r="D2724" s="149"/>
      <c r="E2724" s="149"/>
      <c r="F2724" s="150"/>
      <c r="H2724" s="106"/>
      <c r="I2724" s="110" t="str">
        <f t="shared" si="95"/>
        <v/>
      </c>
      <c r="J2724" s="122" t="s">
        <v>17840</v>
      </c>
      <c r="K2724" s="110" t="s">
        <v>4274</v>
      </c>
      <c r="L2724" s="110" t="s">
        <v>1095</v>
      </c>
      <c r="M2724" s="134" t="str">
        <f t="shared" si="96"/>
        <v/>
      </c>
      <c r="N2724" s="110"/>
      <c r="O2724" s="110"/>
      <c r="P2724" s="234"/>
    </row>
    <row r="2725" spans="1:16" x14ac:dyDescent="0.2">
      <c r="A2725" s="154"/>
      <c r="B2725" s="154"/>
      <c r="C2725" s="154"/>
      <c r="D2725" s="149"/>
      <c r="E2725" s="149"/>
      <c r="F2725" s="150"/>
      <c r="H2725" s="106"/>
      <c r="I2725" s="110" t="str">
        <f t="shared" si="95"/>
        <v/>
      </c>
      <c r="J2725" s="122" t="s">
        <v>17841</v>
      </c>
      <c r="K2725" s="110" t="s">
        <v>4275</v>
      </c>
      <c r="L2725" s="110" t="s">
        <v>1095</v>
      </c>
      <c r="M2725" s="134" t="str">
        <f t="shared" si="96"/>
        <v/>
      </c>
      <c r="N2725" s="110"/>
      <c r="O2725" s="110"/>
      <c r="P2725" s="234"/>
    </row>
    <row r="2726" spans="1:16" x14ac:dyDescent="0.2">
      <c r="A2726" s="154"/>
      <c r="B2726" s="154"/>
      <c r="C2726" s="154"/>
      <c r="D2726" s="149"/>
      <c r="E2726" s="149"/>
      <c r="F2726" s="150"/>
      <c r="H2726" s="106"/>
      <c r="I2726" s="110" t="str">
        <f t="shared" si="95"/>
        <v/>
      </c>
      <c r="J2726" s="122" t="s">
        <v>5284</v>
      </c>
      <c r="K2726" s="110" t="s">
        <v>4276</v>
      </c>
      <c r="L2726" s="110" t="s">
        <v>1095</v>
      </c>
      <c r="M2726" s="134" t="str">
        <f t="shared" si="96"/>
        <v/>
      </c>
      <c r="N2726" s="110"/>
      <c r="O2726" s="110"/>
      <c r="P2726" s="234"/>
    </row>
    <row r="2727" spans="1:16" x14ac:dyDescent="0.2">
      <c r="A2727" s="154"/>
      <c r="B2727" s="154"/>
      <c r="C2727" s="154"/>
      <c r="D2727" s="149"/>
      <c r="E2727" s="149"/>
      <c r="F2727" s="150"/>
      <c r="H2727" s="106"/>
      <c r="I2727" s="110" t="str">
        <f t="shared" si="95"/>
        <v/>
      </c>
      <c r="J2727" s="122" t="s">
        <v>17842</v>
      </c>
      <c r="K2727" s="110" t="s">
        <v>4277</v>
      </c>
      <c r="L2727" s="110" t="s">
        <v>1095</v>
      </c>
      <c r="M2727" s="134" t="str">
        <f t="shared" si="96"/>
        <v/>
      </c>
      <c r="N2727" s="110"/>
      <c r="O2727" s="110"/>
      <c r="P2727" s="234"/>
    </row>
    <row r="2728" spans="1:16" x14ac:dyDescent="0.2">
      <c r="A2728" s="154"/>
      <c r="B2728" s="154"/>
      <c r="C2728" s="154"/>
      <c r="D2728" s="149"/>
      <c r="E2728" s="149"/>
      <c r="F2728" s="150"/>
      <c r="H2728" s="106"/>
      <c r="I2728" s="110" t="str">
        <f t="shared" si="95"/>
        <v/>
      </c>
      <c r="J2728" s="122" t="s">
        <v>17843</v>
      </c>
      <c r="K2728" s="110" t="s">
        <v>4278</v>
      </c>
      <c r="L2728" s="110" t="s">
        <v>1095</v>
      </c>
      <c r="M2728" s="134" t="str">
        <f t="shared" si="96"/>
        <v/>
      </c>
      <c r="N2728" s="110"/>
      <c r="O2728" s="110"/>
      <c r="P2728" s="234"/>
    </row>
    <row r="2729" spans="1:16" x14ac:dyDescent="0.2">
      <c r="A2729" s="154"/>
      <c r="B2729" s="154"/>
      <c r="C2729" s="154"/>
      <c r="D2729" s="149"/>
      <c r="E2729" s="149"/>
      <c r="F2729" s="150"/>
      <c r="H2729" s="106"/>
      <c r="I2729" s="110" t="str">
        <f t="shared" si="95"/>
        <v/>
      </c>
      <c r="J2729" s="122" t="s">
        <v>17844</v>
      </c>
      <c r="K2729" s="110" t="s">
        <v>4279</v>
      </c>
      <c r="L2729" s="110" t="s">
        <v>1095</v>
      </c>
      <c r="M2729" s="134" t="str">
        <f t="shared" si="96"/>
        <v/>
      </c>
      <c r="N2729" s="110"/>
      <c r="O2729" s="110"/>
      <c r="P2729" s="234"/>
    </row>
    <row r="2730" spans="1:16" x14ac:dyDescent="0.2">
      <c r="A2730" s="154"/>
      <c r="B2730" s="154"/>
      <c r="C2730" s="154"/>
      <c r="D2730" s="149"/>
      <c r="E2730" s="149"/>
      <c r="F2730" s="150"/>
      <c r="H2730" s="106"/>
      <c r="I2730" s="110" t="str">
        <f t="shared" si="95"/>
        <v/>
      </c>
      <c r="J2730" s="122" t="s">
        <v>17845</v>
      </c>
      <c r="K2730" s="110" t="s">
        <v>4280</v>
      </c>
      <c r="L2730" s="110" t="s">
        <v>1095</v>
      </c>
      <c r="M2730" s="134" t="str">
        <f t="shared" si="96"/>
        <v/>
      </c>
      <c r="N2730" s="110"/>
      <c r="O2730" s="110"/>
      <c r="P2730" s="234"/>
    </row>
    <row r="2731" spans="1:16" x14ac:dyDescent="0.2">
      <c r="A2731" s="154"/>
      <c r="B2731" s="154"/>
      <c r="C2731" s="154"/>
      <c r="D2731" s="149"/>
      <c r="E2731" s="149"/>
      <c r="F2731" s="150"/>
      <c r="H2731" s="106"/>
      <c r="I2731" s="110" t="str">
        <f t="shared" si="95"/>
        <v/>
      </c>
      <c r="J2731" s="122" t="s">
        <v>17846</v>
      </c>
      <c r="K2731" s="110" t="s">
        <v>4281</v>
      </c>
      <c r="L2731" s="110" t="s">
        <v>1095</v>
      </c>
      <c r="M2731" s="134" t="str">
        <f t="shared" si="96"/>
        <v/>
      </c>
      <c r="N2731" s="110"/>
      <c r="O2731" s="110"/>
      <c r="P2731" s="234"/>
    </row>
    <row r="2732" spans="1:16" x14ac:dyDescent="0.2">
      <c r="A2732" s="154"/>
      <c r="B2732" s="154"/>
      <c r="C2732" s="154"/>
      <c r="D2732" s="149"/>
      <c r="E2732" s="149"/>
      <c r="F2732" s="150"/>
      <c r="H2732" s="106"/>
      <c r="I2732" s="110" t="str">
        <f t="shared" si="95"/>
        <v/>
      </c>
      <c r="J2732" s="122" t="s">
        <v>17847</v>
      </c>
      <c r="K2732" s="110" t="s">
        <v>4282</v>
      </c>
      <c r="L2732" s="110" t="s">
        <v>1095</v>
      </c>
      <c r="M2732" s="134" t="str">
        <f t="shared" si="96"/>
        <v/>
      </c>
      <c r="N2732" s="110"/>
      <c r="O2732" s="110"/>
      <c r="P2732" s="234"/>
    </row>
    <row r="2733" spans="1:16" x14ac:dyDescent="0.2">
      <c r="A2733" s="154"/>
      <c r="B2733" s="154"/>
      <c r="C2733" s="154"/>
      <c r="D2733" s="149"/>
      <c r="E2733" s="149"/>
      <c r="F2733" s="150"/>
      <c r="H2733" s="106"/>
      <c r="I2733" s="110" t="str">
        <f t="shared" si="95"/>
        <v/>
      </c>
      <c r="J2733" s="122" t="s">
        <v>17848</v>
      </c>
      <c r="K2733" s="110" t="s">
        <v>4283</v>
      </c>
      <c r="L2733" s="110" t="s">
        <v>1095</v>
      </c>
      <c r="M2733" s="134" t="str">
        <f t="shared" si="96"/>
        <v/>
      </c>
      <c r="N2733" s="110"/>
      <c r="O2733" s="110"/>
      <c r="P2733" s="234"/>
    </row>
    <row r="2734" spans="1:16" x14ac:dyDescent="0.2">
      <c r="A2734" s="154"/>
      <c r="B2734" s="154"/>
      <c r="C2734" s="154"/>
      <c r="D2734" s="149"/>
      <c r="E2734" s="149"/>
      <c r="F2734" s="150"/>
      <c r="H2734" s="106"/>
      <c r="I2734" s="110" t="str">
        <f t="shared" si="95"/>
        <v/>
      </c>
      <c r="J2734" s="122" t="s">
        <v>17849</v>
      </c>
      <c r="K2734" s="110" t="s">
        <v>4284</v>
      </c>
      <c r="L2734" s="110" t="s">
        <v>1095</v>
      </c>
      <c r="M2734" s="134" t="str">
        <f t="shared" si="96"/>
        <v/>
      </c>
      <c r="N2734" s="110"/>
      <c r="O2734" s="110"/>
      <c r="P2734" s="234"/>
    </row>
    <row r="2735" spans="1:16" x14ac:dyDescent="0.2">
      <c r="A2735" s="154"/>
      <c r="B2735" s="154"/>
      <c r="C2735" s="154"/>
      <c r="D2735" s="149"/>
      <c r="E2735" s="149"/>
      <c r="F2735" s="150"/>
      <c r="H2735" s="106"/>
      <c r="I2735" s="110" t="str">
        <f t="shared" si="95"/>
        <v/>
      </c>
      <c r="J2735" s="122" t="s">
        <v>17850</v>
      </c>
      <c r="K2735" s="110" t="s">
        <v>4285</v>
      </c>
      <c r="L2735" s="110" t="s">
        <v>1095</v>
      </c>
      <c r="M2735" s="134" t="str">
        <f t="shared" si="96"/>
        <v/>
      </c>
      <c r="N2735" s="110"/>
      <c r="O2735" s="110"/>
      <c r="P2735" s="234"/>
    </row>
    <row r="2736" spans="1:16" x14ac:dyDescent="0.2">
      <c r="A2736" s="154"/>
      <c r="B2736" s="154"/>
      <c r="C2736" s="154"/>
      <c r="D2736" s="149"/>
      <c r="E2736" s="149"/>
      <c r="F2736" s="150"/>
      <c r="H2736" s="106"/>
      <c r="I2736" s="110" t="str">
        <f t="shared" si="95"/>
        <v/>
      </c>
      <c r="J2736" s="122" t="s">
        <v>17851</v>
      </c>
      <c r="K2736" s="110" t="s">
        <v>4286</v>
      </c>
      <c r="L2736" s="110" t="s">
        <v>1095</v>
      </c>
      <c r="M2736" s="134" t="str">
        <f t="shared" si="96"/>
        <v/>
      </c>
      <c r="N2736" s="110"/>
      <c r="O2736" s="110"/>
      <c r="P2736" s="234"/>
    </row>
    <row r="2737" spans="1:16" x14ac:dyDescent="0.2">
      <c r="A2737" s="154"/>
      <c r="B2737" s="154"/>
      <c r="C2737" s="154"/>
      <c r="D2737" s="149"/>
      <c r="E2737" s="149"/>
      <c r="F2737" s="150"/>
      <c r="H2737" s="106"/>
      <c r="I2737" s="110" t="str">
        <f t="shared" si="95"/>
        <v/>
      </c>
      <c r="J2737" s="122" t="s">
        <v>17852</v>
      </c>
      <c r="K2737" s="110" t="s">
        <v>4287</v>
      </c>
      <c r="L2737" s="110" t="s">
        <v>1095</v>
      </c>
      <c r="M2737" s="134" t="str">
        <f t="shared" si="96"/>
        <v/>
      </c>
      <c r="N2737" s="110"/>
      <c r="O2737" s="110"/>
      <c r="P2737" s="234"/>
    </row>
    <row r="2738" spans="1:16" x14ac:dyDescent="0.2">
      <c r="A2738" s="154"/>
      <c r="B2738" s="154"/>
      <c r="C2738" s="154"/>
      <c r="D2738" s="149"/>
      <c r="E2738" s="149"/>
      <c r="F2738" s="150"/>
      <c r="H2738" s="106"/>
      <c r="I2738" s="110" t="str">
        <f t="shared" si="95"/>
        <v/>
      </c>
      <c r="J2738" s="122" t="s">
        <v>17853</v>
      </c>
      <c r="K2738" s="110" t="s">
        <v>4288</v>
      </c>
      <c r="L2738" s="110" t="s">
        <v>1095</v>
      </c>
      <c r="M2738" s="134" t="str">
        <f t="shared" si="96"/>
        <v/>
      </c>
      <c r="N2738" s="110"/>
      <c r="O2738" s="110"/>
      <c r="P2738" s="234"/>
    </row>
    <row r="2739" spans="1:16" x14ac:dyDescent="0.2">
      <c r="A2739" s="154"/>
      <c r="B2739" s="154"/>
      <c r="C2739" s="154"/>
      <c r="D2739" s="149"/>
      <c r="E2739" s="149"/>
      <c r="F2739" s="150"/>
      <c r="H2739" s="106"/>
      <c r="I2739" s="110" t="str">
        <f t="shared" si="95"/>
        <v/>
      </c>
      <c r="J2739" s="122" t="s">
        <v>17854</v>
      </c>
      <c r="K2739" s="110" t="s">
        <v>4289</v>
      </c>
      <c r="L2739" s="110" t="s">
        <v>1095</v>
      </c>
      <c r="M2739" s="134" t="str">
        <f t="shared" si="96"/>
        <v/>
      </c>
      <c r="N2739" s="110"/>
      <c r="O2739" s="110"/>
      <c r="P2739" s="234"/>
    </row>
    <row r="2740" spans="1:16" x14ac:dyDescent="0.2">
      <c r="A2740" s="154"/>
      <c r="B2740" s="154"/>
      <c r="C2740" s="154"/>
      <c r="D2740" s="149"/>
      <c r="E2740" s="149"/>
      <c r="F2740" s="150"/>
      <c r="H2740" s="106"/>
      <c r="I2740" s="110" t="str">
        <f t="shared" si="95"/>
        <v/>
      </c>
      <c r="J2740" s="122" t="s">
        <v>17855</v>
      </c>
      <c r="K2740" s="110" t="s">
        <v>4290</v>
      </c>
      <c r="L2740" s="110" t="s">
        <v>1095</v>
      </c>
      <c r="M2740" s="134" t="str">
        <f t="shared" si="96"/>
        <v/>
      </c>
      <c r="N2740" s="110"/>
      <c r="O2740" s="110"/>
      <c r="P2740" s="234"/>
    </row>
    <row r="2741" spans="1:16" x14ac:dyDescent="0.2">
      <c r="A2741" s="154"/>
      <c r="B2741" s="154"/>
      <c r="C2741" s="154"/>
      <c r="D2741" s="149"/>
      <c r="E2741" s="149"/>
      <c r="F2741" s="150"/>
      <c r="H2741" s="106"/>
      <c r="I2741" s="110" t="str">
        <f t="shared" si="95"/>
        <v/>
      </c>
      <c r="J2741" s="122" t="s">
        <v>17856</v>
      </c>
      <c r="K2741" s="110" t="s">
        <v>4291</v>
      </c>
      <c r="L2741" s="110" t="s">
        <v>1095</v>
      </c>
      <c r="M2741" s="134" t="str">
        <f t="shared" si="96"/>
        <v/>
      </c>
      <c r="N2741" s="110"/>
      <c r="O2741" s="110"/>
      <c r="P2741" s="234"/>
    </row>
    <row r="2742" spans="1:16" x14ac:dyDescent="0.2">
      <c r="A2742" s="154"/>
      <c r="B2742" s="154"/>
      <c r="C2742" s="154"/>
      <c r="D2742" s="149"/>
      <c r="E2742" s="149"/>
      <c r="F2742" s="150"/>
      <c r="H2742" s="106"/>
      <c r="I2742" s="110" t="str">
        <f t="shared" si="95"/>
        <v/>
      </c>
      <c r="J2742" s="122" t="s">
        <v>17857</v>
      </c>
      <c r="K2742" s="110" t="s">
        <v>4292</v>
      </c>
      <c r="L2742" s="110" t="s">
        <v>15579</v>
      </c>
      <c r="M2742" s="134" t="str">
        <f t="shared" si="96"/>
        <v/>
      </c>
      <c r="N2742" s="110"/>
      <c r="O2742" s="110"/>
      <c r="P2742" s="234"/>
    </row>
    <row r="2743" spans="1:16" x14ac:dyDescent="0.2">
      <c r="A2743" s="154"/>
      <c r="B2743" s="154"/>
      <c r="C2743" s="154"/>
      <c r="D2743" s="149"/>
      <c r="E2743" s="149"/>
      <c r="F2743" s="150"/>
      <c r="H2743" s="106"/>
      <c r="I2743" s="110" t="str">
        <f t="shared" si="95"/>
        <v/>
      </c>
      <c r="J2743" s="122" t="s">
        <v>17858</v>
      </c>
      <c r="K2743" s="110" t="s">
        <v>4293</v>
      </c>
      <c r="L2743" s="110" t="s">
        <v>1095</v>
      </c>
      <c r="M2743" s="134" t="str">
        <f t="shared" si="96"/>
        <v/>
      </c>
      <c r="N2743" s="110"/>
      <c r="O2743" s="110"/>
      <c r="P2743" s="234"/>
    </row>
    <row r="2744" spans="1:16" x14ac:dyDescent="0.2">
      <c r="A2744" s="154"/>
      <c r="B2744" s="154"/>
      <c r="C2744" s="154"/>
      <c r="D2744" s="149"/>
      <c r="E2744" s="149"/>
      <c r="F2744" s="150"/>
      <c r="H2744" s="106"/>
      <c r="I2744" s="110" t="str">
        <f t="shared" si="95"/>
        <v/>
      </c>
      <c r="J2744" s="122" t="s">
        <v>17859</v>
      </c>
      <c r="K2744" s="110" t="s">
        <v>4294</v>
      </c>
      <c r="L2744" s="110" t="s">
        <v>1095</v>
      </c>
      <c r="M2744" s="134" t="str">
        <f t="shared" si="96"/>
        <v/>
      </c>
      <c r="N2744" s="110"/>
      <c r="O2744" s="110"/>
      <c r="P2744" s="234"/>
    </row>
    <row r="2745" spans="1:16" x14ac:dyDescent="0.2">
      <c r="A2745" s="154"/>
      <c r="B2745" s="154"/>
      <c r="C2745" s="154"/>
      <c r="D2745" s="149"/>
      <c r="E2745" s="149"/>
      <c r="F2745" s="150"/>
      <c r="H2745" s="106"/>
      <c r="I2745" s="110" t="str">
        <f t="shared" si="95"/>
        <v/>
      </c>
      <c r="J2745" s="122" t="s">
        <v>17860</v>
      </c>
      <c r="K2745" s="110" t="s">
        <v>4295</v>
      </c>
      <c r="L2745" s="110" t="s">
        <v>1095</v>
      </c>
      <c r="M2745" s="134" t="str">
        <f t="shared" si="96"/>
        <v/>
      </c>
      <c r="N2745" s="110"/>
      <c r="O2745" s="110"/>
      <c r="P2745" s="234"/>
    </row>
    <row r="2746" spans="1:16" x14ac:dyDescent="0.2">
      <c r="A2746" s="154"/>
      <c r="B2746" s="154"/>
      <c r="C2746" s="154"/>
      <c r="D2746" s="149"/>
      <c r="E2746" s="149"/>
      <c r="F2746" s="150"/>
      <c r="H2746" s="106"/>
      <c r="I2746" s="110" t="str">
        <f t="shared" si="95"/>
        <v/>
      </c>
      <c r="J2746" s="122" t="s">
        <v>17861</v>
      </c>
      <c r="K2746" s="110" t="s">
        <v>4296</v>
      </c>
      <c r="L2746" s="110" t="s">
        <v>1095</v>
      </c>
      <c r="M2746" s="134" t="str">
        <f t="shared" si="96"/>
        <v/>
      </c>
      <c r="N2746" s="110"/>
      <c r="O2746" s="110"/>
      <c r="P2746" s="234" t="s">
        <v>5106</v>
      </c>
    </row>
    <row r="2747" spans="1:16" x14ac:dyDescent="0.2">
      <c r="A2747" s="154"/>
      <c r="B2747" s="154"/>
      <c r="C2747" s="154"/>
      <c r="D2747" s="149"/>
      <c r="E2747" s="149"/>
      <c r="F2747" s="150"/>
      <c r="H2747" s="106"/>
      <c r="I2747" s="110" t="str">
        <f t="shared" si="95"/>
        <v/>
      </c>
      <c r="J2747" s="122" t="s">
        <v>17862</v>
      </c>
      <c r="K2747" s="110" t="s">
        <v>4297</v>
      </c>
      <c r="L2747" s="110" t="s">
        <v>1095</v>
      </c>
      <c r="M2747" s="134" t="str">
        <f t="shared" si="96"/>
        <v/>
      </c>
      <c r="N2747" s="110"/>
      <c r="O2747" s="110"/>
      <c r="P2747" s="234"/>
    </row>
    <row r="2748" spans="1:16" x14ac:dyDescent="0.2">
      <c r="A2748" s="154"/>
      <c r="B2748" s="154"/>
      <c r="C2748" s="154"/>
      <c r="D2748" s="149"/>
      <c r="E2748" s="149"/>
      <c r="F2748" s="150"/>
      <c r="H2748" s="106"/>
      <c r="I2748" s="110" t="str">
        <f t="shared" si="95"/>
        <v/>
      </c>
      <c r="J2748" s="122" t="s">
        <v>17863</v>
      </c>
      <c r="K2748" s="110" t="s">
        <v>4298</v>
      </c>
      <c r="L2748" s="110" t="s">
        <v>1095</v>
      </c>
      <c r="M2748" s="134" t="str">
        <f t="shared" si="96"/>
        <v/>
      </c>
      <c r="N2748" s="110"/>
      <c r="O2748" s="110"/>
      <c r="P2748" s="234"/>
    </row>
    <row r="2749" spans="1:16" x14ac:dyDescent="0.2">
      <c r="A2749" s="154"/>
      <c r="B2749" s="154"/>
      <c r="C2749" s="154"/>
      <c r="D2749" s="149"/>
      <c r="E2749" s="149"/>
      <c r="F2749" s="150"/>
      <c r="H2749" s="106"/>
      <c r="I2749" s="110" t="str">
        <f t="shared" si="95"/>
        <v/>
      </c>
      <c r="J2749" s="122" t="s">
        <v>17864</v>
      </c>
      <c r="K2749" s="110" t="s">
        <v>4299</v>
      </c>
      <c r="L2749" s="110" t="s">
        <v>1095</v>
      </c>
      <c r="M2749" s="134" t="str">
        <f t="shared" si="96"/>
        <v/>
      </c>
      <c r="N2749" s="110"/>
      <c r="O2749" s="110"/>
      <c r="P2749" s="234"/>
    </row>
    <row r="2750" spans="1:16" x14ac:dyDescent="0.2">
      <c r="A2750" s="154"/>
      <c r="B2750" s="154"/>
      <c r="C2750" s="154"/>
      <c r="D2750" s="149"/>
      <c r="E2750" s="149"/>
      <c r="F2750" s="150"/>
      <c r="H2750" s="106"/>
      <c r="I2750" s="110" t="str">
        <f t="shared" si="95"/>
        <v/>
      </c>
      <c r="J2750" s="122" t="s">
        <v>17865</v>
      </c>
      <c r="K2750" s="110" t="s">
        <v>4300</v>
      </c>
      <c r="L2750" s="110" t="s">
        <v>1095</v>
      </c>
      <c r="M2750" s="134" t="str">
        <f t="shared" si="96"/>
        <v/>
      </c>
      <c r="N2750" s="110"/>
      <c r="O2750" s="110"/>
      <c r="P2750" s="234"/>
    </row>
    <row r="2751" spans="1:16" x14ac:dyDescent="0.2">
      <c r="A2751" s="154"/>
      <c r="B2751" s="154"/>
      <c r="C2751" s="154"/>
      <c r="D2751" s="149"/>
      <c r="E2751" s="149"/>
      <c r="F2751" s="150"/>
      <c r="H2751" s="106"/>
      <c r="I2751" s="110" t="str">
        <f t="shared" si="95"/>
        <v/>
      </c>
      <c r="J2751" s="122" t="s">
        <v>17866</v>
      </c>
      <c r="K2751" s="110" t="s">
        <v>4301</v>
      </c>
      <c r="L2751" s="110" t="s">
        <v>1095</v>
      </c>
      <c r="M2751" s="134" t="str">
        <f t="shared" si="96"/>
        <v/>
      </c>
      <c r="N2751" s="110"/>
      <c r="O2751" s="110"/>
      <c r="P2751" s="234"/>
    </row>
    <row r="2752" spans="1:16" x14ac:dyDescent="0.2">
      <c r="A2752" s="154"/>
      <c r="B2752" s="154"/>
      <c r="C2752" s="154"/>
      <c r="D2752" s="149"/>
      <c r="E2752" s="149"/>
      <c r="F2752" s="150"/>
      <c r="H2752" s="106"/>
      <c r="I2752" s="110" t="str">
        <f t="shared" si="95"/>
        <v/>
      </c>
      <c r="J2752" s="122" t="s">
        <v>17867</v>
      </c>
      <c r="K2752" s="110" t="s">
        <v>4302</v>
      </c>
      <c r="L2752" s="110" t="s">
        <v>1095</v>
      </c>
      <c r="M2752" s="134" t="str">
        <f t="shared" si="96"/>
        <v/>
      </c>
      <c r="N2752" s="110"/>
      <c r="O2752" s="110"/>
      <c r="P2752" s="234"/>
    </row>
    <row r="2753" spans="1:16" x14ac:dyDescent="0.2">
      <c r="A2753" s="154"/>
      <c r="B2753" s="154"/>
      <c r="C2753" s="154"/>
      <c r="D2753" s="149"/>
      <c r="E2753" s="149"/>
      <c r="F2753" s="150"/>
      <c r="H2753" s="106"/>
      <c r="I2753" s="110" t="str">
        <f t="shared" si="95"/>
        <v>SSP</v>
      </c>
      <c r="J2753" s="122" t="s">
        <v>17868</v>
      </c>
      <c r="K2753" s="110" t="s">
        <v>4303</v>
      </c>
      <c r="L2753" s="110" t="s">
        <v>1095</v>
      </c>
      <c r="M2753" s="134" t="str">
        <f t="shared" si="96"/>
        <v/>
      </c>
      <c r="N2753" s="110"/>
      <c r="O2753" s="110"/>
      <c r="P2753" s="234"/>
    </row>
    <row r="2754" spans="1:16" x14ac:dyDescent="0.2">
      <c r="A2754" s="154"/>
      <c r="B2754" s="154"/>
      <c r="C2754" s="154"/>
      <c r="D2754" s="149"/>
      <c r="E2754" s="149"/>
      <c r="F2754" s="150"/>
      <c r="H2754" s="106"/>
      <c r="I2754" s="110" t="str">
        <f t="shared" si="95"/>
        <v/>
      </c>
      <c r="J2754" s="122" t="s">
        <v>17869</v>
      </c>
      <c r="K2754" s="110" t="s">
        <v>4304</v>
      </c>
      <c r="L2754" s="110" t="s">
        <v>1095</v>
      </c>
      <c r="M2754" s="134" t="str">
        <f t="shared" si="96"/>
        <v/>
      </c>
      <c r="N2754" s="110"/>
      <c r="O2754" s="110"/>
      <c r="P2754" s="234"/>
    </row>
    <row r="2755" spans="1:16" x14ac:dyDescent="0.2">
      <c r="A2755" s="154"/>
      <c r="B2755" s="154"/>
      <c r="C2755" s="154"/>
      <c r="D2755" s="149"/>
      <c r="E2755" s="149"/>
      <c r="F2755" s="150"/>
      <c r="H2755" s="106"/>
      <c r="I2755" s="110" t="str">
        <f t="shared" si="95"/>
        <v/>
      </c>
      <c r="J2755" s="122" t="s">
        <v>17870</v>
      </c>
      <c r="K2755" s="110" t="s">
        <v>4305</v>
      </c>
      <c r="L2755" s="110" t="s">
        <v>1095</v>
      </c>
      <c r="M2755" s="134" t="str">
        <f t="shared" si="96"/>
        <v/>
      </c>
      <c r="N2755" s="110"/>
      <c r="O2755" s="110"/>
      <c r="P2755" s="234"/>
    </row>
    <row r="2756" spans="1:16" x14ac:dyDescent="0.2">
      <c r="A2756" s="154"/>
      <c r="B2756" s="154"/>
      <c r="C2756" s="154"/>
      <c r="D2756" s="149"/>
      <c r="E2756" s="149"/>
      <c r="F2756" s="150"/>
      <c r="H2756" s="106"/>
      <c r="I2756" s="110" t="str">
        <f t="shared" si="95"/>
        <v/>
      </c>
      <c r="J2756" s="122" t="s">
        <v>17871</v>
      </c>
      <c r="K2756" s="110" t="s">
        <v>4306</v>
      </c>
      <c r="L2756" s="110" t="s">
        <v>1095</v>
      </c>
      <c r="M2756" s="134" t="str">
        <f t="shared" si="96"/>
        <v/>
      </c>
      <c r="N2756" s="110"/>
      <c r="O2756" s="110"/>
      <c r="P2756" s="234"/>
    </row>
    <row r="2757" spans="1:16" x14ac:dyDescent="0.2">
      <c r="A2757" s="154"/>
      <c r="B2757" s="154"/>
      <c r="C2757" s="154"/>
      <c r="D2757" s="149"/>
      <c r="E2757" s="149"/>
      <c r="F2757" s="150"/>
      <c r="H2757" s="106"/>
      <c r="I2757" s="110" t="str">
        <f t="shared" si="95"/>
        <v/>
      </c>
      <c r="J2757" s="122" t="s">
        <v>17872</v>
      </c>
      <c r="K2757" s="110" t="s">
        <v>4307</v>
      </c>
      <c r="L2757" s="110" t="s">
        <v>1095</v>
      </c>
      <c r="M2757" s="134" t="str">
        <f t="shared" si="96"/>
        <v/>
      </c>
      <c r="N2757" s="110"/>
      <c r="O2757" s="110"/>
      <c r="P2757" s="234"/>
    </row>
    <row r="2758" spans="1:16" x14ac:dyDescent="0.2">
      <c r="A2758" s="154"/>
      <c r="B2758" s="154"/>
      <c r="C2758" s="154"/>
      <c r="D2758" s="149"/>
      <c r="E2758" s="149"/>
      <c r="F2758" s="150"/>
      <c r="H2758" s="106"/>
      <c r="I2758" s="110" t="str">
        <f t="shared" si="95"/>
        <v/>
      </c>
      <c r="J2758" s="122" t="s">
        <v>17873</v>
      </c>
      <c r="K2758" s="110" t="s">
        <v>4308</v>
      </c>
      <c r="L2758" s="110" t="s">
        <v>1095</v>
      </c>
      <c r="M2758" s="134" t="str">
        <f t="shared" si="96"/>
        <v/>
      </c>
      <c r="N2758" s="110"/>
      <c r="O2758" s="110"/>
      <c r="P2758" s="234"/>
    </row>
    <row r="2759" spans="1:16" x14ac:dyDescent="0.2">
      <c r="A2759" s="154"/>
      <c r="B2759" s="154"/>
      <c r="C2759" s="154"/>
      <c r="D2759" s="149"/>
      <c r="E2759" s="149"/>
      <c r="F2759" s="150"/>
      <c r="H2759" s="106"/>
      <c r="I2759" s="110" t="str">
        <f t="shared" si="95"/>
        <v/>
      </c>
      <c r="J2759" s="122" t="s">
        <v>17874</v>
      </c>
      <c r="K2759" s="110" t="s">
        <v>4309</v>
      </c>
      <c r="L2759" s="110" t="s">
        <v>1095</v>
      </c>
      <c r="M2759" s="134" t="str">
        <f t="shared" si="96"/>
        <v/>
      </c>
      <c r="N2759" s="110"/>
      <c r="O2759" s="110"/>
      <c r="P2759" s="234"/>
    </row>
    <row r="2760" spans="1:16" x14ac:dyDescent="0.2">
      <c r="A2760" s="154"/>
      <c r="B2760" s="154"/>
      <c r="C2760" s="154"/>
      <c r="D2760" s="149"/>
      <c r="E2760" s="149"/>
      <c r="F2760" s="150"/>
      <c r="H2760" s="106"/>
      <c r="I2760" s="110" t="str">
        <f t="shared" si="95"/>
        <v/>
      </c>
      <c r="J2760" s="122" t="s">
        <v>17875</v>
      </c>
      <c r="K2760" s="110" t="s">
        <v>4310</v>
      </c>
      <c r="L2760" s="110" t="s">
        <v>1095</v>
      </c>
      <c r="M2760" s="134" t="str">
        <f t="shared" si="96"/>
        <v/>
      </c>
      <c r="N2760" s="110"/>
      <c r="O2760" s="110"/>
      <c r="P2760" s="234"/>
    </row>
    <row r="2761" spans="1:16" x14ac:dyDescent="0.2">
      <c r="A2761" s="154"/>
      <c r="B2761" s="154"/>
      <c r="C2761" s="154"/>
      <c r="D2761" s="149"/>
      <c r="E2761" s="149"/>
      <c r="F2761" s="150"/>
      <c r="H2761" s="106"/>
      <c r="I2761" s="110" t="str">
        <f t="shared" ref="I2761:I2824" si="97">IFERROR((INDEX(A:E,MATCH($J2761,E:E,0),2)),"")</f>
        <v/>
      </c>
      <c r="J2761" s="122" t="s">
        <v>17876</v>
      </c>
      <c r="K2761" s="110" t="s">
        <v>4311</v>
      </c>
      <c r="L2761" s="110" t="s">
        <v>1095</v>
      </c>
      <c r="M2761" s="134" t="str">
        <f t="shared" si="96"/>
        <v/>
      </c>
      <c r="N2761" s="110"/>
      <c r="O2761" s="110"/>
      <c r="P2761" s="234"/>
    </row>
    <row r="2762" spans="1:16" x14ac:dyDescent="0.2">
      <c r="A2762" s="154"/>
      <c r="B2762" s="154"/>
      <c r="C2762" s="154"/>
      <c r="D2762" s="149"/>
      <c r="E2762" s="149"/>
      <c r="F2762" s="150"/>
      <c r="H2762" s="106"/>
      <c r="I2762" s="110" t="str">
        <f t="shared" si="97"/>
        <v/>
      </c>
      <c r="J2762" s="122" t="s">
        <v>17877</v>
      </c>
      <c r="K2762" s="110" t="s">
        <v>4312</v>
      </c>
      <c r="L2762" s="110" t="s">
        <v>1095</v>
      </c>
      <c r="M2762" s="134" t="str">
        <f t="shared" ref="M2762:M2825" si="98">IF(N2762="","",HYPERLINK(O2762,N2762))</f>
        <v/>
      </c>
      <c r="N2762" s="110"/>
      <c r="O2762" s="110"/>
      <c r="P2762" s="234"/>
    </row>
    <row r="2763" spans="1:16" x14ac:dyDescent="0.2">
      <c r="A2763" s="154"/>
      <c r="B2763" s="154"/>
      <c r="C2763" s="154"/>
      <c r="D2763" s="149"/>
      <c r="E2763" s="149"/>
      <c r="F2763" s="150"/>
      <c r="H2763" s="106"/>
      <c r="I2763" s="110" t="str">
        <f t="shared" si="97"/>
        <v/>
      </c>
      <c r="J2763" s="122" t="s">
        <v>17878</v>
      </c>
      <c r="K2763" s="110" t="s">
        <v>4313</v>
      </c>
      <c r="L2763" s="110" t="s">
        <v>1095</v>
      </c>
      <c r="M2763" s="134" t="str">
        <f t="shared" si="98"/>
        <v/>
      </c>
      <c r="N2763" s="110"/>
      <c r="O2763" s="110"/>
      <c r="P2763" s="234"/>
    </row>
    <row r="2764" spans="1:16" x14ac:dyDescent="0.2">
      <c r="A2764" s="154"/>
      <c r="B2764" s="154"/>
      <c r="C2764" s="154"/>
      <c r="D2764" s="149"/>
      <c r="E2764" s="149"/>
      <c r="F2764" s="150"/>
      <c r="H2764" s="106"/>
      <c r="I2764" s="110" t="str">
        <f t="shared" si="97"/>
        <v/>
      </c>
      <c r="J2764" s="122" t="s">
        <v>17879</v>
      </c>
      <c r="K2764" s="110" t="s">
        <v>4314</v>
      </c>
      <c r="L2764" s="110" t="s">
        <v>1095</v>
      </c>
      <c r="M2764" s="134" t="str">
        <f t="shared" si="98"/>
        <v/>
      </c>
      <c r="N2764" s="110"/>
      <c r="O2764" s="110"/>
      <c r="P2764" s="234"/>
    </row>
    <row r="2765" spans="1:16" x14ac:dyDescent="0.2">
      <c r="A2765" s="154"/>
      <c r="B2765" s="154"/>
      <c r="C2765" s="154"/>
      <c r="D2765" s="149"/>
      <c r="E2765" s="149"/>
      <c r="F2765" s="150"/>
      <c r="H2765" s="106"/>
      <c r="I2765" s="110" t="str">
        <f t="shared" si="97"/>
        <v/>
      </c>
      <c r="J2765" s="122" t="s">
        <v>17880</v>
      </c>
      <c r="K2765" s="110" t="s">
        <v>4315</v>
      </c>
      <c r="L2765" s="110" t="s">
        <v>1095</v>
      </c>
      <c r="M2765" s="134" t="str">
        <f t="shared" si="98"/>
        <v/>
      </c>
      <c r="N2765" s="110"/>
      <c r="O2765" s="110"/>
      <c r="P2765" s="234"/>
    </row>
    <row r="2766" spans="1:16" x14ac:dyDescent="0.2">
      <c r="A2766" s="154"/>
      <c r="B2766" s="154"/>
      <c r="C2766" s="154"/>
      <c r="D2766" s="149"/>
      <c r="E2766" s="149"/>
      <c r="F2766" s="150"/>
      <c r="H2766" s="106"/>
      <c r="I2766" s="110" t="str">
        <f t="shared" si="97"/>
        <v/>
      </c>
      <c r="J2766" s="122" t="s">
        <v>17881</v>
      </c>
      <c r="K2766" s="110" t="s">
        <v>4316</v>
      </c>
      <c r="L2766" s="110" t="s">
        <v>1095</v>
      </c>
      <c r="M2766" s="134" t="str">
        <f t="shared" si="98"/>
        <v/>
      </c>
      <c r="N2766" s="110"/>
      <c r="O2766" s="110"/>
      <c r="P2766" s="234"/>
    </row>
    <row r="2767" spans="1:16" x14ac:dyDescent="0.2">
      <c r="A2767" s="154"/>
      <c r="B2767" s="154"/>
      <c r="C2767" s="154"/>
      <c r="D2767" s="149"/>
      <c r="E2767" s="149"/>
      <c r="F2767" s="150"/>
      <c r="H2767" s="106"/>
      <c r="I2767" s="110" t="str">
        <f t="shared" si="97"/>
        <v/>
      </c>
      <c r="J2767" s="122" t="s">
        <v>17882</v>
      </c>
      <c r="K2767" s="110" t="s">
        <v>4317</v>
      </c>
      <c r="L2767" s="110" t="s">
        <v>1095</v>
      </c>
      <c r="M2767" s="134" t="str">
        <f t="shared" si="98"/>
        <v/>
      </c>
      <c r="N2767" s="110"/>
      <c r="O2767" s="110"/>
      <c r="P2767" s="234" t="s">
        <v>5107</v>
      </c>
    </row>
    <row r="2768" spans="1:16" x14ac:dyDescent="0.2">
      <c r="A2768" s="154"/>
      <c r="B2768" s="154"/>
      <c r="C2768" s="154"/>
      <c r="D2768" s="149"/>
      <c r="E2768" s="149"/>
      <c r="F2768" s="150"/>
      <c r="H2768" s="106"/>
      <c r="I2768" s="110" t="str">
        <f t="shared" si="97"/>
        <v/>
      </c>
      <c r="J2768" s="122" t="s">
        <v>17883</v>
      </c>
      <c r="K2768" s="110" t="s">
        <v>4318</v>
      </c>
      <c r="L2768" s="110" t="s">
        <v>1095</v>
      </c>
      <c r="M2768" s="134" t="str">
        <f t="shared" si="98"/>
        <v/>
      </c>
      <c r="N2768" s="110"/>
      <c r="O2768" s="110"/>
      <c r="P2768" s="234"/>
    </row>
    <row r="2769" spans="1:16" x14ac:dyDescent="0.2">
      <c r="A2769" s="154"/>
      <c r="B2769" s="154"/>
      <c r="C2769" s="154"/>
      <c r="D2769" s="149"/>
      <c r="E2769" s="149"/>
      <c r="F2769" s="150"/>
      <c r="H2769" s="106"/>
      <c r="I2769" s="110" t="str">
        <f t="shared" si="97"/>
        <v/>
      </c>
      <c r="J2769" s="122" t="s">
        <v>17884</v>
      </c>
      <c r="K2769" s="110" t="s">
        <v>4319</v>
      </c>
      <c r="L2769" s="110" t="s">
        <v>1095</v>
      </c>
      <c r="M2769" s="134" t="str">
        <f t="shared" si="98"/>
        <v/>
      </c>
      <c r="N2769" s="110"/>
      <c r="O2769" s="110"/>
      <c r="P2769" s="234"/>
    </row>
    <row r="2770" spans="1:16" x14ac:dyDescent="0.2">
      <c r="A2770" s="154"/>
      <c r="B2770" s="154"/>
      <c r="C2770" s="154"/>
      <c r="D2770" s="149"/>
      <c r="E2770" s="149"/>
      <c r="F2770" s="150"/>
      <c r="H2770" s="106"/>
      <c r="I2770" s="110" t="str">
        <f t="shared" si="97"/>
        <v/>
      </c>
      <c r="J2770" s="122" t="s">
        <v>17885</v>
      </c>
      <c r="K2770" s="110" t="s">
        <v>4320</v>
      </c>
      <c r="L2770" s="110" t="s">
        <v>1095</v>
      </c>
      <c r="M2770" s="134" t="str">
        <f t="shared" si="98"/>
        <v/>
      </c>
      <c r="N2770" s="110"/>
      <c r="O2770" s="110"/>
      <c r="P2770" s="234" t="s">
        <v>5108</v>
      </c>
    </row>
    <row r="2771" spans="1:16" x14ac:dyDescent="0.2">
      <c r="A2771" s="154"/>
      <c r="B2771" s="154"/>
      <c r="C2771" s="154"/>
      <c r="D2771" s="149"/>
      <c r="E2771" s="149"/>
      <c r="F2771" s="150"/>
      <c r="H2771" s="106"/>
      <c r="I2771" s="110" t="str">
        <f t="shared" si="97"/>
        <v>ZGS</v>
      </c>
      <c r="J2771" s="122" t="s">
        <v>17886</v>
      </c>
      <c r="K2771" s="110" t="s">
        <v>4321</v>
      </c>
      <c r="L2771" s="110" t="s">
        <v>1095</v>
      </c>
      <c r="M2771" s="134" t="str">
        <f t="shared" si="98"/>
        <v/>
      </c>
      <c r="N2771" s="110"/>
      <c r="O2771" s="110"/>
      <c r="P2771" s="234"/>
    </row>
    <row r="2772" spans="1:16" x14ac:dyDescent="0.2">
      <c r="A2772" s="154"/>
      <c r="B2772" s="154"/>
      <c r="C2772" s="154"/>
      <c r="D2772" s="149"/>
      <c r="E2772" s="149"/>
      <c r="F2772" s="150"/>
      <c r="H2772" s="106"/>
      <c r="I2772" s="110" t="str">
        <f t="shared" si="97"/>
        <v/>
      </c>
      <c r="J2772" s="122" t="s">
        <v>17887</v>
      </c>
      <c r="K2772" s="110" t="s">
        <v>4322</v>
      </c>
      <c r="L2772" s="110" t="s">
        <v>1095</v>
      </c>
      <c r="M2772" s="134" t="str">
        <f t="shared" si="98"/>
        <v/>
      </c>
      <c r="N2772" s="110"/>
      <c r="O2772" s="110"/>
      <c r="P2772" s="234"/>
    </row>
    <row r="2773" spans="1:16" x14ac:dyDescent="0.2">
      <c r="A2773" s="154"/>
      <c r="B2773" s="154"/>
      <c r="C2773" s="154"/>
      <c r="D2773" s="149"/>
      <c r="E2773" s="149"/>
      <c r="F2773" s="150"/>
      <c r="H2773" s="106"/>
      <c r="I2773" s="110" t="str">
        <f t="shared" si="97"/>
        <v/>
      </c>
      <c r="J2773" s="122" t="s">
        <v>17888</v>
      </c>
      <c r="K2773" s="110" t="s">
        <v>4323</v>
      </c>
      <c r="L2773" s="110" t="s">
        <v>1095</v>
      </c>
      <c r="M2773" s="134" t="str">
        <f t="shared" si="98"/>
        <v/>
      </c>
      <c r="N2773" s="110"/>
      <c r="O2773" s="110"/>
      <c r="P2773" s="234"/>
    </row>
    <row r="2774" spans="1:16" x14ac:dyDescent="0.2">
      <c r="A2774" s="154"/>
      <c r="B2774" s="154"/>
      <c r="C2774" s="154"/>
      <c r="D2774" s="149"/>
      <c r="E2774" s="149"/>
      <c r="F2774" s="150"/>
      <c r="H2774" s="106"/>
      <c r="I2774" s="110" t="str">
        <f t="shared" si="97"/>
        <v/>
      </c>
      <c r="J2774" s="122" t="s">
        <v>17889</v>
      </c>
      <c r="K2774" s="110" t="s">
        <v>4324</v>
      </c>
      <c r="L2774" s="110" t="s">
        <v>1095</v>
      </c>
      <c r="M2774" s="134" t="str">
        <f t="shared" si="98"/>
        <v/>
      </c>
      <c r="N2774" s="110"/>
      <c r="O2774" s="110"/>
      <c r="P2774" s="234"/>
    </row>
    <row r="2775" spans="1:16" x14ac:dyDescent="0.2">
      <c r="A2775" s="154"/>
      <c r="B2775" s="154"/>
      <c r="C2775" s="154"/>
      <c r="D2775" s="149"/>
      <c r="E2775" s="149"/>
      <c r="F2775" s="150"/>
      <c r="H2775" s="106"/>
      <c r="I2775" s="110" t="str">
        <f t="shared" si="97"/>
        <v/>
      </c>
      <c r="J2775" s="122" t="s">
        <v>17890</v>
      </c>
      <c r="K2775" s="110" t="s">
        <v>4325</v>
      </c>
      <c r="L2775" s="110" t="s">
        <v>1095</v>
      </c>
      <c r="M2775" s="134" t="str">
        <f t="shared" si="98"/>
        <v/>
      </c>
      <c r="N2775" s="110"/>
      <c r="O2775" s="110"/>
      <c r="P2775" s="234"/>
    </row>
    <row r="2776" spans="1:16" x14ac:dyDescent="0.2">
      <c r="A2776" s="154"/>
      <c r="B2776" s="154"/>
      <c r="C2776" s="154"/>
      <c r="D2776" s="149"/>
      <c r="E2776" s="149"/>
      <c r="F2776" s="150"/>
      <c r="H2776" s="106"/>
      <c r="I2776" s="110" t="str">
        <f t="shared" si="97"/>
        <v/>
      </c>
      <c r="J2776" s="122" t="s">
        <v>17891</v>
      </c>
      <c r="K2776" s="110" t="s">
        <v>4326</v>
      </c>
      <c r="L2776" s="110" t="s">
        <v>1095</v>
      </c>
      <c r="M2776" s="134" t="str">
        <f t="shared" si="98"/>
        <v/>
      </c>
      <c r="N2776" s="110"/>
      <c r="O2776" s="110"/>
      <c r="P2776" s="234"/>
    </row>
    <row r="2777" spans="1:16" x14ac:dyDescent="0.2">
      <c r="A2777" s="154"/>
      <c r="B2777" s="154"/>
      <c r="C2777" s="154"/>
      <c r="D2777" s="149"/>
      <c r="E2777" s="149"/>
      <c r="F2777" s="150"/>
      <c r="H2777" s="106"/>
      <c r="I2777" s="110" t="str">
        <f t="shared" si="97"/>
        <v/>
      </c>
      <c r="J2777" s="122" t="s">
        <v>17892</v>
      </c>
      <c r="K2777" s="110" t="s">
        <v>4327</v>
      </c>
      <c r="L2777" s="110" t="s">
        <v>1095</v>
      </c>
      <c r="M2777" s="134" t="str">
        <f t="shared" si="98"/>
        <v/>
      </c>
      <c r="N2777" s="110"/>
      <c r="O2777" s="110"/>
      <c r="P2777" s="234"/>
    </row>
    <row r="2778" spans="1:16" x14ac:dyDescent="0.2">
      <c r="A2778" s="154"/>
      <c r="B2778" s="154"/>
      <c r="C2778" s="154"/>
      <c r="D2778" s="149"/>
      <c r="E2778" s="149"/>
      <c r="F2778" s="150"/>
      <c r="H2778" s="106"/>
      <c r="I2778" s="110" t="str">
        <f t="shared" si="97"/>
        <v/>
      </c>
      <c r="J2778" s="122" t="s">
        <v>17893</v>
      </c>
      <c r="K2778" s="110" t="s">
        <v>4328</v>
      </c>
      <c r="L2778" s="110" t="s">
        <v>1095</v>
      </c>
      <c r="M2778" s="134" t="str">
        <f t="shared" si="98"/>
        <v/>
      </c>
      <c r="N2778" s="110"/>
      <c r="O2778" s="110"/>
      <c r="P2778" s="234"/>
    </row>
    <row r="2779" spans="1:16" x14ac:dyDescent="0.2">
      <c r="A2779" s="154"/>
      <c r="B2779" s="154"/>
      <c r="C2779" s="154"/>
      <c r="D2779" s="149"/>
      <c r="E2779" s="149"/>
      <c r="F2779" s="150"/>
      <c r="H2779" s="106"/>
      <c r="I2779" s="110" t="str">
        <f t="shared" si="97"/>
        <v/>
      </c>
      <c r="J2779" s="122" t="s">
        <v>5280</v>
      </c>
      <c r="K2779" s="110" t="s">
        <v>4329</v>
      </c>
      <c r="L2779" s="110" t="s">
        <v>1095</v>
      </c>
      <c r="M2779" s="134" t="str">
        <f t="shared" si="98"/>
        <v/>
      </c>
      <c r="N2779" s="110"/>
      <c r="O2779" s="110"/>
      <c r="P2779" s="234"/>
    </row>
    <row r="2780" spans="1:16" x14ac:dyDescent="0.2">
      <c r="A2780" s="154"/>
      <c r="B2780" s="154"/>
      <c r="C2780" s="154"/>
      <c r="D2780" s="149"/>
      <c r="E2780" s="149"/>
      <c r="F2780" s="150"/>
      <c r="H2780" s="106"/>
      <c r="I2780" s="110" t="str">
        <f t="shared" si="97"/>
        <v/>
      </c>
      <c r="J2780" s="122" t="s">
        <v>17894</v>
      </c>
      <c r="K2780" s="110" t="s">
        <v>4330</v>
      </c>
      <c r="L2780" s="110" t="s">
        <v>1095</v>
      </c>
      <c r="M2780" s="134" t="str">
        <f t="shared" si="98"/>
        <v/>
      </c>
      <c r="N2780" s="110"/>
      <c r="O2780" s="110"/>
      <c r="P2780" s="234"/>
    </row>
    <row r="2781" spans="1:16" x14ac:dyDescent="0.2">
      <c r="A2781" s="154"/>
      <c r="B2781" s="154"/>
      <c r="C2781" s="154"/>
      <c r="D2781" s="149"/>
      <c r="E2781" s="149"/>
      <c r="F2781" s="150"/>
      <c r="H2781" s="106"/>
      <c r="I2781" s="110" t="str">
        <f t="shared" si="97"/>
        <v/>
      </c>
      <c r="J2781" s="122" t="s">
        <v>17895</v>
      </c>
      <c r="K2781" s="110" t="s">
        <v>4331</v>
      </c>
      <c r="L2781" s="110" t="s">
        <v>1095</v>
      </c>
      <c r="M2781" s="134" t="str">
        <f t="shared" si="98"/>
        <v/>
      </c>
      <c r="N2781" s="110"/>
      <c r="O2781" s="110"/>
      <c r="P2781" s="234"/>
    </row>
    <row r="2782" spans="1:16" x14ac:dyDescent="0.2">
      <c r="A2782" s="154"/>
      <c r="B2782" s="154"/>
      <c r="C2782" s="154"/>
      <c r="D2782" s="149"/>
      <c r="E2782" s="149"/>
      <c r="F2782" s="150"/>
      <c r="H2782" s="106"/>
      <c r="I2782" s="110" t="str">
        <f t="shared" si="97"/>
        <v/>
      </c>
      <c r="J2782" s="122" t="s">
        <v>17896</v>
      </c>
      <c r="K2782" s="110" t="s">
        <v>4332</v>
      </c>
      <c r="L2782" s="110" t="s">
        <v>1095</v>
      </c>
      <c r="M2782" s="134" t="str">
        <f t="shared" si="98"/>
        <v/>
      </c>
      <c r="N2782" s="110"/>
      <c r="O2782" s="110"/>
      <c r="P2782" s="234"/>
    </row>
    <row r="2783" spans="1:16" x14ac:dyDescent="0.2">
      <c r="A2783" s="154"/>
      <c r="B2783" s="154"/>
      <c r="C2783" s="154"/>
      <c r="D2783" s="149"/>
      <c r="E2783" s="149"/>
      <c r="F2783" s="150"/>
      <c r="H2783" s="106"/>
      <c r="I2783" s="110" t="str">
        <f t="shared" si="97"/>
        <v/>
      </c>
      <c r="J2783" s="122" t="s">
        <v>17897</v>
      </c>
      <c r="K2783" s="110" t="s">
        <v>4333</v>
      </c>
      <c r="L2783" s="110" t="s">
        <v>1095</v>
      </c>
      <c r="M2783" s="134" t="str">
        <f t="shared" si="98"/>
        <v/>
      </c>
      <c r="N2783" s="110"/>
      <c r="O2783" s="110"/>
      <c r="P2783" s="234" t="s">
        <v>5109</v>
      </c>
    </row>
    <row r="2784" spans="1:16" x14ac:dyDescent="0.2">
      <c r="A2784" s="154"/>
      <c r="B2784" s="154"/>
      <c r="C2784" s="154"/>
      <c r="D2784" s="149"/>
      <c r="E2784" s="149"/>
      <c r="F2784" s="150"/>
      <c r="H2784" s="106"/>
      <c r="I2784" s="110" t="str">
        <f t="shared" si="97"/>
        <v/>
      </c>
      <c r="J2784" s="122" t="s">
        <v>17898</v>
      </c>
      <c r="K2784" s="110" t="s">
        <v>4334</v>
      </c>
      <c r="L2784" s="110" t="s">
        <v>1095</v>
      </c>
      <c r="M2784" s="134" t="str">
        <f t="shared" si="98"/>
        <v/>
      </c>
      <c r="N2784" s="110"/>
      <c r="O2784" s="110"/>
      <c r="P2784" s="234"/>
    </row>
    <row r="2785" spans="1:16" x14ac:dyDescent="0.2">
      <c r="A2785" s="154"/>
      <c r="B2785" s="154"/>
      <c r="C2785" s="154"/>
      <c r="D2785" s="149"/>
      <c r="E2785" s="149"/>
      <c r="F2785" s="150"/>
      <c r="H2785" s="106"/>
      <c r="I2785" s="110" t="str">
        <f t="shared" si="97"/>
        <v/>
      </c>
      <c r="J2785" s="122" t="s">
        <v>17899</v>
      </c>
      <c r="K2785" s="110" t="s">
        <v>4335</v>
      </c>
      <c r="L2785" s="110" t="s">
        <v>1095</v>
      </c>
      <c r="M2785" s="134" t="str">
        <f t="shared" si="98"/>
        <v/>
      </c>
      <c r="N2785" s="110"/>
      <c r="O2785" s="110"/>
      <c r="P2785" s="234"/>
    </row>
    <row r="2786" spans="1:16" x14ac:dyDescent="0.2">
      <c r="A2786" s="154"/>
      <c r="B2786" s="154"/>
      <c r="C2786" s="154"/>
      <c r="D2786" s="149"/>
      <c r="E2786" s="149"/>
      <c r="F2786" s="150"/>
      <c r="H2786" s="106"/>
      <c r="I2786" s="110" t="str">
        <f t="shared" si="97"/>
        <v/>
      </c>
      <c r="J2786" s="122" t="s">
        <v>17900</v>
      </c>
      <c r="K2786" s="110" t="s">
        <v>4336</v>
      </c>
      <c r="L2786" s="110" t="s">
        <v>1095</v>
      </c>
      <c r="M2786" s="134" t="str">
        <f t="shared" si="98"/>
        <v/>
      </c>
      <c r="N2786" s="110"/>
      <c r="O2786" s="110"/>
      <c r="P2786" s="234"/>
    </row>
    <row r="2787" spans="1:16" x14ac:dyDescent="0.2">
      <c r="A2787" s="154"/>
      <c r="B2787" s="154"/>
      <c r="C2787" s="154"/>
      <c r="D2787" s="149"/>
      <c r="E2787" s="149"/>
      <c r="F2787" s="150"/>
      <c r="H2787" s="106"/>
      <c r="I2787" s="110" t="str">
        <f t="shared" si="97"/>
        <v/>
      </c>
      <c r="J2787" s="122" t="s">
        <v>17901</v>
      </c>
      <c r="K2787" s="110" t="s">
        <v>4337</v>
      </c>
      <c r="L2787" s="110" t="s">
        <v>1095</v>
      </c>
      <c r="M2787" s="134" t="str">
        <f t="shared" si="98"/>
        <v/>
      </c>
      <c r="N2787" s="110"/>
      <c r="O2787" s="110"/>
      <c r="P2787" s="234"/>
    </row>
    <row r="2788" spans="1:16" x14ac:dyDescent="0.2">
      <c r="A2788" s="154"/>
      <c r="B2788" s="154"/>
      <c r="C2788" s="154"/>
      <c r="D2788" s="149"/>
      <c r="E2788" s="149"/>
      <c r="F2788" s="150"/>
      <c r="H2788" s="106"/>
      <c r="I2788" s="110" t="str">
        <f t="shared" si="97"/>
        <v/>
      </c>
      <c r="J2788" s="122" t="s">
        <v>17902</v>
      </c>
      <c r="K2788" s="110" t="s">
        <v>4338</v>
      </c>
      <c r="L2788" s="110" t="s">
        <v>1095</v>
      </c>
      <c r="M2788" s="134" t="str">
        <f t="shared" si="98"/>
        <v/>
      </c>
      <c r="N2788" s="110"/>
      <c r="O2788" s="110"/>
      <c r="P2788" s="234"/>
    </row>
    <row r="2789" spans="1:16" x14ac:dyDescent="0.2">
      <c r="A2789" s="154"/>
      <c r="B2789" s="154"/>
      <c r="C2789" s="154"/>
      <c r="D2789" s="149"/>
      <c r="E2789" s="149"/>
      <c r="F2789" s="150"/>
      <c r="H2789" s="106"/>
      <c r="I2789" s="110" t="str">
        <f t="shared" si="97"/>
        <v/>
      </c>
      <c r="J2789" s="122" t="s">
        <v>17903</v>
      </c>
      <c r="K2789" s="110" t="s">
        <v>4339</v>
      </c>
      <c r="L2789" s="110" t="s">
        <v>1095</v>
      </c>
      <c r="M2789" s="134" t="str">
        <f t="shared" si="98"/>
        <v/>
      </c>
      <c r="N2789" s="110"/>
      <c r="O2789" s="110"/>
      <c r="P2789" s="234"/>
    </row>
    <row r="2790" spans="1:16" x14ac:dyDescent="0.2">
      <c r="A2790" s="154"/>
      <c r="B2790" s="154"/>
      <c r="C2790" s="154"/>
      <c r="D2790" s="149"/>
      <c r="E2790" s="149"/>
      <c r="F2790" s="150"/>
      <c r="H2790" s="106"/>
      <c r="I2790" s="110" t="str">
        <f t="shared" si="97"/>
        <v/>
      </c>
      <c r="J2790" s="122" t="s">
        <v>19374</v>
      </c>
      <c r="K2790" s="110" t="s">
        <v>4340</v>
      </c>
      <c r="L2790" s="110" t="s">
        <v>1095</v>
      </c>
      <c r="M2790" s="134" t="str">
        <f t="shared" si="98"/>
        <v/>
      </c>
      <c r="N2790" s="110"/>
      <c r="O2790" s="110"/>
      <c r="P2790" s="234" t="s">
        <v>5110</v>
      </c>
    </row>
    <row r="2791" spans="1:16" x14ac:dyDescent="0.2">
      <c r="A2791" s="154"/>
      <c r="B2791" s="154"/>
      <c r="C2791" s="154"/>
      <c r="D2791" s="149"/>
      <c r="E2791" s="149"/>
      <c r="F2791" s="150"/>
      <c r="H2791" s="106"/>
      <c r="I2791" s="110" t="str">
        <f t="shared" si="97"/>
        <v/>
      </c>
      <c r="J2791" s="122" t="s">
        <v>17904</v>
      </c>
      <c r="K2791" s="110" t="s">
        <v>4341</v>
      </c>
      <c r="L2791" s="110" t="s">
        <v>1095</v>
      </c>
      <c r="M2791" s="134" t="str">
        <f t="shared" si="98"/>
        <v/>
      </c>
      <c r="N2791" s="110"/>
      <c r="O2791" s="110"/>
      <c r="P2791" s="234"/>
    </row>
    <row r="2792" spans="1:16" x14ac:dyDescent="0.2">
      <c r="A2792" s="154"/>
      <c r="B2792" s="154"/>
      <c r="C2792" s="154"/>
      <c r="D2792" s="149"/>
      <c r="E2792" s="149"/>
      <c r="F2792" s="150"/>
      <c r="H2792" s="106"/>
      <c r="I2792" s="110" t="str">
        <f t="shared" si="97"/>
        <v/>
      </c>
      <c r="J2792" s="122" t="s">
        <v>17905</v>
      </c>
      <c r="K2792" s="110" t="s">
        <v>4342</v>
      </c>
      <c r="L2792" s="110" t="s">
        <v>1095</v>
      </c>
      <c r="M2792" s="134" t="str">
        <f t="shared" si="98"/>
        <v/>
      </c>
      <c r="N2792" s="110"/>
      <c r="O2792" s="110"/>
      <c r="P2792" s="234" t="s">
        <v>5111</v>
      </c>
    </row>
    <row r="2793" spans="1:16" x14ac:dyDescent="0.2">
      <c r="A2793" s="154"/>
      <c r="B2793" s="154"/>
      <c r="C2793" s="154"/>
      <c r="D2793" s="149"/>
      <c r="E2793" s="149"/>
      <c r="F2793" s="150"/>
      <c r="H2793" s="106"/>
      <c r="I2793" s="110" t="str">
        <f t="shared" si="97"/>
        <v/>
      </c>
      <c r="J2793" s="122" t="s">
        <v>17906</v>
      </c>
      <c r="K2793" s="110" t="s">
        <v>4343</v>
      </c>
      <c r="L2793" s="110" t="s">
        <v>1095</v>
      </c>
      <c r="M2793" s="134" t="str">
        <f t="shared" si="98"/>
        <v/>
      </c>
      <c r="N2793" s="110"/>
      <c r="O2793" s="110"/>
      <c r="P2793" s="234"/>
    </row>
    <row r="2794" spans="1:16" x14ac:dyDescent="0.2">
      <c r="A2794" s="154"/>
      <c r="B2794" s="154"/>
      <c r="C2794" s="154"/>
      <c r="D2794" s="149"/>
      <c r="E2794" s="149"/>
      <c r="F2794" s="150"/>
      <c r="H2794" s="106"/>
      <c r="I2794" s="110" t="str">
        <f t="shared" si="97"/>
        <v/>
      </c>
      <c r="J2794" s="122" t="s">
        <v>17907</v>
      </c>
      <c r="K2794" s="110" t="s">
        <v>4344</v>
      </c>
      <c r="L2794" s="110" t="s">
        <v>1095</v>
      </c>
      <c r="M2794" s="134" t="str">
        <f t="shared" si="98"/>
        <v/>
      </c>
      <c r="N2794" s="110"/>
      <c r="O2794" s="110"/>
      <c r="P2794" s="234" t="s">
        <v>5112</v>
      </c>
    </row>
    <row r="2795" spans="1:16" x14ac:dyDescent="0.2">
      <c r="A2795" s="154"/>
      <c r="B2795" s="154"/>
      <c r="C2795" s="154"/>
      <c r="D2795" s="149"/>
      <c r="E2795" s="149"/>
      <c r="F2795" s="150"/>
      <c r="H2795" s="106"/>
      <c r="I2795" s="110" t="str">
        <f t="shared" si="97"/>
        <v/>
      </c>
      <c r="J2795" s="122" t="s">
        <v>17908</v>
      </c>
      <c r="K2795" s="110" t="s">
        <v>4345</v>
      </c>
      <c r="L2795" s="110" t="s">
        <v>1095</v>
      </c>
      <c r="M2795" s="134" t="str">
        <f t="shared" si="98"/>
        <v/>
      </c>
      <c r="N2795" s="110"/>
      <c r="O2795" s="110"/>
      <c r="P2795" s="234"/>
    </row>
    <row r="2796" spans="1:16" x14ac:dyDescent="0.2">
      <c r="A2796" s="154"/>
      <c r="B2796" s="154"/>
      <c r="C2796" s="154"/>
      <c r="D2796" s="149"/>
      <c r="E2796" s="149"/>
      <c r="F2796" s="150"/>
      <c r="H2796" s="106"/>
      <c r="I2796" s="110" t="str">
        <f t="shared" si="97"/>
        <v/>
      </c>
      <c r="J2796" s="122" t="s">
        <v>17909</v>
      </c>
      <c r="K2796" s="110" t="s">
        <v>4346</v>
      </c>
      <c r="L2796" s="110" t="s">
        <v>1095</v>
      </c>
      <c r="M2796" s="134" t="str">
        <f t="shared" si="98"/>
        <v/>
      </c>
      <c r="N2796" s="110"/>
      <c r="O2796" s="110"/>
      <c r="P2796" s="234"/>
    </row>
    <row r="2797" spans="1:16" x14ac:dyDescent="0.2">
      <c r="A2797" s="154"/>
      <c r="B2797" s="154"/>
      <c r="C2797" s="154"/>
      <c r="D2797" s="149"/>
      <c r="E2797" s="149"/>
      <c r="F2797" s="150"/>
      <c r="H2797" s="106"/>
      <c r="I2797" s="110" t="str">
        <f t="shared" si="97"/>
        <v/>
      </c>
      <c r="J2797" s="122" t="s">
        <v>17910</v>
      </c>
      <c r="K2797" s="110" t="s">
        <v>4347</v>
      </c>
      <c r="L2797" s="110" t="s">
        <v>1095</v>
      </c>
      <c r="M2797" s="134" t="str">
        <f t="shared" si="98"/>
        <v/>
      </c>
      <c r="N2797" s="110"/>
      <c r="O2797" s="110"/>
      <c r="P2797" s="234"/>
    </row>
    <row r="2798" spans="1:16" x14ac:dyDescent="0.2">
      <c r="A2798" s="154"/>
      <c r="B2798" s="154"/>
      <c r="C2798" s="154"/>
      <c r="D2798" s="149"/>
      <c r="E2798" s="149"/>
      <c r="F2798" s="150"/>
      <c r="H2798" s="106"/>
      <c r="I2798" s="110" t="str">
        <f t="shared" si="97"/>
        <v/>
      </c>
      <c r="J2798" s="122" t="s">
        <v>17911</v>
      </c>
      <c r="K2798" s="110" t="s">
        <v>4348</v>
      </c>
      <c r="L2798" s="110" t="s">
        <v>1095</v>
      </c>
      <c r="M2798" s="134" t="str">
        <f t="shared" si="98"/>
        <v/>
      </c>
      <c r="N2798" s="110"/>
      <c r="O2798" s="110"/>
      <c r="P2798" s="234" t="s">
        <v>5113</v>
      </c>
    </row>
    <row r="2799" spans="1:16" x14ac:dyDescent="0.2">
      <c r="A2799" s="154"/>
      <c r="B2799" s="154"/>
      <c r="C2799" s="154"/>
      <c r="D2799" s="149"/>
      <c r="E2799" s="149"/>
      <c r="F2799" s="150"/>
      <c r="H2799" s="106"/>
      <c r="I2799" s="110" t="str">
        <f t="shared" si="97"/>
        <v/>
      </c>
      <c r="J2799" s="122" t="s">
        <v>17912</v>
      </c>
      <c r="K2799" s="110" t="s">
        <v>4349</v>
      </c>
      <c r="L2799" s="110" t="s">
        <v>1095</v>
      </c>
      <c r="M2799" s="134" t="str">
        <f t="shared" si="98"/>
        <v/>
      </c>
      <c r="N2799" s="110"/>
      <c r="O2799" s="110"/>
      <c r="P2799" s="234"/>
    </row>
    <row r="2800" spans="1:16" x14ac:dyDescent="0.2">
      <c r="A2800" s="154"/>
      <c r="B2800" s="154"/>
      <c r="C2800" s="154"/>
      <c r="D2800" s="149"/>
      <c r="E2800" s="149"/>
      <c r="F2800" s="150"/>
      <c r="H2800" s="106"/>
      <c r="I2800" s="110" t="str">
        <f t="shared" si="97"/>
        <v/>
      </c>
      <c r="J2800" s="122" t="s">
        <v>17913</v>
      </c>
      <c r="K2800" s="110" t="s">
        <v>4350</v>
      </c>
      <c r="L2800" s="110" t="s">
        <v>1095</v>
      </c>
      <c r="M2800" s="134" t="str">
        <f t="shared" si="98"/>
        <v/>
      </c>
      <c r="N2800" s="110"/>
      <c r="O2800" s="110"/>
      <c r="P2800" s="234"/>
    </row>
    <row r="2801" spans="1:16" x14ac:dyDescent="0.2">
      <c r="A2801" s="154"/>
      <c r="B2801" s="154"/>
      <c r="C2801" s="154"/>
      <c r="D2801" s="149"/>
      <c r="E2801" s="149"/>
      <c r="F2801" s="150"/>
      <c r="H2801" s="106"/>
      <c r="I2801" s="110" t="str">
        <f t="shared" si="97"/>
        <v/>
      </c>
      <c r="J2801" s="122" t="s">
        <v>17914</v>
      </c>
      <c r="K2801" s="110" t="s">
        <v>4351</v>
      </c>
      <c r="L2801" s="110" t="s">
        <v>1095</v>
      </c>
      <c r="M2801" s="134" t="str">
        <f t="shared" si="98"/>
        <v/>
      </c>
      <c r="N2801" s="110"/>
      <c r="O2801" s="110"/>
      <c r="P2801" s="234"/>
    </row>
    <row r="2802" spans="1:16" x14ac:dyDescent="0.2">
      <c r="A2802" s="154"/>
      <c r="B2802" s="154"/>
      <c r="C2802" s="154"/>
      <c r="D2802" s="149"/>
      <c r="E2802" s="149"/>
      <c r="F2802" s="150"/>
      <c r="H2802" s="106"/>
      <c r="I2802" s="110" t="str">
        <f t="shared" si="97"/>
        <v/>
      </c>
      <c r="J2802" s="122" t="s">
        <v>17915</v>
      </c>
      <c r="K2802" s="110" t="s">
        <v>4352</v>
      </c>
      <c r="L2802" s="110" t="s">
        <v>1095</v>
      </c>
      <c r="M2802" s="134" t="str">
        <f t="shared" si="98"/>
        <v/>
      </c>
      <c r="N2802" s="110"/>
      <c r="O2802" s="110"/>
      <c r="P2802" s="234"/>
    </row>
    <row r="2803" spans="1:16" x14ac:dyDescent="0.2">
      <c r="A2803" s="154"/>
      <c r="B2803" s="154"/>
      <c r="C2803" s="154"/>
      <c r="D2803" s="149"/>
      <c r="E2803" s="149"/>
      <c r="F2803" s="150"/>
      <c r="H2803" s="106"/>
      <c r="I2803" s="110" t="str">
        <f t="shared" si="97"/>
        <v/>
      </c>
      <c r="J2803" s="122" t="s">
        <v>17916</v>
      </c>
      <c r="K2803" s="110" t="s">
        <v>4353</v>
      </c>
      <c r="L2803" s="110" t="s">
        <v>1095</v>
      </c>
      <c r="M2803" s="134" t="str">
        <f t="shared" si="98"/>
        <v/>
      </c>
      <c r="N2803" s="110"/>
      <c r="O2803" s="110"/>
      <c r="P2803" s="234"/>
    </row>
    <row r="2804" spans="1:16" x14ac:dyDescent="0.2">
      <c r="A2804" s="154"/>
      <c r="B2804" s="154"/>
      <c r="C2804" s="154"/>
      <c r="D2804" s="149"/>
      <c r="E2804" s="149"/>
      <c r="F2804" s="150"/>
      <c r="H2804" s="106"/>
      <c r="I2804" s="110" t="str">
        <f t="shared" si="97"/>
        <v/>
      </c>
      <c r="J2804" s="122" t="s">
        <v>17917</v>
      </c>
      <c r="K2804" s="110" t="s">
        <v>4354</v>
      </c>
      <c r="L2804" s="110" t="s">
        <v>1095</v>
      </c>
      <c r="M2804" s="134" t="str">
        <f t="shared" si="98"/>
        <v/>
      </c>
      <c r="N2804" s="110"/>
      <c r="O2804" s="110"/>
      <c r="P2804" s="234"/>
    </row>
    <row r="2805" spans="1:16" x14ac:dyDescent="0.2">
      <c r="A2805" s="154"/>
      <c r="B2805" s="154"/>
      <c r="C2805" s="154"/>
      <c r="D2805" s="149"/>
      <c r="E2805" s="149"/>
      <c r="F2805" s="150"/>
      <c r="H2805" s="106"/>
      <c r="I2805" s="110" t="str">
        <f t="shared" si="97"/>
        <v/>
      </c>
      <c r="J2805" s="122" t="s">
        <v>17918</v>
      </c>
      <c r="K2805" s="110" t="s">
        <v>4355</v>
      </c>
      <c r="L2805" s="110" t="s">
        <v>1095</v>
      </c>
      <c r="M2805" s="134" t="str">
        <f t="shared" si="98"/>
        <v/>
      </c>
      <c r="N2805" s="110"/>
      <c r="O2805" s="110"/>
      <c r="P2805" s="234"/>
    </row>
    <row r="2806" spans="1:16" x14ac:dyDescent="0.2">
      <c r="A2806" s="154"/>
      <c r="B2806" s="154"/>
      <c r="C2806" s="154"/>
      <c r="D2806" s="149"/>
      <c r="E2806" s="149"/>
      <c r="F2806" s="150"/>
      <c r="H2806" s="106"/>
      <c r="I2806" s="110" t="str">
        <f t="shared" si="97"/>
        <v/>
      </c>
      <c r="J2806" s="122" t="s">
        <v>17919</v>
      </c>
      <c r="K2806" s="110" t="s">
        <v>4356</v>
      </c>
      <c r="L2806" s="110" t="s">
        <v>1095</v>
      </c>
      <c r="M2806" s="134" t="str">
        <f t="shared" si="98"/>
        <v/>
      </c>
      <c r="N2806" s="110"/>
      <c r="O2806" s="110"/>
      <c r="P2806" s="234"/>
    </row>
    <row r="2807" spans="1:16" x14ac:dyDescent="0.2">
      <c r="A2807" s="154"/>
      <c r="B2807" s="154"/>
      <c r="C2807" s="154"/>
      <c r="D2807" s="149"/>
      <c r="E2807" s="149"/>
      <c r="F2807" s="150"/>
      <c r="H2807" s="106"/>
      <c r="I2807" s="110" t="str">
        <f t="shared" si="97"/>
        <v/>
      </c>
      <c r="J2807" s="122" t="s">
        <v>17920</v>
      </c>
      <c r="K2807" s="110" t="s">
        <v>4357</v>
      </c>
      <c r="L2807" s="110" t="s">
        <v>1095</v>
      </c>
      <c r="M2807" s="134" t="str">
        <f t="shared" si="98"/>
        <v/>
      </c>
      <c r="N2807" s="110"/>
      <c r="O2807" s="110"/>
      <c r="P2807" s="234"/>
    </row>
    <row r="2808" spans="1:16" x14ac:dyDescent="0.2">
      <c r="A2808" s="154"/>
      <c r="B2808" s="154"/>
      <c r="C2808" s="154"/>
      <c r="D2808" s="149"/>
      <c r="E2808" s="149"/>
      <c r="F2808" s="150"/>
      <c r="H2808" s="106"/>
      <c r="I2808" s="110" t="str">
        <f t="shared" si="97"/>
        <v/>
      </c>
      <c r="J2808" s="122" t="s">
        <v>17921</v>
      </c>
      <c r="K2808" s="110" t="s">
        <v>4358</v>
      </c>
      <c r="L2808" s="110" t="s">
        <v>1095</v>
      </c>
      <c r="M2808" s="134" t="str">
        <f t="shared" si="98"/>
        <v/>
      </c>
      <c r="N2808" s="110"/>
      <c r="O2808" s="110"/>
      <c r="P2808" s="234"/>
    </row>
    <row r="2809" spans="1:16" x14ac:dyDescent="0.2">
      <c r="A2809" s="154"/>
      <c r="B2809" s="154"/>
      <c r="C2809" s="154"/>
      <c r="D2809" s="149"/>
      <c r="E2809" s="149"/>
      <c r="F2809" s="150"/>
      <c r="H2809" s="106"/>
      <c r="I2809" s="110" t="str">
        <f t="shared" si="97"/>
        <v/>
      </c>
      <c r="J2809" s="122" t="s">
        <v>17922</v>
      </c>
      <c r="K2809" s="110" t="s">
        <v>4359</v>
      </c>
      <c r="L2809" s="110" t="s">
        <v>1095</v>
      </c>
      <c r="M2809" s="134" t="str">
        <f t="shared" si="98"/>
        <v/>
      </c>
      <c r="N2809" s="110"/>
      <c r="O2809" s="110"/>
      <c r="P2809" s="234"/>
    </row>
    <row r="2810" spans="1:16" x14ac:dyDescent="0.2">
      <c r="A2810" s="154"/>
      <c r="B2810" s="154"/>
      <c r="C2810" s="154"/>
      <c r="D2810" s="149"/>
      <c r="E2810" s="149"/>
      <c r="F2810" s="150"/>
      <c r="H2810" s="106"/>
      <c r="I2810" s="110" t="str">
        <f t="shared" si="97"/>
        <v/>
      </c>
      <c r="J2810" s="122" t="s">
        <v>17923</v>
      </c>
      <c r="K2810" s="110" t="s">
        <v>4360</v>
      </c>
      <c r="L2810" s="110" t="s">
        <v>1095</v>
      </c>
      <c r="M2810" s="134" t="str">
        <f t="shared" si="98"/>
        <v/>
      </c>
      <c r="N2810" s="110"/>
      <c r="O2810" s="110"/>
      <c r="P2810" s="234"/>
    </row>
    <row r="2811" spans="1:16" x14ac:dyDescent="0.2">
      <c r="A2811" s="154"/>
      <c r="B2811" s="154"/>
      <c r="C2811" s="154"/>
      <c r="D2811" s="149"/>
      <c r="E2811" s="149"/>
      <c r="F2811" s="150"/>
      <c r="H2811" s="106"/>
      <c r="I2811" s="110" t="str">
        <f t="shared" si="97"/>
        <v/>
      </c>
      <c r="J2811" s="122" t="s">
        <v>17924</v>
      </c>
      <c r="K2811" s="110" t="s">
        <v>4361</v>
      </c>
      <c r="L2811" s="110" t="s">
        <v>1095</v>
      </c>
      <c r="M2811" s="134" t="str">
        <f t="shared" si="98"/>
        <v/>
      </c>
      <c r="N2811" s="110"/>
      <c r="O2811" s="110"/>
      <c r="P2811" s="234"/>
    </row>
    <row r="2812" spans="1:16" x14ac:dyDescent="0.2">
      <c r="A2812" s="154"/>
      <c r="B2812" s="154"/>
      <c r="C2812" s="154"/>
      <c r="D2812" s="149"/>
      <c r="E2812" s="149"/>
      <c r="F2812" s="150"/>
      <c r="H2812" s="106"/>
      <c r="I2812" s="110" t="str">
        <f t="shared" si="97"/>
        <v/>
      </c>
      <c r="J2812" s="122" t="s">
        <v>17925</v>
      </c>
      <c r="K2812" s="110" t="s">
        <v>4362</v>
      </c>
      <c r="L2812" s="110" t="s">
        <v>1095</v>
      </c>
      <c r="M2812" s="134" t="str">
        <f t="shared" si="98"/>
        <v/>
      </c>
      <c r="N2812" s="110"/>
      <c r="O2812" s="110"/>
      <c r="P2812" s="234"/>
    </row>
    <row r="2813" spans="1:16" x14ac:dyDescent="0.2">
      <c r="A2813" s="154"/>
      <c r="B2813" s="154"/>
      <c r="C2813" s="154"/>
      <c r="D2813" s="149"/>
      <c r="E2813" s="149"/>
      <c r="F2813" s="150"/>
      <c r="H2813" s="106"/>
      <c r="I2813" s="110" t="str">
        <f t="shared" si="97"/>
        <v/>
      </c>
      <c r="J2813" s="122" t="s">
        <v>17926</v>
      </c>
      <c r="K2813" s="110" t="s">
        <v>4363</v>
      </c>
      <c r="L2813" s="110" t="s">
        <v>1095</v>
      </c>
      <c r="M2813" s="134" t="str">
        <f t="shared" si="98"/>
        <v/>
      </c>
      <c r="N2813" s="110"/>
      <c r="O2813" s="110"/>
      <c r="P2813" s="234"/>
    </row>
    <row r="2814" spans="1:16" x14ac:dyDescent="0.2">
      <c r="A2814" s="154"/>
      <c r="B2814" s="154"/>
      <c r="C2814" s="154"/>
      <c r="D2814" s="149"/>
      <c r="E2814" s="149"/>
      <c r="F2814" s="150"/>
      <c r="H2814" s="106"/>
      <c r="I2814" s="110" t="str">
        <f t="shared" si="97"/>
        <v/>
      </c>
      <c r="J2814" s="122" t="s">
        <v>17927</v>
      </c>
      <c r="K2814" s="110" t="s">
        <v>4364</v>
      </c>
      <c r="L2814" s="110" t="s">
        <v>1095</v>
      </c>
      <c r="M2814" s="134" t="str">
        <f t="shared" si="98"/>
        <v/>
      </c>
      <c r="N2814" s="110"/>
      <c r="O2814" s="110"/>
      <c r="P2814" s="234"/>
    </row>
    <row r="2815" spans="1:16" x14ac:dyDescent="0.2">
      <c r="A2815" s="154"/>
      <c r="B2815" s="154"/>
      <c r="C2815" s="154"/>
      <c r="D2815" s="149"/>
      <c r="E2815" s="149"/>
      <c r="F2815" s="150"/>
      <c r="H2815" s="106"/>
      <c r="I2815" s="110" t="str">
        <f t="shared" si="97"/>
        <v/>
      </c>
      <c r="J2815" s="122" t="s">
        <v>17928</v>
      </c>
      <c r="K2815" s="110" t="s">
        <v>4365</v>
      </c>
      <c r="L2815" s="110" t="s">
        <v>1095</v>
      </c>
      <c r="M2815" s="134" t="str">
        <f t="shared" si="98"/>
        <v/>
      </c>
      <c r="N2815" s="110"/>
      <c r="O2815" s="110"/>
      <c r="P2815" s="234"/>
    </row>
    <row r="2816" spans="1:16" x14ac:dyDescent="0.2">
      <c r="A2816" s="154"/>
      <c r="B2816" s="154"/>
      <c r="C2816" s="154"/>
      <c r="D2816" s="149"/>
      <c r="E2816" s="149"/>
      <c r="F2816" s="150"/>
      <c r="H2816" s="106"/>
      <c r="I2816" s="110" t="str">
        <f t="shared" si="97"/>
        <v/>
      </c>
      <c r="J2816" s="122" t="s">
        <v>17929</v>
      </c>
      <c r="K2816" s="110" t="s">
        <v>4366</v>
      </c>
      <c r="L2816" s="110" t="s">
        <v>1095</v>
      </c>
      <c r="M2816" s="134" t="str">
        <f t="shared" si="98"/>
        <v/>
      </c>
      <c r="N2816" s="110"/>
      <c r="O2816" s="110"/>
      <c r="P2816" s="234"/>
    </row>
    <row r="2817" spans="1:16" x14ac:dyDescent="0.2">
      <c r="A2817" s="154"/>
      <c r="B2817" s="154"/>
      <c r="C2817" s="154"/>
      <c r="D2817" s="149"/>
      <c r="E2817" s="149"/>
      <c r="F2817" s="150"/>
      <c r="H2817" s="106"/>
      <c r="I2817" s="110" t="str">
        <f t="shared" si="97"/>
        <v/>
      </c>
      <c r="J2817" s="122" t="s">
        <v>17930</v>
      </c>
      <c r="K2817" s="110" t="s">
        <v>4367</v>
      </c>
      <c r="L2817" s="110" t="s">
        <v>1095</v>
      </c>
      <c r="M2817" s="134" t="str">
        <f t="shared" si="98"/>
        <v/>
      </c>
      <c r="N2817" s="110"/>
      <c r="O2817" s="110"/>
      <c r="P2817" s="234"/>
    </row>
    <row r="2818" spans="1:16" x14ac:dyDescent="0.2">
      <c r="A2818" s="154"/>
      <c r="B2818" s="154"/>
      <c r="C2818" s="154"/>
      <c r="D2818" s="149"/>
      <c r="E2818" s="149"/>
      <c r="F2818" s="150"/>
      <c r="H2818" s="106"/>
      <c r="I2818" s="110" t="str">
        <f t="shared" si="97"/>
        <v/>
      </c>
      <c r="J2818" s="122" t="s">
        <v>17931</v>
      </c>
      <c r="K2818" s="110" t="s">
        <v>4368</v>
      </c>
      <c r="L2818" s="110" t="s">
        <v>1095</v>
      </c>
      <c r="M2818" s="134" t="str">
        <f t="shared" si="98"/>
        <v/>
      </c>
      <c r="N2818" s="110"/>
      <c r="O2818" s="110"/>
      <c r="P2818" s="234"/>
    </row>
    <row r="2819" spans="1:16" x14ac:dyDescent="0.2">
      <c r="A2819" s="154"/>
      <c r="B2819" s="154"/>
      <c r="C2819" s="154"/>
      <c r="D2819" s="149"/>
      <c r="E2819" s="149"/>
      <c r="F2819" s="150"/>
      <c r="H2819" s="106"/>
      <c r="I2819" s="110" t="str">
        <f t="shared" si="97"/>
        <v/>
      </c>
      <c r="J2819" s="122" t="s">
        <v>17932</v>
      </c>
      <c r="K2819" s="110" t="s">
        <v>4369</v>
      </c>
      <c r="L2819" s="110" t="s">
        <v>1095</v>
      </c>
      <c r="M2819" s="134" t="str">
        <f t="shared" si="98"/>
        <v/>
      </c>
      <c r="N2819" s="110"/>
      <c r="O2819" s="110"/>
      <c r="P2819" s="234"/>
    </row>
    <row r="2820" spans="1:16" x14ac:dyDescent="0.2">
      <c r="A2820" s="154"/>
      <c r="B2820" s="154"/>
      <c r="C2820" s="154"/>
      <c r="D2820" s="149"/>
      <c r="E2820" s="149"/>
      <c r="F2820" s="150"/>
      <c r="H2820" s="106"/>
      <c r="I2820" s="110" t="str">
        <f t="shared" si="97"/>
        <v/>
      </c>
      <c r="J2820" s="122" t="s">
        <v>17933</v>
      </c>
      <c r="K2820" s="110" t="s">
        <v>4370</v>
      </c>
      <c r="L2820" s="110" t="s">
        <v>1095</v>
      </c>
      <c r="M2820" s="134" t="str">
        <f t="shared" si="98"/>
        <v/>
      </c>
      <c r="N2820" s="110"/>
      <c r="O2820" s="110"/>
      <c r="P2820" s="234" t="s">
        <v>5114</v>
      </c>
    </row>
    <row r="2821" spans="1:16" x14ac:dyDescent="0.2">
      <c r="A2821" s="154"/>
      <c r="B2821" s="154"/>
      <c r="C2821" s="154"/>
      <c r="D2821" s="149"/>
      <c r="E2821" s="149"/>
      <c r="F2821" s="150"/>
      <c r="H2821" s="106"/>
      <c r="I2821" s="110" t="str">
        <f t="shared" si="97"/>
        <v/>
      </c>
      <c r="J2821" s="122" t="s">
        <v>17934</v>
      </c>
      <c r="K2821" s="110" t="s">
        <v>4371</v>
      </c>
      <c r="L2821" s="110" t="s">
        <v>1095</v>
      </c>
      <c r="M2821" s="134" t="str">
        <f t="shared" si="98"/>
        <v/>
      </c>
      <c r="N2821" s="110"/>
      <c r="O2821" s="110"/>
      <c r="P2821" s="234"/>
    </row>
    <row r="2822" spans="1:16" x14ac:dyDescent="0.2">
      <c r="A2822" s="154"/>
      <c r="B2822" s="154"/>
      <c r="C2822" s="154"/>
      <c r="D2822" s="149"/>
      <c r="E2822" s="149"/>
      <c r="F2822" s="150"/>
      <c r="H2822" s="106"/>
      <c r="I2822" s="110" t="str">
        <f t="shared" si="97"/>
        <v/>
      </c>
      <c r="J2822" s="122" t="s">
        <v>17935</v>
      </c>
      <c r="K2822" s="110" t="s">
        <v>4372</v>
      </c>
      <c r="L2822" s="110" t="s">
        <v>1095</v>
      </c>
      <c r="M2822" s="134" t="str">
        <f t="shared" si="98"/>
        <v/>
      </c>
      <c r="N2822" s="110"/>
      <c r="O2822" s="110"/>
      <c r="P2822" s="234"/>
    </row>
    <row r="2823" spans="1:16" x14ac:dyDescent="0.2">
      <c r="A2823" s="154"/>
      <c r="B2823" s="154"/>
      <c r="C2823" s="154"/>
      <c r="D2823" s="149"/>
      <c r="E2823" s="149"/>
      <c r="F2823" s="150"/>
      <c r="H2823" s="106"/>
      <c r="I2823" s="110" t="str">
        <f t="shared" si="97"/>
        <v/>
      </c>
      <c r="J2823" s="122" t="s">
        <v>17936</v>
      </c>
      <c r="K2823" s="110" t="s">
        <v>4373</v>
      </c>
      <c r="L2823" s="110" t="s">
        <v>1095</v>
      </c>
      <c r="M2823" s="134" t="str">
        <f t="shared" si="98"/>
        <v/>
      </c>
      <c r="N2823" s="110"/>
      <c r="O2823" s="110"/>
      <c r="P2823" s="234"/>
    </row>
    <row r="2824" spans="1:16" x14ac:dyDescent="0.2">
      <c r="A2824" s="154"/>
      <c r="B2824" s="154"/>
      <c r="C2824" s="154"/>
      <c r="D2824" s="149"/>
      <c r="E2824" s="149"/>
      <c r="F2824" s="150"/>
      <c r="H2824" s="106"/>
      <c r="I2824" s="110" t="str">
        <f t="shared" si="97"/>
        <v/>
      </c>
      <c r="J2824" s="122" t="s">
        <v>17937</v>
      </c>
      <c r="K2824" s="110" t="s">
        <v>4374</v>
      </c>
      <c r="L2824" s="110" t="s">
        <v>1095</v>
      </c>
      <c r="M2824" s="134" t="str">
        <f t="shared" si="98"/>
        <v/>
      </c>
      <c r="N2824" s="110"/>
      <c r="O2824" s="110"/>
      <c r="P2824" s="234"/>
    </row>
    <row r="2825" spans="1:16" x14ac:dyDescent="0.2">
      <c r="A2825" s="154"/>
      <c r="B2825" s="154"/>
      <c r="C2825" s="154"/>
      <c r="D2825" s="149"/>
      <c r="E2825" s="149"/>
      <c r="F2825" s="150"/>
      <c r="H2825" s="106"/>
      <c r="I2825" s="110" t="str">
        <f t="shared" ref="I2825:I2888" si="99">IFERROR((INDEX(A:E,MATCH($J2825,E:E,0),2)),"")</f>
        <v/>
      </c>
      <c r="J2825" s="122" t="s">
        <v>17938</v>
      </c>
      <c r="K2825" s="110" t="s">
        <v>4375</v>
      </c>
      <c r="L2825" s="110" t="s">
        <v>1095</v>
      </c>
      <c r="M2825" s="134" t="str">
        <f t="shared" si="98"/>
        <v/>
      </c>
      <c r="N2825" s="110"/>
      <c r="O2825" s="110"/>
      <c r="P2825" s="234"/>
    </row>
    <row r="2826" spans="1:16" x14ac:dyDescent="0.2">
      <c r="A2826" s="154"/>
      <c r="B2826" s="154"/>
      <c r="C2826" s="154"/>
      <c r="D2826" s="149"/>
      <c r="E2826" s="149"/>
      <c r="F2826" s="150"/>
      <c r="H2826" s="106"/>
      <c r="I2826" s="110" t="str">
        <f t="shared" si="99"/>
        <v/>
      </c>
      <c r="J2826" s="122" t="s">
        <v>17939</v>
      </c>
      <c r="K2826" s="110" t="s">
        <v>4376</v>
      </c>
      <c r="L2826" s="110" t="s">
        <v>1095</v>
      </c>
      <c r="M2826" s="134" t="str">
        <f t="shared" ref="M2826:M2889" si="100">IF(N2826="","",HYPERLINK(O2826,N2826))</f>
        <v/>
      </c>
      <c r="N2826" s="110"/>
      <c r="O2826" s="110"/>
      <c r="P2826" s="234"/>
    </row>
    <row r="2827" spans="1:16" x14ac:dyDescent="0.2">
      <c r="A2827" s="154"/>
      <c r="B2827" s="154"/>
      <c r="C2827" s="154"/>
      <c r="D2827" s="149"/>
      <c r="E2827" s="149"/>
      <c r="F2827" s="150"/>
      <c r="H2827" s="106"/>
      <c r="I2827" s="110" t="str">
        <f t="shared" si="99"/>
        <v/>
      </c>
      <c r="J2827" s="122" t="s">
        <v>17940</v>
      </c>
      <c r="K2827" s="110" t="s">
        <v>4377</v>
      </c>
      <c r="L2827" s="110" t="s">
        <v>1095</v>
      </c>
      <c r="M2827" s="134" t="str">
        <f t="shared" si="100"/>
        <v/>
      </c>
      <c r="N2827" s="110"/>
      <c r="O2827" s="110"/>
      <c r="P2827" s="234"/>
    </row>
    <row r="2828" spans="1:16" x14ac:dyDescent="0.2">
      <c r="A2828" s="154"/>
      <c r="B2828" s="154"/>
      <c r="C2828" s="154"/>
      <c r="D2828" s="149"/>
      <c r="E2828" s="149"/>
      <c r="F2828" s="150"/>
      <c r="H2828" s="106"/>
      <c r="I2828" s="110" t="str">
        <f t="shared" si="99"/>
        <v/>
      </c>
      <c r="J2828" s="122" t="s">
        <v>17941</v>
      </c>
      <c r="K2828" s="110" t="s">
        <v>4378</v>
      </c>
      <c r="L2828" s="110" t="s">
        <v>1095</v>
      </c>
      <c r="M2828" s="134" t="str">
        <f t="shared" si="100"/>
        <v/>
      </c>
      <c r="N2828" s="110"/>
      <c r="O2828" s="110"/>
      <c r="P2828" s="234"/>
    </row>
    <row r="2829" spans="1:16" x14ac:dyDescent="0.2">
      <c r="A2829" s="154"/>
      <c r="B2829" s="154"/>
      <c r="C2829" s="154"/>
      <c r="D2829" s="149"/>
      <c r="E2829" s="149"/>
      <c r="F2829" s="150"/>
      <c r="H2829" s="106"/>
      <c r="I2829" s="110" t="str">
        <f t="shared" si="99"/>
        <v/>
      </c>
      <c r="J2829" s="122" t="s">
        <v>17942</v>
      </c>
      <c r="K2829" s="110" t="s">
        <v>4379</v>
      </c>
      <c r="L2829" s="110" t="s">
        <v>1095</v>
      </c>
      <c r="M2829" s="134" t="str">
        <f t="shared" si="100"/>
        <v/>
      </c>
      <c r="N2829" s="110"/>
      <c r="O2829" s="110"/>
      <c r="P2829" s="234"/>
    </row>
    <row r="2830" spans="1:16" x14ac:dyDescent="0.2">
      <c r="A2830" s="154"/>
      <c r="B2830" s="154"/>
      <c r="C2830" s="154"/>
      <c r="D2830" s="149"/>
      <c r="E2830" s="149"/>
      <c r="F2830" s="150"/>
      <c r="H2830" s="106"/>
      <c r="I2830" s="110" t="str">
        <f t="shared" si="99"/>
        <v/>
      </c>
      <c r="J2830" s="122" t="s">
        <v>17943</v>
      </c>
      <c r="K2830" s="110" t="s">
        <v>4380</v>
      </c>
      <c r="L2830" s="110" t="s">
        <v>1095</v>
      </c>
      <c r="M2830" s="134" t="str">
        <f t="shared" si="100"/>
        <v/>
      </c>
      <c r="N2830" s="110"/>
      <c r="O2830" s="110"/>
      <c r="P2830" s="234"/>
    </row>
    <row r="2831" spans="1:16" x14ac:dyDescent="0.2">
      <c r="A2831" s="154"/>
      <c r="B2831" s="154"/>
      <c r="C2831" s="154"/>
      <c r="D2831" s="149"/>
      <c r="E2831" s="149"/>
      <c r="F2831" s="150"/>
      <c r="H2831" s="106"/>
      <c r="I2831" s="110" t="str">
        <f t="shared" si="99"/>
        <v/>
      </c>
      <c r="J2831" s="122" t="s">
        <v>17944</v>
      </c>
      <c r="K2831" s="110" t="s">
        <v>4381</v>
      </c>
      <c r="L2831" s="110" t="s">
        <v>1095</v>
      </c>
      <c r="M2831" s="134" t="str">
        <f t="shared" si="100"/>
        <v/>
      </c>
      <c r="N2831" s="110"/>
      <c r="O2831" s="110"/>
      <c r="P2831" s="234"/>
    </row>
    <row r="2832" spans="1:16" x14ac:dyDescent="0.2">
      <c r="A2832" s="154"/>
      <c r="B2832" s="154"/>
      <c r="C2832" s="154"/>
      <c r="D2832" s="149"/>
      <c r="E2832" s="149"/>
      <c r="F2832" s="150"/>
      <c r="H2832" s="106"/>
      <c r="I2832" s="110" t="str">
        <f t="shared" si="99"/>
        <v/>
      </c>
      <c r="J2832" s="122" t="s">
        <v>17945</v>
      </c>
      <c r="K2832" s="110" t="s">
        <v>4382</v>
      </c>
      <c r="L2832" s="110" t="s">
        <v>1095</v>
      </c>
      <c r="M2832" s="134" t="str">
        <f t="shared" si="100"/>
        <v/>
      </c>
      <c r="N2832" s="110"/>
      <c r="O2832" s="110"/>
      <c r="P2832" s="234"/>
    </row>
    <row r="2833" spans="1:16" x14ac:dyDescent="0.2">
      <c r="A2833" s="154"/>
      <c r="B2833" s="154"/>
      <c r="C2833" s="154"/>
      <c r="D2833" s="149"/>
      <c r="E2833" s="149"/>
      <c r="F2833" s="150"/>
      <c r="H2833" s="106"/>
      <c r="I2833" s="110" t="str">
        <f t="shared" si="99"/>
        <v/>
      </c>
      <c r="J2833" s="122" t="s">
        <v>17946</v>
      </c>
      <c r="K2833" s="110" t="s">
        <v>4383</v>
      </c>
      <c r="L2833" s="110" t="s">
        <v>1095</v>
      </c>
      <c r="M2833" s="134" t="str">
        <f t="shared" si="100"/>
        <v/>
      </c>
      <c r="N2833" s="110"/>
      <c r="O2833" s="110"/>
      <c r="P2833" s="234"/>
    </row>
    <row r="2834" spans="1:16" x14ac:dyDescent="0.2">
      <c r="A2834" s="154"/>
      <c r="B2834" s="154"/>
      <c r="C2834" s="154"/>
      <c r="D2834" s="149"/>
      <c r="E2834" s="149"/>
      <c r="F2834" s="150"/>
      <c r="H2834" s="106"/>
      <c r="I2834" s="110" t="str">
        <f t="shared" si="99"/>
        <v/>
      </c>
      <c r="J2834" s="122" t="s">
        <v>17947</v>
      </c>
      <c r="K2834" s="110" t="s">
        <v>4384</v>
      </c>
      <c r="L2834" s="110" t="s">
        <v>1095</v>
      </c>
      <c r="M2834" s="134" t="str">
        <f t="shared" si="100"/>
        <v/>
      </c>
      <c r="N2834" s="110"/>
      <c r="O2834" s="110"/>
      <c r="P2834" s="234"/>
    </row>
    <row r="2835" spans="1:16" x14ac:dyDescent="0.2">
      <c r="A2835" s="154"/>
      <c r="B2835" s="154"/>
      <c r="C2835" s="154"/>
      <c r="D2835" s="149"/>
      <c r="E2835" s="149"/>
      <c r="F2835" s="150"/>
      <c r="H2835" s="106"/>
      <c r="I2835" s="110" t="str">
        <f t="shared" si="99"/>
        <v/>
      </c>
      <c r="J2835" s="122" t="s">
        <v>17948</v>
      </c>
      <c r="K2835" s="110" t="s">
        <v>4385</v>
      </c>
      <c r="L2835" s="110" t="s">
        <v>1095</v>
      </c>
      <c r="M2835" s="134" t="str">
        <f t="shared" si="100"/>
        <v/>
      </c>
      <c r="N2835" s="110"/>
      <c r="O2835" s="110"/>
      <c r="P2835" s="234"/>
    </row>
    <row r="2836" spans="1:16" x14ac:dyDescent="0.2">
      <c r="A2836" s="154"/>
      <c r="B2836" s="154"/>
      <c r="C2836" s="154"/>
      <c r="D2836" s="149"/>
      <c r="E2836" s="149"/>
      <c r="F2836" s="150"/>
      <c r="H2836" s="106"/>
      <c r="I2836" s="110" t="str">
        <f t="shared" si="99"/>
        <v/>
      </c>
      <c r="J2836" s="122" t="s">
        <v>17949</v>
      </c>
      <c r="K2836" s="110" t="s">
        <v>4386</v>
      </c>
      <c r="L2836" s="110" t="s">
        <v>1095</v>
      </c>
      <c r="M2836" s="134" t="str">
        <f t="shared" si="100"/>
        <v/>
      </c>
      <c r="N2836" s="110"/>
      <c r="O2836" s="110"/>
      <c r="P2836" s="234"/>
    </row>
    <row r="2837" spans="1:16" x14ac:dyDescent="0.2">
      <c r="A2837" s="154"/>
      <c r="B2837" s="154"/>
      <c r="C2837" s="154"/>
      <c r="D2837" s="149"/>
      <c r="E2837" s="149"/>
      <c r="F2837" s="150"/>
      <c r="H2837" s="106"/>
      <c r="I2837" s="110" t="str">
        <f t="shared" si="99"/>
        <v/>
      </c>
      <c r="J2837" s="122" t="s">
        <v>17950</v>
      </c>
      <c r="K2837" s="110" t="s">
        <v>4387</v>
      </c>
      <c r="L2837" s="110" t="s">
        <v>1095</v>
      </c>
      <c r="M2837" s="134" t="str">
        <f t="shared" si="100"/>
        <v/>
      </c>
      <c r="N2837" s="110"/>
      <c r="O2837" s="110"/>
      <c r="P2837" s="234"/>
    </row>
    <row r="2838" spans="1:16" x14ac:dyDescent="0.2">
      <c r="A2838" s="154"/>
      <c r="B2838" s="154"/>
      <c r="C2838" s="154"/>
      <c r="D2838" s="149"/>
      <c r="E2838" s="149"/>
      <c r="F2838" s="150"/>
      <c r="H2838" s="106"/>
      <c r="I2838" s="110" t="str">
        <f t="shared" si="99"/>
        <v/>
      </c>
      <c r="J2838" s="122" t="s">
        <v>17951</v>
      </c>
      <c r="K2838" s="110" t="s">
        <v>4388</v>
      </c>
      <c r="L2838" s="110" t="s">
        <v>1095</v>
      </c>
      <c r="M2838" s="134" t="str">
        <f t="shared" si="100"/>
        <v/>
      </c>
      <c r="N2838" s="110"/>
      <c r="O2838" s="110"/>
      <c r="P2838" s="234"/>
    </row>
    <row r="2839" spans="1:16" x14ac:dyDescent="0.2">
      <c r="A2839" s="154"/>
      <c r="B2839" s="154"/>
      <c r="C2839" s="154"/>
      <c r="D2839" s="149"/>
      <c r="E2839" s="149"/>
      <c r="F2839" s="150"/>
      <c r="H2839" s="106"/>
      <c r="I2839" s="110" t="str">
        <f t="shared" si="99"/>
        <v/>
      </c>
      <c r="J2839" s="122" t="s">
        <v>17952</v>
      </c>
      <c r="K2839" s="110" t="s">
        <v>4389</v>
      </c>
      <c r="L2839" s="110" t="s">
        <v>1095</v>
      </c>
      <c r="M2839" s="134" t="str">
        <f t="shared" si="100"/>
        <v/>
      </c>
      <c r="N2839" s="110"/>
      <c r="O2839" s="110"/>
      <c r="P2839" s="234"/>
    </row>
    <row r="2840" spans="1:16" x14ac:dyDescent="0.2">
      <c r="A2840" s="154"/>
      <c r="B2840" s="154"/>
      <c r="C2840" s="154"/>
      <c r="D2840" s="149"/>
      <c r="E2840" s="149"/>
      <c r="F2840" s="150"/>
      <c r="H2840" s="106"/>
      <c r="I2840" s="110" t="str">
        <f t="shared" si="99"/>
        <v/>
      </c>
      <c r="J2840" s="122" t="s">
        <v>17953</v>
      </c>
      <c r="K2840" s="110" t="s">
        <v>4390</v>
      </c>
      <c r="L2840" s="110" t="s">
        <v>1095</v>
      </c>
      <c r="M2840" s="134" t="str">
        <f t="shared" si="100"/>
        <v/>
      </c>
      <c r="N2840" s="110"/>
      <c r="O2840" s="110"/>
      <c r="P2840" s="234"/>
    </row>
    <row r="2841" spans="1:16" x14ac:dyDescent="0.2">
      <c r="A2841" s="154"/>
      <c r="B2841" s="154"/>
      <c r="C2841" s="154"/>
      <c r="D2841" s="149"/>
      <c r="E2841" s="149"/>
      <c r="F2841" s="150"/>
      <c r="H2841" s="106"/>
      <c r="I2841" s="110" t="str">
        <f t="shared" si="99"/>
        <v/>
      </c>
      <c r="J2841" s="122" t="s">
        <v>17954</v>
      </c>
      <c r="K2841" s="110" t="s">
        <v>4391</v>
      </c>
      <c r="L2841" s="110" t="s">
        <v>1095</v>
      </c>
      <c r="M2841" s="134" t="str">
        <f t="shared" si="100"/>
        <v/>
      </c>
      <c r="N2841" s="110"/>
      <c r="O2841" s="110"/>
      <c r="P2841" s="234"/>
    </row>
    <row r="2842" spans="1:16" x14ac:dyDescent="0.2">
      <c r="A2842" s="154"/>
      <c r="B2842" s="154"/>
      <c r="C2842" s="154"/>
      <c r="D2842" s="149"/>
      <c r="E2842" s="149"/>
      <c r="F2842" s="150"/>
      <c r="H2842" s="106"/>
      <c r="I2842" s="110" t="str">
        <f t="shared" si="99"/>
        <v/>
      </c>
      <c r="J2842" s="122" t="s">
        <v>17955</v>
      </c>
      <c r="K2842" s="110" t="s">
        <v>4392</v>
      </c>
      <c r="L2842" s="110" t="s">
        <v>1095</v>
      </c>
      <c r="M2842" s="134" t="str">
        <f t="shared" si="100"/>
        <v/>
      </c>
      <c r="N2842" s="110"/>
      <c r="O2842" s="110"/>
      <c r="P2842" s="234"/>
    </row>
    <row r="2843" spans="1:16" x14ac:dyDescent="0.2">
      <c r="A2843" s="154"/>
      <c r="B2843" s="154"/>
      <c r="C2843" s="154"/>
      <c r="D2843" s="149"/>
      <c r="E2843" s="149"/>
      <c r="F2843" s="150"/>
      <c r="H2843" s="106"/>
      <c r="I2843" s="110" t="str">
        <f t="shared" si="99"/>
        <v/>
      </c>
      <c r="J2843" s="122" t="s">
        <v>17956</v>
      </c>
      <c r="K2843" s="110" t="s">
        <v>4393</v>
      </c>
      <c r="L2843" s="110" t="s">
        <v>1095</v>
      </c>
      <c r="M2843" s="134" t="str">
        <f t="shared" si="100"/>
        <v/>
      </c>
      <c r="N2843" s="110"/>
      <c r="O2843" s="110"/>
      <c r="P2843" s="234"/>
    </row>
    <row r="2844" spans="1:16" x14ac:dyDescent="0.2">
      <c r="A2844" s="154"/>
      <c r="B2844" s="154"/>
      <c r="C2844" s="154"/>
      <c r="D2844" s="149"/>
      <c r="E2844" s="149"/>
      <c r="F2844" s="150"/>
      <c r="H2844" s="106"/>
      <c r="I2844" s="110" t="str">
        <f t="shared" si="99"/>
        <v/>
      </c>
      <c r="J2844" s="122" t="s">
        <v>17957</v>
      </c>
      <c r="K2844" s="110" t="s">
        <v>4394</v>
      </c>
      <c r="L2844" s="110" t="s">
        <v>1095</v>
      </c>
      <c r="M2844" s="134" t="str">
        <f t="shared" si="100"/>
        <v/>
      </c>
      <c r="N2844" s="110"/>
      <c r="O2844" s="110"/>
      <c r="P2844" s="234"/>
    </row>
    <row r="2845" spans="1:16" x14ac:dyDescent="0.2">
      <c r="A2845" s="154"/>
      <c r="B2845" s="154"/>
      <c r="C2845" s="154"/>
      <c r="D2845" s="149"/>
      <c r="E2845" s="149"/>
      <c r="F2845" s="150"/>
      <c r="H2845" s="106"/>
      <c r="I2845" s="110" t="str">
        <f t="shared" si="99"/>
        <v/>
      </c>
      <c r="J2845" s="122" t="s">
        <v>17958</v>
      </c>
      <c r="K2845" s="110" t="s">
        <v>4395</v>
      </c>
      <c r="L2845" s="110" t="s">
        <v>1095</v>
      </c>
      <c r="M2845" s="134" t="str">
        <f t="shared" si="100"/>
        <v/>
      </c>
      <c r="N2845" s="110"/>
      <c r="O2845" s="110"/>
      <c r="P2845" s="234"/>
    </row>
    <row r="2846" spans="1:16" x14ac:dyDescent="0.2">
      <c r="A2846" s="154"/>
      <c r="B2846" s="154"/>
      <c r="C2846" s="154"/>
      <c r="D2846" s="149"/>
      <c r="E2846" s="149"/>
      <c r="F2846" s="150"/>
      <c r="H2846" s="106"/>
      <c r="I2846" s="110" t="str">
        <f t="shared" si="99"/>
        <v/>
      </c>
      <c r="J2846" s="122" t="s">
        <v>17959</v>
      </c>
      <c r="K2846" s="110" t="s">
        <v>4396</v>
      </c>
      <c r="L2846" s="110" t="s">
        <v>1095</v>
      </c>
      <c r="M2846" s="134" t="str">
        <f t="shared" si="100"/>
        <v/>
      </c>
      <c r="N2846" s="110"/>
      <c r="O2846" s="110"/>
      <c r="P2846" s="234"/>
    </row>
    <row r="2847" spans="1:16" x14ac:dyDescent="0.2">
      <c r="A2847" s="154"/>
      <c r="B2847" s="154"/>
      <c r="C2847" s="154"/>
      <c r="D2847" s="149"/>
      <c r="E2847" s="149"/>
      <c r="F2847" s="150"/>
      <c r="H2847" s="106"/>
      <c r="I2847" s="110" t="str">
        <f t="shared" si="99"/>
        <v/>
      </c>
      <c r="J2847" s="122" t="s">
        <v>19375</v>
      </c>
      <c r="K2847" s="110" t="s">
        <v>4405</v>
      </c>
      <c r="L2847" s="110" t="s">
        <v>17960</v>
      </c>
      <c r="M2847" s="134" t="str">
        <f t="shared" si="100"/>
        <v/>
      </c>
      <c r="N2847" s="110"/>
      <c r="O2847" s="110"/>
      <c r="P2847" s="234"/>
    </row>
    <row r="2848" spans="1:16" x14ac:dyDescent="0.2">
      <c r="A2848" s="154"/>
      <c r="B2848" s="154"/>
      <c r="C2848" s="154"/>
      <c r="D2848" s="149"/>
      <c r="E2848" s="149"/>
      <c r="F2848" s="150"/>
      <c r="H2848" s="106"/>
      <c r="I2848" s="110" t="str">
        <f t="shared" si="99"/>
        <v/>
      </c>
      <c r="J2848" s="122" t="s">
        <v>17961</v>
      </c>
      <c r="K2848" s="110" t="s">
        <v>4397</v>
      </c>
      <c r="L2848" s="110" t="s">
        <v>1095</v>
      </c>
      <c r="M2848" s="134" t="str">
        <f t="shared" si="100"/>
        <v/>
      </c>
      <c r="N2848" s="110"/>
      <c r="O2848" s="110"/>
      <c r="P2848" s="234"/>
    </row>
    <row r="2849" spans="1:16" x14ac:dyDescent="0.2">
      <c r="A2849" s="154"/>
      <c r="B2849" s="154"/>
      <c r="C2849" s="154"/>
      <c r="D2849" s="149"/>
      <c r="E2849" s="149"/>
      <c r="F2849" s="150"/>
      <c r="H2849" s="106"/>
      <c r="I2849" s="110" t="str">
        <f t="shared" si="99"/>
        <v/>
      </c>
      <c r="J2849" s="122" t="s">
        <v>17962</v>
      </c>
      <c r="K2849" s="110" t="s">
        <v>4398</v>
      </c>
      <c r="L2849" s="110" t="s">
        <v>1095</v>
      </c>
      <c r="M2849" s="134" t="str">
        <f t="shared" si="100"/>
        <v/>
      </c>
      <c r="N2849" s="110"/>
      <c r="O2849" s="110"/>
      <c r="P2849" s="234"/>
    </row>
    <row r="2850" spans="1:16" x14ac:dyDescent="0.2">
      <c r="A2850" s="154"/>
      <c r="B2850" s="154"/>
      <c r="C2850" s="154"/>
      <c r="D2850" s="149"/>
      <c r="E2850" s="149"/>
      <c r="F2850" s="150"/>
      <c r="H2850" s="106"/>
      <c r="I2850" s="110" t="str">
        <f t="shared" si="99"/>
        <v/>
      </c>
      <c r="J2850" s="122" t="s">
        <v>17963</v>
      </c>
      <c r="K2850" s="110" t="s">
        <v>4399</v>
      </c>
      <c r="L2850" s="110" t="s">
        <v>1095</v>
      </c>
      <c r="M2850" s="134" t="str">
        <f t="shared" si="100"/>
        <v/>
      </c>
      <c r="N2850" s="110"/>
      <c r="O2850" s="110"/>
      <c r="P2850" s="234"/>
    </row>
    <row r="2851" spans="1:16" x14ac:dyDescent="0.2">
      <c r="A2851" s="154"/>
      <c r="B2851" s="154"/>
      <c r="C2851" s="154"/>
      <c r="D2851" s="149"/>
      <c r="E2851" s="149"/>
      <c r="F2851" s="150"/>
      <c r="H2851" s="106"/>
      <c r="I2851" s="110" t="str">
        <f t="shared" si="99"/>
        <v/>
      </c>
      <c r="J2851" s="122" t="s">
        <v>17964</v>
      </c>
      <c r="K2851" s="110" t="s">
        <v>4400</v>
      </c>
      <c r="L2851" s="110" t="s">
        <v>1095</v>
      </c>
      <c r="M2851" s="134" t="str">
        <f t="shared" si="100"/>
        <v/>
      </c>
      <c r="N2851" s="110"/>
      <c r="O2851" s="110"/>
      <c r="P2851" s="234"/>
    </row>
    <row r="2852" spans="1:16" x14ac:dyDescent="0.2">
      <c r="A2852" s="154"/>
      <c r="B2852" s="154"/>
      <c r="C2852" s="154"/>
      <c r="D2852" s="149"/>
      <c r="E2852" s="149"/>
      <c r="F2852" s="150"/>
      <c r="H2852" s="106"/>
      <c r="I2852" s="110" t="str">
        <f t="shared" si="99"/>
        <v/>
      </c>
      <c r="J2852" s="122" t="s">
        <v>17965</v>
      </c>
      <c r="K2852" s="110" t="s">
        <v>4401</v>
      </c>
      <c r="L2852" s="110" t="s">
        <v>1095</v>
      </c>
      <c r="M2852" s="134" t="str">
        <f t="shared" si="100"/>
        <v/>
      </c>
      <c r="N2852" s="110"/>
      <c r="O2852" s="110"/>
      <c r="P2852" s="234"/>
    </row>
    <row r="2853" spans="1:16" x14ac:dyDescent="0.2">
      <c r="A2853" s="154"/>
      <c r="B2853" s="154"/>
      <c r="C2853" s="154"/>
      <c r="D2853" s="149"/>
      <c r="E2853" s="149"/>
      <c r="F2853" s="150"/>
      <c r="H2853" s="106"/>
      <c r="I2853" s="110" t="str">
        <f t="shared" si="99"/>
        <v/>
      </c>
      <c r="J2853" s="122" t="s">
        <v>17966</v>
      </c>
      <c r="K2853" s="110" t="s">
        <v>4402</v>
      </c>
      <c r="L2853" s="110" t="s">
        <v>1095</v>
      </c>
      <c r="M2853" s="134" t="str">
        <f t="shared" si="100"/>
        <v/>
      </c>
      <c r="N2853" s="110"/>
      <c r="O2853" s="110"/>
      <c r="P2853" s="234"/>
    </row>
    <row r="2854" spans="1:16" x14ac:dyDescent="0.2">
      <c r="A2854" s="154"/>
      <c r="B2854" s="154"/>
      <c r="C2854" s="154"/>
      <c r="D2854" s="149"/>
      <c r="E2854" s="149"/>
      <c r="F2854" s="150"/>
      <c r="H2854" s="106"/>
      <c r="I2854" s="110" t="str">
        <f t="shared" si="99"/>
        <v/>
      </c>
      <c r="J2854" s="122" t="s">
        <v>17967</v>
      </c>
      <c r="K2854" s="110" t="s">
        <v>4403</v>
      </c>
      <c r="L2854" s="110" t="s">
        <v>1095</v>
      </c>
      <c r="M2854" s="134" t="str">
        <f t="shared" si="100"/>
        <v/>
      </c>
      <c r="N2854" s="110"/>
      <c r="O2854" s="110"/>
      <c r="P2854" s="234"/>
    </row>
    <row r="2855" spans="1:16" x14ac:dyDescent="0.2">
      <c r="A2855" s="154"/>
      <c r="B2855" s="154"/>
      <c r="C2855" s="154"/>
      <c r="D2855" s="149"/>
      <c r="E2855" s="149"/>
      <c r="F2855" s="150"/>
      <c r="H2855" s="106"/>
      <c r="I2855" s="110" t="str">
        <f t="shared" si="99"/>
        <v/>
      </c>
      <c r="J2855" s="122" t="s">
        <v>5274</v>
      </c>
      <c r="K2855" s="110" t="s">
        <v>4404</v>
      </c>
      <c r="L2855" s="110" t="s">
        <v>1095</v>
      </c>
      <c r="M2855" s="134" t="str">
        <f t="shared" si="100"/>
        <v/>
      </c>
      <c r="N2855" s="110"/>
      <c r="O2855" s="110"/>
      <c r="P2855" s="234"/>
    </row>
    <row r="2856" spans="1:16" x14ac:dyDescent="0.2">
      <c r="A2856" s="154"/>
      <c r="B2856" s="154"/>
      <c r="C2856" s="154"/>
      <c r="D2856" s="149"/>
      <c r="E2856" s="149"/>
      <c r="F2856" s="150"/>
      <c r="H2856" s="106"/>
      <c r="I2856" s="110" t="str">
        <f t="shared" si="99"/>
        <v/>
      </c>
      <c r="J2856" s="122" t="s">
        <v>5273</v>
      </c>
      <c r="K2856" s="110" t="s">
        <v>4406</v>
      </c>
      <c r="L2856" s="110" t="s">
        <v>1095</v>
      </c>
      <c r="M2856" s="134" t="str">
        <f t="shared" si="100"/>
        <v/>
      </c>
      <c r="N2856" s="110"/>
      <c r="O2856" s="110"/>
      <c r="P2856" s="234"/>
    </row>
    <row r="2857" spans="1:16" x14ac:dyDescent="0.2">
      <c r="A2857" s="154"/>
      <c r="B2857" s="154"/>
      <c r="C2857" s="154"/>
      <c r="D2857" s="149"/>
      <c r="E2857" s="149"/>
      <c r="F2857" s="150"/>
      <c r="H2857" s="106"/>
      <c r="I2857" s="110" t="str">
        <f t="shared" si="99"/>
        <v/>
      </c>
      <c r="J2857" s="122" t="s">
        <v>5272</v>
      </c>
      <c r="K2857" s="110" t="s">
        <v>4407</v>
      </c>
      <c r="L2857" s="110" t="s">
        <v>1095</v>
      </c>
      <c r="M2857" s="134" t="str">
        <f t="shared" si="100"/>
        <v/>
      </c>
      <c r="N2857" s="110"/>
      <c r="O2857" s="110"/>
      <c r="P2857" s="234"/>
    </row>
    <row r="2858" spans="1:16" x14ac:dyDescent="0.2">
      <c r="A2858" s="154"/>
      <c r="B2858" s="154"/>
      <c r="C2858" s="154"/>
      <c r="D2858" s="149"/>
      <c r="E2858" s="149"/>
      <c r="F2858" s="150"/>
      <c r="H2858" s="106"/>
      <c r="I2858" s="110" t="str">
        <f t="shared" si="99"/>
        <v/>
      </c>
      <c r="J2858" s="122" t="s">
        <v>5271</v>
      </c>
      <c r="K2858" s="110" t="s">
        <v>4408</v>
      </c>
      <c r="L2858" s="110" t="s">
        <v>1095</v>
      </c>
      <c r="M2858" s="134" t="str">
        <f t="shared" si="100"/>
        <v/>
      </c>
      <c r="N2858" s="110"/>
      <c r="O2858" s="110"/>
      <c r="P2858" s="234"/>
    </row>
    <row r="2859" spans="1:16" x14ac:dyDescent="0.2">
      <c r="A2859" s="154"/>
      <c r="B2859" s="154"/>
      <c r="C2859" s="154"/>
      <c r="D2859" s="149"/>
      <c r="E2859" s="149"/>
      <c r="F2859" s="150"/>
      <c r="H2859" s="106"/>
      <c r="I2859" s="110" t="str">
        <f t="shared" si="99"/>
        <v/>
      </c>
      <c r="J2859" s="122" t="s">
        <v>5270</v>
      </c>
      <c r="K2859" s="110" t="s">
        <v>4409</v>
      </c>
      <c r="L2859" s="110" t="s">
        <v>17968</v>
      </c>
      <c r="M2859" s="134" t="str">
        <f t="shared" si="100"/>
        <v/>
      </c>
      <c r="N2859" s="110"/>
      <c r="O2859" s="110"/>
      <c r="P2859" s="234" t="s">
        <v>5115</v>
      </c>
    </row>
    <row r="2860" spans="1:16" x14ac:dyDescent="0.2">
      <c r="A2860" s="154"/>
      <c r="B2860" s="154"/>
      <c r="C2860" s="154"/>
      <c r="D2860" s="149"/>
      <c r="E2860" s="149"/>
      <c r="F2860" s="150"/>
      <c r="H2860" s="106"/>
      <c r="I2860" s="110" t="str">
        <f t="shared" si="99"/>
        <v/>
      </c>
      <c r="J2860" s="122" t="s">
        <v>5269</v>
      </c>
      <c r="K2860" s="110" t="s">
        <v>4410</v>
      </c>
      <c r="L2860" s="110" t="s">
        <v>1095</v>
      </c>
      <c r="M2860" s="134" t="str">
        <f t="shared" si="100"/>
        <v/>
      </c>
      <c r="N2860" s="110"/>
      <c r="O2860" s="110"/>
      <c r="P2860" s="234"/>
    </row>
    <row r="2861" spans="1:16" x14ac:dyDescent="0.2">
      <c r="A2861" s="154"/>
      <c r="B2861" s="154"/>
      <c r="C2861" s="154"/>
      <c r="D2861" s="149"/>
      <c r="E2861" s="149"/>
      <c r="F2861" s="150"/>
      <c r="H2861" s="106"/>
      <c r="I2861" s="110" t="str">
        <f t="shared" si="99"/>
        <v/>
      </c>
      <c r="J2861" s="122" t="s">
        <v>5268</v>
      </c>
      <c r="K2861" s="110" t="s">
        <v>4411</v>
      </c>
      <c r="L2861" s="110" t="s">
        <v>1095</v>
      </c>
      <c r="M2861" s="134" t="str">
        <f t="shared" si="100"/>
        <v/>
      </c>
      <c r="N2861" s="110"/>
      <c r="O2861" s="110"/>
      <c r="P2861" s="234"/>
    </row>
    <row r="2862" spans="1:16" x14ac:dyDescent="0.2">
      <c r="A2862" s="154"/>
      <c r="B2862" s="154"/>
      <c r="C2862" s="154"/>
      <c r="D2862" s="149"/>
      <c r="E2862" s="149"/>
      <c r="F2862" s="150"/>
      <c r="H2862" s="106"/>
      <c r="I2862" s="110" t="str">
        <f t="shared" si="99"/>
        <v/>
      </c>
      <c r="J2862" s="122" t="s">
        <v>5267</v>
      </c>
      <c r="K2862" s="110" t="s">
        <v>4412</v>
      </c>
      <c r="L2862" s="110" t="s">
        <v>1095</v>
      </c>
      <c r="M2862" s="134" t="str">
        <f t="shared" si="100"/>
        <v/>
      </c>
      <c r="N2862" s="110"/>
      <c r="O2862" s="110"/>
      <c r="P2862" s="234"/>
    </row>
    <row r="2863" spans="1:16" x14ac:dyDescent="0.2">
      <c r="A2863" s="154"/>
      <c r="B2863" s="154"/>
      <c r="C2863" s="154"/>
      <c r="D2863" s="149"/>
      <c r="E2863" s="149"/>
      <c r="F2863" s="150"/>
      <c r="H2863" s="106"/>
      <c r="I2863" s="110" t="str">
        <f t="shared" si="99"/>
        <v/>
      </c>
      <c r="J2863" s="122" t="s">
        <v>5266</v>
      </c>
      <c r="K2863" s="110" t="s">
        <v>4413</v>
      </c>
      <c r="L2863" s="110" t="s">
        <v>1095</v>
      </c>
      <c r="M2863" s="134" t="str">
        <f t="shared" si="100"/>
        <v/>
      </c>
      <c r="N2863" s="110"/>
      <c r="O2863" s="110"/>
      <c r="P2863" s="234"/>
    </row>
    <row r="2864" spans="1:16" x14ac:dyDescent="0.2">
      <c r="A2864" s="154"/>
      <c r="B2864" s="154"/>
      <c r="C2864" s="154"/>
      <c r="D2864" s="149"/>
      <c r="E2864" s="149"/>
      <c r="F2864" s="150"/>
      <c r="H2864" s="106"/>
      <c r="I2864" s="110" t="str">
        <f t="shared" si="99"/>
        <v/>
      </c>
      <c r="J2864" s="122" t="s">
        <v>5265</v>
      </c>
      <c r="K2864" s="110" t="s">
        <v>4414</v>
      </c>
      <c r="L2864" s="110" t="s">
        <v>1095</v>
      </c>
      <c r="M2864" s="134" t="str">
        <f t="shared" si="100"/>
        <v/>
      </c>
      <c r="N2864" s="110"/>
      <c r="O2864" s="110"/>
      <c r="P2864" s="234"/>
    </row>
    <row r="2865" spans="1:16" x14ac:dyDescent="0.2">
      <c r="A2865" s="154"/>
      <c r="B2865" s="154"/>
      <c r="C2865" s="154"/>
      <c r="D2865" s="149"/>
      <c r="E2865" s="149"/>
      <c r="F2865" s="150"/>
      <c r="H2865" s="106"/>
      <c r="I2865" s="110" t="str">
        <f t="shared" si="99"/>
        <v/>
      </c>
      <c r="J2865" s="122" t="s">
        <v>5264</v>
      </c>
      <c r="K2865" s="110" t="s">
        <v>4415</v>
      </c>
      <c r="L2865" s="110" t="s">
        <v>1095</v>
      </c>
      <c r="M2865" s="134" t="str">
        <f t="shared" si="100"/>
        <v/>
      </c>
      <c r="N2865" s="110"/>
      <c r="O2865" s="110"/>
      <c r="P2865" s="234"/>
    </row>
    <row r="2866" spans="1:16" x14ac:dyDescent="0.2">
      <c r="A2866" s="154"/>
      <c r="B2866" s="154"/>
      <c r="C2866" s="154"/>
      <c r="D2866" s="149"/>
      <c r="E2866" s="149"/>
      <c r="F2866" s="150"/>
      <c r="H2866" s="106"/>
      <c r="I2866" s="110" t="str">
        <f t="shared" si="99"/>
        <v/>
      </c>
      <c r="J2866" s="122" t="s">
        <v>5263</v>
      </c>
      <c r="K2866" s="110" t="s">
        <v>4416</v>
      </c>
      <c r="L2866" s="110" t="s">
        <v>1095</v>
      </c>
      <c r="M2866" s="134" t="str">
        <f t="shared" si="100"/>
        <v/>
      </c>
      <c r="N2866" s="110"/>
      <c r="O2866" s="110"/>
      <c r="P2866" s="234"/>
    </row>
    <row r="2867" spans="1:16" x14ac:dyDescent="0.2">
      <c r="A2867" s="154"/>
      <c r="B2867" s="154"/>
      <c r="C2867" s="154"/>
      <c r="D2867" s="149"/>
      <c r="E2867" s="149"/>
      <c r="F2867" s="150"/>
      <c r="H2867" s="106"/>
      <c r="I2867" s="110" t="str">
        <f t="shared" si="99"/>
        <v/>
      </c>
      <c r="J2867" s="122" t="s">
        <v>5262</v>
      </c>
      <c r="K2867" s="110" t="s">
        <v>4417</v>
      </c>
      <c r="L2867" s="110" t="s">
        <v>1095</v>
      </c>
      <c r="M2867" s="134" t="str">
        <f t="shared" si="100"/>
        <v/>
      </c>
      <c r="N2867" s="110"/>
      <c r="O2867" s="110"/>
      <c r="P2867" s="234"/>
    </row>
    <row r="2868" spans="1:16" x14ac:dyDescent="0.2">
      <c r="A2868" s="154"/>
      <c r="B2868" s="154"/>
      <c r="C2868" s="154"/>
      <c r="D2868" s="149"/>
      <c r="E2868" s="149"/>
      <c r="F2868" s="150"/>
      <c r="H2868" s="106"/>
      <c r="I2868" s="110" t="str">
        <f t="shared" si="99"/>
        <v/>
      </c>
      <c r="J2868" s="122" t="s">
        <v>5261</v>
      </c>
      <c r="K2868" s="110" t="s">
        <v>5121</v>
      </c>
      <c r="L2868" s="110" t="s">
        <v>1095</v>
      </c>
      <c r="M2868" s="134" t="str">
        <f t="shared" si="100"/>
        <v/>
      </c>
      <c r="N2868" s="110"/>
      <c r="O2868" s="110"/>
      <c r="P2868" s="234" t="s">
        <v>5166</v>
      </c>
    </row>
    <row r="2869" spans="1:16" x14ac:dyDescent="0.2">
      <c r="A2869" s="154"/>
      <c r="B2869" s="154"/>
      <c r="C2869" s="154"/>
      <c r="D2869" s="149"/>
      <c r="E2869" s="149"/>
      <c r="F2869" s="150"/>
      <c r="H2869" s="106"/>
      <c r="I2869" s="110" t="str">
        <f t="shared" si="99"/>
        <v/>
      </c>
      <c r="J2869" s="122" t="s">
        <v>5217</v>
      </c>
      <c r="K2869" s="110" t="s">
        <v>5122</v>
      </c>
      <c r="L2869" s="110" t="s">
        <v>1095</v>
      </c>
      <c r="M2869" s="134" t="str">
        <f t="shared" si="100"/>
        <v/>
      </c>
      <c r="N2869" s="110"/>
      <c r="O2869" s="110"/>
      <c r="P2869" s="234" t="s">
        <v>5167</v>
      </c>
    </row>
    <row r="2870" spans="1:16" x14ac:dyDescent="0.2">
      <c r="A2870" s="154"/>
      <c r="B2870" s="154"/>
      <c r="C2870" s="154"/>
      <c r="D2870" s="149"/>
      <c r="E2870" s="149"/>
      <c r="F2870" s="150"/>
      <c r="H2870" s="106"/>
      <c r="I2870" s="110" t="str">
        <f t="shared" si="99"/>
        <v/>
      </c>
      <c r="J2870" s="122" t="s">
        <v>5260</v>
      </c>
      <c r="K2870" s="110" t="s">
        <v>5123</v>
      </c>
      <c r="L2870" s="110" t="s">
        <v>1095</v>
      </c>
      <c r="M2870" s="134" t="str">
        <f t="shared" si="100"/>
        <v/>
      </c>
      <c r="N2870" s="110"/>
      <c r="O2870" s="110"/>
      <c r="P2870" s="234" t="s">
        <v>5168</v>
      </c>
    </row>
    <row r="2871" spans="1:16" x14ac:dyDescent="0.2">
      <c r="A2871" s="154"/>
      <c r="B2871" s="154"/>
      <c r="C2871" s="154"/>
      <c r="D2871" s="149"/>
      <c r="E2871" s="149"/>
      <c r="F2871" s="150"/>
      <c r="H2871" s="106"/>
      <c r="I2871" s="110" t="str">
        <f t="shared" si="99"/>
        <v/>
      </c>
      <c r="J2871" s="122" t="s">
        <v>5216</v>
      </c>
      <c r="K2871" s="110" t="s">
        <v>5124</v>
      </c>
      <c r="L2871" s="110" t="s">
        <v>17969</v>
      </c>
      <c r="M2871" s="134" t="str">
        <f t="shared" si="100"/>
        <v/>
      </c>
      <c r="N2871" s="110"/>
      <c r="O2871" s="110"/>
      <c r="P2871" s="234" t="s">
        <v>5169</v>
      </c>
    </row>
    <row r="2872" spans="1:16" x14ac:dyDescent="0.2">
      <c r="A2872" s="154"/>
      <c r="B2872" s="154"/>
      <c r="C2872" s="154"/>
      <c r="D2872" s="149"/>
      <c r="E2872" s="149"/>
      <c r="F2872" s="150"/>
      <c r="H2872" s="106"/>
      <c r="I2872" s="110" t="str">
        <f t="shared" si="99"/>
        <v/>
      </c>
      <c r="J2872" s="122" t="s">
        <v>5259</v>
      </c>
      <c r="K2872" s="110" t="s">
        <v>5125</v>
      </c>
      <c r="L2872" s="110" t="s">
        <v>1095</v>
      </c>
      <c r="M2872" s="134" t="str">
        <f t="shared" si="100"/>
        <v/>
      </c>
      <c r="N2872" s="110"/>
      <c r="O2872" s="110"/>
      <c r="P2872" s="234" t="s">
        <v>5170</v>
      </c>
    </row>
    <row r="2873" spans="1:16" x14ac:dyDescent="0.2">
      <c r="A2873" s="154"/>
      <c r="B2873" s="154"/>
      <c r="C2873" s="154"/>
      <c r="D2873" s="149"/>
      <c r="E2873" s="149"/>
      <c r="F2873" s="150"/>
      <c r="H2873" s="106"/>
      <c r="I2873" s="110" t="str">
        <f t="shared" si="99"/>
        <v/>
      </c>
      <c r="J2873" s="122" t="s">
        <v>5258</v>
      </c>
      <c r="K2873" s="110" t="s">
        <v>5126</v>
      </c>
      <c r="L2873" s="110" t="s">
        <v>17970</v>
      </c>
      <c r="M2873" s="134" t="str">
        <f t="shared" si="100"/>
        <v/>
      </c>
      <c r="N2873" s="110"/>
      <c r="O2873" s="110"/>
      <c r="P2873" s="234" t="s">
        <v>5171</v>
      </c>
    </row>
    <row r="2874" spans="1:16" x14ac:dyDescent="0.2">
      <c r="A2874" s="154"/>
      <c r="B2874" s="154"/>
      <c r="C2874" s="154"/>
      <c r="D2874" s="149"/>
      <c r="E2874" s="149"/>
      <c r="F2874" s="150"/>
      <c r="H2874" s="106"/>
      <c r="I2874" s="110" t="str">
        <f t="shared" si="99"/>
        <v/>
      </c>
      <c r="J2874" s="122" t="s">
        <v>5213</v>
      </c>
      <c r="K2874" s="110" t="s">
        <v>5127</v>
      </c>
      <c r="L2874" s="110" t="s">
        <v>17971</v>
      </c>
      <c r="M2874" s="134" t="str">
        <f t="shared" si="100"/>
        <v/>
      </c>
      <c r="N2874" s="110"/>
      <c r="O2874" s="110"/>
      <c r="P2874" s="234" t="s">
        <v>5172</v>
      </c>
    </row>
    <row r="2875" spans="1:16" x14ac:dyDescent="0.2">
      <c r="A2875" s="154"/>
      <c r="B2875" s="154"/>
      <c r="C2875" s="154"/>
      <c r="D2875" s="149"/>
      <c r="E2875" s="149"/>
      <c r="F2875" s="150"/>
      <c r="H2875" s="106"/>
      <c r="I2875" s="110" t="str">
        <f t="shared" si="99"/>
        <v/>
      </c>
      <c r="J2875" s="122" t="s">
        <v>5212</v>
      </c>
      <c r="K2875" s="110" t="s">
        <v>5128</v>
      </c>
      <c r="L2875" s="110" t="s">
        <v>17972</v>
      </c>
      <c r="M2875" s="134" t="str">
        <f t="shared" si="100"/>
        <v/>
      </c>
      <c r="N2875" s="110"/>
      <c r="O2875" s="110"/>
      <c r="P2875" s="234" t="s">
        <v>5173</v>
      </c>
    </row>
    <row r="2876" spans="1:16" x14ac:dyDescent="0.2">
      <c r="A2876" s="154"/>
      <c r="B2876" s="154"/>
      <c r="C2876" s="154"/>
      <c r="D2876" s="149"/>
      <c r="E2876" s="149"/>
      <c r="F2876" s="150"/>
      <c r="H2876" s="106"/>
      <c r="I2876" s="110" t="str">
        <f t="shared" si="99"/>
        <v/>
      </c>
      <c r="J2876" s="122" t="s">
        <v>5257</v>
      </c>
      <c r="K2876" s="110" t="s">
        <v>5129</v>
      </c>
      <c r="L2876" s="110" t="s">
        <v>1095</v>
      </c>
      <c r="M2876" s="134" t="str">
        <f t="shared" si="100"/>
        <v/>
      </c>
      <c r="N2876" s="110"/>
      <c r="O2876" s="110"/>
      <c r="P2876" s="234" t="s">
        <v>5174</v>
      </c>
    </row>
    <row r="2877" spans="1:16" x14ac:dyDescent="0.2">
      <c r="A2877" s="154"/>
      <c r="B2877" s="154"/>
      <c r="C2877" s="154"/>
      <c r="D2877" s="149"/>
      <c r="E2877" s="149"/>
      <c r="F2877" s="150"/>
      <c r="H2877" s="106"/>
      <c r="I2877" s="110" t="str">
        <f t="shared" si="99"/>
        <v>SFC</v>
      </c>
      <c r="J2877" s="122" t="s">
        <v>5256</v>
      </c>
      <c r="K2877" s="110" t="s">
        <v>5130</v>
      </c>
      <c r="L2877" s="110" t="s">
        <v>18693</v>
      </c>
      <c r="M2877" s="134" t="str">
        <f t="shared" si="100"/>
        <v/>
      </c>
      <c r="N2877" s="110"/>
      <c r="O2877" s="110"/>
      <c r="P2877" s="234" t="s">
        <v>5175</v>
      </c>
    </row>
    <row r="2878" spans="1:16" x14ac:dyDescent="0.2">
      <c r="A2878" s="154"/>
      <c r="B2878" s="154"/>
      <c r="C2878" s="154"/>
      <c r="D2878" s="149"/>
      <c r="E2878" s="149"/>
      <c r="F2878" s="150"/>
      <c r="H2878" s="106"/>
      <c r="I2878" s="110" t="str">
        <f t="shared" si="99"/>
        <v/>
      </c>
      <c r="J2878" s="122" t="s">
        <v>5275</v>
      </c>
      <c r="K2878" s="110" t="s">
        <v>5131</v>
      </c>
      <c r="L2878" s="110" t="s">
        <v>1095</v>
      </c>
      <c r="M2878" s="134" t="str">
        <f t="shared" si="100"/>
        <v/>
      </c>
      <c r="N2878" s="110"/>
      <c r="O2878" s="110"/>
      <c r="P2878" s="234" t="s">
        <v>5176</v>
      </c>
    </row>
    <row r="2879" spans="1:16" x14ac:dyDescent="0.2">
      <c r="A2879" s="154"/>
      <c r="B2879" s="154"/>
      <c r="C2879" s="154"/>
      <c r="D2879" s="149"/>
      <c r="E2879" s="149"/>
      <c r="F2879" s="150"/>
      <c r="H2879" s="106"/>
      <c r="I2879" s="110" t="str">
        <f t="shared" si="99"/>
        <v/>
      </c>
      <c r="J2879" s="122" t="s">
        <v>5255</v>
      </c>
      <c r="K2879" s="110" t="s">
        <v>5132</v>
      </c>
      <c r="L2879" s="110" t="s">
        <v>1095</v>
      </c>
      <c r="M2879" s="134" t="str">
        <f t="shared" si="100"/>
        <v/>
      </c>
      <c r="N2879" s="110"/>
      <c r="O2879" s="110"/>
      <c r="P2879" s="234" t="s">
        <v>5177</v>
      </c>
    </row>
    <row r="2880" spans="1:16" x14ac:dyDescent="0.2">
      <c r="A2880" s="154"/>
      <c r="B2880" s="154"/>
      <c r="C2880" s="154"/>
      <c r="D2880" s="149"/>
      <c r="E2880" s="149"/>
      <c r="F2880" s="150"/>
      <c r="H2880" s="106"/>
      <c r="I2880" s="110" t="str">
        <f t="shared" si="99"/>
        <v/>
      </c>
      <c r="J2880" s="122" t="s">
        <v>5254</v>
      </c>
      <c r="K2880" s="110" t="s">
        <v>5133</v>
      </c>
      <c r="L2880" s="110" t="s">
        <v>1095</v>
      </c>
      <c r="M2880" s="134" t="str">
        <f t="shared" si="100"/>
        <v/>
      </c>
      <c r="N2880" s="110"/>
      <c r="O2880" s="110"/>
      <c r="P2880" s="234" t="s">
        <v>5178</v>
      </c>
    </row>
    <row r="2881" spans="1:16" x14ac:dyDescent="0.2">
      <c r="A2881" s="154"/>
      <c r="B2881" s="154"/>
      <c r="C2881" s="154"/>
      <c r="D2881" s="149"/>
      <c r="E2881" s="149"/>
      <c r="F2881" s="150"/>
      <c r="H2881" s="106"/>
      <c r="I2881" s="110" t="str">
        <f t="shared" si="99"/>
        <v/>
      </c>
      <c r="J2881" s="122" t="s">
        <v>5253</v>
      </c>
      <c r="K2881" s="110" t="s">
        <v>5134</v>
      </c>
      <c r="L2881" s="110" t="s">
        <v>1095</v>
      </c>
      <c r="M2881" s="134" t="str">
        <f t="shared" si="100"/>
        <v/>
      </c>
      <c r="N2881" s="110"/>
      <c r="O2881" s="110"/>
      <c r="P2881" s="234" t="s">
        <v>5179</v>
      </c>
    </row>
    <row r="2882" spans="1:16" x14ac:dyDescent="0.2">
      <c r="A2882" s="154"/>
      <c r="B2882" s="154"/>
      <c r="C2882" s="154"/>
      <c r="D2882" s="149"/>
      <c r="E2882" s="149"/>
      <c r="F2882" s="150"/>
      <c r="H2882" s="106"/>
      <c r="I2882" s="110" t="str">
        <f t="shared" si="99"/>
        <v/>
      </c>
      <c r="J2882" s="122" t="s">
        <v>5252</v>
      </c>
      <c r="K2882" s="110" t="s">
        <v>5135</v>
      </c>
      <c r="L2882" s="110" t="s">
        <v>1095</v>
      </c>
      <c r="M2882" s="134" t="str">
        <f t="shared" si="100"/>
        <v/>
      </c>
      <c r="N2882" s="110"/>
      <c r="O2882" s="110"/>
      <c r="P2882" s="234" t="s">
        <v>5180</v>
      </c>
    </row>
    <row r="2883" spans="1:16" x14ac:dyDescent="0.2">
      <c r="A2883" s="154"/>
      <c r="B2883" s="154"/>
      <c r="C2883" s="154"/>
      <c r="D2883" s="149"/>
      <c r="E2883" s="149"/>
      <c r="F2883" s="150"/>
      <c r="H2883" s="106"/>
      <c r="I2883" s="110" t="str">
        <f t="shared" si="99"/>
        <v/>
      </c>
      <c r="J2883" s="122" t="s">
        <v>5251</v>
      </c>
      <c r="K2883" s="110" t="s">
        <v>5136</v>
      </c>
      <c r="L2883" s="110" t="s">
        <v>1095</v>
      </c>
      <c r="M2883" s="134" t="str">
        <f t="shared" si="100"/>
        <v/>
      </c>
      <c r="N2883" s="110"/>
      <c r="O2883" s="110"/>
      <c r="P2883" s="234" t="s">
        <v>5181</v>
      </c>
    </row>
    <row r="2884" spans="1:16" x14ac:dyDescent="0.2">
      <c r="A2884" s="154"/>
      <c r="B2884" s="154"/>
      <c r="C2884" s="154"/>
      <c r="D2884" s="149"/>
      <c r="E2884" s="149"/>
      <c r="F2884" s="150"/>
      <c r="H2884" s="106"/>
      <c r="I2884" s="110" t="str">
        <f t="shared" si="99"/>
        <v/>
      </c>
      <c r="J2884" s="122" t="s">
        <v>5250</v>
      </c>
      <c r="K2884" s="110" t="s">
        <v>5137</v>
      </c>
      <c r="L2884" s="110" t="s">
        <v>1095</v>
      </c>
      <c r="M2884" s="134" t="str">
        <f t="shared" si="100"/>
        <v/>
      </c>
      <c r="N2884" s="110"/>
      <c r="O2884" s="110"/>
      <c r="P2884" s="234" t="s">
        <v>5182</v>
      </c>
    </row>
    <row r="2885" spans="1:16" x14ac:dyDescent="0.2">
      <c r="A2885" s="154"/>
      <c r="B2885" s="154"/>
      <c r="C2885" s="154"/>
      <c r="D2885" s="149"/>
      <c r="E2885" s="149"/>
      <c r="F2885" s="150"/>
      <c r="H2885" s="106"/>
      <c r="I2885" s="110" t="str">
        <f t="shared" si="99"/>
        <v/>
      </c>
      <c r="J2885" s="122" t="s">
        <v>5214</v>
      </c>
      <c r="K2885" s="110" t="s">
        <v>5138</v>
      </c>
      <c r="L2885" s="110" t="s">
        <v>1095</v>
      </c>
      <c r="M2885" s="134" t="str">
        <f t="shared" si="100"/>
        <v/>
      </c>
      <c r="N2885" s="110"/>
      <c r="O2885" s="110"/>
      <c r="P2885" s="234" t="s">
        <v>5183</v>
      </c>
    </row>
    <row r="2886" spans="1:16" x14ac:dyDescent="0.2">
      <c r="A2886" s="154"/>
      <c r="B2886" s="154"/>
      <c r="C2886" s="154"/>
      <c r="D2886" s="149"/>
      <c r="E2886" s="149"/>
      <c r="F2886" s="150"/>
      <c r="H2886" s="106"/>
      <c r="I2886" s="110" t="str">
        <f t="shared" si="99"/>
        <v/>
      </c>
      <c r="J2886" s="122" t="s">
        <v>5249</v>
      </c>
      <c r="K2886" s="110" t="s">
        <v>5139</v>
      </c>
      <c r="L2886" s="110" t="s">
        <v>1095</v>
      </c>
      <c r="M2886" s="134" t="str">
        <f t="shared" si="100"/>
        <v/>
      </c>
      <c r="N2886" s="110"/>
      <c r="O2886" s="110"/>
      <c r="P2886" s="234" t="s">
        <v>5184</v>
      </c>
    </row>
    <row r="2887" spans="1:16" x14ac:dyDescent="0.2">
      <c r="A2887" s="154"/>
      <c r="B2887" s="154"/>
      <c r="C2887" s="154"/>
      <c r="D2887" s="149"/>
      <c r="E2887" s="149"/>
      <c r="F2887" s="150"/>
      <c r="H2887" s="106"/>
      <c r="I2887" s="110" t="str">
        <f t="shared" si="99"/>
        <v/>
      </c>
      <c r="J2887" s="122" t="s">
        <v>5276</v>
      </c>
      <c r="K2887" s="110" t="s">
        <v>5140</v>
      </c>
      <c r="L2887" s="110" t="s">
        <v>1095</v>
      </c>
      <c r="M2887" s="134" t="str">
        <f t="shared" si="100"/>
        <v/>
      </c>
      <c r="N2887" s="110"/>
      <c r="O2887" s="110"/>
      <c r="P2887" s="234" t="s">
        <v>5185</v>
      </c>
    </row>
    <row r="2888" spans="1:16" x14ac:dyDescent="0.2">
      <c r="A2888" s="154"/>
      <c r="B2888" s="154"/>
      <c r="C2888" s="154"/>
      <c r="D2888" s="149"/>
      <c r="E2888" s="149"/>
      <c r="F2888" s="150"/>
      <c r="H2888" s="106"/>
      <c r="I2888" s="110" t="str">
        <f t="shared" si="99"/>
        <v/>
      </c>
      <c r="J2888" s="122" t="s">
        <v>5248</v>
      </c>
      <c r="K2888" s="110" t="s">
        <v>5141</v>
      </c>
      <c r="L2888" s="110" t="s">
        <v>1095</v>
      </c>
      <c r="M2888" s="134" t="str">
        <f t="shared" si="100"/>
        <v/>
      </c>
      <c r="N2888" s="110"/>
      <c r="O2888" s="110"/>
      <c r="P2888" s="234" t="s">
        <v>5186</v>
      </c>
    </row>
    <row r="2889" spans="1:16" x14ac:dyDescent="0.2">
      <c r="A2889" s="154"/>
      <c r="B2889" s="154"/>
      <c r="C2889" s="154"/>
      <c r="D2889" s="149"/>
      <c r="E2889" s="149"/>
      <c r="F2889" s="150"/>
      <c r="H2889" s="106"/>
      <c r="I2889" s="110" t="str">
        <f t="shared" ref="I2889:I2952" si="101">IFERROR((INDEX(A:E,MATCH($J2889,E:E,0),2)),"")</f>
        <v/>
      </c>
      <c r="J2889" s="122" t="s">
        <v>5247</v>
      </c>
      <c r="K2889" s="110" t="s">
        <v>5142</v>
      </c>
      <c r="L2889" s="110" t="s">
        <v>1095</v>
      </c>
      <c r="M2889" s="134" t="str">
        <f t="shared" si="100"/>
        <v/>
      </c>
      <c r="N2889" s="110"/>
      <c r="O2889" s="110"/>
      <c r="P2889" s="234" t="s">
        <v>5187</v>
      </c>
    </row>
    <row r="2890" spans="1:16" x14ac:dyDescent="0.2">
      <c r="A2890" s="154"/>
      <c r="B2890" s="154"/>
      <c r="C2890" s="154"/>
      <c r="D2890" s="149"/>
      <c r="E2890" s="149"/>
      <c r="F2890" s="150"/>
      <c r="H2890" s="106"/>
      <c r="I2890" s="110" t="str">
        <f t="shared" si="101"/>
        <v/>
      </c>
      <c r="J2890" s="122" t="s">
        <v>5246</v>
      </c>
      <c r="K2890" s="110" t="s">
        <v>5143</v>
      </c>
      <c r="L2890" s="110" t="s">
        <v>1095</v>
      </c>
      <c r="M2890" s="134" t="str">
        <f t="shared" ref="M2890:M2912" si="102">IF(N2890="","",HYPERLINK(O2890,N2890))</f>
        <v/>
      </c>
      <c r="N2890" s="110"/>
      <c r="O2890" s="110"/>
      <c r="P2890" s="234" t="s">
        <v>5188</v>
      </c>
    </row>
    <row r="2891" spans="1:16" x14ac:dyDescent="0.2">
      <c r="A2891" s="154"/>
      <c r="B2891" s="154"/>
      <c r="C2891" s="154"/>
      <c r="D2891" s="149"/>
      <c r="E2891" s="149"/>
      <c r="F2891" s="150"/>
      <c r="H2891" s="106"/>
      <c r="I2891" s="110" t="str">
        <f t="shared" si="101"/>
        <v/>
      </c>
      <c r="J2891" s="122" t="s">
        <v>5245</v>
      </c>
      <c r="K2891" s="110" t="s">
        <v>5144</v>
      </c>
      <c r="L2891" s="110" t="s">
        <v>1095</v>
      </c>
      <c r="M2891" s="134" t="str">
        <f t="shared" si="102"/>
        <v/>
      </c>
      <c r="N2891" s="110"/>
      <c r="O2891" s="110"/>
      <c r="P2891" s="234" t="s">
        <v>5189</v>
      </c>
    </row>
    <row r="2892" spans="1:16" x14ac:dyDescent="0.2">
      <c r="A2892" s="154"/>
      <c r="B2892" s="154"/>
      <c r="C2892" s="154"/>
      <c r="D2892" s="149"/>
      <c r="E2892" s="149"/>
      <c r="F2892" s="150"/>
      <c r="H2892" s="106"/>
      <c r="I2892" s="110" t="str">
        <f t="shared" si="101"/>
        <v/>
      </c>
      <c r="J2892" s="122" t="s">
        <v>5244</v>
      </c>
      <c r="K2892" s="110" t="s">
        <v>5145</v>
      </c>
      <c r="L2892" s="110" t="s">
        <v>1095</v>
      </c>
      <c r="M2892" s="134" t="str">
        <f t="shared" si="102"/>
        <v/>
      </c>
      <c r="N2892" s="110"/>
      <c r="O2892" s="110"/>
      <c r="P2892" s="234" t="s">
        <v>5190</v>
      </c>
    </row>
    <row r="2893" spans="1:16" x14ac:dyDescent="0.2">
      <c r="A2893" s="154"/>
      <c r="B2893" s="154"/>
      <c r="C2893" s="154"/>
      <c r="D2893" s="149"/>
      <c r="E2893" s="149"/>
      <c r="F2893" s="150"/>
      <c r="H2893" s="106"/>
      <c r="I2893" s="110" t="str">
        <f t="shared" si="101"/>
        <v/>
      </c>
      <c r="J2893" s="122" t="s">
        <v>5243</v>
      </c>
      <c r="K2893" s="110" t="s">
        <v>5146</v>
      </c>
      <c r="L2893" s="110" t="s">
        <v>1095</v>
      </c>
      <c r="M2893" s="134" t="str">
        <f t="shared" si="102"/>
        <v/>
      </c>
      <c r="N2893" s="110"/>
      <c r="O2893" s="110"/>
      <c r="P2893" s="234" t="s">
        <v>5191</v>
      </c>
    </row>
    <row r="2894" spans="1:16" x14ac:dyDescent="0.2">
      <c r="A2894" s="154"/>
      <c r="B2894" s="154"/>
      <c r="C2894" s="154"/>
      <c r="D2894" s="149"/>
      <c r="E2894" s="149"/>
      <c r="F2894" s="150"/>
      <c r="H2894" s="106"/>
      <c r="I2894" s="110" t="str">
        <f t="shared" si="101"/>
        <v/>
      </c>
      <c r="J2894" s="122" t="s">
        <v>5242</v>
      </c>
      <c r="K2894" s="110" t="s">
        <v>5147</v>
      </c>
      <c r="L2894" s="110" t="s">
        <v>1095</v>
      </c>
      <c r="M2894" s="134" t="str">
        <f t="shared" si="102"/>
        <v/>
      </c>
      <c r="N2894" s="110"/>
      <c r="O2894" s="110"/>
      <c r="P2894" s="234" t="s">
        <v>5192</v>
      </c>
    </row>
    <row r="2895" spans="1:16" x14ac:dyDescent="0.2">
      <c r="A2895" s="154"/>
      <c r="B2895" s="154"/>
      <c r="C2895" s="154"/>
      <c r="D2895" s="149"/>
      <c r="E2895" s="149"/>
      <c r="F2895" s="150"/>
      <c r="H2895" s="106"/>
      <c r="I2895" s="110" t="str">
        <f t="shared" si="101"/>
        <v/>
      </c>
      <c r="J2895" s="122" t="s">
        <v>5241</v>
      </c>
      <c r="K2895" s="110" t="s">
        <v>5148</v>
      </c>
      <c r="L2895" s="110" t="s">
        <v>17973</v>
      </c>
      <c r="M2895" s="134" t="str">
        <f t="shared" si="102"/>
        <v/>
      </c>
      <c r="N2895" s="110"/>
      <c r="O2895" s="110"/>
      <c r="P2895" s="234" t="s">
        <v>5193</v>
      </c>
    </row>
    <row r="2896" spans="1:16" x14ac:dyDescent="0.2">
      <c r="A2896" s="154"/>
      <c r="B2896" s="154"/>
      <c r="C2896" s="154"/>
      <c r="D2896" s="149"/>
      <c r="E2896" s="149"/>
      <c r="F2896" s="150"/>
      <c r="H2896" s="106"/>
      <c r="I2896" s="110" t="str">
        <f t="shared" si="101"/>
        <v/>
      </c>
      <c r="J2896" s="122" t="s">
        <v>5277</v>
      </c>
      <c r="K2896" s="110" t="s">
        <v>5149</v>
      </c>
      <c r="L2896" s="110" t="s">
        <v>1095</v>
      </c>
      <c r="M2896" s="134" t="str">
        <f t="shared" si="102"/>
        <v/>
      </c>
      <c r="N2896" s="110"/>
      <c r="O2896" s="110"/>
      <c r="P2896" s="234" t="s">
        <v>5194</v>
      </c>
    </row>
    <row r="2897" spans="1:16" x14ac:dyDescent="0.2">
      <c r="A2897" s="154"/>
      <c r="B2897" s="154"/>
      <c r="C2897" s="154"/>
      <c r="D2897" s="149"/>
      <c r="E2897" s="149"/>
      <c r="F2897" s="150"/>
      <c r="H2897" s="106"/>
      <c r="I2897" s="110" t="str">
        <f t="shared" si="101"/>
        <v/>
      </c>
      <c r="J2897" s="122" t="s">
        <v>5240</v>
      </c>
      <c r="K2897" s="110" t="s">
        <v>5150</v>
      </c>
      <c r="L2897" s="110" t="s">
        <v>1095</v>
      </c>
      <c r="M2897" s="134" t="str">
        <f t="shared" si="102"/>
        <v/>
      </c>
      <c r="N2897" s="110"/>
      <c r="O2897" s="110"/>
      <c r="P2897" s="234" t="s">
        <v>5195</v>
      </c>
    </row>
    <row r="2898" spans="1:16" x14ac:dyDescent="0.2">
      <c r="A2898" s="154"/>
      <c r="B2898" s="154"/>
      <c r="C2898" s="154"/>
      <c r="D2898" s="149"/>
      <c r="E2898" s="149"/>
      <c r="F2898" s="150"/>
      <c r="H2898" s="106"/>
      <c r="I2898" s="110" t="str">
        <f t="shared" si="101"/>
        <v/>
      </c>
      <c r="J2898" s="122" t="s">
        <v>5239</v>
      </c>
      <c r="K2898" s="110" t="s">
        <v>5151</v>
      </c>
      <c r="L2898" s="110" t="s">
        <v>1095</v>
      </c>
      <c r="M2898" s="134" t="str">
        <f t="shared" si="102"/>
        <v/>
      </c>
      <c r="N2898" s="110"/>
      <c r="O2898" s="110"/>
      <c r="P2898" s="234" t="s">
        <v>5196</v>
      </c>
    </row>
    <row r="2899" spans="1:16" x14ac:dyDescent="0.2">
      <c r="A2899" s="154"/>
      <c r="B2899" s="154"/>
      <c r="C2899" s="154"/>
      <c r="D2899" s="149"/>
      <c r="E2899" s="149"/>
      <c r="F2899" s="150"/>
      <c r="H2899" s="106"/>
      <c r="I2899" s="110" t="str">
        <f t="shared" si="101"/>
        <v/>
      </c>
      <c r="J2899" s="122" t="s">
        <v>5238</v>
      </c>
      <c r="K2899" s="110" t="s">
        <v>5152</v>
      </c>
      <c r="L2899" s="110" t="s">
        <v>1095</v>
      </c>
      <c r="M2899" s="134" t="str">
        <f t="shared" si="102"/>
        <v/>
      </c>
      <c r="N2899" s="110"/>
      <c r="O2899" s="110"/>
      <c r="P2899" s="234" t="s">
        <v>5197</v>
      </c>
    </row>
    <row r="2900" spans="1:16" x14ac:dyDescent="0.2">
      <c r="A2900" s="154"/>
      <c r="B2900" s="154"/>
      <c r="C2900" s="154"/>
      <c r="D2900" s="149"/>
      <c r="E2900" s="149"/>
      <c r="F2900" s="150"/>
      <c r="H2900" s="106"/>
      <c r="I2900" s="110" t="str">
        <f t="shared" si="101"/>
        <v/>
      </c>
      <c r="J2900" s="122" t="s">
        <v>5237</v>
      </c>
      <c r="K2900" s="110" t="s">
        <v>5153</v>
      </c>
      <c r="L2900" s="110" t="s">
        <v>1095</v>
      </c>
      <c r="M2900" s="134" t="str">
        <f t="shared" si="102"/>
        <v/>
      </c>
      <c r="N2900" s="110"/>
      <c r="O2900" s="110"/>
      <c r="P2900" s="234" t="s">
        <v>5198</v>
      </c>
    </row>
    <row r="2901" spans="1:16" x14ac:dyDescent="0.2">
      <c r="A2901" s="154"/>
      <c r="B2901" s="154"/>
      <c r="C2901" s="154"/>
      <c r="D2901" s="149"/>
      <c r="E2901" s="149"/>
      <c r="F2901" s="150"/>
      <c r="H2901" s="106"/>
      <c r="I2901" s="110" t="str">
        <f t="shared" si="101"/>
        <v/>
      </c>
      <c r="J2901" s="122" t="s">
        <v>5236</v>
      </c>
      <c r="K2901" s="110" t="s">
        <v>5154</v>
      </c>
      <c r="L2901" s="110" t="s">
        <v>1095</v>
      </c>
      <c r="M2901" s="134" t="str">
        <f t="shared" si="102"/>
        <v/>
      </c>
      <c r="N2901" s="110"/>
      <c r="O2901" s="110"/>
      <c r="P2901" s="234" t="s">
        <v>5199</v>
      </c>
    </row>
    <row r="2902" spans="1:16" x14ac:dyDescent="0.2">
      <c r="A2902" s="154"/>
      <c r="B2902" s="154"/>
      <c r="C2902" s="154"/>
      <c r="D2902" s="149"/>
      <c r="E2902" s="149"/>
      <c r="F2902" s="150"/>
      <c r="H2902" s="106"/>
      <c r="I2902" s="110" t="str">
        <f t="shared" si="101"/>
        <v/>
      </c>
      <c r="J2902" s="122" t="s">
        <v>5235</v>
      </c>
      <c r="K2902" s="110" t="s">
        <v>5155</v>
      </c>
      <c r="L2902" s="110" t="s">
        <v>1095</v>
      </c>
      <c r="M2902" s="134" t="str">
        <f t="shared" si="102"/>
        <v/>
      </c>
      <c r="N2902" s="110"/>
      <c r="O2902" s="110"/>
      <c r="P2902" s="234" t="s">
        <v>5200</v>
      </c>
    </row>
    <row r="2903" spans="1:16" x14ac:dyDescent="0.2">
      <c r="A2903" s="154"/>
      <c r="B2903" s="154"/>
      <c r="C2903" s="154"/>
      <c r="D2903" s="149"/>
      <c r="E2903" s="149"/>
      <c r="F2903" s="150"/>
      <c r="H2903" s="106"/>
      <c r="I2903" s="110" t="str">
        <f t="shared" si="101"/>
        <v/>
      </c>
      <c r="J2903" s="122" t="s">
        <v>5234</v>
      </c>
      <c r="K2903" s="110" t="s">
        <v>5156</v>
      </c>
      <c r="L2903" s="110" t="s">
        <v>1095</v>
      </c>
      <c r="M2903" s="134" t="str">
        <f t="shared" si="102"/>
        <v/>
      </c>
      <c r="N2903" s="110"/>
      <c r="O2903" s="110"/>
      <c r="P2903" s="234" t="s">
        <v>5201</v>
      </c>
    </row>
    <row r="2904" spans="1:16" x14ac:dyDescent="0.2">
      <c r="A2904" s="154"/>
      <c r="B2904" s="154"/>
      <c r="C2904" s="154"/>
      <c r="D2904" s="149"/>
      <c r="E2904" s="149"/>
      <c r="F2904" s="150"/>
      <c r="H2904" s="106"/>
      <c r="I2904" s="110" t="str">
        <f t="shared" si="101"/>
        <v/>
      </c>
      <c r="J2904" s="122" t="s">
        <v>5233</v>
      </c>
      <c r="K2904" s="110" t="s">
        <v>5157</v>
      </c>
      <c r="L2904" s="110" t="s">
        <v>17974</v>
      </c>
      <c r="M2904" s="134" t="str">
        <f t="shared" si="102"/>
        <v/>
      </c>
      <c r="N2904" s="110"/>
      <c r="O2904" s="110"/>
      <c r="P2904" s="234" t="s">
        <v>5202</v>
      </c>
    </row>
    <row r="2905" spans="1:16" x14ac:dyDescent="0.2">
      <c r="A2905" s="154"/>
      <c r="B2905" s="154"/>
      <c r="C2905" s="154"/>
      <c r="D2905" s="149"/>
      <c r="E2905" s="149"/>
      <c r="F2905" s="150"/>
      <c r="H2905" s="106"/>
      <c r="I2905" s="110" t="str">
        <f t="shared" si="101"/>
        <v/>
      </c>
      <c r="J2905" s="122" t="s">
        <v>5278</v>
      </c>
      <c r="K2905" s="110" t="s">
        <v>5158</v>
      </c>
      <c r="L2905" s="110" t="s">
        <v>1095</v>
      </c>
      <c r="M2905" s="134" t="str">
        <f t="shared" si="102"/>
        <v/>
      </c>
      <c r="N2905" s="110"/>
      <c r="O2905" s="110"/>
      <c r="P2905" s="234" t="s">
        <v>5203</v>
      </c>
    </row>
    <row r="2906" spans="1:16" x14ac:dyDescent="0.2">
      <c r="A2906" s="154"/>
      <c r="B2906" s="154"/>
      <c r="C2906" s="154"/>
      <c r="D2906" s="149"/>
      <c r="E2906" s="149"/>
      <c r="F2906" s="150"/>
      <c r="H2906" s="106"/>
      <c r="I2906" s="110" t="str">
        <f t="shared" si="101"/>
        <v/>
      </c>
      <c r="J2906" s="122" t="s">
        <v>5232</v>
      </c>
      <c r="K2906" s="110" t="s">
        <v>5159</v>
      </c>
      <c r="L2906" s="110" t="s">
        <v>1095</v>
      </c>
      <c r="M2906" s="134" t="str">
        <f t="shared" si="102"/>
        <v/>
      </c>
      <c r="N2906" s="110"/>
      <c r="O2906" s="110"/>
      <c r="P2906" s="234" t="s">
        <v>5204</v>
      </c>
    </row>
    <row r="2907" spans="1:16" x14ac:dyDescent="0.2">
      <c r="A2907" s="154"/>
      <c r="B2907" s="154"/>
      <c r="C2907" s="154"/>
      <c r="D2907" s="149"/>
      <c r="E2907" s="149"/>
      <c r="F2907" s="150"/>
      <c r="H2907" s="106"/>
      <c r="I2907" s="110" t="str">
        <f t="shared" si="101"/>
        <v/>
      </c>
      <c r="J2907" s="122" t="s">
        <v>5231</v>
      </c>
      <c r="K2907" s="110" t="s">
        <v>5160</v>
      </c>
      <c r="L2907" s="110" t="s">
        <v>1095</v>
      </c>
      <c r="M2907" s="134" t="str">
        <f t="shared" si="102"/>
        <v/>
      </c>
      <c r="N2907" s="110"/>
      <c r="O2907" s="110"/>
      <c r="P2907" s="234" t="s">
        <v>5205</v>
      </c>
    </row>
    <row r="2908" spans="1:16" x14ac:dyDescent="0.2">
      <c r="A2908" s="154"/>
      <c r="B2908" s="154"/>
      <c r="C2908" s="154"/>
      <c r="D2908" s="149"/>
      <c r="E2908" s="149"/>
      <c r="F2908" s="150"/>
      <c r="H2908" s="106"/>
      <c r="I2908" s="110" t="str">
        <f t="shared" si="101"/>
        <v/>
      </c>
      <c r="J2908" s="122" t="s">
        <v>5230</v>
      </c>
      <c r="K2908" s="110" t="s">
        <v>5161</v>
      </c>
      <c r="L2908" s="110" t="s">
        <v>1095</v>
      </c>
      <c r="M2908" s="134" t="str">
        <f t="shared" si="102"/>
        <v/>
      </c>
      <c r="N2908" s="110"/>
      <c r="O2908" s="110"/>
      <c r="P2908" s="234" t="s">
        <v>5206</v>
      </c>
    </row>
    <row r="2909" spans="1:16" x14ac:dyDescent="0.2">
      <c r="A2909" s="154"/>
      <c r="B2909" s="154"/>
      <c r="C2909" s="154"/>
      <c r="D2909" s="149"/>
      <c r="E2909" s="149"/>
      <c r="F2909" s="150"/>
      <c r="H2909" s="106"/>
      <c r="I2909" s="110" t="str">
        <f t="shared" si="101"/>
        <v/>
      </c>
      <c r="J2909" s="122" t="s">
        <v>5229</v>
      </c>
      <c r="K2909" s="110" t="s">
        <v>5162</v>
      </c>
      <c r="L2909" s="110" t="s">
        <v>1095</v>
      </c>
      <c r="M2909" s="134" t="str">
        <f t="shared" si="102"/>
        <v/>
      </c>
      <c r="N2909" s="110"/>
      <c r="O2909" s="110"/>
      <c r="P2909" s="234" t="s">
        <v>5207</v>
      </c>
    </row>
    <row r="2910" spans="1:16" x14ac:dyDescent="0.2">
      <c r="A2910" s="154"/>
      <c r="B2910" s="154"/>
      <c r="C2910" s="154"/>
      <c r="D2910" s="149"/>
      <c r="E2910" s="149"/>
      <c r="F2910" s="150"/>
      <c r="H2910" s="106"/>
      <c r="I2910" s="110" t="str">
        <f t="shared" si="101"/>
        <v/>
      </c>
      <c r="J2910" s="122" t="s">
        <v>5228</v>
      </c>
      <c r="K2910" s="110" t="s">
        <v>5163</v>
      </c>
      <c r="L2910" s="110" t="s">
        <v>1095</v>
      </c>
      <c r="M2910" s="134" t="str">
        <f t="shared" si="102"/>
        <v/>
      </c>
      <c r="N2910" s="110"/>
      <c r="O2910" s="110"/>
      <c r="P2910" s="234" t="s">
        <v>5208</v>
      </c>
    </row>
    <row r="2911" spans="1:16" x14ac:dyDescent="0.2">
      <c r="A2911" s="154"/>
      <c r="B2911" s="154"/>
      <c r="C2911" s="154"/>
      <c r="D2911" s="149"/>
      <c r="E2911" s="149"/>
      <c r="F2911" s="150"/>
      <c r="H2911" s="106"/>
      <c r="I2911" s="110" t="str">
        <f t="shared" si="101"/>
        <v/>
      </c>
      <c r="J2911" s="122" t="s">
        <v>5227</v>
      </c>
      <c r="K2911" s="110" t="s">
        <v>5164</v>
      </c>
      <c r="L2911" s="110" t="s">
        <v>1095</v>
      </c>
      <c r="M2911" s="134" t="str">
        <f t="shared" si="102"/>
        <v/>
      </c>
      <c r="N2911" s="110"/>
      <c r="O2911" s="110"/>
      <c r="P2911" s="234" t="s">
        <v>5209</v>
      </c>
    </row>
    <row r="2912" spans="1:16" ht="15" x14ac:dyDescent="0.2">
      <c r="A2912" s="154"/>
      <c r="B2912" s="154"/>
      <c r="C2912" s="154"/>
      <c r="D2912" s="149"/>
      <c r="E2912" s="149"/>
      <c r="F2912" s="150"/>
      <c r="H2912" s="106"/>
      <c r="I2912" s="110" t="str">
        <f t="shared" si="101"/>
        <v/>
      </c>
      <c r="J2912" s="122" t="s">
        <v>5226</v>
      </c>
      <c r="K2912" s="110" t="s">
        <v>5165</v>
      </c>
      <c r="L2912" s="110" t="s">
        <v>1095</v>
      </c>
      <c r="M2912" s="134" t="str">
        <f t="shared" si="102"/>
        <v/>
      </c>
      <c r="N2912" s="110"/>
      <c r="O2912" s="110"/>
      <c r="P2912" s="112" t="s">
        <v>5210</v>
      </c>
    </row>
    <row r="2913" spans="1:16" ht="15" x14ac:dyDescent="0.2">
      <c r="A2913" s="154"/>
      <c r="B2913" s="154"/>
      <c r="C2913" s="154"/>
      <c r="D2913" s="149"/>
      <c r="E2913" s="149"/>
      <c r="F2913" s="150"/>
      <c r="H2913" s="106"/>
      <c r="I2913" s="110" t="str">
        <f t="shared" si="101"/>
        <v/>
      </c>
      <c r="J2913" s="122" t="s">
        <v>17975</v>
      </c>
      <c r="K2913" s="110" t="s">
        <v>17976</v>
      </c>
      <c r="L2913" s="110" t="s">
        <v>17977</v>
      </c>
      <c r="M2913" s="110"/>
      <c r="N2913" s="110"/>
      <c r="O2913" s="110"/>
      <c r="P2913" s="112" t="s">
        <v>18702</v>
      </c>
    </row>
    <row r="2914" spans="1:16" ht="15" x14ac:dyDescent="0.2">
      <c r="A2914" s="154"/>
      <c r="B2914" s="154"/>
      <c r="C2914" s="154"/>
      <c r="D2914" s="149"/>
      <c r="E2914" s="149"/>
      <c r="F2914" s="150"/>
      <c r="H2914" s="106"/>
      <c r="I2914" s="110" t="str">
        <f t="shared" si="101"/>
        <v>SCM</v>
      </c>
      <c r="J2914" s="122" t="s">
        <v>18695</v>
      </c>
      <c r="K2914" s="110" t="s">
        <v>18696</v>
      </c>
      <c r="L2914" s="110" t="s">
        <v>18697</v>
      </c>
      <c r="M2914" s="110"/>
      <c r="N2914" s="110"/>
      <c r="O2914" s="110"/>
      <c r="P2914" s="112" t="s">
        <v>18701</v>
      </c>
    </row>
    <row r="2915" spans="1:16" ht="15" x14ac:dyDescent="0.2">
      <c r="A2915" s="154"/>
      <c r="B2915" s="154"/>
      <c r="C2915" s="154"/>
      <c r="D2915" s="149"/>
      <c r="E2915" s="149"/>
      <c r="F2915" s="150"/>
      <c r="H2915" s="106"/>
      <c r="I2915" s="110" t="str">
        <f t="shared" si="101"/>
        <v>SCP</v>
      </c>
      <c r="J2915" s="122" t="s">
        <v>18698</v>
      </c>
      <c r="K2915" s="110" t="s">
        <v>18699</v>
      </c>
      <c r="L2915" s="110" t="s">
        <v>19376</v>
      </c>
      <c r="M2915" s="110"/>
      <c r="N2915" s="110"/>
      <c r="O2915" s="110"/>
      <c r="P2915" s="112" t="s">
        <v>18700</v>
      </c>
    </row>
    <row r="2916" spans="1:16" ht="15" x14ac:dyDescent="0.2">
      <c r="A2916" s="154"/>
      <c r="B2916" s="154"/>
      <c r="C2916" s="154"/>
      <c r="D2916" s="149"/>
      <c r="E2916" s="149"/>
      <c r="F2916" s="150"/>
      <c r="H2916" s="106"/>
      <c r="I2916" s="110" t="str">
        <f t="shared" si="101"/>
        <v>SXM</v>
      </c>
      <c r="J2916" s="122" t="s">
        <v>18706</v>
      </c>
      <c r="K2916" s="110" t="s">
        <v>18708</v>
      </c>
      <c r="L2916" s="110" t="s">
        <v>18709</v>
      </c>
      <c r="M2916" s="110"/>
      <c r="N2916" s="110"/>
      <c r="O2916" s="110"/>
      <c r="P2916" s="112" t="s">
        <v>18712</v>
      </c>
    </row>
    <row r="2917" spans="1:16" ht="15" x14ac:dyDescent="0.2">
      <c r="A2917" s="154"/>
      <c r="B2917" s="154"/>
      <c r="C2917" s="154"/>
      <c r="D2917" s="149"/>
      <c r="E2917" s="149"/>
      <c r="F2917" s="150"/>
      <c r="H2917" s="106"/>
      <c r="I2917" s="110" t="str">
        <f t="shared" si="101"/>
        <v>SXP</v>
      </c>
      <c r="J2917" s="122" t="s">
        <v>18707</v>
      </c>
      <c r="K2917" s="110" t="s">
        <v>18710</v>
      </c>
      <c r="L2917" s="110" t="s">
        <v>18711</v>
      </c>
      <c r="M2917" s="110"/>
      <c r="N2917" s="110"/>
      <c r="O2917" s="110"/>
      <c r="P2917" s="112" t="s">
        <v>18713</v>
      </c>
    </row>
    <row r="2918" spans="1:16" ht="15" x14ac:dyDescent="0.2">
      <c r="A2918" s="154"/>
      <c r="B2918" s="154"/>
      <c r="C2918" s="154"/>
      <c r="D2918" s="149"/>
      <c r="E2918" s="149"/>
      <c r="F2918" s="150"/>
      <c r="H2918" s="106"/>
      <c r="I2918" s="110" t="str">
        <f t="shared" si="101"/>
        <v>FRA</v>
      </c>
      <c r="J2918" s="122" t="s">
        <v>18720</v>
      </c>
      <c r="K2918" s="110" t="s">
        <v>18911</v>
      </c>
      <c r="L2918" s="110" t="s">
        <v>18718</v>
      </c>
      <c r="M2918" s="110"/>
      <c r="N2918" s="110"/>
      <c r="O2918" s="110"/>
      <c r="P2918" s="112" t="s">
        <v>18722</v>
      </c>
    </row>
    <row r="2919" spans="1:16" ht="15" x14ac:dyDescent="0.2">
      <c r="A2919" s="154"/>
      <c r="B2919" s="154"/>
      <c r="C2919" s="154"/>
      <c r="D2919" s="149"/>
      <c r="E2919" s="149"/>
      <c r="F2919" s="150"/>
      <c r="H2919" s="106"/>
      <c r="I2919" s="110" t="str">
        <f t="shared" si="101"/>
        <v/>
      </c>
      <c r="J2919" s="122" t="s">
        <v>18721</v>
      </c>
      <c r="K2919" s="110" t="s">
        <v>18719</v>
      </c>
      <c r="L2919" s="110" t="s">
        <v>18750</v>
      </c>
      <c r="M2919" s="110"/>
      <c r="N2919" s="110"/>
      <c r="O2919" s="110"/>
      <c r="P2919" s="112" t="s">
        <v>18723</v>
      </c>
    </row>
    <row r="2920" spans="1:16" x14ac:dyDescent="0.2">
      <c r="A2920" s="154"/>
      <c r="B2920" s="154"/>
      <c r="C2920" s="154"/>
      <c r="D2920" s="149"/>
      <c r="E2920" s="149"/>
      <c r="F2920" s="150"/>
      <c r="H2920" s="106"/>
      <c r="I2920" s="110" t="str">
        <f t="shared" si="101"/>
        <v>IHP</v>
      </c>
      <c r="J2920" s="122" t="s">
        <v>18742</v>
      </c>
      <c r="K2920" s="110" t="s">
        <v>18741</v>
      </c>
      <c r="L2920" s="110" t="s">
        <v>18740</v>
      </c>
      <c r="M2920" s="110"/>
      <c r="N2920" s="110"/>
      <c r="O2920" s="110"/>
      <c r="P2920" s="112"/>
    </row>
    <row r="2921" spans="1:16" x14ac:dyDescent="0.2">
      <c r="A2921" s="154"/>
      <c r="B2921" s="154"/>
      <c r="C2921" s="154"/>
      <c r="D2921" s="149"/>
      <c r="E2921" s="149"/>
      <c r="F2921" s="150"/>
      <c r="H2921" s="106"/>
      <c r="I2921" s="110" t="str">
        <f t="shared" si="101"/>
        <v>IAP</v>
      </c>
      <c r="J2921" s="122" t="s">
        <v>18751</v>
      </c>
      <c r="K2921" s="110" t="s">
        <v>18752</v>
      </c>
      <c r="L2921" s="110" t="s">
        <v>18753</v>
      </c>
      <c r="M2921" s="110"/>
      <c r="N2921" s="110"/>
      <c r="O2921" s="110"/>
      <c r="P2921" s="112"/>
    </row>
    <row r="2922" spans="1:16" x14ac:dyDescent="0.2">
      <c r="A2922" s="154"/>
      <c r="B2922" s="154"/>
      <c r="C2922" s="154"/>
      <c r="D2922" s="149"/>
      <c r="E2922" s="149"/>
      <c r="F2922" s="150"/>
      <c r="H2922" s="106"/>
      <c r="I2922" s="110" t="str">
        <f t="shared" si="101"/>
        <v>UXP</v>
      </c>
      <c r="J2922" s="122" t="s">
        <v>18758</v>
      </c>
      <c r="K2922" s="110" t="s">
        <v>18759</v>
      </c>
      <c r="L2922" s="110" t="s">
        <v>1095</v>
      </c>
      <c r="M2922" s="134" t="str">
        <f t="shared" ref="M2922" si="103">IF(N2922="","",HYPERLINK(O2922,N2922))</f>
        <v/>
      </c>
      <c r="N2922" s="110"/>
      <c r="O2922" s="110"/>
      <c r="P2922" s="234"/>
    </row>
    <row r="2923" spans="1:16" x14ac:dyDescent="0.2">
      <c r="A2923" s="154"/>
      <c r="B2923" s="154"/>
      <c r="C2923" s="154"/>
      <c r="D2923" s="149"/>
      <c r="E2923" s="149"/>
      <c r="F2923" s="150"/>
      <c r="H2923" s="106"/>
      <c r="I2923" s="110" t="str">
        <f t="shared" si="101"/>
        <v>SHG</v>
      </c>
      <c r="J2923" s="122" t="s">
        <v>18762</v>
      </c>
      <c r="K2923" s="110" t="s">
        <v>18439</v>
      </c>
      <c r="L2923" s="110"/>
      <c r="M2923" s="134"/>
      <c r="N2923" s="110"/>
      <c r="O2923" s="110"/>
      <c r="P2923" s="234"/>
    </row>
    <row r="2924" spans="1:16" x14ac:dyDescent="0.2">
      <c r="A2924" s="154"/>
      <c r="B2924" s="154"/>
      <c r="C2924" s="154"/>
      <c r="D2924" s="149"/>
      <c r="E2924" s="149"/>
      <c r="F2924" s="150"/>
      <c r="H2924" s="106"/>
      <c r="I2924" s="110" t="str">
        <f t="shared" si="101"/>
        <v>ZPG</v>
      </c>
      <c r="J2924" s="122" t="s">
        <v>18768</v>
      </c>
      <c r="K2924" s="110" t="s">
        <v>18591</v>
      </c>
      <c r="L2924" s="110"/>
      <c r="M2924" s="134"/>
      <c r="N2924" s="110"/>
      <c r="O2924" s="110"/>
      <c r="P2924" s="234"/>
    </row>
    <row r="2925" spans="1:16" x14ac:dyDescent="0.2">
      <c r="A2925" s="154"/>
      <c r="B2925" s="154"/>
      <c r="C2925" s="154"/>
      <c r="D2925" s="149"/>
      <c r="E2925" s="149"/>
      <c r="F2925" s="150"/>
      <c r="H2925" s="106"/>
      <c r="I2925" s="110" t="str">
        <f t="shared" si="101"/>
        <v>ZPE</v>
      </c>
      <c r="J2925" s="122" t="s">
        <v>18769</v>
      </c>
      <c r="K2925" s="110" t="s">
        <v>18770</v>
      </c>
      <c r="L2925" s="110" t="s">
        <v>18771</v>
      </c>
      <c r="M2925" s="134"/>
      <c r="N2925" s="110"/>
      <c r="O2925" s="110"/>
      <c r="P2925" s="234"/>
    </row>
    <row r="2926" spans="1:16" x14ac:dyDescent="0.2">
      <c r="A2926" s="154"/>
      <c r="B2926" s="154"/>
      <c r="C2926" s="154"/>
      <c r="D2926" s="149"/>
      <c r="E2926" s="149"/>
      <c r="F2926" s="150"/>
      <c r="H2926" s="106"/>
      <c r="I2926" s="110" t="str">
        <f t="shared" si="101"/>
        <v>ZPS</v>
      </c>
      <c r="J2926" s="122" t="s">
        <v>18774</v>
      </c>
      <c r="K2926" s="110" t="s">
        <v>18772</v>
      </c>
      <c r="L2926" s="110" t="s">
        <v>18773</v>
      </c>
      <c r="M2926" s="134"/>
      <c r="N2926" s="110"/>
      <c r="O2926" s="110"/>
      <c r="P2926" s="234"/>
    </row>
    <row r="2927" spans="1:16" x14ac:dyDescent="0.2">
      <c r="A2927" s="154"/>
      <c r="B2927" s="154"/>
      <c r="C2927" s="154"/>
      <c r="D2927" s="149"/>
      <c r="E2927" s="149"/>
      <c r="F2927" s="150"/>
      <c r="H2927" s="106"/>
      <c r="I2927" s="110" t="str">
        <f t="shared" si="101"/>
        <v>ZSM</v>
      </c>
      <c r="J2927" s="122" t="s">
        <v>18780</v>
      </c>
      <c r="K2927" s="110" t="s">
        <v>18776</v>
      </c>
      <c r="L2927" s="110"/>
      <c r="M2927" s="134"/>
      <c r="N2927" s="110"/>
      <c r="O2927" s="110"/>
      <c r="P2927" s="234" t="s">
        <v>18778</v>
      </c>
    </row>
    <row r="2928" spans="1:16" x14ac:dyDescent="0.2">
      <c r="A2928" s="154"/>
      <c r="B2928" s="154"/>
      <c r="C2928" s="154"/>
      <c r="D2928" s="149"/>
      <c r="E2928" s="149"/>
      <c r="F2928" s="150"/>
      <c r="H2928" s="106"/>
      <c r="I2928" s="110" t="str">
        <f t="shared" si="101"/>
        <v>ZGM</v>
      </c>
      <c r="J2928" s="122" t="s">
        <v>18781</v>
      </c>
      <c r="K2928" s="110" t="s">
        <v>18777</v>
      </c>
      <c r="L2928" s="110"/>
      <c r="M2928" s="134"/>
      <c r="N2928" s="110"/>
      <c r="O2928" s="110"/>
      <c r="P2928" s="234" t="s">
        <v>18779</v>
      </c>
    </row>
    <row r="2929" spans="1:16" ht="15" x14ac:dyDescent="0.2">
      <c r="A2929" s="154"/>
      <c r="B2929" s="154"/>
      <c r="C2929" s="154"/>
      <c r="D2929" s="149"/>
      <c r="E2929" s="149"/>
      <c r="F2929" s="150"/>
      <c r="H2929" s="106"/>
      <c r="I2929" s="110" t="str">
        <f t="shared" si="101"/>
        <v/>
      </c>
      <c r="J2929" s="122" t="s">
        <v>18782</v>
      </c>
      <c r="K2929" s="110" t="s">
        <v>18783</v>
      </c>
      <c r="L2929" s="110" t="s">
        <v>18784</v>
      </c>
      <c r="M2929" s="110"/>
      <c r="N2929" s="110"/>
      <c r="O2929" s="110"/>
      <c r="P2929" s="112" t="s">
        <v>18785</v>
      </c>
    </row>
    <row r="2930" spans="1:16" x14ac:dyDescent="0.2">
      <c r="A2930" s="154"/>
      <c r="B2930" s="154"/>
      <c r="C2930" s="154"/>
      <c r="D2930" s="149"/>
      <c r="E2930" s="149"/>
      <c r="F2930" s="150"/>
      <c r="H2930" s="106"/>
      <c r="I2930" s="110" t="str">
        <f t="shared" si="101"/>
        <v>ZSF</v>
      </c>
      <c r="J2930" s="122" t="s">
        <v>18790</v>
      </c>
      <c r="K2930" s="110" t="s">
        <v>18786</v>
      </c>
      <c r="L2930" s="110"/>
      <c r="M2930" s="134"/>
      <c r="N2930" s="110"/>
      <c r="O2930" s="110"/>
      <c r="P2930" s="234" t="s">
        <v>18788</v>
      </c>
    </row>
    <row r="2931" spans="1:16" x14ac:dyDescent="0.2">
      <c r="A2931" s="154"/>
      <c r="B2931" s="154"/>
      <c r="C2931" s="154"/>
      <c r="D2931" s="149"/>
      <c r="E2931" s="149"/>
      <c r="F2931" s="150"/>
      <c r="H2931" s="106"/>
      <c r="I2931" s="110" t="str">
        <f t="shared" si="101"/>
        <v/>
      </c>
      <c r="J2931" s="122" t="s">
        <v>18791</v>
      </c>
      <c r="K2931" s="110" t="s">
        <v>18787</v>
      </c>
      <c r="L2931" s="110"/>
      <c r="M2931" s="134"/>
      <c r="N2931" s="110"/>
      <c r="O2931" s="110"/>
      <c r="P2931" s="234" t="s">
        <v>18789</v>
      </c>
    </row>
    <row r="2932" spans="1:16" x14ac:dyDescent="0.2">
      <c r="A2932" s="154"/>
      <c r="B2932" s="154"/>
      <c r="C2932" s="154"/>
      <c r="D2932" s="149"/>
      <c r="E2932" s="149"/>
      <c r="F2932" s="150"/>
      <c r="H2932" s="106"/>
      <c r="I2932" s="110" t="str">
        <f t="shared" si="101"/>
        <v>ZSU</v>
      </c>
      <c r="J2932" s="122" t="s">
        <v>18796</v>
      </c>
      <c r="K2932" s="110" t="s">
        <v>18794</v>
      </c>
      <c r="L2932" s="110"/>
      <c r="M2932" s="134"/>
      <c r="N2932" s="110"/>
      <c r="O2932" s="110"/>
      <c r="P2932" s="234" t="s">
        <v>18792</v>
      </c>
    </row>
    <row r="2933" spans="1:16" x14ac:dyDescent="0.2">
      <c r="A2933" s="154"/>
      <c r="B2933" s="154"/>
      <c r="C2933" s="154"/>
      <c r="D2933" s="149"/>
      <c r="E2933" s="149"/>
      <c r="F2933" s="150"/>
      <c r="H2933" s="106"/>
      <c r="I2933" s="110" t="str">
        <f t="shared" si="101"/>
        <v/>
      </c>
      <c r="J2933" s="122" t="s">
        <v>18797</v>
      </c>
      <c r="K2933" s="110" t="s">
        <v>18795</v>
      </c>
      <c r="L2933" s="110"/>
      <c r="M2933" s="134"/>
      <c r="N2933" s="110"/>
      <c r="O2933" s="110"/>
      <c r="P2933" s="234" t="s">
        <v>18793</v>
      </c>
    </row>
    <row r="2934" spans="1:16" ht="15" x14ac:dyDescent="0.2">
      <c r="A2934" s="154"/>
      <c r="B2934" s="154"/>
      <c r="C2934" s="154"/>
      <c r="D2934" s="149"/>
      <c r="E2934" s="149"/>
      <c r="F2934" s="150"/>
      <c r="H2934" s="106"/>
      <c r="I2934" s="110" t="str">
        <f t="shared" si="101"/>
        <v/>
      </c>
      <c r="J2934" s="122" t="s">
        <v>19377</v>
      </c>
      <c r="K2934" s="110" t="s">
        <v>18805</v>
      </c>
      <c r="L2934" s="110" t="s">
        <v>18806</v>
      </c>
      <c r="M2934" s="110"/>
      <c r="N2934" s="110"/>
      <c r="O2934" s="110"/>
      <c r="P2934" s="112" t="s">
        <v>18798</v>
      </c>
    </row>
    <row r="2935" spans="1:16" x14ac:dyDescent="0.2">
      <c r="A2935" s="154"/>
      <c r="B2935" s="154"/>
      <c r="C2935" s="154"/>
      <c r="D2935" s="149"/>
      <c r="E2935" s="149"/>
      <c r="F2935" s="150"/>
      <c r="H2935" s="106"/>
      <c r="I2935" s="110" t="str">
        <f t="shared" si="101"/>
        <v>ZSI</v>
      </c>
      <c r="J2935" s="122" t="s">
        <v>18803</v>
      </c>
      <c r="K2935" s="110" t="s">
        <v>18801</v>
      </c>
      <c r="L2935" s="110"/>
      <c r="M2935" s="134"/>
      <c r="N2935" s="110"/>
      <c r="O2935" s="110"/>
      <c r="P2935" s="234" t="s">
        <v>18799</v>
      </c>
    </row>
    <row r="2936" spans="1:16" x14ac:dyDescent="0.2">
      <c r="A2936" s="154"/>
      <c r="B2936" s="154"/>
      <c r="C2936" s="154"/>
      <c r="D2936" s="149"/>
      <c r="E2936" s="149"/>
      <c r="F2936" s="150"/>
      <c r="H2936" s="106"/>
      <c r="I2936" s="110" t="str">
        <f t="shared" si="101"/>
        <v/>
      </c>
      <c r="J2936" s="122" t="s">
        <v>18804</v>
      </c>
      <c r="K2936" s="110" t="s">
        <v>18802</v>
      </c>
      <c r="L2936" s="110"/>
      <c r="M2936" s="134"/>
      <c r="N2936" s="110"/>
      <c r="O2936" s="110"/>
      <c r="P2936" s="234" t="s">
        <v>18800</v>
      </c>
    </row>
    <row r="2937" spans="1:16" ht="15" x14ac:dyDescent="0.2">
      <c r="A2937" s="154"/>
      <c r="B2937" s="154"/>
      <c r="C2937" s="154"/>
      <c r="D2937" s="149"/>
      <c r="E2937" s="149"/>
      <c r="F2937" s="150"/>
      <c r="H2937" s="106"/>
      <c r="I2937" s="110" t="str">
        <f t="shared" si="101"/>
        <v>ZGF</v>
      </c>
      <c r="J2937" s="122" t="s">
        <v>18807</v>
      </c>
      <c r="K2937" s="110" t="s">
        <v>18808</v>
      </c>
      <c r="L2937" s="110" t="s">
        <v>18809</v>
      </c>
      <c r="M2937" s="110"/>
      <c r="N2937" s="110"/>
      <c r="O2937" s="110"/>
      <c r="P2937" s="112" t="s">
        <v>18810</v>
      </c>
    </row>
    <row r="2938" spans="1:16" ht="15" x14ac:dyDescent="0.2">
      <c r="A2938" s="154"/>
      <c r="B2938" s="154"/>
      <c r="C2938" s="154"/>
      <c r="D2938" s="149"/>
      <c r="E2938" s="149"/>
      <c r="F2938" s="150"/>
      <c r="H2938" s="106"/>
      <c r="I2938" s="110" t="str">
        <f t="shared" si="101"/>
        <v>ZGB</v>
      </c>
      <c r="J2938" s="122" t="s">
        <v>18814</v>
      </c>
      <c r="K2938" s="110" t="s">
        <v>18812</v>
      </c>
      <c r="L2938" s="110" t="s">
        <v>18813</v>
      </c>
      <c r="M2938" s="134" t="str">
        <f t="shared" ref="M2938:M2957" si="104">IF(N2938="","",HYPERLINK(O2938,N2938))</f>
        <v/>
      </c>
      <c r="N2938" s="110"/>
      <c r="O2938" s="110"/>
      <c r="P2938" s="112" t="s">
        <v>18847</v>
      </c>
    </row>
    <row r="2939" spans="1:16" x14ac:dyDescent="0.2">
      <c r="A2939" s="154"/>
      <c r="B2939" s="154"/>
      <c r="C2939" s="154"/>
      <c r="D2939" s="149"/>
      <c r="E2939" s="149"/>
      <c r="F2939" s="150"/>
      <c r="H2939" s="106"/>
      <c r="I2939" s="110" t="str">
        <f t="shared" si="101"/>
        <v>ZGI</v>
      </c>
      <c r="J2939" s="122" t="s">
        <v>18815</v>
      </c>
      <c r="K2939" s="110" t="s">
        <v>18763</v>
      </c>
      <c r="L2939" s="110" t="s">
        <v>18818</v>
      </c>
      <c r="M2939" s="134" t="str">
        <f t="shared" si="104"/>
        <v/>
      </c>
      <c r="N2939" s="110"/>
      <c r="O2939" s="110"/>
      <c r="P2939" s="234" t="s">
        <v>18848</v>
      </c>
    </row>
    <row r="2940" spans="1:16" x14ac:dyDescent="0.2">
      <c r="A2940" s="154"/>
      <c r="B2940" s="154"/>
      <c r="C2940" s="154"/>
      <c r="D2940" s="149"/>
      <c r="E2940" s="149"/>
      <c r="F2940" s="150"/>
      <c r="H2940" s="106"/>
      <c r="I2940" s="110" t="str">
        <f t="shared" si="101"/>
        <v/>
      </c>
      <c r="J2940" s="122" t="s">
        <v>18817</v>
      </c>
      <c r="K2940" s="110" t="s">
        <v>18816</v>
      </c>
      <c r="L2940" s="110" t="s">
        <v>18819</v>
      </c>
      <c r="M2940" s="134" t="str">
        <f t="shared" si="104"/>
        <v/>
      </c>
      <c r="N2940" s="110"/>
      <c r="O2940" s="110"/>
      <c r="P2940" s="234" t="s">
        <v>18849</v>
      </c>
    </row>
    <row r="2941" spans="1:16" x14ac:dyDescent="0.2">
      <c r="A2941" s="154"/>
      <c r="B2941" s="154"/>
      <c r="C2941" s="154"/>
      <c r="D2941" s="149"/>
      <c r="E2941" s="149"/>
      <c r="F2941" s="150"/>
      <c r="H2941" s="106"/>
      <c r="I2941" s="110" t="str">
        <f t="shared" si="101"/>
        <v>ZCS</v>
      </c>
      <c r="J2941" s="122" t="s">
        <v>18866</v>
      </c>
      <c r="K2941" s="110" t="s">
        <v>18820</v>
      </c>
      <c r="L2941" s="110"/>
      <c r="M2941" s="134" t="str">
        <f t="shared" si="104"/>
        <v/>
      </c>
      <c r="N2941" s="110"/>
      <c r="O2941" s="110"/>
      <c r="P2941" s="234" t="s">
        <v>18851</v>
      </c>
    </row>
    <row r="2942" spans="1:16" x14ac:dyDescent="0.2">
      <c r="A2942" s="154"/>
      <c r="B2942" s="154"/>
      <c r="C2942" s="154"/>
      <c r="D2942" s="149"/>
      <c r="E2942" s="149"/>
      <c r="F2942" s="150"/>
      <c r="H2942" s="106"/>
      <c r="I2942" s="110" t="str">
        <f t="shared" si="101"/>
        <v/>
      </c>
      <c r="J2942" s="122" t="s">
        <v>18867</v>
      </c>
      <c r="K2942" s="110" t="s">
        <v>18821</v>
      </c>
      <c r="L2942" s="110"/>
      <c r="M2942" s="134" t="str">
        <f t="shared" si="104"/>
        <v/>
      </c>
      <c r="N2942" s="110"/>
      <c r="O2942" s="110"/>
      <c r="P2942" s="234" t="s">
        <v>18850</v>
      </c>
    </row>
    <row r="2943" spans="1:16" x14ac:dyDescent="0.2">
      <c r="A2943" s="154"/>
      <c r="B2943" s="154"/>
      <c r="C2943" s="154"/>
      <c r="D2943" s="149"/>
      <c r="E2943" s="149"/>
      <c r="F2943" s="150"/>
      <c r="H2943" s="106"/>
      <c r="I2943" s="110" t="str">
        <f t="shared" si="101"/>
        <v/>
      </c>
      <c r="J2943" s="122" t="s">
        <v>18868</v>
      </c>
      <c r="K2943" s="110" t="s">
        <v>18822</v>
      </c>
      <c r="L2943" s="110" t="s">
        <v>18833</v>
      </c>
      <c r="M2943" s="134" t="str">
        <f t="shared" si="104"/>
        <v/>
      </c>
      <c r="N2943" s="110"/>
      <c r="O2943" s="110"/>
      <c r="P2943" s="234" t="s">
        <v>18852</v>
      </c>
    </row>
    <row r="2944" spans="1:16" x14ac:dyDescent="0.2">
      <c r="A2944" s="154"/>
      <c r="B2944" s="154"/>
      <c r="C2944" s="154"/>
      <c r="D2944" s="149"/>
      <c r="E2944" s="149"/>
      <c r="F2944" s="150"/>
      <c r="H2944" s="106"/>
      <c r="I2944" s="110" t="str">
        <f t="shared" si="101"/>
        <v>ZGQ</v>
      </c>
      <c r="J2944" s="122" t="s">
        <v>18869</v>
      </c>
      <c r="K2944" s="110" t="s">
        <v>18628</v>
      </c>
      <c r="L2944" s="110" t="s">
        <v>18834</v>
      </c>
      <c r="M2944" s="134" t="str">
        <f t="shared" si="104"/>
        <v/>
      </c>
      <c r="N2944" s="110"/>
      <c r="O2944" s="110"/>
      <c r="P2944" s="234" t="s">
        <v>18853</v>
      </c>
    </row>
    <row r="2945" spans="1:16" x14ac:dyDescent="0.2">
      <c r="A2945" s="154"/>
      <c r="B2945" s="154"/>
      <c r="C2945" s="154"/>
      <c r="D2945" s="149"/>
      <c r="E2945" s="149"/>
      <c r="F2945" s="150"/>
      <c r="H2945" s="106"/>
      <c r="I2945" s="110" t="str">
        <f t="shared" si="101"/>
        <v/>
      </c>
      <c r="J2945" s="122" t="s">
        <v>18870</v>
      </c>
      <c r="K2945" s="110" t="s">
        <v>18823</v>
      </c>
      <c r="L2945" s="110" t="s">
        <v>18835</v>
      </c>
      <c r="M2945" s="134" t="str">
        <f t="shared" si="104"/>
        <v/>
      </c>
      <c r="N2945" s="110"/>
      <c r="O2945" s="110"/>
      <c r="P2945" s="234" t="s">
        <v>18856</v>
      </c>
    </row>
    <row r="2946" spans="1:16" x14ac:dyDescent="0.2">
      <c r="A2946" s="154"/>
      <c r="B2946" s="154"/>
      <c r="C2946" s="154"/>
      <c r="D2946" s="149"/>
      <c r="E2946" s="149"/>
      <c r="F2946" s="150"/>
      <c r="H2946" s="106"/>
      <c r="I2946" s="110" t="str">
        <f t="shared" si="101"/>
        <v/>
      </c>
      <c r="J2946" s="122" t="s">
        <v>18871</v>
      </c>
      <c r="K2946" s="110" t="s">
        <v>18824</v>
      </c>
      <c r="L2946" s="110" t="s">
        <v>18836</v>
      </c>
      <c r="M2946" s="134" t="str">
        <f t="shared" si="104"/>
        <v/>
      </c>
      <c r="N2946" s="110"/>
      <c r="O2946" s="110"/>
      <c r="P2946" s="234" t="s">
        <v>18854</v>
      </c>
    </row>
    <row r="2947" spans="1:16" x14ac:dyDescent="0.2">
      <c r="A2947" s="154"/>
      <c r="B2947" s="154"/>
      <c r="C2947" s="154"/>
      <c r="D2947" s="149"/>
      <c r="E2947" s="149"/>
      <c r="F2947" s="150"/>
      <c r="H2947" s="106"/>
      <c r="I2947" s="110" t="str">
        <f t="shared" si="101"/>
        <v>ZGA</v>
      </c>
      <c r="J2947" s="122" t="s">
        <v>18872</v>
      </c>
      <c r="K2947" s="110" t="s">
        <v>18825</v>
      </c>
      <c r="L2947" s="110" t="s">
        <v>18837</v>
      </c>
      <c r="M2947" s="134" t="str">
        <f t="shared" si="104"/>
        <v/>
      </c>
      <c r="N2947" s="110"/>
      <c r="O2947" s="110"/>
      <c r="P2947" s="234" t="s">
        <v>18855</v>
      </c>
    </row>
    <row r="2948" spans="1:16" x14ac:dyDescent="0.2">
      <c r="A2948" s="154"/>
      <c r="B2948" s="154"/>
      <c r="C2948" s="154"/>
      <c r="D2948" s="149"/>
      <c r="E2948" s="149"/>
      <c r="F2948" s="150"/>
      <c r="H2948" s="106"/>
      <c r="I2948" s="110" t="str">
        <f t="shared" si="101"/>
        <v/>
      </c>
      <c r="J2948" s="122" t="s">
        <v>18873</v>
      </c>
      <c r="K2948" s="110" t="s">
        <v>18826</v>
      </c>
      <c r="L2948" s="110" t="s">
        <v>18838</v>
      </c>
      <c r="M2948" s="134" t="str">
        <f t="shared" si="104"/>
        <v/>
      </c>
      <c r="N2948" s="110"/>
      <c r="O2948" s="110"/>
      <c r="P2948" s="234" t="s">
        <v>18857</v>
      </c>
    </row>
    <row r="2949" spans="1:16" x14ac:dyDescent="0.2">
      <c r="A2949" s="154"/>
      <c r="B2949" s="154"/>
      <c r="C2949" s="154"/>
      <c r="D2949" s="149"/>
      <c r="E2949" s="149"/>
      <c r="F2949" s="150"/>
      <c r="H2949" s="106"/>
      <c r="I2949" s="110" t="str">
        <f t="shared" si="101"/>
        <v/>
      </c>
      <c r="J2949" s="122" t="s">
        <v>18874</v>
      </c>
      <c r="K2949" s="110" t="s">
        <v>18827</v>
      </c>
      <c r="L2949" s="110" t="s">
        <v>18839</v>
      </c>
      <c r="M2949" s="134" t="str">
        <f t="shared" si="104"/>
        <v/>
      </c>
      <c r="N2949" s="110"/>
      <c r="O2949" s="110"/>
      <c r="P2949" s="234" t="s">
        <v>18858</v>
      </c>
    </row>
    <row r="2950" spans="1:16" x14ac:dyDescent="0.2">
      <c r="A2950" s="154"/>
      <c r="B2950" s="154"/>
      <c r="C2950" s="154"/>
      <c r="D2950" s="149"/>
      <c r="E2950" s="149"/>
      <c r="F2950" s="150"/>
      <c r="H2950" s="106"/>
      <c r="I2950" s="110" t="str">
        <f t="shared" si="101"/>
        <v>ZGX</v>
      </c>
      <c r="J2950" s="122" t="s">
        <v>18875</v>
      </c>
      <c r="K2950" s="110" t="s">
        <v>18828</v>
      </c>
      <c r="L2950" s="110" t="s">
        <v>18840</v>
      </c>
      <c r="M2950" s="134" t="str">
        <f t="shared" si="104"/>
        <v/>
      </c>
      <c r="N2950" s="110"/>
      <c r="O2950" s="110"/>
      <c r="P2950" s="234" t="s">
        <v>18859</v>
      </c>
    </row>
    <row r="2951" spans="1:16" x14ac:dyDescent="0.2">
      <c r="A2951" s="154"/>
      <c r="B2951" s="154"/>
      <c r="C2951" s="154"/>
      <c r="D2951" s="149"/>
      <c r="E2951" s="149"/>
      <c r="F2951" s="150"/>
      <c r="H2951" s="106"/>
      <c r="I2951" s="110" t="str">
        <f t="shared" si="101"/>
        <v/>
      </c>
      <c r="J2951" s="122" t="s">
        <v>18876</v>
      </c>
      <c r="K2951" s="110" t="s">
        <v>18829</v>
      </c>
      <c r="L2951" s="110" t="s">
        <v>18841</v>
      </c>
      <c r="M2951" s="134" t="str">
        <f t="shared" si="104"/>
        <v/>
      </c>
      <c r="N2951" s="110"/>
      <c r="O2951" s="110"/>
      <c r="P2951" s="234" t="s">
        <v>18860</v>
      </c>
    </row>
    <row r="2952" spans="1:16" x14ac:dyDescent="0.2">
      <c r="A2952" s="154"/>
      <c r="B2952" s="154"/>
      <c r="C2952" s="154"/>
      <c r="D2952" s="149"/>
      <c r="E2952" s="149"/>
      <c r="F2952" s="150"/>
      <c r="H2952" s="106"/>
      <c r="I2952" s="110" t="str">
        <f t="shared" si="101"/>
        <v>ZGT</v>
      </c>
      <c r="J2952" s="122" t="s">
        <v>18877</v>
      </c>
      <c r="K2952" s="110" t="s">
        <v>18830</v>
      </c>
      <c r="L2952" s="110" t="s">
        <v>18842</v>
      </c>
      <c r="M2952" s="134" t="str">
        <f t="shared" si="104"/>
        <v/>
      </c>
      <c r="N2952" s="110"/>
      <c r="O2952" s="110"/>
      <c r="P2952" s="234" t="s">
        <v>18861</v>
      </c>
    </row>
    <row r="2953" spans="1:16" x14ac:dyDescent="0.2">
      <c r="A2953" s="154"/>
      <c r="B2953" s="154"/>
      <c r="C2953" s="154"/>
      <c r="D2953" s="149"/>
      <c r="E2953" s="149"/>
      <c r="F2953" s="150"/>
      <c r="H2953" s="106"/>
      <c r="I2953" s="110" t="str">
        <f t="shared" ref="I2953:I2965" si="105">IFERROR((INDEX(A:E,MATCH($J2953,E:E,0),2)),"")</f>
        <v>ZGG</v>
      </c>
      <c r="J2953" s="122" t="s">
        <v>18878</v>
      </c>
      <c r="K2953" s="110" t="s">
        <v>18735</v>
      </c>
      <c r="L2953" s="110" t="s">
        <v>18843</v>
      </c>
      <c r="M2953" s="134" t="str">
        <f t="shared" si="104"/>
        <v/>
      </c>
      <c r="N2953" s="110"/>
      <c r="O2953" s="110"/>
      <c r="P2953" s="234" t="s">
        <v>18862</v>
      </c>
    </row>
    <row r="2954" spans="1:16" x14ac:dyDescent="0.2">
      <c r="A2954" s="154"/>
      <c r="B2954" s="154"/>
      <c r="C2954" s="154"/>
      <c r="D2954" s="149"/>
      <c r="E2954" s="149"/>
      <c r="F2954" s="150"/>
      <c r="H2954" s="106"/>
      <c r="I2954" s="110" t="str">
        <f t="shared" si="105"/>
        <v/>
      </c>
      <c r="J2954" s="122" t="s">
        <v>18879</v>
      </c>
      <c r="K2954" s="110" t="s">
        <v>18831</v>
      </c>
      <c r="L2954" s="110" t="s">
        <v>18844</v>
      </c>
      <c r="M2954" s="134" t="str">
        <f t="shared" si="104"/>
        <v/>
      </c>
      <c r="N2954" s="110"/>
      <c r="O2954" s="110"/>
      <c r="P2954" s="234" t="s">
        <v>18863</v>
      </c>
    </row>
    <row r="2955" spans="1:16" x14ac:dyDescent="0.2">
      <c r="A2955" s="154"/>
      <c r="B2955" s="154"/>
      <c r="C2955" s="154"/>
      <c r="D2955" s="149"/>
      <c r="E2955" s="149"/>
      <c r="F2955" s="150"/>
      <c r="H2955" s="106"/>
      <c r="I2955" s="110" t="str">
        <f t="shared" si="105"/>
        <v>ZTC</v>
      </c>
      <c r="J2955" s="122" t="s">
        <v>18880</v>
      </c>
      <c r="K2955" s="110" t="s">
        <v>18611</v>
      </c>
      <c r="L2955" s="110" t="s">
        <v>18845</v>
      </c>
      <c r="M2955" s="134" t="str">
        <f t="shared" si="104"/>
        <v/>
      </c>
      <c r="N2955" s="110"/>
      <c r="O2955" s="110"/>
      <c r="P2955" s="234" t="s">
        <v>18864</v>
      </c>
    </row>
    <row r="2956" spans="1:16" x14ac:dyDescent="0.2">
      <c r="A2956" s="154"/>
      <c r="B2956" s="154"/>
      <c r="C2956" s="154"/>
      <c r="D2956" s="149"/>
      <c r="E2956" s="149"/>
      <c r="F2956" s="150"/>
      <c r="H2956" s="106"/>
      <c r="I2956" s="110" t="str">
        <f t="shared" si="105"/>
        <v>ZCT</v>
      </c>
      <c r="J2956" s="122" t="s">
        <v>18881</v>
      </c>
      <c r="K2956" s="110" t="s">
        <v>18832</v>
      </c>
      <c r="L2956" s="110" t="s">
        <v>18846</v>
      </c>
      <c r="M2956" s="134" t="str">
        <f t="shared" si="104"/>
        <v/>
      </c>
      <c r="N2956" s="110"/>
      <c r="O2956" s="110"/>
      <c r="P2956" s="234" t="s">
        <v>18865</v>
      </c>
    </row>
    <row r="2957" spans="1:16" x14ac:dyDescent="0.2">
      <c r="A2957" s="154"/>
      <c r="B2957" s="154"/>
      <c r="C2957" s="154"/>
      <c r="D2957" s="149"/>
      <c r="E2957" s="149"/>
      <c r="F2957" s="150"/>
      <c r="H2957" s="106"/>
      <c r="I2957" s="110" t="str">
        <f t="shared" si="105"/>
        <v>SBS</v>
      </c>
      <c r="J2957" s="122" t="s">
        <v>18903</v>
      </c>
      <c r="K2957" s="110" t="s">
        <v>18437</v>
      </c>
      <c r="L2957" s="110" t="s">
        <v>18904</v>
      </c>
      <c r="M2957" s="134" t="str">
        <f t="shared" si="104"/>
        <v/>
      </c>
      <c r="N2957" s="110"/>
      <c r="O2957" s="110"/>
      <c r="P2957" s="234" t="s">
        <v>18912</v>
      </c>
    </row>
    <row r="2958" spans="1:16" ht="30" x14ac:dyDescent="0.2">
      <c r="A2958" s="154"/>
      <c r="B2958" s="154"/>
      <c r="C2958" s="154"/>
      <c r="D2958" s="149"/>
      <c r="E2958" s="149"/>
      <c r="F2958" s="150"/>
      <c r="H2958" s="237"/>
      <c r="I2958" s="110" t="str">
        <f t="shared" si="105"/>
        <v/>
      </c>
      <c r="J2958" s="238" t="s">
        <v>18913</v>
      </c>
      <c r="K2958" s="110" t="s">
        <v>18914</v>
      </c>
      <c r="L2958" s="110" t="s">
        <v>18915</v>
      </c>
      <c r="M2958" s="110"/>
      <c r="N2958" s="110" t="s">
        <v>842</v>
      </c>
      <c r="O2958" s="110" t="s">
        <v>18906</v>
      </c>
      <c r="P2958" s="112" t="s">
        <v>18916</v>
      </c>
    </row>
    <row r="2959" spans="1:16" ht="30" x14ac:dyDescent="0.2">
      <c r="A2959" s="154"/>
      <c r="B2959" s="154"/>
      <c r="C2959" s="154"/>
      <c r="D2959" s="149"/>
      <c r="E2959" s="149"/>
      <c r="F2959" s="150"/>
      <c r="H2959" s="237"/>
      <c r="I2959" s="110" t="str">
        <f t="shared" si="105"/>
        <v/>
      </c>
      <c r="J2959" s="238" t="s">
        <v>18917</v>
      </c>
      <c r="K2959" s="110" t="s">
        <v>18918</v>
      </c>
      <c r="L2959" s="110" t="s">
        <v>18919</v>
      </c>
      <c r="M2959" s="110"/>
      <c r="N2959" s="110" t="s">
        <v>842</v>
      </c>
      <c r="O2959" s="110" t="s">
        <v>18906</v>
      </c>
      <c r="P2959" s="112" t="s">
        <v>18920</v>
      </c>
    </row>
    <row r="2960" spans="1:16" ht="15" x14ac:dyDescent="0.2">
      <c r="A2960" s="154"/>
      <c r="B2960" s="154"/>
      <c r="C2960" s="154"/>
      <c r="D2960" s="149"/>
      <c r="E2960" s="149"/>
      <c r="F2960" s="150"/>
      <c r="H2960" s="237"/>
      <c r="I2960" s="110" t="str">
        <f t="shared" si="105"/>
        <v/>
      </c>
      <c r="J2960" s="238" t="s">
        <v>18921</v>
      </c>
      <c r="K2960" s="110" t="s">
        <v>18922</v>
      </c>
      <c r="L2960" s="110" t="s">
        <v>18923</v>
      </c>
      <c r="M2960" s="110"/>
      <c r="N2960" s="110"/>
      <c r="O2960" s="110"/>
      <c r="P2960" s="112" t="s">
        <v>18924</v>
      </c>
    </row>
    <row r="2961" spans="1:16" ht="15" x14ac:dyDescent="0.2">
      <c r="A2961" s="154"/>
      <c r="B2961" s="154"/>
      <c r="C2961" s="154"/>
      <c r="D2961" s="149"/>
      <c r="E2961" s="149"/>
      <c r="F2961" s="150"/>
      <c r="H2961" s="237"/>
      <c r="I2961" s="110" t="str">
        <f t="shared" si="105"/>
        <v/>
      </c>
      <c r="J2961" s="238" t="s">
        <v>18925</v>
      </c>
      <c r="K2961" s="110" t="s">
        <v>18926</v>
      </c>
      <c r="L2961" s="110" t="s">
        <v>18927</v>
      </c>
      <c r="M2961" s="110"/>
      <c r="N2961" s="110"/>
      <c r="O2961" s="110"/>
      <c r="P2961" s="112" t="s">
        <v>18928</v>
      </c>
    </row>
    <row r="2962" spans="1:16" ht="15" x14ac:dyDescent="0.2">
      <c r="A2962" s="154"/>
      <c r="B2962" s="154"/>
      <c r="C2962" s="154"/>
      <c r="D2962" s="149"/>
      <c r="E2962" s="149"/>
      <c r="F2962" s="150"/>
      <c r="H2962" s="237"/>
      <c r="I2962" s="110" t="str">
        <f t="shared" si="105"/>
        <v/>
      </c>
      <c r="J2962" s="238" t="s">
        <v>18929</v>
      </c>
      <c r="K2962" s="110" t="s">
        <v>18930</v>
      </c>
      <c r="L2962" s="110" t="s">
        <v>18931</v>
      </c>
      <c r="M2962" s="110"/>
      <c r="N2962" s="110"/>
      <c r="O2962" s="110"/>
      <c r="P2962" s="112" t="s">
        <v>18932</v>
      </c>
    </row>
    <row r="2963" spans="1:16" ht="15" x14ac:dyDescent="0.2">
      <c r="A2963" s="154"/>
      <c r="B2963" s="154"/>
      <c r="C2963" s="154"/>
      <c r="D2963" s="149"/>
      <c r="E2963" s="149"/>
      <c r="F2963" s="150"/>
      <c r="H2963" s="237"/>
      <c r="I2963" s="110" t="str">
        <f t="shared" si="105"/>
        <v/>
      </c>
      <c r="J2963" s="122" t="s">
        <v>18933</v>
      </c>
      <c r="K2963" s="110" t="s">
        <v>18934</v>
      </c>
      <c r="L2963" s="110"/>
      <c r="M2963" s="110"/>
      <c r="N2963" s="110"/>
      <c r="O2963" s="110"/>
      <c r="P2963" s="112" t="s">
        <v>18935</v>
      </c>
    </row>
    <row r="2964" spans="1:16" ht="15" x14ac:dyDescent="0.2">
      <c r="A2964" s="154"/>
      <c r="B2964" s="154"/>
      <c r="C2964" s="154"/>
      <c r="D2964" s="149"/>
      <c r="E2964" s="149"/>
      <c r="F2964" s="150"/>
      <c r="H2964" s="237"/>
      <c r="I2964" s="110" t="str">
        <f t="shared" si="105"/>
        <v/>
      </c>
      <c r="J2964" s="122" t="s">
        <v>19378</v>
      </c>
      <c r="K2964" s="110" t="s">
        <v>19379</v>
      </c>
      <c r="L2964" s="110"/>
      <c r="M2964" s="110"/>
      <c r="N2964" s="110"/>
      <c r="O2964" s="110"/>
      <c r="P2964" s="112" t="s">
        <v>19380</v>
      </c>
    </row>
    <row r="2965" spans="1:16" ht="75" x14ac:dyDescent="0.2">
      <c r="A2965" s="154"/>
      <c r="B2965" s="154"/>
      <c r="C2965" s="154"/>
      <c r="D2965" s="149"/>
      <c r="E2965" s="149"/>
      <c r="F2965" s="150"/>
      <c r="H2965" s="237"/>
      <c r="I2965" s="110" t="str">
        <f t="shared" si="105"/>
        <v/>
      </c>
      <c r="J2965" s="122" t="s">
        <v>19381</v>
      </c>
      <c r="K2965" s="110" t="s">
        <v>19382</v>
      </c>
      <c r="L2965" s="110"/>
      <c r="M2965" s="110"/>
      <c r="N2965" s="110"/>
      <c r="O2965" s="110"/>
      <c r="P2965" s="112" t="s">
        <v>19383</v>
      </c>
    </row>
    <row r="2966" spans="1:16" ht="15" x14ac:dyDescent="0.2">
      <c r="A2966" s="154"/>
      <c r="B2966" s="154"/>
      <c r="C2966" s="154"/>
      <c r="D2966" s="149"/>
      <c r="E2966" s="149"/>
      <c r="F2966" s="150"/>
      <c r="H2966" s="237"/>
      <c r="I2966" s="110"/>
      <c r="J2966" s="122" t="s">
        <v>19384</v>
      </c>
      <c r="K2966" s="110" t="s">
        <v>19385</v>
      </c>
      <c r="L2966" s="110"/>
      <c r="M2966" s="110"/>
      <c r="N2966" s="110"/>
      <c r="O2966" s="110"/>
      <c r="P2966" s="112" t="s">
        <v>19386</v>
      </c>
    </row>
    <row r="2967" spans="1:16" ht="60" x14ac:dyDescent="0.2">
      <c r="A2967" s="154"/>
      <c r="B2967" s="154"/>
      <c r="C2967" s="154"/>
      <c r="D2967" s="149"/>
      <c r="E2967" s="149"/>
      <c r="F2967" s="150"/>
      <c r="H2967" s="237"/>
      <c r="I2967" s="110"/>
      <c r="J2967" s="122" t="s">
        <v>19387</v>
      </c>
      <c r="K2967" s="110" t="s">
        <v>19388</v>
      </c>
      <c r="L2967" s="110"/>
      <c r="M2967" s="110"/>
      <c r="N2967" s="110"/>
      <c r="O2967" s="110"/>
      <c r="P2967" s="112" t="s">
        <v>19389</v>
      </c>
    </row>
    <row r="2968" spans="1:16" ht="15" x14ac:dyDescent="0.2">
      <c r="A2968" s="154"/>
      <c r="B2968" s="154"/>
      <c r="C2968" s="154"/>
      <c r="D2968" s="149"/>
      <c r="E2968" s="149"/>
      <c r="F2968" s="150"/>
      <c r="H2968" s="237"/>
      <c r="I2968" s="110"/>
      <c r="J2968" s="122" t="s">
        <v>19390</v>
      </c>
      <c r="K2968" s="110" t="s">
        <v>19391</v>
      </c>
      <c r="L2968" s="110"/>
      <c r="M2968" s="110"/>
      <c r="N2968" s="110"/>
      <c r="O2968" s="110"/>
      <c r="P2968" s="112" t="s">
        <v>19392</v>
      </c>
    </row>
    <row r="2969" spans="1:16" ht="30" x14ac:dyDescent="0.2">
      <c r="A2969" s="154"/>
      <c r="B2969" s="154"/>
      <c r="C2969" s="154"/>
      <c r="D2969" s="149"/>
      <c r="E2969" s="149"/>
      <c r="F2969" s="150"/>
      <c r="H2969" s="237"/>
      <c r="I2969" s="110"/>
      <c r="J2969" s="122" t="s">
        <v>19393</v>
      </c>
      <c r="K2969" s="110" t="s">
        <v>19394</v>
      </c>
      <c r="L2969" s="110"/>
      <c r="M2969" s="110"/>
      <c r="N2969" s="110"/>
      <c r="O2969" s="110"/>
      <c r="P2969" s="112" t="s">
        <v>19395</v>
      </c>
    </row>
    <row r="2970" spans="1:16" ht="32" customHeight="1" x14ac:dyDescent="0.2">
      <c r="A2970" s="154"/>
      <c r="B2970" s="154"/>
      <c r="C2970" s="154"/>
      <c r="D2970" s="149"/>
      <c r="E2970" s="149"/>
      <c r="F2970" s="150"/>
      <c r="H2970" s="237"/>
      <c r="I2970" s="110"/>
      <c r="J2970" s="122" t="s">
        <v>19396</v>
      </c>
      <c r="K2970" s="110" t="s">
        <v>19397</v>
      </c>
      <c r="L2970" s="110"/>
      <c r="M2970" s="110"/>
      <c r="N2970" s="110"/>
      <c r="O2970" s="110"/>
      <c r="P2970" s="112" t="s">
        <v>19398</v>
      </c>
    </row>
    <row r="2971" spans="1:16" ht="30" x14ac:dyDescent="0.2">
      <c r="A2971" s="154"/>
      <c r="B2971" s="154"/>
      <c r="C2971" s="154"/>
      <c r="D2971" s="149"/>
      <c r="E2971" s="149"/>
      <c r="F2971" s="150"/>
      <c r="H2971" s="237"/>
      <c r="I2971" s="110"/>
      <c r="J2971" s="122" t="s">
        <v>19399</v>
      </c>
      <c r="K2971" s="110" t="s">
        <v>19400</v>
      </c>
      <c r="L2971" s="110"/>
      <c r="M2971" s="110"/>
      <c r="N2971" s="110"/>
      <c r="O2971" s="110"/>
      <c r="P2971" s="112" t="s">
        <v>19401</v>
      </c>
    </row>
    <row r="2972" spans="1:16" ht="45" x14ac:dyDescent="0.2">
      <c r="A2972" s="154"/>
      <c r="B2972" s="154"/>
      <c r="C2972" s="154"/>
      <c r="D2972" s="149"/>
      <c r="E2972" s="149"/>
      <c r="F2972" s="150"/>
      <c r="H2972" s="237"/>
      <c r="I2972" s="110"/>
      <c r="J2972" s="122" t="s">
        <v>19402</v>
      </c>
      <c r="K2972" s="110" t="s">
        <v>19403</v>
      </c>
      <c r="L2972" s="110"/>
      <c r="M2972" s="110"/>
      <c r="N2972" s="110"/>
      <c r="O2972" s="110"/>
      <c r="P2972" s="112" t="s">
        <v>19404</v>
      </c>
    </row>
    <row r="2973" spans="1:16" ht="30" x14ac:dyDescent="0.2">
      <c r="A2973" s="154"/>
      <c r="B2973" s="154"/>
      <c r="C2973" s="154"/>
      <c r="D2973" s="149"/>
      <c r="E2973" s="149"/>
      <c r="F2973" s="150"/>
      <c r="H2973" s="237"/>
      <c r="I2973" s="110"/>
      <c r="J2973" s="122" t="s">
        <v>19405</v>
      </c>
      <c r="K2973" s="110" t="s">
        <v>19406</v>
      </c>
      <c r="L2973" s="110"/>
      <c r="M2973" s="110"/>
      <c r="N2973" s="110"/>
      <c r="O2973" s="110"/>
      <c r="P2973" s="112" t="s">
        <v>19407</v>
      </c>
    </row>
    <row r="2974" spans="1:16" ht="15" x14ac:dyDescent="0.2">
      <c r="A2974" s="154"/>
      <c r="B2974" s="154"/>
      <c r="C2974" s="154"/>
      <c r="D2974" s="149"/>
      <c r="E2974" s="149"/>
      <c r="F2974" s="150"/>
      <c r="H2974" s="237"/>
      <c r="I2974" s="110"/>
      <c r="J2974" s="122" t="s">
        <v>19408</v>
      </c>
      <c r="K2974" s="110" t="s">
        <v>19409</v>
      </c>
      <c r="L2974" s="110"/>
      <c r="M2974" s="110"/>
      <c r="N2974" s="110"/>
      <c r="O2974" s="110"/>
      <c r="P2974" s="112" t="s">
        <v>19410</v>
      </c>
    </row>
    <row r="2975" spans="1:16" ht="45" x14ac:dyDescent="0.2">
      <c r="A2975" s="154"/>
      <c r="B2975" s="154"/>
      <c r="C2975" s="154"/>
      <c r="D2975" s="149"/>
      <c r="E2975" s="149"/>
      <c r="F2975" s="150"/>
      <c r="H2975" s="237"/>
      <c r="I2975" s="110"/>
      <c r="J2975" s="122" t="s">
        <v>19411</v>
      </c>
      <c r="K2975" s="110" t="s">
        <v>19412</v>
      </c>
      <c r="L2975" s="110"/>
      <c r="M2975" s="110"/>
      <c r="N2975" s="110"/>
      <c r="O2975" s="110"/>
      <c r="P2975" s="112" t="s">
        <v>19413</v>
      </c>
    </row>
    <row r="2976" spans="1:16" ht="32.5" customHeight="1" x14ac:dyDescent="0.2">
      <c r="A2976" s="154"/>
      <c r="B2976" s="154"/>
      <c r="C2976" s="154"/>
      <c r="D2976" s="149"/>
      <c r="E2976" s="149"/>
      <c r="F2976" s="150"/>
      <c r="H2976" s="237"/>
      <c r="I2976" s="110"/>
      <c r="J2976" s="122" t="s">
        <v>19414</v>
      </c>
      <c r="K2976" s="110" t="s">
        <v>19415</v>
      </c>
      <c r="L2976" s="110"/>
      <c r="M2976" s="110"/>
      <c r="N2976" s="110"/>
      <c r="O2976" s="110"/>
      <c r="P2976" s="112" t="s">
        <v>19416</v>
      </c>
    </row>
    <row r="2977" spans="1:16" ht="15" x14ac:dyDescent="0.2">
      <c r="A2977" s="154"/>
      <c r="B2977" s="154"/>
      <c r="C2977" s="154"/>
      <c r="D2977" s="149"/>
      <c r="E2977" s="149"/>
      <c r="F2977" s="150"/>
      <c r="H2977" s="237"/>
      <c r="I2977" s="110"/>
      <c r="J2977" s="122" t="s">
        <v>19417</v>
      </c>
      <c r="K2977" s="110" t="s">
        <v>19418</v>
      </c>
      <c r="L2977" s="110"/>
      <c r="M2977" s="110"/>
      <c r="N2977" s="110"/>
      <c r="O2977" s="110"/>
      <c r="P2977" s="112" t="s">
        <v>19419</v>
      </c>
    </row>
    <row r="2978" spans="1:16" ht="15" x14ac:dyDescent="0.2">
      <c r="A2978" s="154"/>
      <c r="B2978" s="154"/>
      <c r="C2978" s="154"/>
      <c r="D2978" s="149"/>
      <c r="E2978" s="149"/>
      <c r="F2978" s="150"/>
      <c r="H2978" s="237"/>
      <c r="I2978" s="110"/>
      <c r="J2978" s="122" t="s">
        <v>19420</v>
      </c>
      <c r="K2978" s="110" t="s">
        <v>19421</v>
      </c>
      <c r="L2978" s="110"/>
      <c r="M2978" s="110"/>
      <c r="N2978" s="110"/>
      <c r="O2978" s="110"/>
      <c r="P2978" s="112" t="s">
        <v>19422</v>
      </c>
    </row>
  </sheetData>
  <sheetProtection selectLockedCells="1"/>
  <autoFilter ref="H8:P2966" xr:uid="{00000000-0009-0000-0000-000014000000}"/>
  <customSheetViews>
    <customSheetView guid="{853B6239-A439-411F-9927-AA08BF431DBB}" scale="80" showAutoFilter="1" hiddenColumns="1">
      <selection activeCell="C75" sqref="C75"/>
      <pageMargins left="0.7" right="0.7" top="0.75" bottom="0.75" header="0.3" footer="0.3"/>
      <pageSetup paperSize="9" orientation="portrait" r:id="rId1"/>
      <autoFilter ref="H8:P2966" xr:uid="{0D246C66-FBD5-0A4A-81B2-2EC33389FAF9}"/>
    </customSheetView>
    <customSheetView guid="{03B04745-F29E-4E26-B62E-F0D2264078A4}" scale="80" showAutoFilter="1" hiddenColumns="1" topLeftCell="D3">
      <selection activeCell="G9" sqref="G9"/>
      <pageMargins left="0.7" right="0.7" top="0.75" bottom="0.75" header="0.3" footer="0.3"/>
      <pageSetup paperSize="9" orientation="portrait" r:id="rId2"/>
      <autoFilter ref="G8:O2916" xr:uid="{FE83A48C-98F4-CB40-86B0-F5AF59CD4530}"/>
    </customSheetView>
    <customSheetView guid="{DEC7CBE2-9713-4252-8444-1D6959C164AB}" scale="80" showAutoFilter="1" hiddenColumns="1" topLeftCell="J1">
      <selection activeCell="C9" sqref="C9"/>
      <pageMargins left="0.7" right="0.7" top="0.75" bottom="0.75" header="0.3" footer="0.3"/>
      <pageSetup paperSize="9" orientation="portrait" r:id="rId3"/>
      <autoFilter ref="B1:J1" xr:uid="{8F083A1F-16B7-E340-A1D8-77736607B2F1}"/>
    </customSheetView>
    <customSheetView guid="{9F9DAF4D-D2EF-4660-943E-0C19C13C2663}" scale="80" showAutoFilter="1" hiddenColumns="1" topLeftCell="A55">
      <selection activeCell="J9" sqref="J9:P2966"/>
      <pageMargins left="0.7" right="0.7" top="0.75" bottom="0.75" header="0.3" footer="0.3"/>
      <pageSetup paperSize="9" orientation="portrait" r:id="rId4"/>
      <autoFilter ref="H8:P2966" xr:uid="{D9ACE163-E3DC-C947-8DB8-4B824779FFBE}"/>
    </customSheetView>
  </customSheetViews>
  <conditionalFormatting sqref="A3:XFD3">
    <cfRule type="containsText" dxfId="17" priority="1" operator="containsText" text="Y">
      <formula>NOT(ISERROR(SEARCH("Y",A3)))</formula>
    </cfRule>
  </conditionalFormatting>
  <conditionalFormatting sqref="J1:J1048576">
    <cfRule type="duplicateValues" dxfId="16" priority="2"/>
  </conditionalFormatting>
  <hyperlinks>
    <hyperlink ref="O20" r:id="rId5" display="http://resource.geosciml.org/classifier/cgi/lithology/acidic_igneous_rock" xr:uid="{00000000-0004-0000-1400-000000000000}"/>
  </hyperlinks>
  <pageMargins left="0.7" right="0.7" top="0.75" bottom="0.75" header="0.3" footer="0.3"/>
  <pageSetup paperSize="9" orientation="portrait" r:id="rId6"/>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tabColor theme="7" tint="0.79998168889431442"/>
  </sheetPr>
  <dimension ref="A1:L5190"/>
  <sheetViews>
    <sheetView zoomScale="80" zoomScaleNormal="80" workbookViewId="0">
      <selection activeCell="A9" sqref="A9"/>
    </sheetView>
  </sheetViews>
  <sheetFormatPr baseColWidth="10" defaultColWidth="8.83203125" defaultRowHeight="14" x14ac:dyDescent="0.2"/>
  <cols>
    <col min="1" max="1" width="50.6640625" style="98" customWidth="1"/>
    <col min="2" max="2" width="30.83203125" style="98" customWidth="1"/>
    <col min="3" max="3" width="50.6640625" style="98" customWidth="1"/>
    <col min="4" max="4" width="30.83203125" style="98" customWidth="1"/>
    <col min="5" max="5" width="100.83203125" style="98" customWidth="1"/>
    <col min="6" max="6" width="7.5" style="98" customWidth="1"/>
    <col min="7" max="7" width="28" style="98" bestFit="1" customWidth="1"/>
    <col min="8" max="8" width="20.83203125" style="98" customWidth="1"/>
    <col min="9" max="9" width="20.83203125" style="118" customWidth="1"/>
    <col min="10" max="12" width="65.83203125" style="98" customWidth="1"/>
    <col min="13" max="16384" width="8.83203125" style="98"/>
  </cols>
  <sheetData>
    <row r="1" spans="1:12" ht="25.25" customHeight="1" x14ac:dyDescent="0.2">
      <c r="A1" s="126" t="s">
        <v>15152</v>
      </c>
      <c r="B1" s="126" t="s">
        <v>15153</v>
      </c>
      <c r="C1" s="126" t="s">
        <v>15155</v>
      </c>
      <c r="D1" s="126" t="s">
        <v>15148</v>
      </c>
      <c r="E1" s="126" t="s">
        <v>15172</v>
      </c>
      <c r="G1" s="95" t="s">
        <v>0</v>
      </c>
      <c r="H1" s="96" t="s">
        <v>9459</v>
      </c>
      <c r="I1" s="97" t="s">
        <v>5379</v>
      </c>
      <c r="J1" s="97" t="s">
        <v>5380</v>
      </c>
      <c r="K1" s="97" t="s">
        <v>5117</v>
      </c>
      <c r="L1" s="97" t="s">
        <v>15</v>
      </c>
    </row>
    <row r="2" spans="1:12" ht="25.25" customHeight="1" x14ac:dyDescent="0.2">
      <c r="A2" s="127"/>
      <c r="B2" s="127"/>
      <c r="C2" s="127"/>
      <c r="D2" s="127"/>
      <c r="E2" s="128"/>
      <c r="G2" s="99" t="s">
        <v>120</v>
      </c>
      <c r="H2" s="100"/>
      <c r="I2" s="100"/>
      <c r="J2" s="100"/>
      <c r="K2" s="100"/>
      <c r="L2" s="100"/>
    </row>
    <row r="3" spans="1:12" ht="25.25" customHeight="1" x14ac:dyDescent="0.2">
      <c r="A3" s="125"/>
      <c r="B3" s="125"/>
      <c r="C3" s="125"/>
      <c r="D3" s="125"/>
      <c r="E3" s="129"/>
      <c r="G3" s="101" t="s">
        <v>3</v>
      </c>
      <c r="H3" s="102" t="s">
        <v>4</v>
      </c>
      <c r="I3" s="102"/>
      <c r="J3" s="102"/>
      <c r="K3" s="102"/>
      <c r="L3" s="102"/>
    </row>
    <row r="4" spans="1:12" ht="25.25" customHeight="1" x14ac:dyDescent="0.2">
      <c r="A4" s="130" t="s">
        <v>6</v>
      </c>
      <c r="B4" s="130" t="s">
        <v>6</v>
      </c>
      <c r="C4" s="130"/>
      <c r="D4" s="130"/>
      <c r="E4" s="131"/>
      <c r="G4" s="103" t="s">
        <v>5</v>
      </c>
      <c r="H4" s="104" t="s">
        <v>6</v>
      </c>
      <c r="I4" s="104" t="s">
        <v>6</v>
      </c>
      <c r="J4" s="104" t="s">
        <v>6</v>
      </c>
      <c r="K4" s="104" t="s">
        <v>6</v>
      </c>
      <c r="L4" s="104" t="s">
        <v>6</v>
      </c>
    </row>
    <row r="5" spans="1:12" ht="25.25" customHeight="1" x14ac:dyDescent="0.2">
      <c r="A5" s="130">
        <v>8</v>
      </c>
      <c r="B5" s="130">
        <v>512</v>
      </c>
      <c r="C5" s="130"/>
      <c r="D5" s="130"/>
      <c r="E5" s="131"/>
      <c r="G5" s="103" t="s">
        <v>9</v>
      </c>
      <c r="H5" s="104">
        <v>8</v>
      </c>
      <c r="I5" s="104">
        <v>4</v>
      </c>
      <c r="J5" s="104">
        <v>255</v>
      </c>
      <c r="K5" s="104">
        <v>255</v>
      </c>
      <c r="L5" s="104">
        <v>2048</v>
      </c>
    </row>
    <row r="6" spans="1:12" ht="25.25" customHeight="1" x14ac:dyDescent="0.2">
      <c r="A6" s="130" t="s">
        <v>12</v>
      </c>
      <c r="B6" s="130" t="s">
        <v>12</v>
      </c>
      <c r="C6" s="130"/>
      <c r="D6" s="130"/>
      <c r="E6" s="131"/>
      <c r="G6" s="103" t="s">
        <v>11</v>
      </c>
      <c r="H6" s="104" t="s">
        <v>12</v>
      </c>
      <c r="I6" s="104" t="s">
        <v>12</v>
      </c>
      <c r="J6" s="104" t="s">
        <v>12</v>
      </c>
      <c r="K6" s="104" t="s">
        <v>12</v>
      </c>
      <c r="L6" s="104" t="s">
        <v>12</v>
      </c>
    </row>
    <row r="7" spans="1:12" ht="25.25" customHeight="1" x14ac:dyDescent="0.2">
      <c r="A7" s="130" t="s">
        <v>12</v>
      </c>
      <c r="B7" s="130" t="s">
        <v>12</v>
      </c>
      <c r="C7" s="130"/>
      <c r="D7" s="130"/>
      <c r="E7" s="131"/>
      <c r="G7" s="103" t="s">
        <v>14</v>
      </c>
      <c r="H7" s="104" t="s">
        <v>12</v>
      </c>
      <c r="I7" s="104" t="s">
        <v>12</v>
      </c>
      <c r="J7" s="104" t="s">
        <v>12</v>
      </c>
      <c r="K7" s="104" t="s">
        <v>12</v>
      </c>
      <c r="L7" s="104" t="s">
        <v>12</v>
      </c>
    </row>
    <row r="8" spans="1:12" ht="200" customHeight="1" x14ac:dyDescent="0.2">
      <c r="A8" s="249" t="s">
        <v>15158</v>
      </c>
      <c r="B8" s="249" t="s">
        <v>15157</v>
      </c>
      <c r="C8" s="249" t="s">
        <v>15175</v>
      </c>
      <c r="D8" s="249" t="s">
        <v>15176</v>
      </c>
      <c r="E8" s="132" t="s">
        <v>15173</v>
      </c>
      <c r="G8" s="105" t="s">
        <v>15</v>
      </c>
      <c r="H8" s="119" t="s">
        <v>9458</v>
      </c>
      <c r="I8" s="119" t="s">
        <v>9457</v>
      </c>
      <c r="J8" s="119" t="s">
        <v>9456</v>
      </c>
      <c r="K8" s="119" t="s">
        <v>5218</v>
      </c>
      <c r="L8" s="119" t="s">
        <v>13971</v>
      </c>
    </row>
    <row r="9" spans="1:12" ht="15" x14ac:dyDescent="0.2">
      <c r="A9" s="246" t="s">
        <v>15181</v>
      </c>
      <c r="B9" s="246" t="s">
        <v>15248</v>
      </c>
      <c r="C9" s="248" t="str">
        <f t="shared" ref="C9:C40" si="0">IFERROR(INDEX(J:J,MATCH(A9,J:J,0),1),IFERROR(INDEX(J:K,MATCH(A9,J:J,0),1),IFERROR(INDEX(J:K,MATCH("*'"&amp;A9&amp;"'*",K:K,0),1),INDEX(J:J,MATCH("*'"&amp;A9&amp;"'*",J:J,0),1))))</f>
        <v>Actinolite</v>
      </c>
      <c r="D9" s="248" t="str">
        <f t="shared" ref="D9:D40" si="1">IFERROR(INDEX(I:J,MATCH(C9,J:J,0),1),IFERROR(INDEX(J:K,MATCH(A9,J:J,0),1),IFERROR(INDEX(I:K,MATCH("*'"&amp;C9&amp;"'*",K:K,0),1),INDEX(I:J,MATCH("*'"&amp;C9&amp;"'*",J:J,0),1))))</f>
        <v>AC</v>
      </c>
      <c r="E9" s="124"/>
      <c r="G9" s="106"/>
      <c r="H9" s="104" t="str">
        <f t="shared" ref="H9:H72" si="2">IF(I9="","",IFERROR((INDEX(A:D,MATCH($I9,D:D,0),2)),""))</f>
        <v>Ab</v>
      </c>
      <c r="I9" s="104" t="s">
        <v>15318</v>
      </c>
      <c r="J9" s="110" t="s">
        <v>9253</v>
      </c>
      <c r="K9" s="110" t="s">
        <v>1095</v>
      </c>
      <c r="L9" s="10" t="s">
        <v>13750</v>
      </c>
    </row>
    <row r="10" spans="1:12" ht="15" x14ac:dyDescent="0.2">
      <c r="A10" s="247" t="s">
        <v>15182</v>
      </c>
      <c r="B10" s="247" t="s">
        <v>15249</v>
      </c>
      <c r="C10" s="248" t="str">
        <f t="shared" si="0"/>
        <v>Adularia</v>
      </c>
      <c r="D10" s="248" t="str">
        <f t="shared" si="1"/>
        <v>AD</v>
      </c>
      <c r="E10" s="124"/>
      <c r="G10" s="106"/>
      <c r="H10" s="104" t="str">
        <f t="shared" si="2"/>
        <v>Ac</v>
      </c>
      <c r="I10" s="104" t="s">
        <v>15316</v>
      </c>
      <c r="J10" s="110" t="s">
        <v>5118</v>
      </c>
      <c r="K10" s="110" t="s">
        <v>1095</v>
      </c>
      <c r="L10" s="10" t="s">
        <v>13274</v>
      </c>
    </row>
    <row r="11" spans="1:12" ht="15" x14ac:dyDescent="0.2">
      <c r="A11" s="246" t="s">
        <v>15183</v>
      </c>
      <c r="B11" s="246" t="s">
        <v>15250</v>
      </c>
      <c r="C11" s="248" t="str">
        <f t="shared" si="0"/>
        <v>Albite</v>
      </c>
      <c r="D11" s="248" t="str">
        <f t="shared" si="1"/>
        <v>AB</v>
      </c>
      <c r="E11" s="124"/>
      <c r="G11" s="106"/>
      <c r="H11" s="104" t="str">
        <f t="shared" si="2"/>
        <v>Ad</v>
      </c>
      <c r="I11" s="104" t="s">
        <v>15317</v>
      </c>
      <c r="J11" s="110" t="s">
        <v>9251</v>
      </c>
      <c r="K11" s="110" t="s">
        <v>1095</v>
      </c>
      <c r="L11" s="10" t="s">
        <v>13748</v>
      </c>
    </row>
    <row r="12" spans="1:12" ht="15" x14ac:dyDescent="0.2">
      <c r="A12" s="246" t="s">
        <v>15184</v>
      </c>
      <c r="B12" s="246" t="s">
        <v>15251</v>
      </c>
      <c r="C12" s="248" t="str">
        <f t="shared" si="0"/>
        <v>Inosilicates with 2-periodic double chains, Si4O11; Amphiboles</v>
      </c>
      <c r="D12" s="248" t="str">
        <f t="shared" si="1"/>
        <v>AM</v>
      </c>
      <c r="E12" s="124"/>
      <c r="G12" s="106"/>
      <c r="H12" s="104" t="str">
        <f t="shared" si="2"/>
        <v/>
      </c>
      <c r="I12" s="104" t="s">
        <v>15070</v>
      </c>
      <c r="J12" s="110" t="s">
        <v>8650</v>
      </c>
      <c r="K12" s="110" t="s">
        <v>15327</v>
      </c>
      <c r="L12" s="10" t="s">
        <v>12963</v>
      </c>
    </row>
    <row r="13" spans="1:12" ht="15" x14ac:dyDescent="0.2">
      <c r="A13" s="246" t="s">
        <v>15185</v>
      </c>
      <c r="B13" s="246" t="s">
        <v>15252</v>
      </c>
      <c r="C13" s="248" t="str">
        <f t="shared" si="0"/>
        <v>Arsenopyrite</v>
      </c>
      <c r="D13" s="248" t="str">
        <f t="shared" si="1"/>
        <v>AS</v>
      </c>
      <c r="E13" s="124"/>
      <c r="G13" s="106"/>
      <c r="H13" s="104" t="str">
        <f t="shared" si="2"/>
        <v>Am</v>
      </c>
      <c r="I13" s="104" t="s">
        <v>15077</v>
      </c>
      <c r="J13" s="110" t="s">
        <v>8837</v>
      </c>
      <c r="K13" s="110" t="s">
        <v>15328</v>
      </c>
      <c r="L13" s="10"/>
    </row>
    <row r="14" spans="1:12" ht="15" x14ac:dyDescent="0.2">
      <c r="A14" s="246" t="s">
        <v>15186</v>
      </c>
      <c r="B14" s="246" t="s">
        <v>15253</v>
      </c>
      <c r="C14" s="248" t="str">
        <f t="shared" si="0"/>
        <v>Azurite</v>
      </c>
      <c r="D14" s="248" t="str">
        <f t="shared" si="1"/>
        <v>AZ</v>
      </c>
      <c r="E14" s="124"/>
      <c r="G14" s="106"/>
      <c r="H14" s="104" t="str">
        <f t="shared" si="2"/>
        <v/>
      </c>
      <c r="I14" s="104" t="s">
        <v>15071</v>
      </c>
      <c r="J14" s="110" t="s">
        <v>9444</v>
      </c>
      <c r="K14" s="110" t="s">
        <v>1095</v>
      </c>
      <c r="L14" s="10" t="s">
        <v>13961</v>
      </c>
    </row>
    <row r="15" spans="1:12" ht="15" x14ac:dyDescent="0.2">
      <c r="A15" s="246" t="s">
        <v>15187</v>
      </c>
      <c r="B15" s="246" t="s">
        <v>15254</v>
      </c>
      <c r="C15" s="248" t="str">
        <f t="shared" si="0"/>
        <v>Barite</v>
      </c>
      <c r="D15" s="248" t="str">
        <f t="shared" si="1"/>
        <v>BA</v>
      </c>
      <c r="E15" s="124"/>
      <c r="G15" s="106"/>
      <c r="H15" s="104" t="str">
        <f t="shared" si="2"/>
        <v/>
      </c>
      <c r="I15" s="104" t="s">
        <v>15069</v>
      </c>
      <c r="J15" s="110" t="s">
        <v>7337</v>
      </c>
      <c r="K15" s="110" t="s">
        <v>1095</v>
      </c>
      <c r="L15" s="10" t="s">
        <v>11436</v>
      </c>
    </row>
    <row r="16" spans="1:12" ht="15" x14ac:dyDescent="0.2">
      <c r="A16" s="246" t="s">
        <v>15188</v>
      </c>
      <c r="B16" s="246" t="s">
        <v>15255</v>
      </c>
      <c r="C16" s="248" t="str">
        <f t="shared" si="0"/>
        <v>Biotite</v>
      </c>
      <c r="D16" s="248" t="str">
        <f t="shared" si="1"/>
        <v>BT</v>
      </c>
      <c r="E16" s="124"/>
      <c r="G16" s="106"/>
      <c r="H16" s="104" t="str">
        <f t="shared" si="2"/>
        <v>As</v>
      </c>
      <c r="I16" s="104" t="s">
        <v>15078</v>
      </c>
      <c r="J16" s="110" t="s">
        <v>5821</v>
      </c>
      <c r="K16" s="110" t="s">
        <v>1095</v>
      </c>
      <c r="L16" s="10" t="s">
        <v>9918</v>
      </c>
    </row>
    <row r="17" spans="1:12" ht="15" x14ac:dyDescent="0.2">
      <c r="A17" s="246" t="s">
        <v>15189</v>
      </c>
      <c r="B17" s="246" t="s">
        <v>15256</v>
      </c>
      <c r="C17" s="248" t="str">
        <f t="shared" si="0"/>
        <v>Bismuthinite</v>
      </c>
      <c r="D17" s="248" t="str">
        <f t="shared" si="1"/>
        <v>BI</v>
      </c>
      <c r="E17" s="124"/>
      <c r="G17" s="106"/>
      <c r="H17" s="104" t="str">
        <f t="shared" si="2"/>
        <v>Az</v>
      </c>
      <c r="I17" s="104" t="s">
        <v>15079</v>
      </c>
      <c r="J17" s="110" t="s">
        <v>6947</v>
      </c>
      <c r="K17" s="110" t="s">
        <v>1095</v>
      </c>
      <c r="L17" s="10" t="s">
        <v>11075</v>
      </c>
    </row>
    <row r="18" spans="1:12" ht="15" x14ac:dyDescent="0.2">
      <c r="A18" s="246" t="s">
        <v>15190</v>
      </c>
      <c r="B18" s="246" t="s">
        <v>15257</v>
      </c>
      <c r="C18" s="248" t="str">
        <f t="shared" si="0"/>
        <v>Bornite</v>
      </c>
      <c r="D18" s="248" t="str">
        <f t="shared" si="1"/>
        <v>BN</v>
      </c>
      <c r="E18" s="124"/>
      <c r="G18" s="106"/>
      <c r="H18" s="104" t="str">
        <f t="shared" si="2"/>
        <v>Ba</v>
      </c>
      <c r="I18" s="104" t="s">
        <v>15080</v>
      </c>
      <c r="J18" s="110" t="s">
        <v>7339</v>
      </c>
      <c r="K18" s="110" t="s">
        <v>1095</v>
      </c>
      <c r="L18" s="10" t="s">
        <v>11438</v>
      </c>
    </row>
    <row r="19" spans="1:12" ht="15" x14ac:dyDescent="0.2">
      <c r="A19" s="246" t="s">
        <v>15191</v>
      </c>
      <c r="B19" s="246" t="s">
        <v>15258</v>
      </c>
      <c r="C19" s="248" t="str">
        <f t="shared" si="0"/>
        <v>Calcite</v>
      </c>
      <c r="D19" s="248" t="str">
        <f t="shared" si="1"/>
        <v>CA</v>
      </c>
      <c r="E19" s="124"/>
      <c r="G19" s="106"/>
      <c r="H19" s="104" t="str">
        <f t="shared" si="2"/>
        <v>Bi</v>
      </c>
      <c r="I19" s="104" t="s">
        <v>247</v>
      </c>
      <c r="J19" s="110" t="s">
        <v>5742</v>
      </c>
      <c r="K19" s="110" t="s">
        <v>1095</v>
      </c>
      <c r="L19" s="10" t="s">
        <v>9839</v>
      </c>
    </row>
    <row r="20" spans="1:12" ht="15" x14ac:dyDescent="0.2">
      <c r="A20" s="246" t="s">
        <v>15192</v>
      </c>
      <c r="B20" s="246" t="s">
        <v>15259</v>
      </c>
      <c r="C20" s="248" t="str">
        <f t="shared" si="0"/>
        <v>CARBONATES (NITRATES)</v>
      </c>
      <c r="D20" s="248" t="str">
        <f t="shared" si="1"/>
        <v>CB</v>
      </c>
      <c r="E20" s="124"/>
      <c r="G20" s="106"/>
      <c r="H20" s="104" t="str">
        <f t="shared" si="2"/>
        <v>Bn</v>
      </c>
      <c r="I20" s="104" t="s">
        <v>15081</v>
      </c>
      <c r="J20" s="110" t="s">
        <v>5538</v>
      </c>
      <c r="K20" s="110" t="s">
        <v>1095</v>
      </c>
      <c r="L20" s="10" t="s">
        <v>9629</v>
      </c>
    </row>
    <row r="21" spans="1:12" ht="15" x14ac:dyDescent="0.2">
      <c r="A21" s="246" t="s">
        <v>15193</v>
      </c>
      <c r="B21" s="246" t="s">
        <v>15260</v>
      </c>
      <c r="C21" s="248" t="str">
        <f t="shared" si="0"/>
        <v>Cassiterite</v>
      </c>
      <c r="D21" s="248" t="str">
        <f t="shared" si="1"/>
        <v>CS</v>
      </c>
      <c r="E21" s="124"/>
      <c r="G21" s="106"/>
      <c r="H21" s="104" t="str">
        <f t="shared" si="2"/>
        <v>Bt</v>
      </c>
      <c r="I21" s="104" t="s">
        <v>15082</v>
      </c>
      <c r="J21" s="110" t="s">
        <v>14058</v>
      </c>
      <c r="K21" s="110" t="s">
        <v>1095</v>
      </c>
      <c r="L21" s="10" t="s">
        <v>13553</v>
      </c>
    </row>
    <row r="22" spans="1:12" ht="15" x14ac:dyDescent="0.2">
      <c r="A22" s="246" t="s">
        <v>15194</v>
      </c>
      <c r="B22" s="246" t="s">
        <v>15261</v>
      </c>
      <c r="C22" s="248" t="str">
        <f t="shared" si="0"/>
        <v>Chalcedony</v>
      </c>
      <c r="D22" s="248" t="str">
        <f t="shared" si="1"/>
        <v>CD</v>
      </c>
      <c r="E22" s="124"/>
      <c r="G22" s="106"/>
      <c r="H22" s="104" t="str">
        <f t="shared" si="2"/>
        <v>Ca</v>
      </c>
      <c r="I22" s="104" t="s">
        <v>230</v>
      </c>
      <c r="J22" s="110" t="s">
        <v>167</v>
      </c>
      <c r="K22" s="110" t="s">
        <v>1095</v>
      </c>
      <c r="L22" s="10" t="s">
        <v>11039</v>
      </c>
    </row>
    <row r="23" spans="1:12" ht="15" x14ac:dyDescent="0.2">
      <c r="A23" s="246" t="s">
        <v>15195</v>
      </c>
      <c r="B23" s="246" t="s">
        <v>15262</v>
      </c>
      <c r="C23" s="248" t="str">
        <f t="shared" si="0"/>
        <v>Chalcocite</v>
      </c>
      <c r="D23" s="248" t="str">
        <f t="shared" si="1"/>
        <v>CC</v>
      </c>
      <c r="E23" s="124"/>
      <c r="G23" s="106"/>
      <c r="H23" s="104" t="str">
        <f t="shared" si="2"/>
        <v>Cb</v>
      </c>
      <c r="I23" s="104" t="s">
        <v>231</v>
      </c>
      <c r="J23" s="110" t="s">
        <v>6897</v>
      </c>
      <c r="K23" s="110" t="s">
        <v>15329</v>
      </c>
      <c r="L23" s="10" t="s">
        <v>1095</v>
      </c>
    </row>
    <row r="24" spans="1:12" ht="15" x14ac:dyDescent="0.2">
      <c r="A24" s="246" t="s">
        <v>15196</v>
      </c>
      <c r="B24" s="246" t="s">
        <v>15263</v>
      </c>
      <c r="C24" s="248" t="str">
        <f t="shared" si="0"/>
        <v>Chalcopyrite</v>
      </c>
      <c r="D24" s="248" t="str">
        <f t="shared" si="1"/>
        <v>CP</v>
      </c>
      <c r="E24" s="124"/>
      <c r="G24" s="106"/>
      <c r="H24" s="104" t="str">
        <f t="shared" si="2"/>
        <v>Cc</v>
      </c>
      <c r="I24" s="104" t="s">
        <v>235</v>
      </c>
      <c r="J24" s="110" t="s">
        <v>5532</v>
      </c>
      <c r="K24" s="110" t="s">
        <v>1095</v>
      </c>
      <c r="L24" s="10" t="s">
        <v>9623</v>
      </c>
    </row>
    <row r="25" spans="1:12" ht="15" x14ac:dyDescent="0.2">
      <c r="A25" s="246" t="s">
        <v>15197</v>
      </c>
      <c r="B25" s="246" t="s">
        <v>15264</v>
      </c>
      <c r="C25" s="248" t="str">
        <f t="shared" si="0"/>
        <v>Chamosite</v>
      </c>
      <c r="D25" s="248" t="str">
        <f t="shared" si="1"/>
        <v>CM</v>
      </c>
      <c r="E25" s="124"/>
      <c r="G25" s="106"/>
      <c r="H25" s="104" t="str">
        <f t="shared" si="2"/>
        <v>Cd</v>
      </c>
      <c r="I25" s="104" t="s">
        <v>15083</v>
      </c>
      <c r="J25" s="110" t="s">
        <v>6417</v>
      </c>
      <c r="K25" s="110" t="s">
        <v>1095</v>
      </c>
      <c r="L25" s="10" t="s">
        <v>10556</v>
      </c>
    </row>
    <row r="26" spans="1:12" ht="15" x14ac:dyDescent="0.2">
      <c r="A26" s="246" t="s">
        <v>15198</v>
      </c>
      <c r="B26" s="246" t="s">
        <v>15265</v>
      </c>
      <c r="C26" s="248" t="str">
        <f t="shared" si="0"/>
        <v>Chlorite</v>
      </c>
      <c r="D26" s="248" t="str">
        <f t="shared" si="1"/>
        <v>CH</v>
      </c>
      <c r="E26" s="124"/>
      <c r="G26" s="106"/>
      <c r="H26" s="104" t="str">
        <f t="shared" si="2"/>
        <v>Ch</v>
      </c>
      <c r="I26" s="104" t="s">
        <v>248</v>
      </c>
      <c r="J26" s="110" t="s">
        <v>9114</v>
      </c>
      <c r="K26" s="110" t="s">
        <v>1095</v>
      </c>
      <c r="L26" s="10"/>
    </row>
    <row r="27" spans="1:12" ht="15" x14ac:dyDescent="0.2">
      <c r="A27" s="246" t="s">
        <v>15199</v>
      </c>
      <c r="B27" s="246" t="s">
        <v>15266</v>
      </c>
      <c r="C27" s="248" t="str">
        <f t="shared" si="0"/>
        <v>Chrysocolla</v>
      </c>
      <c r="D27" s="248" t="str">
        <f t="shared" si="1"/>
        <v>CY</v>
      </c>
      <c r="E27" s="124"/>
      <c r="G27" s="106"/>
      <c r="H27" s="104" t="str">
        <f t="shared" si="2"/>
        <v>Cl</v>
      </c>
      <c r="I27" s="104" t="s">
        <v>232</v>
      </c>
      <c r="J27" s="110" t="s">
        <v>9037</v>
      </c>
      <c r="K27" s="110" t="s">
        <v>15330</v>
      </c>
      <c r="L27" s="10" t="s">
        <v>1095</v>
      </c>
    </row>
    <row r="28" spans="1:12" ht="15" x14ac:dyDescent="0.2">
      <c r="A28" s="246" t="s">
        <v>337</v>
      </c>
      <c r="B28" s="246" t="s">
        <v>15267</v>
      </c>
      <c r="C28" s="248" t="str">
        <f t="shared" si="0"/>
        <v>Phyllosilicates</v>
      </c>
      <c r="D28" s="248" t="str">
        <f t="shared" si="1"/>
        <v>CL</v>
      </c>
      <c r="E28" s="124"/>
      <c r="G28" s="106"/>
      <c r="H28" s="104" t="str">
        <f t="shared" si="2"/>
        <v>Cm</v>
      </c>
      <c r="I28" s="104" t="s">
        <v>15084</v>
      </c>
      <c r="J28" s="110" t="s">
        <v>9119</v>
      </c>
      <c r="K28" s="110" t="s">
        <v>1095</v>
      </c>
      <c r="L28" s="10" t="s">
        <v>13604</v>
      </c>
    </row>
    <row r="29" spans="1:12" ht="15" x14ac:dyDescent="0.2">
      <c r="A29" s="246" t="s">
        <v>15200</v>
      </c>
      <c r="B29" s="246" t="s">
        <v>1050</v>
      </c>
      <c r="C29" s="248" t="str">
        <f t="shared" si="0"/>
        <v>Copper</v>
      </c>
      <c r="D29" s="248" t="str">
        <f t="shared" si="1"/>
        <v>CU</v>
      </c>
      <c r="E29" s="124"/>
      <c r="G29" s="106"/>
      <c r="H29" s="104" t="str">
        <f t="shared" si="2"/>
        <v>Co</v>
      </c>
      <c r="I29" s="104" t="s">
        <v>234</v>
      </c>
      <c r="J29" s="110" t="s">
        <v>8739</v>
      </c>
      <c r="K29" s="110" t="s">
        <v>1095</v>
      </c>
      <c r="L29" s="10" t="s">
        <v>13098</v>
      </c>
    </row>
    <row r="30" spans="1:12" ht="15" x14ac:dyDescent="0.2">
      <c r="A30" s="246" t="s">
        <v>15201</v>
      </c>
      <c r="B30" s="246" t="s">
        <v>15268</v>
      </c>
      <c r="C30" s="248" t="str">
        <f t="shared" si="0"/>
        <v>Cordierite</v>
      </c>
      <c r="D30" s="248" t="str">
        <f t="shared" si="1"/>
        <v>CO</v>
      </c>
      <c r="E30" s="124"/>
      <c r="G30" s="106"/>
      <c r="H30" s="104" t="str">
        <f t="shared" si="2"/>
        <v>Cp</v>
      </c>
      <c r="I30" s="104" t="s">
        <v>15085</v>
      </c>
      <c r="J30" s="110" t="s">
        <v>5628</v>
      </c>
      <c r="K30" s="110" t="s">
        <v>1095</v>
      </c>
      <c r="L30" s="10" t="s">
        <v>9727</v>
      </c>
    </row>
    <row r="31" spans="1:12" ht="15" x14ac:dyDescent="0.2">
      <c r="A31" s="246" t="s">
        <v>15202</v>
      </c>
      <c r="B31" s="246" t="s">
        <v>15269</v>
      </c>
      <c r="C31" s="248" t="str">
        <f t="shared" si="0"/>
        <v>Covellite</v>
      </c>
      <c r="D31" s="248" t="str">
        <f t="shared" si="1"/>
        <v>CV</v>
      </c>
      <c r="E31" s="124"/>
      <c r="G31" s="106"/>
      <c r="H31" s="104" t="str">
        <f t="shared" si="2"/>
        <v>Cs</v>
      </c>
      <c r="I31" s="104" t="s">
        <v>233</v>
      </c>
      <c r="J31" s="110" t="s">
        <v>6429</v>
      </c>
      <c r="K31" s="110" t="s">
        <v>1095</v>
      </c>
      <c r="L31" s="10" t="s">
        <v>10564</v>
      </c>
    </row>
    <row r="32" spans="1:12" ht="15" x14ac:dyDescent="0.2">
      <c r="A32" s="246" t="s">
        <v>15203</v>
      </c>
      <c r="B32" s="246" t="s">
        <v>15270</v>
      </c>
      <c r="C32" s="248" t="str">
        <f t="shared" si="0"/>
        <v>Dolomite</v>
      </c>
      <c r="D32" s="248" t="str">
        <f t="shared" si="1"/>
        <v>DM</v>
      </c>
      <c r="E32" s="124"/>
      <c r="G32" s="106"/>
      <c r="H32" s="104" t="str">
        <f t="shared" si="2"/>
        <v>Cu</v>
      </c>
      <c r="I32" s="104" t="s">
        <v>15086</v>
      </c>
      <c r="J32" s="110" t="s">
        <v>5384</v>
      </c>
      <c r="K32" s="110" t="s">
        <v>1095</v>
      </c>
      <c r="L32" s="10" t="s">
        <v>9461</v>
      </c>
    </row>
    <row r="33" spans="1:12" ht="15" x14ac:dyDescent="0.2">
      <c r="A33" s="246" t="s">
        <v>15204</v>
      </c>
      <c r="B33" s="246" t="s">
        <v>15271</v>
      </c>
      <c r="C33" s="248" t="str">
        <f t="shared" si="0"/>
        <v>Epidote</v>
      </c>
      <c r="D33" s="248" t="str">
        <f t="shared" si="1"/>
        <v>EP</v>
      </c>
      <c r="E33" s="124"/>
      <c r="G33" s="106"/>
      <c r="H33" s="104" t="str">
        <f t="shared" si="2"/>
        <v>Cv</v>
      </c>
      <c r="I33" s="104" t="s">
        <v>249</v>
      </c>
      <c r="J33" s="110" t="s">
        <v>5614</v>
      </c>
      <c r="K33" s="110" t="s">
        <v>1095</v>
      </c>
      <c r="L33" s="10" t="s">
        <v>9711</v>
      </c>
    </row>
    <row r="34" spans="1:12" ht="15" x14ac:dyDescent="0.2">
      <c r="A34" s="246" t="s">
        <v>15205</v>
      </c>
      <c r="B34" s="246" t="s">
        <v>15272</v>
      </c>
      <c r="C34" s="248" t="str">
        <f t="shared" si="0"/>
        <v>Feldspar</v>
      </c>
      <c r="D34" s="248" t="str">
        <f t="shared" si="1"/>
        <v>FS</v>
      </c>
      <c r="E34" s="124"/>
      <c r="G34" s="106"/>
      <c r="H34" s="104" t="str">
        <f t="shared" si="2"/>
        <v>Cy</v>
      </c>
      <c r="I34" s="104" t="s">
        <v>15087</v>
      </c>
      <c r="J34" s="110" t="s">
        <v>9168</v>
      </c>
      <c r="K34" s="110" t="s">
        <v>1095</v>
      </c>
      <c r="L34" s="10" t="s">
        <v>13654</v>
      </c>
    </row>
    <row r="35" spans="1:12" ht="15" x14ac:dyDescent="0.2">
      <c r="A35" s="246" t="s">
        <v>15206</v>
      </c>
      <c r="B35" s="246" t="s">
        <v>15273</v>
      </c>
      <c r="C35" s="248" t="str">
        <f t="shared" si="0"/>
        <v>K-Feldspar</v>
      </c>
      <c r="D35" s="248" t="str">
        <f t="shared" si="1"/>
        <v>KF</v>
      </c>
      <c r="E35" s="124"/>
      <c r="G35" s="106"/>
      <c r="H35" s="104" t="str">
        <f t="shared" si="2"/>
        <v>Dm</v>
      </c>
      <c r="I35" s="104" t="s">
        <v>236</v>
      </c>
      <c r="J35" s="110" t="s">
        <v>190</v>
      </c>
      <c r="K35" s="110" t="s">
        <v>1095</v>
      </c>
      <c r="L35" s="10" t="s">
        <v>11048</v>
      </c>
    </row>
    <row r="36" spans="1:12" ht="15" x14ac:dyDescent="0.2">
      <c r="A36" s="246" t="s">
        <v>15207</v>
      </c>
      <c r="B36" s="246" t="s">
        <v>15274</v>
      </c>
      <c r="C36" s="248" t="str">
        <f t="shared" si="0"/>
        <v>K-Feldspar</v>
      </c>
      <c r="D36" s="248" t="str">
        <f t="shared" si="1"/>
        <v>KF</v>
      </c>
      <c r="E36" s="124"/>
      <c r="G36" s="106"/>
      <c r="H36" s="104" t="str">
        <f t="shared" si="2"/>
        <v>Ep</v>
      </c>
      <c r="I36" s="104" t="s">
        <v>15088</v>
      </c>
      <c r="J36" s="110" t="s">
        <v>8646</v>
      </c>
      <c r="K36" s="110" t="s">
        <v>1095</v>
      </c>
      <c r="L36" s="10" t="s">
        <v>12956</v>
      </c>
    </row>
    <row r="37" spans="1:12" ht="15" x14ac:dyDescent="0.2">
      <c r="A37" s="246" t="s">
        <v>15208</v>
      </c>
      <c r="B37" s="246" t="s">
        <v>15275</v>
      </c>
      <c r="C37" s="248" t="str">
        <f t="shared" si="0"/>
        <v>Fluorite</v>
      </c>
      <c r="D37" s="248" t="str">
        <f t="shared" si="1"/>
        <v>FU</v>
      </c>
      <c r="E37" s="124"/>
      <c r="G37" s="106"/>
      <c r="H37" s="104" t="str">
        <f t="shared" si="2"/>
        <v>Fs</v>
      </c>
      <c r="I37" s="104" t="s">
        <v>15089</v>
      </c>
      <c r="J37" s="110" t="s">
        <v>9241</v>
      </c>
      <c r="K37" s="110" t="s">
        <v>15331</v>
      </c>
      <c r="L37" s="10" t="s">
        <v>13740</v>
      </c>
    </row>
    <row r="38" spans="1:12" ht="15" x14ac:dyDescent="0.2">
      <c r="A38" s="246" t="s">
        <v>15209</v>
      </c>
      <c r="B38" s="246" t="s">
        <v>15276</v>
      </c>
      <c r="C38" s="248" t="str">
        <f t="shared" si="0"/>
        <v>Galena</v>
      </c>
      <c r="D38" s="248" t="str">
        <f t="shared" si="1"/>
        <v>GA</v>
      </c>
      <c r="E38" s="124"/>
      <c r="G38" s="106"/>
      <c r="H38" s="104" t="str">
        <f t="shared" si="2"/>
        <v>Fu</v>
      </c>
      <c r="I38" s="104" t="s">
        <v>15090</v>
      </c>
      <c r="J38" s="110" t="s">
        <v>6135</v>
      </c>
      <c r="K38" s="110" t="s">
        <v>1095</v>
      </c>
      <c r="L38" s="10" t="s">
        <v>10270</v>
      </c>
    </row>
    <row r="39" spans="1:12" ht="15" x14ac:dyDescent="0.2">
      <c r="A39" s="246" t="s">
        <v>15210</v>
      </c>
      <c r="B39" s="246" t="s">
        <v>15277</v>
      </c>
      <c r="C39" s="248" t="str">
        <f t="shared" si="0"/>
        <v>Garnet</v>
      </c>
      <c r="D39" s="248" t="str">
        <f t="shared" si="1"/>
        <v>GR</v>
      </c>
      <c r="E39" s="124"/>
      <c r="G39" s="106"/>
      <c r="H39" s="104" t="str">
        <f t="shared" si="2"/>
        <v>Ga</v>
      </c>
      <c r="I39" s="104" t="s">
        <v>15091</v>
      </c>
      <c r="J39" s="110" t="s">
        <v>5704</v>
      </c>
      <c r="K39" s="110" t="s">
        <v>1095</v>
      </c>
      <c r="L39" s="10" t="s">
        <v>9803</v>
      </c>
    </row>
    <row r="40" spans="1:12" ht="15" x14ac:dyDescent="0.2">
      <c r="A40" s="246" t="s">
        <v>15211</v>
      </c>
      <c r="B40" s="246" t="s">
        <v>15278</v>
      </c>
      <c r="C40" s="248" t="str">
        <f t="shared" si="0"/>
        <v>Gypsum</v>
      </c>
      <c r="D40" s="248" t="str">
        <f t="shared" si="1"/>
        <v>GY</v>
      </c>
      <c r="E40" s="124"/>
      <c r="G40" s="106"/>
      <c r="H40" s="104" t="str">
        <f t="shared" si="2"/>
        <v/>
      </c>
      <c r="I40" s="104" t="s">
        <v>15068</v>
      </c>
      <c r="J40" s="110" t="s">
        <v>5477</v>
      </c>
      <c r="K40" s="110" t="s">
        <v>1095</v>
      </c>
      <c r="L40" s="10" t="s">
        <v>9573</v>
      </c>
    </row>
    <row r="41" spans="1:12" ht="15" x14ac:dyDescent="0.2">
      <c r="A41" s="246" t="s">
        <v>15212</v>
      </c>
      <c r="B41" s="246" t="s">
        <v>15279</v>
      </c>
      <c r="C41" s="248" t="str">
        <f t="shared" ref="C41:C77" si="3">IFERROR(INDEX(J:J,MATCH(A41,J:J,0),1),IFERROR(INDEX(J:K,MATCH(A41,J:J,0),1),IFERROR(INDEX(J:K,MATCH("*'"&amp;A41&amp;"'*",K:K,0),1),INDEX(J:J,MATCH("*'"&amp;A41&amp;"'*",J:J,0),1))))</f>
        <v>Hematite</v>
      </c>
      <c r="D41" s="248" t="str">
        <f t="shared" ref="D41:D72" si="4">IFERROR(INDEX(I:J,MATCH(C41,J:J,0),1),IFERROR(INDEX(J:K,MATCH(A41,J:J,0),1),IFERROR(INDEX(I:K,MATCH("*'"&amp;C41&amp;"'*",K:K,0),1),INDEX(I:J,MATCH("*'"&amp;C41&amp;"'*",J:J,0),1))))</f>
        <v>HE</v>
      </c>
      <c r="E41" s="124"/>
      <c r="G41" s="106"/>
      <c r="H41" s="104" t="str">
        <f t="shared" si="2"/>
        <v>Gr</v>
      </c>
      <c r="I41" s="104" t="s">
        <v>250</v>
      </c>
      <c r="J41" s="110" t="s">
        <v>8407</v>
      </c>
      <c r="K41" s="110" t="s">
        <v>1095</v>
      </c>
      <c r="L41" s="10" t="s">
        <v>12681</v>
      </c>
    </row>
    <row r="42" spans="1:12" ht="15" x14ac:dyDescent="0.2">
      <c r="A42" s="246" t="s">
        <v>15213</v>
      </c>
      <c r="B42" s="246" t="s">
        <v>15280</v>
      </c>
      <c r="C42" s="248" t="str">
        <f t="shared" si="3"/>
        <v>Specularite</v>
      </c>
      <c r="D42" s="248" t="str">
        <f t="shared" si="4"/>
        <v>HS</v>
      </c>
      <c r="E42" s="124"/>
      <c r="G42" s="106"/>
      <c r="H42" s="104" t="str">
        <f t="shared" si="2"/>
        <v/>
      </c>
      <c r="I42" s="104" t="s">
        <v>15072</v>
      </c>
      <c r="J42" s="110" t="s">
        <v>9072</v>
      </c>
      <c r="K42" s="110" t="s">
        <v>15332</v>
      </c>
      <c r="L42" s="10" t="s">
        <v>13537</v>
      </c>
    </row>
    <row r="43" spans="1:12" ht="15" x14ac:dyDescent="0.2">
      <c r="A43" s="246" t="s">
        <v>15214</v>
      </c>
      <c r="B43" s="246" t="s">
        <v>15281</v>
      </c>
      <c r="C43" s="248" t="str">
        <f t="shared" si="3"/>
        <v>Hornblende</v>
      </c>
      <c r="D43" s="248" t="str">
        <f t="shared" si="4"/>
        <v>HB</v>
      </c>
      <c r="E43" s="124"/>
      <c r="G43" s="106"/>
      <c r="H43" s="104" t="str">
        <f t="shared" si="2"/>
        <v>Gy</v>
      </c>
      <c r="I43" s="104" t="s">
        <v>15092</v>
      </c>
      <c r="J43" s="110" t="s">
        <v>7497</v>
      </c>
      <c r="K43" s="110" t="s">
        <v>1095</v>
      </c>
      <c r="L43" s="10" t="s">
        <v>11601</v>
      </c>
    </row>
    <row r="44" spans="1:12" ht="15" x14ac:dyDescent="0.2">
      <c r="A44" s="246" t="s">
        <v>15215</v>
      </c>
      <c r="B44" s="246" t="s">
        <v>15282</v>
      </c>
      <c r="C44" s="248" t="str">
        <f t="shared" si="3"/>
        <v>Illite</v>
      </c>
      <c r="D44" s="248" t="str">
        <f t="shared" si="4"/>
        <v>IL</v>
      </c>
      <c r="E44" s="124"/>
      <c r="G44" s="106"/>
      <c r="H44" s="104" t="str">
        <f t="shared" si="2"/>
        <v>Hb</v>
      </c>
      <c r="I44" s="104" t="s">
        <v>15093</v>
      </c>
      <c r="J44" s="110" t="s">
        <v>8855</v>
      </c>
      <c r="K44" s="110" t="s">
        <v>1095</v>
      </c>
      <c r="L44" s="10" t="s">
        <v>13262</v>
      </c>
    </row>
    <row r="45" spans="1:12" ht="15" x14ac:dyDescent="0.2">
      <c r="A45" s="246" t="s">
        <v>15216</v>
      </c>
      <c r="B45" s="246" t="s">
        <v>15283</v>
      </c>
      <c r="C45" s="248" t="str">
        <f t="shared" si="3"/>
        <v>Kaolinite</v>
      </c>
      <c r="D45" s="248" t="str">
        <f t="shared" si="4"/>
        <v>KA</v>
      </c>
      <c r="E45" s="124"/>
      <c r="G45" s="106"/>
      <c r="H45" s="104" t="str">
        <f t="shared" si="2"/>
        <v>He</v>
      </c>
      <c r="I45" s="104" t="s">
        <v>15094</v>
      </c>
      <c r="J45" s="110" t="s">
        <v>6355</v>
      </c>
      <c r="K45" s="135" t="s">
        <v>15333</v>
      </c>
      <c r="L45" s="10" t="s">
        <v>10487</v>
      </c>
    </row>
    <row r="46" spans="1:12" ht="15" x14ac:dyDescent="0.2">
      <c r="A46" s="246" t="s">
        <v>15217</v>
      </c>
      <c r="B46" s="246" t="s">
        <v>15284</v>
      </c>
      <c r="C46" s="248" t="str">
        <f t="shared" si="3"/>
        <v>Laumontite</v>
      </c>
      <c r="D46" s="248" t="str">
        <f t="shared" si="4"/>
        <v>LU</v>
      </c>
      <c r="E46" s="124"/>
      <c r="G46" s="106"/>
      <c r="H46" s="104" t="str">
        <f t="shared" si="2"/>
        <v>Hs</v>
      </c>
      <c r="I46" s="104" t="s">
        <v>15095</v>
      </c>
      <c r="J46" s="110" t="s">
        <v>6356</v>
      </c>
      <c r="K46" s="110" t="s">
        <v>15334</v>
      </c>
      <c r="L46" s="10" t="s">
        <v>10487</v>
      </c>
    </row>
    <row r="47" spans="1:12" ht="15" x14ac:dyDescent="0.2">
      <c r="A47" s="246" t="s">
        <v>15151</v>
      </c>
      <c r="B47" s="246" t="s">
        <v>15285</v>
      </c>
      <c r="C47" s="248" t="str">
        <f t="shared" si="3"/>
        <v>Goethite</v>
      </c>
      <c r="D47" s="248" t="str">
        <f t="shared" si="4"/>
        <v>LI</v>
      </c>
      <c r="E47" s="124"/>
      <c r="G47" s="106"/>
      <c r="H47" s="104" t="str">
        <f t="shared" si="2"/>
        <v>Il</v>
      </c>
      <c r="I47" s="104" t="s">
        <v>15096</v>
      </c>
      <c r="J47" s="110" t="s">
        <v>9127</v>
      </c>
      <c r="K47" s="110" t="s">
        <v>1095</v>
      </c>
      <c r="L47" s="10" t="s">
        <v>13613</v>
      </c>
    </row>
    <row r="48" spans="1:12" ht="15" x14ac:dyDescent="0.2">
      <c r="A48" s="246" t="s">
        <v>15218</v>
      </c>
      <c r="B48" s="246" t="s">
        <v>15286</v>
      </c>
      <c r="C48" s="248" t="str">
        <f t="shared" si="3"/>
        <v>Magnesite</v>
      </c>
      <c r="D48" s="248" t="str">
        <f t="shared" si="4"/>
        <v>MS</v>
      </c>
      <c r="E48" s="124"/>
      <c r="G48" s="106"/>
      <c r="H48" s="104" t="str">
        <f t="shared" si="2"/>
        <v>Ka</v>
      </c>
      <c r="I48" s="104" t="s">
        <v>237</v>
      </c>
      <c r="J48" s="110" t="s">
        <v>199</v>
      </c>
      <c r="K48" s="110" t="s">
        <v>15335</v>
      </c>
      <c r="L48" s="10" t="s">
        <v>13632</v>
      </c>
    </row>
    <row r="49" spans="1:12" ht="15" x14ac:dyDescent="0.2">
      <c r="A49" s="246" t="s">
        <v>15219</v>
      </c>
      <c r="B49" s="246" t="s">
        <v>15287</v>
      </c>
      <c r="C49" s="248" t="str">
        <f t="shared" si="3"/>
        <v>Magnetite</v>
      </c>
      <c r="D49" s="248" t="str">
        <f t="shared" si="4"/>
        <v>MT</v>
      </c>
      <c r="E49" s="124"/>
      <c r="G49" s="106"/>
      <c r="H49" s="104" t="str">
        <f t="shared" si="2"/>
        <v>Kf</v>
      </c>
      <c r="I49" s="104" t="s">
        <v>15097</v>
      </c>
      <c r="J49" s="110" t="s">
        <v>9246</v>
      </c>
      <c r="K49" s="135" t="s">
        <v>15345</v>
      </c>
      <c r="L49" s="10" t="s">
        <v>13745</v>
      </c>
    </row>
    <row r="50" spans="1:12" ht="15" x14ac:dyDescent="0.2">
      <c r="A50" s="246" t="s">
        <v>15220</v>
      </c>
      <c r="B50" s="246" t="s">
        <v>15288</v>
      </c>
      <c r="C50" s="248" t="str">
        <f t="shared" si="3"/>
        <v>Malachite</v>
      </c>
      <c r="D50" s="248" t="str">
        <f t="shared" si="4"/>
        <v>MA</v>
      </c>
      <c r="E50" s="124"/>
      <c r="G50" s="106"/>
      <c r="H50" s="104" t="str">
        <f t="shared" si="2"/>
        <v>Li</v>
      </c>
      <c r="I50" s="104" t="s">
        <v>238</v>
      </c>
      <c r="J50" s="110" t="s">
        <v>6621</v>
      </c>
      <c r="K50" s="110" t="s">
        <v>15336</v>
      </c>
      <c r="L50" s="10" t="s">
        <v>10756</v>
      </c>
    </row>
    <row r="51" spans="1:12" ht="15" x14ac:dyDescent="0.2">
      <c r="A51" s="246" t="s">
        <v>15221</v>
      </c>
      <c r="B51" s="246" t="s">
        <v>15289</v>
      </c>
      <c r="C51" s="248" t="str">
        <f t="shared" si="3"/>
        <v>Manganite</v>
      </c>
      <c r="D51" s="248" t="str">
        <f t="shared" si="4"/>
        <v>MN</v>
      </c>
      <c r="E51" s="124"/>
      <c r="G51" s="106"/>
      <c r="H51" s="104" t="str">
        <f t="shared" si="2"/>
        <v>Lu</v>
      </c>
      <c r="I51" s="104" t="s">
        <v>15098</v>
      </c>
      <c r="J51" s="110" t="s">
        <v>9318</v>
      </c>
      <c r="K51" s="110" t="s">
        <v>1095</v>
      </c>
      <c r="L51" s="10" t="s">
        <v>13814</v>
      </c>
    </row>
    <row r="52" spans="1:12" ht="15" x14ac:dyDescent="0.2">
      <c r="A52" s="246" t="s">
        <v>15222</v>
      </c>
      <c r="B52" s="246" t="s">
        <v>15290</v>
      </c>
      <c r="C52" s="248" t="str">
        <f t="shared" si="3"/>
        <v>Molybdenite</v>
      </c>
      <c r="D52" s="248" t="str">
        <f t="shared" si="4"/>
        <v>MO</v>
      </c>
      <c r="E52" s="124"/>
      <c r="G52" s="106"/>
      <c r="H52" s="104" t="str">
        <f t="shared" si="2"/>
        <v>Ma</v>
      </c>
      <c r="I52" s="104" t="s">
        <v>15099</v>
      </c>
      <c r="J52" s="110" t="s">
        <v>6948</v>
      </c>
      <c r="K52" s="110" t="s">
        <v>1095</v>
      </c>
      <c r="L52" s="10" t="s">
        <v>11077</v>
      </c>
    </row>
    <row r="53" spans="1:12" ht="15" x14ac:dyDescent="0.2">
      <c r="A53" s="246" t="s">
        <v>15223</v>
      </c>
      <c r="B53" s="246" t="s">
        <v>15291</v>
      </c>
      <c r="C53" s="248" t="str">
        <f t="shared" si="3"/>
        <v>Muscovite</v>
      </c>
      <c r="D53" s="248" t="str">
        <f t="shared" si="4"/>
        <v>MV</v>
      </c>
      <c r="E53" s="124"/>
      <c r="G53" s="106"/>
      <c r="H53" s="104" t="str">
        <f t="shared" si="2"/>
        <v>Mn</v>
      </c>
      <c r="I53" s="104" t="s">
        <v>15100</v>
      </c>
      <c r="J53" s="110" t="s">
        <v>6623</v>
      </c>
      <c r="K53" s="135" t="s">
        <v>15337</v>
      </c>
      <c r="L53" s="10" t="s">
        <v>10759</v>
      </c>
    </row>
    <row r="54" spans="1:12" ht="15" x14ac:dyDescent="0.2">
      <c r="A54" s="246" t="s">
        <v>15224</v>
      </c>
      <c r="B54" s="246" t="s">
        <v>15292</v>
      </c>
      <c r="C54" s="248" t="str">
        <f t="shared" si="3"/>
        <v>Olivine</v>
      </c>
      <c r="D54" s="248" t="str">
        <f t="shared" si="4"/>
        <v>OL</v>
      </c>
      <c r="E54" s="124"/>
      <c r="G54" s="106"/>
      <c r="H54" s="104" t="str">
        <f t="shared" si="2"/>
        <v>Mo</v>
      </c>
      <c r="I54" s="104" t="s">
        <v>15101</v>
      </c>
      <c r="J54" s="110" t="s">
        <v>5782</v>
      </c>
      <c r="K54" s="110" t="s">
        <v>1095</v>
      </c>
      <c r="L54" s="10" t="s">
        <v>9883</v>
      </c>
    </row>
    <row r="55" spans="1:12" ht="15" x14ac:dyDescent="0.2">
      <c r="A55" s="246" t="s">
        <v>15225</v>
      </c>
      <c r="B55" s="246" t="s">
        <v>15293</v>
      </c>
      <c r="C55" s="248" t="str">
        <f t="shared" si="3"/>
        <v>Unknown Mineral Opaque</v>
      </c>
      <c r="D55" s="248" t="str">
        <f t="shared" si="4"/>
        <v>OM</v>
      </c>
      <c r="E55" s="124"/>
      <c r="G55" s="106"/>
      <c r="H55" s="104" t="str">
        <f t="shared" si="2"/>
        <v>Ms</v>
      </c>
      <c r="I55" s="104" t="s">
        <v>239</v>
      </c>
      <c r="J55" s="110" t="s">
        <v>6909</v>
      </c>
      <c r="K55" s="110" t="s">
        <v>1095</v>
      </c>
      <c r="L55" s="10" t="s">
        <v>11041</v>
      </c>
    </row>
    <row r="56" spans="1:12" ht="15" x14ac:dyDescent="0.2">
      <c r="A56" s="246" t="s">
        <v>15226</v>
      </c>
      <c r="B56" s="246" t="s">
        <v>15294</v>
      </c>
      <c r="C56" s="248" t="str">
        <f t="shared" si="3"/>
        <v>Orthoclase</v>
      </c>
      <c r="D56" s="248" t="str">
        <f t="shared" si="4"/>
        <v>OR</v>
      </c>
      <c r="E56" s="124"/>
      <c r="G56" s="106"/>
      <c r="H56" s="104" t="str">
        <f t="shared" si="2"/>
        <v>Mt</v>
      </c>
      <c r="I56" s="104" t="s">
        <v>15102</v>
      </c>
      <c r="J56" s="110" t="s">
        <v>6329</v>
      </c>
      <c r="K56" s="110" t="s">
        <v>1095</v>
      </c>
      <c r="L56" s="10" t="s">
        <v>10460</v>
      </c>
    </row>
    <row r="57" spans="1:12" ht="15" x14ac:dyDescent="0.2">
      <c r="A57" s="246" t="s">
        <v>15227</v>
      </c>
      <c r="B57" s="246" t="s">
        <v>15295</v>
      </c>
      <c r="C57" s="248" t="str">
        <f t="shared" si="3"/>
        <v>Plagioclase</v>
      </c>
      <c r="D57" s="248" t="str">
        <f t="shared" si="4"/>
        <v>PG</v>
      </c>
      <c r="E57" s="124"/>
      <c r="G57" s="106"/>
      <c r="H57" s="104" t="str">
        <f t="shared" si="2"/>
        <v>Mv</v>
      </c>
      <c r="I57" s="104" t="s">
        <v>15103</v>
      </c>
      <c r="J57" s="110" t="s">
        <v>9077</v>
      </c>
      <c r="K57" s="110" t="s">
        <v>1095</v>
      </c>
      <c r="L57" s="10" t="s">
        <v>13545</v>
      </c>
    </row>
    <row r="58" spans="1:12" ht="15" x14ac:dyDescent="0.2">
      <c r="A58" s="246" t="s">
        <v>15228</v>
      </c>
      <c r="B58" s="246" t="s">
        <v>15296</v>
      </c>
      <c r="C58" s="248" t="str">
        <f t="shared" si="3"/>
        <v>Pyrite</v>
      </c>
      <c r="D58" s="248" t="str">
        <f t="shared" si="4"/>
        <v>PY</v>
      </c>
      <c r="E58" s="124"/>
      <c r="G58" s="106"/>
      <c r="H58" s="104" t="str">
        <f t="shared" si="2"/>
        <v>Ol</v>
      </c>
      <c r="I58" s="104" t="s">
        <v>15104</v>
      </c>
      <c r="J58" s="110" t="s">
        <v>8396</v>
      </c>
      <c r="K58" s="110" t="s">
        <v>1095</v>
      </c>
      <c r="L58" s="10" t="s">
        <v>12671</v>
      </c>
    </row>
    <row r="59" spans="1:12" ht="15" x14ac:dyDescent="0.2">
      <c r="A59" s="246" t="s">
        <v>15229</v>
      </c>
      <c r="B59" s="246" t="s">
        <v>15297</v>
      </c>
      <c r="C59" s="248" t="str">
        <f t="shared" si="3"/>
        <v>Pyrolusite</v>
      </c>
      <c r="D59" s="248" t="str">
        <f t="shared" si="4"/>
        <v>PL</v>
      </c>
      <c r="E59" s="124"/>
      <c r="G59" s="106"/>
      <c r="H59" s="104" t="str">
        <f t="shared" si="2"/>
        <v>Om</v>
      </c>
      <c r="I59" s="104" t="s">
        <v>15074</v>
      </c>
      <c r="J59" s="110" t="s">
        <v>9454</v>
      </c>
      <c r="K59" s="135" t="s">
        <v>15346</v>
      </c>
      <c r="L59" s="10"/>
    </row>
    <row r="60" spans="1:12" ht="15" x14ac:dyDescent="0.2">
      <c r="A60" s="246" t="s">
        <v>15230</v>
      </c>
      <c r="B60" s="246" t="s">
        <v>15298</v>
      </c>
      <c r="C60" s="248" t="str">
        <f t="shared" si="3"/>
        <v>Inosilicates: Inosilicates with 2-periodic single chains, Si2O6; pyroxene family</v>
      </c>
      <c r="D60" s="248" t="str">
        <f t="shared" si="4"/>
        <v>PX</v>
      </c>
      <c r="E60" s="124"/>
      <c r="G60" s="106"/>
      <c r="H60" s="104" t="str">
        <f t="shared" si="2"/>
        <v>Or</v>
      </c>
      <c r="I60" s="104" t="s">
        <v>15105</v>
      </c>
      <c r="J60" s="110" t="s">
        <v>9247</v>
      </c>
      <c r="K60" s="110" t="s">
        <v>1095</v>
      </c>
      <c r="L60" s="10" t="s">
        <v>13745</v>
      </c>
    </row>
    <row r="61" spans="1:12" ht="15" x14ac:dyDescent="0.2">
      <c r="A61" s="246" t="s">
        <v>15231</v>
      </c>
      <c r="B61" s="246" t="s">
        <v>15299</v>
      </c>
      <c r="C61" s="248" t="str">
        <f t="shared" si="3"/>
        <v>Pyrrhotite</v>
      </c>
      <c r="D61" s="248" t="str">
        <f t="shared" si="4"/>
        <v>PH</v>
      </c>
      <c r="E61" s="124"/>
      <c r="G61" s="106"/>
      <c r="H61" s="104" t="str">
        <f t="shared" si="2"/>
        <v>Pg</v>
      </c>
      <c r="I61" s="104" t="s">
        <v>15106</v>
      </c>
      <c r="J61" s="110" t="s">
        <v>9259</v>
      </c>
      <c r="K61" s="110" t="s">
        <v>1095</v>
      </c>
      <c r="L61" s="10" t="s">
        <v>13752</v>
      </c>
    </row>
    <row r="62" spans="1:12" ht="15" x14ac:dyDescent="0.2">
      <c r="A62" s="246" t="s">
        <v>15232</v>
      </c>
      <c r="B62" s="246" t="s">
        <v>15300</v>
      </c>
      <c r="C62" s="248" t="str">
        <f t="shared" si="3"/>
        <v>Quartz</v>
      </c>
      <c r="D62" s="248" t="str">
        <f t="shared" si="4"/>
        <v>QZ</v>
      </c>
      <c r="E62" s="124"/>
      <c r="G62" s="106"/>
      <c r="H62" s="104" t="str">
        <f t="shared" si="2"/>
        <v>Ph</v>
      </c>
      <c r="I62" s="104" t="s">
        <v>240</v>
      </c>
      <c r="J62" s="110" t="s">
        <v>5688</v>
      </c>
      <c r="K62" s="110" t="s">
        <v>1095</v>
      </c>
      <c r="L62" s="10" t="s">
        <v>9789</v>
      </c>
    </row>
    <row r="63" spans="1:12" ht="15" x14ac:dyDescent="0.2">
      <c r="A63" s="246" t="s">
        <v>15233</v>
      </c>
      <c r="B63" s="246" t="s">
        <v>15301</v>
      </c>
      <c r="C63" s="248" t="str">
        <f t="shared" si="3"/>
        <v>Stibnite</v>
      </c>
      <c r="D63" s="248" t="str">
        <f t="shared" si="4"/>
        <v>SB</v>
      </c>
      <c r="E63" s="124"/>
      <c r="G63" s="106"/>
      <c r="H63" s="104" t="str">
        <f t="shared" si="2"/>
        <v>Pl</v>
      </c>
      <c r="I63" s="104" t="s">
        <v>15107</v>
      </c>
      <c r="J63" s="110" t="s">
        <v>6431</v>
      </c>
      <c r="K63" s="110" t="s">
        <v>1095</v>
      </c>
      <c r="L63" s="10" t="s">
        <v>10566</v>
      </c>
    </row>
    <row r="64" spans="1:12" ht="15" x14ac:dyDescent="0.2">
      <c r="A64" s="246" t="s">
        <v>15234</v>
      </c>
      <c r="B64" s="246" t="s">
        <v>15302</v>
      </c>
      <c r="C64" s="248" t="str">
        <f t="shared" si="3"/>
        <v>Sericite</v>
      </c>
      <c r="D64" s="248" t="str">
        <f t="shared" si="4"/>
        <v>SE</v>
      </c>
      <c r="E64" s="124"/>
      <c r="G64" s="106"/>
      <c r="H64" s="104" t="str">
        <f t="shared" si="2"/>
        <v>Px</v>
      </c>
      <c r="I64" s="104" t="s">
        <v>15108</v>
      </c>
      <c r="J64" s="110" t="s">
        <v>8794</v>
      </c>
      <c r="K64" s="110" t="s">
        <v>15338</v>
      </c>
      <c r="L64" s="10" t="s">
        <v>1095</v>
      </c>
    </row>
    <row r="65" spans="1:12" ht="15" x14ac:dyDescent="0.2">
      <c r="A65" s="246" t="s">
        <v>15235</v>
      </c>
      <c r="B65" s="246" t="s">
        <v>15303</v>
      </c>
      <c r="C65" s="248" t="str">
        <f t="shared" si="3"/>
        <v>Scheelite</v>
      </c>
      <c r="D65" s="248" t="str">
        <f t="shared" si="4"/>
        <v>SL</v>
      </c>
      <c r="E65" s="124"/>
      <c r="G65" s="106"/>
      <c r="H65" s="104" t="str">
        <f t="shared" si="2"/>
        <v>Py</v>
      </c>
      <c r="I65" s="104" t="s">
        <v>241</v>
      </c>
      <c r="J65" s="110" t="s">
        <v>210</v>
      </c>
      <c r="K65" s="110" t="s">
        <v>1095</v>
      </c>
      <c r="L65" s="10" t="s">
        <v>9894</v>
      </c>
    </row>
    <row r="66" spans="1:12" ht="15" x14ac:dyDescent="0.2">
      <c r="A66" s="246" t="s">
        <v>15236</v>
      </c>
      <c r="B66" s="246" t="s">
        <v>15304</v>
      </c>
      <c r="C66" s="248" t="str">
        <f t="shared" si="3"/>
        <v>Smectite</v>
      </c>
      <c r="D66" s="248" t="str">
        <f t="shared" si="4"/>
        <v>SM</v>
      </c>
      <c r="E66" s="124"/>
      <c r="G66" s="106"/>
      <c r="H66" s="104" t="str">
        <f t="shared" si="2"/>
        <v>Qz</v>
      </c>
      <c r="I66" s="104" t="s">
        <v>242</v>
      </c>
      <c r="J66" s="110" t="s">
        <v>211</v>
      </c>
      <c r="K66" s="110" t="s">
        <v>15347</v>
      </c>
      <c r="L66" s="10" t="s">
        <v>10556</v>
      </c>
    </row>
    <row r="67" spans="1:12" ht="15" x14ac:dyDescent="0.2">
      <c r="A67" s="246" t="s">
        <v>15237</v>
      </c>
      <c r="B67" s="246" t="s">
        <v>15305</v>
      </c>
      <c r="C67" s="248" t="str">
        <f t="shared" si="3"/>
        <v>Sphalerite</v>
      </c>
      <c r="D67" s="248" t="str">
        <f t="shared" si="4"/>
        <v>SP</v>
      </c>
      <c r="E67" s="124"/>
      <c r="G67" s="106"/>
      <c r="H67" s="104" t="str">
        <f t="shared" si="2"/>
        <v>Sb</v>
      </c>
      <c r="I67" s="104" t="s">
        <v>15109</v>
      </c>
      <c r="J67" s="110" t="s">
        <v>5743</v>
      </c>
      <c r="K67" s="110" t="s">
        <v>1095</v>
      </c>
      <c r="L67" s="10" t="s">
        <v>9840</v>
      </c>
    </row>
    <row r="68" spans="1:12" ht="15" x14ac:dyDescent="0.2">
      <c r="A68" s="246" t="s">
        <v>15238</v>
      </c>
      <c r="B68" s="246" t="s">
        <v>15306</v>
      </c>
      <c r="C68" s="248" t="str">
        <f t="shared" si="3"/>
        <v>Rhodochrosite</v>
      </c>
      <c r="D68" s="248" t="str">
        <f t="shared" si="4"/>
        <v>SR</v>
      </c>
      <c r="E68" s="124"/>
      <c r="G68" s="106"/>
      <c r="H68" s="104" t="str">
        <f t="shared" si="2"/>
        <v/>
      </c>
      <c r="I68" s="104" t="s">
        <v>243</v>
      </c>
      <c r="J68" s="110" t="s">
        <v>218</v>
      </c>
      <c r="K68" s="110" t="s">
        <v>1095</v>
      </c>
      <c r="L68" s="10" t="s">
        <v>11045</v>
      </c>
    </row>
    <row r="69" spans="1:12" ht="15" x14ac:dyDescent="0.2">
      <c r="A69" s="246" t="s">
        <v>15239</v>
      </c>
      <c r="B69" s="246" t="s">
        <v>15307</v>
      </c>
      <c r="C69" s="248" t="str">
        <f t="shared" si="3"/>
        <v>Serpentine</v>
      </c>
      <c r="D69" s="248" t="str">
        <f t="shared" si="4"/>
        <v>ST</v>
      </c>
      <c r="E69" s="124"/>
      <c r="G69" s="106"/>
      <c r="H69" s="104" t="str">
        <f t="shared" si="2"/>
        <v>Se</v>
      </c>
      <c r="I69" s="104" t="s">
        <v>15110</v>
      </c>
      <c r="J69" s="110" t="s">
        <v>9078</v>
      </c>
      <c r="K69" s="110" t="s">
        <v>1095</v>
      </c>
      <c r="L69" s="10" t="s">
        <v>13545</v>
      </c>
    </row>
    <row r="70" spans="1:12" ht="15" x14ac:dyDescent="0.2">
      <c r="A70" s="246" t="s">
        <v>15240</v>
      </c>
      <c r="B70" s="246" t="s">
        <v>15308</v>
      </c>
      <c r="C70" s="248" t="str">
        <f t="shared" si="3"/>
        <v>SULFIDES and SULFOSALTS (sulfides, selenides, tellurides; arsenides, antimonides, bismuthides; sulfarsenites, sulfantimonites, sulfbismuthites, etc.)</v>
      </c>
      <c r="D70" s="248" t="str">
        <f t="shared" si="4"/>
        <v>SU</v>
      </c>
      <c r="E70" s="124"/>
      <c r="G70" s="106"/>
      <c r="H70" s="104" t="str">
        <f t="shared" si="2"/>
        <v>Sl</v>
      </c>
      <c r="I70" s="104" t="s">
        <v>252</v>
      </c>
      <c r="J70" s="110" t="s">
        <v>7650</v>
      </c>
      <c r="K70" s="110" t="s">
        <v>1095</v>
      </c>
      <c r="L70" s="10" t="s">
        <v>11766</v>
      </c>
    </row>
    <row r="71" spans="1:12" ht="15" x14ac:dyDescent="0.2">
      <c r="A71" s="246" t="s">
        <v>15241</v>
      </c>
      <c r="B71" s="246" t="s">
        <v>15309</v>
      </c>
      <c r="C71" s="248" t="str">
        <f t="shared" si="3"/>
        <v>Talc</v>
      </c>
      <c r="D71" s="248" t="str">
        <f t="shared" si="4"/>
        <v>TA</v>
      </c>
      <c r="E71" s="124"/>
      <c r="G71" s="106"/>
      <c r="H71" s="104" t="str">
        <f t="shared" si="2"/>
        <v>Sm</v>
      </c>
      <c r="I71" s="104" t="s">
        <v>15111</v>
      </c>
      <c r="J71" s="110" t="s">
        <v>9143</v>
      </c>
      <c r="K71" s="110" t="s">
        <v>1095</v>
      </c>
      <c r="L71" s="10" t="s">
        <v>13631</v>
      </c>
    </row>
    <row r="72" spans="1:12" ht="15" x14ac:dyDescent="0.2">
      <c r="A72" s="246" t="s">
        <v>15242</v>
      </c>
      <c r="B72" s="246" t="s">
        <v>15310</v>
      </c>
      <c r="C72" s="248" t="str">
        <f t="shared" si="3"/>
        <v>Tourmaline</v>
      </c>
      <c r="D72" s="248" t="str">
        <f t="shared" si="4"/>
        <v>TM</v>
      </c>
      <c r="E72" s="124"/>
      <c r="G72" s="106"/>
      <c r="H72" s="104" t="str">
        <f t="shared" si="2"/>
        <v>Sp</v>
      </c>
      <c r="I72" s="104" t="s">
        <v>15112</v>
      </c>
      <c r="J72" s="110" t="s">
        <v>5623</v>
      </c>
      <c r="K72" s="110" t="s">
        <v>1095</v>
      </c>
      <c r="L72" s="10" t="s">
        <v>9721</v>
      </c>
    </row>
    <row r="73" spans="1:12" ht="15" x14ac:dyDescent="0.2">
      <c r="A73" s="246" t="s">
        <v>15243</v>
      </c>
      <c r="B73" s="246" t="s">
        <v>15311</v>
      </c>
      <c r="C73" s="248" t="str">
        <f t="shared" si="3"/>
        <v>Tenorite</v>
      </c>
      <c r="D73" s="248" t="str">
        <f t="shared" ref="D73:D77" si="5">IFERROR(INDEX(I:J,MATCH(C73,J:J,0),1),IFERROR(INDEX(J:K,MATCH(A73,J:J,0),1),IFERROR(INDEX(I:K,MATCH("*'"&amp;C73&amp;"'*",K:K,0),1),INDEX(I:J,MATCH("*'"&amp;C73&amp;"'*",J:J,0),1))))</f>
        <v>TN</v>
      </c>
      <c r="E73" s="124"/>
      <c r="G73" s="106"/>
      <c r="H73" s="104" t="str">
        <f t="shared" ref="H73:H136" si="6">IF(I73="","",IFERROR((INDEX(A:D,MATCH($I73,D:D,0),2)),""))</f>
        <v>Sr</v>
      </c>
      <c r="I73" s="104" t="s">
        <v>15113</v>
      </c>
      <c r="J73" s="110" t="s">
        <v>6910</v>
      </c>
      <c r="K73" s="110" t="s">
        <v>15339</v>
      </c>
      <c r="L73" s="10" t="s">
        <v>11042</v>
      </c>
    </row>
    <row r="74" spans="1:12" ht="15" x14ac:dyDescent="0.2">
      <c r="A74" s="246" t="s">
        <v>15244</v>
      </c>
      <c r="B74" s="246" t="s">
        <v>15312</v>
      </c>
      <c r="C74" s="248" t="str">
        <f t="shared" si="3"/>
        <v>Tetrahedrite</v>
      </c>
      <c r="D74" s="248" t="str">
        <f t="shared" si="5"/>
        <v>TT</v>
      </c>
      <c r="E74" s="124"/>
      <c r="G74" s="106"/>
      <c r="H74" s="104" t="str">
        <f t="shared" si="6"/>
        <v>St</v>
      </c>
      <c r="I74" s="104" t="s">
        <v>244</v>
      </c>
      <c r="J74" s="110" t="s">
        <v>9149</v>
      </c>
      <c r="K74" s="110" t="s">
        <v>1095</v>
      </c>
      <c r="L74" s="10" t="s">
        <v>13635</v>
      </c>
    </row>
    <row r="75" spans="1:12" ht="15" x14ac:dyDescent="0.2">
      <c r="A75" s="246" t="s">
        <v>15245</v>
      </c>
      <c r="B75" s="246" t="s">
        <v>15313</v>
      </c>
      <c r="C75" s="248" t="str">
        <f t="shared" si="3"/>
        <v>Unknown Mineral Transparent</v>
      </c>
      <c r="D75" s="248" t="str">
        <f t="shared" si="5"/>
        <v>UM</v>
      </c>
      <c r="E75" s="124"/>
      <c r="G75" s="106"/>
      <c r="H75" s="104" t="str">
        <f t="shared" si="6"/>
        <v>Su</v>
      </c>
      <c r="I75" s="104" t="s">
        <v>251</v>
      </c>
      <c r="J75" s="110" t="s">
        <v>5495</v>
      </c>
      <c r="K75" s="135" t="s">
        <v>15348</v>
      </c>
      <c r="L75" s="10" t="s">
        <v>1095</v>
      </c>
    </row>
    <row r="76" spans="1:12" ht="15" x14ac:dyDescent="0.2">
      <c r="A76" s="246" t="s">
        <v>15246</v>
      </c>
      <c r="B76" s="246" t="s">
        <v>15314</v>
      </c>
      <c r="C76" s="248" t="str">
        <f t="shared" si="3"/>
        <v>Wolframite</v>
      </c>
      <c r="D76" s="248" t="str">
        <f t="shared" si="5"/>
        <v>WF</v>
      </c>
      <c r="E76" s="124"/>
      <c r="G76" s="106"/>
      <c r="H76" s="104" t="str">
        <f t="shared" si="6"/>
        <v>Ta</v>
      </c>
      <c r="I76" s="104" t="s">
        <v>253</v>
      </c>
      <c r="J76" s="110" t="s">
        <v>224</v>
      </c>
      <c r="K76" s="110" t="s">
        <v>1095</v>
      </c>
      <c r="L76" s="10" t="s">
        <v>13529</v>
      </c>
    </row>
    <row r="77" spans="1:12" ht="15" x14ac:dyDescent="0.2">
      <c r="A77" s="246" t="s">
        <v>15247</v>
      </c>
      <c r="B77" s="246" t="s">
        <v>15315</v>
      </c>
      <c r="C77" s="248" t="str">
        <f t="shared" si="3"/>
        <v>Wollastonite</v>
      </c>
      <c r="D77" s="248" t="str">
        <f t="shared" si="5"/>
        <v>WO</v>
      </c>
      <c r="E77" s="124"/>
      <c r="G77" s="106"/>
      <c r="H77" s="104" t="str">
        <f t="shared" si="6"/>
        <v>Tm</v>
      </c>
      <c r="I77" s="104" t="s">
        <v>15114</v>
      </c>
      <c r="J77" s="110" t="s">
        <v>15075</v>
      </c>
      <c r="K77" s="110" t="s">
        <v>1095</v>
      </c>
      <c r="L77" s="10" t="s">
        <v>15076</v>
      </c>
    </row>
    <row r="78" spans="1:12" ht="15" x14ac:dyDescent="0.2">
      <c r="A78" s="246"/>
      <c r="B78" s="246"/>
      <c r="C78" s="123"/>
      <c r="D78" s="123"/>
      <c r="E78" s="124"/>
      <c r="G78" s="106"/>
      <c r="H78" s="104" t="str">
        <f t="shared" si="6"/>
        <v>Tn</v>
      </c>
      <c r="I78" s="104" t="s">
        <v>246</v>
      </c>
      <c r="J78" s="110" t="s">
        <v>6294</v>
      </c>
      <c r="K78" s="110" t="s">
        <v>1095</v>
      </c>
      <c r="L78" s="10" t="s">
        <v>10429</v>
      </c>
    </row>
    <row r="79" spans="1:12" ht="15" x14ac:dyDescent="0.2">
      <c r="A79" s="246"/>
      <c r="B79" s="246"/>
      <c r="C79" s="123"/>
      <c r="D79" s="123"/>
      <c r="E79" s="124"/>
      <c r="G79" s="106"/>
      <c r="H79" s="104" t="str">
        <f t="shared" si="6"/>
        <v>Tt</v>
      </c>
      <c r="I79" s="104" t="s">
        <v>245</v>
      </c>
      <c r="J79" s="110" t="s">
        <v>5916</v>
      </c>
      <c r="K79" s="110" t="s">
        <v>1095</v>
      </c>
      <c r="L79" s="10" t="s">
        <v>10016</v>
      </c>
    </row>
    <row r="80" spans="1:12" ht="15" x14ac:dyDescent="0.2">
      <c r="A80" s="246"/>
      <c r="B80" s="246"/>
      <c r="C80" s="123"/>
      <c r="D80" s="123"/>
      <c r="E80" s="124"/>
      <c r="G80" s="106"/>
      <c r="H80" s="104" t="str">
        <f t="shared" si="6"/>
        <v>Um</v>
      </c>
      <c r="I80" s="104" t="s">
        <v>355</v>
      </c>
      <c r="J80" s="110" t="s">
        <v>9455</v>
      </c>
      <c r="K80" s="110" t="s">
        <v>15340</v>
      </c>
      <c r="L80" s="10"/>
    </row>
    <row r="81" spans="1:12" ht="15" x14ac:dyDescent="0.2">
      <c r="A81" s="246"/>
      <c r="B81" s="246"/>
      <c r="C81" s="123"/>
      <c r="D81" s="123"/>
      <c r="E81" s="124"/>
      <c r="G81" s="106"/>
      <c r="H81" s="104" t="str">
        <f t="shared" si="6"/>
        <v>Wf</v>
      </c>
      <c r="I81" s="104" t="s">
        <v>15115</v>
      </c>
      <c r="J81" s="110" t="s">
        <v>6450</v>
      </c>
      <c r="K81" s="110" t="s">
        <v>15341</v>
      </c>
      <c r="L81" s="10" t="s">
        <v>10589</v>
      </c>
    </row>
    <row r="82" spans="1:12" ht="15" x14ac:dyDescent="0.2">
      <c r="A82" s="246"/>
      <c r="B82" s="246"/>
      <c r="C82" s="123"/>
      <c r="D82" s="123"/>
      <c r="E82" s="124"/>
      <c r="G82" s="106"/>
      <c r="H82" s="104" t="str">
        <f t="shared" si="6"/>
        <v>Wo</v>
      </c>
      <c r="I82" s="104" t="s">
        <v>15116</v>
      </c>
      <c r="J82" s="110" t="s">
        <v>8917</v>
      </c>
      <c r="K82" s="110" t="s">
        <v>1095</v>
      </c>
      <c r="L82" s="10" t="s">
        <v>13366</v>
      </c>
    </row>
    <row r="83" spans="1:12" ht="15" x14ac:dyDescent="0.2">
      <c r="A83" s="246"/>
      <c r="B83" s="246"/>
      <c r="C83" s="123"/>
      <c r="D83" s="123"/>
      <c r="E83" s="124"/>
      <c r="G83" s="106"/>
      <c r="H83" s="104" t="str">
        <f t="shared" si="6"/>
        <v/>
      </c>
      <c r="I83" s="104" t="s">
        <v>15073</v>
      </c>
      <c r="J83" s="110" t="s">
        <v>9232</v>
      </c>
      <c r="K83" s="135" t="s">
        <v>15349</v>
      </c>
      <c r="L83" s="10" t="s">
        <v>1095</v>
      </c>
    </row>
    <row r="84" spans="1:12" ht="15" x14ac:dyDescent="0.2">
      <c r="A84" s="246"/>
      <c r="B84" s="246"/>
      <c r="C84" s="123"/>
      <c r="D84" s="123"/>
      <c r="E84" s="124"/>
      <c r="G84" s="106"/>
      <c r="H84" s="104" t="str">
        <f t="shared" si="6"/>
        <v/>
      </c>
      <c r="I84" s="104"/>
      <c r="J84" s="110" t="s">
        <v>5381</v>
      </c>
      <c r="K84" s="110" t="s">
        <v>15342</v>
      </c>
      <c r="L84" s="10" t="s">
        <v>1095</v>
      </c>
    </row>
    <row r="85" spans="1:12" ht="15" x14ac:dyDescent="0.2">
      <c r="A85" s="246"/>
      <c r="B85" s="246"/>
      <c r="C85" s="123"/>
      <c r="D85" s="123"/>
      <c r="E85" s="124"/>
      <c r="G85" s="106"/>
      <c r="H85" s="104" t="str">
        <f t="shared" si="6"/>
        <v/>
      </c>
      <c r="I85" s="104"/>
      <c r="J85" s="110" t="s">
        <v>5382</v>
      </c>
      <c r="K85" s="110" t="s">
        <v>1095</v>
      </c>
      <c r="L85" s="10" t="s">
        <v>1095</v>
      </c>
    </row>
    <row r="86" spans="1:12" ht="15" x14ac:dyDescent="0.2">
      <c r="A86" s="246"/>
      <c r="B86" s="246"/>
      <c r="C86" s="123"/>
      <c r="D86" s="123"/>
      <c r="E86" s="124"/>
      <c r="G86" s="106"/>
      <c r="H86" s="104" t="str">
        <f t="shared" si="6"/>
        <v/>
      </c>
      <c r="I86" s="104"/>
      <c r="J86" s="110" t="s">
        <v>5383</v>
      </c>
      <c r="K86" s="110" t="s">
        <v>1095</v>
      </c>
      <c r="L86" s="10" t="s">
        <v>1095</v>
      </c>
    </row>
    <row r="87" spans="1:12" ht="15" x14ac:dyDescent="0.2">
      <c r="A87" s="246"/>
      <c r="B87" s="246"/>
      <c r="C87" s="123"/>
      <c r="D87" s="123"/>
      <c r="E87" s="124"/>
      <c r="G87" s="106"/>
      <c r="H87" s="104" t="str">
        <f t="shared" si="6"/>
        <v/>
      </c>
      <c r="I87" s="104"/>
      <c r="J87" s="110" t="s">
        <v>5385</v>
      </c>
      <c r="K87" s="110" t="s">
        <v>1095</v>
      </c>
      <c r="L87" s="10" t="s">
        <v>9462</v>
      </c>
    </row>
    <row r="88" spans="1:12" ht="15" x14ac:dyDescent="0.2">
      <c r="A88" s="246"/>
      <c r="B88" s="246"/>
      <c r="C88" s="123"/>
      <c r="D88" s="123"/>
      <c r="E88" s="124"/>
      <c r="G88" s="106"/>
      <c r="H88" s="104" t="str">
        <f t="shared" si="6"/>
        <v/>
      </c>
      <c r="I88" s="104"/>
      <c r="J88" s="110" t="s">
        <v>5386</v>
      </c>
      <c r="K88" s="110" t="s">
        <v>1095</v>
      </c>
      <c r="L88" s="10" t="s">
        <v>9463</v>
      </c>
    </row>
    <row r="89" spans="1:12" ht="15" x14ac:dyDescent="0.2">
      <c r="A89" s="246"/>
      <c r="B89" s="246"/>
      <c r="C89" s="123"/>
      <c r="D89" s="123"/>
      <c r="E89" s="124"/>
      <c r="G89" s="106"/>
      <c r="H89" s="104" t="str">
        <f t="shared" si="6"/>
        <v/>
      </c>
      <c r="I89" s="104"/>
      <c r="J89" s="110" t="s">
        <v>5387</v>
      </c>
      <c r="K89" s="110" t="s">
        <v>1095</v>
      </c>
      <c r="L89" s="10" t="s">
        <v>9464</v>
      </c>
    </row>
    <row r="90" spans="1:12" ht="15" x14ac:dyDescent="0.2">
      <c r="A90" s="246"/>
      <c r="B90" s="246"/>
      <c r="C90" s="123"/>
      <c r="D90" s="123"/>
      <c r="E90" s="124"/>
      <c r="G90" s="106"/>
      <c r="H90" s="104" t="str">
        <f t="shared" si="6"/>
        <v/>
      </c>
      <c r="I90" s="104"/>
      <c r="J90" s="110" t="s">
        <v>5388</v>
      </c>
      <c r="K90" s="110" t="s">
        <v>1095</v>
      </c>
      <c r="L90" s="10" t="s">
        <v>9465</v>
      </c>
    </row>
    <row r="91" spans="1:12" ht="15" x14ac:dyDescent="0.2">
      <c r="A91" s="246"/>
      <c r="B91" s="246"/>
      <c r="C91" s="123"/>
      <c r="D91" s="123"/>
      <c r="E91" s="124"/>
      <c r="G91" s="106"/>
      <c r="H91" s="104" t="str">
        <f t="shared" si="6"/>
        <v/>
      </c>
      <c r="I91" s="104"/>
      <c r="J91" s="110" t="s">
        <v>5389</v>
      </c>
      <c r="K91" s="110" t="s">
        <v>1095</v>
      </c>
      <c r="L91" s="10" t="s">
        <v>9466</v>
      </c>
    </row>
    <row r="92" spans="1:12" ht="15" x14ac:dyDescent="0.2">
      <c r="A92" s="246"/>
      <c r="B92" s="246"/>
      <c r="C92" s="123"/>
      <c r="D92" s="123"/>
      <c r="E92" s="124"/>
      <c r="G92" s="106"/>
      <c r="H92" s="104" t="str">
        <f t="shared" si="6"/>
        <v/>
      </c>
      <c r="I92" s="104"/>
      <c r="J92" s="110" t="s">
        <v>5390</v>
      </c>
      <c r="K92" s="110" t="s">
        <v>1095</v>
      </c>
      <c r="L92" s="10" t="s">
        <v>9467</v>
      </c>
    </row>
    <row r="93" spans="1:12" ht="15" x14ac:dyDescent="0.2">
      <c r="A93" s="246"/>
      <c r="B93" s="246"/>
      <c r="C93" s="123"/>
      <c r="D93" s="123"/>
      <c r="E93" s="124"/>
      <c r="G93" s="106"/>
      <c r="H93" s="104" t="str">
        <f t="shared" si="6"/>
        <v/>
      </c>
      <c r="I93" s="104"/>
      <c r="J93" s="110" t="s">
        <v>5391</v>
      </c>
      <c r="K93" s="110" t="s">
        <v>1095</v>
      </c>
      <c r="L93" s="10" t="s">
        <v>9468</v>
      </c>
    </row>
    <row r="94" spans="1:12" ht="15" x14ac:dyDescent="0.2">
      <c r="A94" s="246"/>
      <c r="B94" s="246"/>
      <c r="C94" s="123"/>
      <c r="D94" s="123"/>
      <c r="E94" s="124"/>
      <c r="G94" s="106"/>
      <c r="H94" s="104" t="str">
        <f t="shared" si="6"/>
        <v/>
      </c>
      <c r="I94" s="104"/>
      <c r="J94" s="110" t="s">
        <v>9460</v>
      </c>
      <c r="K94" s="110" t="s">
        <v>1095</v>
      </c>
      <c r="L94" s="10" t="s">
        <v>9469</v>
      </c>
    </row>
    <row r="95" spans="1:12" ht="15" x14ac:dyDescent="0.2">
      <c r="A95" s="246"/>
      <c r="B95" s="246"/>
      <c r="C95" s="123"/>
      <c r="D95" s="123"/>
      <c r="E95" s="124"/>
      <c r="G95" s="106"/>
      <c r="H95" s="104" t="str">
        <f t="shared" si="6"/>
        <v/>
      </c>
      <c r="I95" s="104"/>
      <c r="J95" s="110" t="s">
        <v>5392</v>
      </c>
      <c r="K95" s="110" t="s">
        <v>1095</v>
      </c>
      <c r="L95" s="10" t="s">
        <v>9470</v>
      </c>
    </row>
    <row r="96" spans="1:12" ht="15" x14ac:dyDescent="0.2">
      <c r="A96" s="246"/>
      <c r="B96" s="246"/>
      <c r="C96" s="123"/>
      <c r="D96" s="123"/>
      <c r="E96" s="124"/>
      <c r="G96" s="106"/>
      <c r="H96" s="104" t="str">
        <f t="shared" si="6"/>
        <v/>
      </c>
      <c r="I96" s="104"/>
      <c r="J96" s="110" t="s">
        <v>5393</v>
      </c>
      <c r="K96" s="110" t="s">
        <v>1095</v>
      </c>
      <c r="L96" s="10" t="s">
        <v>9471</v>
      </c>
    </row>
    <row r="97" spans="1:12" ht="15" x14ac:dyDescent="0.2">
      <c r="A97" s="246"/>
      <c r="B97" s="246"/>
      <c r="C97" s="123"/>
      <c r="D97" s="123"/>
      <c r="E97" s="124"/>
      <c r="G97" s="106"/>
      <c r="H97" s="104" t="str">
        <f t="shared" si="6"/>
        <v/>
      </c>
      <c r="I97" s="104"/>
      <c r="J97" s="110" t="s">
        <v>5394</v>
      </c>
      <c r="K97" s="110" t="s">
        <v>1095</v>
      </c>
      <c r="L97" s="10" t="s">
        <v>9472</v>
      </c>
    </row>
    <row r="98" spans="1:12" ht="15" x14ac:dyDescent="0.2">
      <c r="A98" s="246"/>
      <c r="B98" s="246"/>
      <c r="C98" s="123"/>
      <c r="D98" s="123"/>
      <c r="E98" s="124"/>
      <c r="G98" s="106"/>
      <c r="H98" s="104" t="str">
        <f t="shared" si="6"/>
        <v/>
      </c>
      <c r="I98" s="104"/>
      <c r="J98" s="110" t="s">
        <v>14068</v>
      </c>
      <c r="K98" s="110" t="s">
        <v>1095</v>
      </c>
      <c r="L98" s="10" t="s">
        <v>9473</v>
      </c>
    </row>
    <row r="99" spans="1:12" ht="15" x14ac:dyDescent="0.2">
      <c r="A99" s="246"/>
      <c r="B99" s="246"/>
      <c r="C99" s="123"/>
      <c r="D99" s="123"/>
      <c r="E99" s="124"/>
      <c r="G99" s="106"/>
      <c r="H99" s="104" t="str">
        <f t="shared" si="6"/>
        <v/>
      </c>
      <c r="I99" s="104"/>
      <c r="J99" s="110" t="s">
        <v>5395</v>
      </c>
      <c r="K99" s="110" t="s">
        <v>1095</v>
      </c>
      <c r="L99" s="10" t="s">
        <v>1095</v>
      </c>
    </row>
    <row r="100" spans="1:12" ht="15" x14ac:dyDescent="0.2">
      <c r="A100" s="246"/>
      <c r="B100" s="246"/>
      <c r="C100" s="123"/>
      <c r="D100" s="123"/>
      <c r="E100" s="124"/>
      <c r="G100" s="106"/>
      <c r="H100" s="104" t="str">
        <f t="shared" si="6"/>
        <v/>
      </c>
      <c r="I100" s="104"/>
      <c r="J100" s="110" t="s">
        <v>5396</v>
      </c>
      <c r="K100" s="110" t="s">
        <v>1095</v>
      </c>
      <c r="L100" s="10" t="s">
        <v>9474</v>
      </c>
    </row>
    <row r="101" spans="1:12" ht="15" x14ac:dyDescent="0.2">
      <c r="A101" s="246"/>
      <c r="B101" s="246"/>
      <c r="C101" s="123"/>
      <c r="D101" s="123"/>
      <c r="E101" s="124"/>
      <c r="G101" s="106"/>
      <c r="H101" s="104" t="str">
        <f t="shared" si="6"/>
        <v/>
      </c>
      <c r="I101" s="104"/>
      <c r="J101" s="110" t="s">
        <v>5397</v>
      </c>
      <c r="K101" s="110" t="s">
        <v>1095</v>
      </c>
      <c r="L101" s="10" t="s">
        <v>9475</v>
      </c>
    </row>
    <row r="102" spans="1:12" ht="15" x14ac:dyDescent="0.2">
      <c r="A102" s="246"/>
      <c r="B102" s="246"/>
      <c r="C102" s="123"/>
      <c r="D102" s="123"/>
      <c r="E102" s="124"/>
      <c r="G102" s="106"/>
      <c r="H102" s="104" t="str">
        <f t="shared" si="6"/>
        <v/>
      </c>
      <c r="I102" s="104"/>
      <c r="J102" s="110" t="s">
        <v>13973</v>
      </c>
      <c r="K102" s="110" t="s">
        <v>1095</v>
      </c>
      <c r="L102" s="10" t="s">
        <v>9476</v>
      </c>
    </row>
    <row r="103" spans="1:12" ht="15" x14ac:dyDescent="0.2">
      <c r="A103" s="246"/>
      <c r="B103" s="246"/>
      <c r="C103" s="123"/>
      <c r="D103" s="123"/>
      <c r="E103" s="124"/>
      <c r="G103" s="106"/>
      <c r="H103" s="104" t="str">
        <f t="shared" si="6"/>
        <v/>
      </c>
      <c r="I103" s="104"/>
      <c r="J103" s="110" t="s">
        <v>13974</v>
      </c>
      <c r="K103" s="110" t="s">
        <v>1095</v>
      </c>
      <c r="L103" s="10" t="s">
        <v>9477</v>
      </c>
    </row>
    <row r="104" spans="1:12" ht="15" x14ac:dyDescent="0.2">
      <c r="A104" s="246"/>
      <c r="B104" s="246"/>
      <c r="C104" s="123"/>
      <c r="D104" s="123"/>
      <c r="E104" s="124"/>
      <c r="G104" s="106"/>
      <c r="H104" s="104" t="str">
        <f t="shared" si="6"/>
        <v/>
      </c>
      <c r="I104" s="104"/>
      <c r="J104" s="110" t="s">
        <v>13975</v>
      </c>
      <c r="K104" s="110" t="s">
        <v>1095</v>
      </c>
      <c r="L104" s="10" t="s">
        <v>9478</v>
      </c>
    </row>
    <row r="105" spans="1:12" ht="15" x14ac:dyDescent="0.2">
      <c r="A105" s="246"/>
      <c r="B105" s="246"/>
      <c r="C105" s="123"/>
      <c r="D105" s="123"/>
      <c r="E105" s="124"/>
      <c r="G105" s="106"/>
      <c r="H105" s="104" t="str">
        <f t="shared" si="6"/>
        <v/>
      </c>
      <c r="I105" s="104"/>
      <c r="J105" s="110" t="s">
        <v>5398</v>
      </c>
      <c r="K105" s="110" t="s">
        <v>1095</v>
      </c>
      <c r="L105" s="10" t="s">
        <v>9479</v>
      </c>
    </row>
    <row r="106" spans="1:12" ht="15" x14ac:dyDescent="0.2">
      <c r="A106" s="246"/>
      <c r="B106" s="246"/>
      <c r="C106" s="123"/>
      <c r="D106" s="123"/>
      <c r="E106" s="124"/>
      <c r="G106" s="106"/>
      <c r="H106" s="104" t="str">
        <f t="shared" si="6"/>
        <v/>
      </c>
      <c r="I106" s="104"/>
      <c r="J106" s="110" t="s">
        <v>5399</v>
      </c>
      <c r="K106" s="110" t="s">
        <v>1095</v>
      </c>
      <c r="L106" s="10" t="s">
        <v>9480</v>
      </c>
    </row>
    <row r="107" spans="1:12" ht="15" x14ac:dyDescent="0.2">
      <c r="A107" s="246"/>
      <c r="B107" s="246"/>
      <c r="C107" s="123"/>
      <c r="D107" s="123"/>
      <c r="E107" s="124"/>
      <c r="G107" s="106"/>
      <c r="H107" s="104" t="str">
        <f t="shared" si="6"/>
        <v/>
      </c>
      <c r="I107" s="104"/>
      <c r="J107" s="110" t="s">
        <v>13976</v>
      </c>
      <c r="K107" s="110" t="s">
        <v>1095</v>
      </c>
      <c r="L107" s="10" t="s">
        <v>9481</v>
      </c>
    </row>
    <row r="108" spans="1:12" ht="15" x14ac:dyDescent="0.2">
      <c r="A108" s="246"/>
      <c r="B108" s="246"/>
      <c r="C108" s="123"/>
      <c r="D108" s="123"/>
      <c r="E108" s="124"/>
      <c r="G108" s="106"/>
      <c r="H108" s="104" t="str">
        <f t="shared" si="6"/>
        <v/>
      </c>
      <c r="I108" s="104"/>
      <c r="J108" s="110" t="s">
        <v>5400</v>
      </c>
      <c r="K108" s="110" t="s">
        <v>1095</v>
      </c>
      <c r="L108" s="10" t="s">
        <v>1095</v>
      </c>
    </row>
    <row r="109" spans="1:12" ht="15" x14ac:dyDescent="0.2">
      <c r="A109" s="246"/>
      <c r="B109" s="246"/>
      <c r="C109" s="123"/>
      <c r="D109" s="123"/>
      <c r="E109" s="124"/>
      <c r="G109" s="106"/>
      <c r="H109" s="104" t="str">
        <f t="shared" si="6"/>
        <v/>
      </c>
      <c r="I109" s="104"/>
      <c r="J109" s="110" t="s">
        <v>5401</v>
      </c>
      <c r="K109" s="110" t="s">
        <v>1095</v>
      </c>
      <c r="L109" s="10" t="s">
        <v>9482</v>
      </c>
    </row>
    <row r="110" spans="1:12" ht="15" x14ac:dyDescent="0.2">
      <c r="A110" s="246"/>
      <c r="B110" s="246"/>
      <c r="C110" s="123"/>
      <c r="D110" s="123"/>
      <c r="E110" s="124"/>
      <c r="G110" s="106"/>
      <c r="H110" s="104" t="str">
        <f t="shared" si="6"/>
        <v/>
      </c>
      <c r="I110" s="104"/>
      <c r="J110" s="110" t="s">
        <v>5402</v>
      </c>
      <c r="K110" s="110" t="s">
        <v>1095</v>
      </c>
      <c r="L110" s="10" t="s">
        <v>9483</v>
      </c>
    </row>
    <row r="111" spans="1:12" ht="15" x14ac:dyDescent="0.2">
      <c r="A111" s="246"/>
      <c r="B111" s="246"/>
      <c r="C111" s="123"/>
      <c r="D111" s="123"/>
      <c r="E111" s="124"/>
      <c r="G111" s="106"/>
      <c r="H111" s="104" t="str">
        <f t="shared" si="6"/>
        <v/>
      </c>
      <c r="I111" s="104"/>
      <c r="J111" s="110" t="s">
        <v>5403</v>
      </c>
      <c r="K111" s="110" t="s">
        <v>1095</v>
      </c>
      <c r="L111" s="10" t="s">
        <v>9484</v>
      </c>
    </row>
    <row r="112" spans="1:12" ht="15" x14ac:dyDescent="0.2">
      <c r="A112" s="246"/>
      <c r="B112" s="246"/>
      <c r="C112" s="123"/>
      <c r="D112" s="123"/>
      <c r="E112" s="124"/>
      <c r="G112" s="106"/>
      <c r="H112" s="104" t="str">
        <f t="shared" si="6"/>
        <v/>
      </c>
      <c r="I112" s="104"/>
      <c r="J112" s="110" t="s">
        <v>14069</v>
      </c>
      <c r="K112" s="110" t="s">
        <v>1095</v>
      </c>
      <c r="L112" s="10" t="s">
        <v>9485</v>
      </c>
    </row>
    <row r="113" spans="7:12" ht="15" x14ac:dyDescent="0.2">
      <c r="G113" s="106"/>
      <c r="H113" s="104" t="str">
        <f t="shared" si="6"/>
        <v/>
      </c>
      <c r="I113" s="104"/>
      <c r="J113" s="110" t="s">
        <v>5404</v>
      </c>
      <c r="K113" s="110" t="s">
        <v>1095</v>
      </c>
      <c r="L113" s="10" t="s">
        <v>1095</v>
      </c>
    </row>
    <row r="114" spans="7:12" ht="15" x14ac:dyDescent="0.2">
      <c r="G114" s="106"/>
      <c r="H114" s="104" t="str">
        <f t="shared" si="6"/>
        <v/>
      </c>
      <c r="I114" s="104"/>
      <c r="J114" s="110" t="s">
        <v>13977</v>
      </c>
      <c r="K114" s="110" t="s">
        <v>1095</v>
      </c>
      <c r="L114" s="10" t="s">
        <v>9486</v>
      </c>
    </row>
    <row r="115" spans="7:12" ht="15" x14ac:dyDescent="0.2">
      <c r="G115" s="106"/>
      <c r="H115" s="104" t="str">
        <f t="shared" si="6"/>
        <v/>
      </c>
      <c r="I115" s="104"/>
      <c r="J115" s="110" t="s">
        <v>5405</v>
      </c>
      <c r="K115" s="110" t="s">
        <v>1095</v>
      </c>
      <c r="L115" s="10" t="s">
        <v>9487</v>
      </c>
    </row>
    <row r="116" spans="7:12" ht="15" x14ac:dyDescent="0.2">
      <c r="G116" s="106"/>
      <c r="H116" s="104" t="str">
        <f t="shared" si="6"/>
        <v/>
      </c>
      <c r="I116" s="104"/>
      <c r="J116" s="110" t="s">
        <v>5406</v>
      </c>
      <c r="K116" s="110" t="s">
        <v>1095</v>
      </c>
      <c r="L116" s="10" t="s">
        <v>9488</v>
      </c>
    </row>
    <row r="117" spans="7:12" ht="15" x14ac:dyDescent="0.2">
      <c r="G117" s="106"/>
      <c r="H117" s="104" t="str">
        <f t="shared" si="6"/>
        <v/>
      </c>
      <c r="I117" s="104"/>
      <c r="J117" s="110" t="s">
        <v>5407</v>
      </c>
      <c r="K117" s="110" t="s">
        <v>1095</v>
      </c>
      <c r="L117" s="10" t="s">
        <v>9488</v>
      </c>
    </row>
    <row r="118" spans="7:12" ht="15" x14ac:dyDescent="0.2">
      <c r="G118" s="106"/>
      <c r="H118" s="104" t="str">
        <f t="shared" si="6"/>
        <v/>
      </c>
      <c r="I118" s="104"/>
      <c r="J118" s="110" t="s">
        <v>5408</v>
      </c>
      <c r="K118" s="110" t="s">
        <v>1095</v>
      </c>
      <c r="L118" s="10" t="s">
        <v>9489</v>
      </c>
    </row>
    <row r="119" spans="7:12" ht="15" x14ac:dyDescent="0.2">
      <c r="G119" s="106"/>
      <c r="H119" s="104" t="str">
        <f t="shared" si="6"/>
        <v/>
      </c>
      <c r="I119" s="104"/>
      <c r="J119" s="110" t="s">
        <v>5409</v>
      </c>
      <c r="K119" s="110" t="s">
        <v>1095</v>
      </c>
      <c r="L119" s="10" t="s">
        <v>9490</v>
      </c>
    </row>
    <row r="120" spans="7:12" ht="15" x14ac:dyDescent="0.2">
      <c r="G120" s="106"/>
      <c r="H120" s="104" t="str">
        <f t="shared" si="6"/>
        <v/>
      </c>
      <c r="I120" s="104"/>
      <c r="J120" s="110" t="s">
        <v>5410</v>
      </c>
      <c r="K120" s="110" t="s">
        <v>1095</v>
      </c>
      <c r="L120" s="10" t="s">
        <v>9491</v>
      </c>
    </row>
    <row r="121" spans="7:12" ht="15" x14ac:dyDescent="0.2">
      <c r="G121" s="106"/>
      <c r="H121" s="104" t="str">
        <f t="shared" si="6"/>
        <v/>
      </c>
      <c r="I121" s="104"/>
      <c r="J121" s="110" t="s">
        <v>5411</v>
      </c>
      <c r="K121" s="110" t="s">
        <v>1095</v>
      </c>
      <c r="L121" s="10" t="s">
        <v>9492</v>
      </c>
    </row>
    <row r="122" spans="7:12" ht="15" x14ac:dyDescent="0.2">
      <c r="G122" s="106"/>
      <c r="H122" s="104" t="str">
        <f t="shared" si="6"/>
        <v/>
      </c>
      <c r="I122" s="104"/>
      <c r="J122" s="110" t="s">
        <v>5412</v>
      </c>
      <c r="K122" s="110" t="s">
        <v>1095</v>
      </c>
      <c r="L122" s="10" t="s">
        <v>9486</v>
      </c>
    </row>
    <row r="123" spans="7:12" ht="15" x14ac:dyDescent="0.2">
      <c r="G123" s="106"/>
      <c r="H123" s="104" t="str">
        <f t="shared" si="6"/>
        <v/>
      </c>
      <c r="I123" s="104"/>
      <c r="J123" s="110" t="s">
        <v>5413</v>
      </c>
      <c r="K123" s="110" t="s">
        <v>1095</v>
      </c>
      <c r="L123" s="10" t="s">
        <v>9493</v>
      </c>
    </row>
    <row r="124" spans="7:12" ht="15" x14ac:dyDescent="0.2">
      <c r="G124" s="106"/>
      <c r="H124" s="104" t="str">
        <f t="shared" si="6"/>
        <v/>
      </c>
      <c r="I124" s="104"/>
      <c r="J124" s="110" t="s">
        <v>13978</v>
      </c>
      <c r="K124" s="110" t="s">
        <v>1095</v>
      </c>
      <c r="L124" s="10" t="s">
        <v>9494</v>
      </c>
    </row>
    <row r="125" spans="7:12" ht="15" x14ac:dyDescent="0.2">
      <c r="G125" s="106"/>
      <c r="H125" s="104" t="str">
        <f t="shared" si="6"/>
        <v/>
      </c>
      <c r="I125" s="104"/>
      <c r="J125" s="110" t="s">
        <v>5414</v>
      </c>
      <c r="K125" s="110" t="s">
        <v>1095</v>
      </c>
      <c r="L125" s="10" t="s">
        <v>9495</v>
      </c>
    </row>
    <row r="126" spans="7:12" ht="15" x14ac:dyDescent="0.2">
      <c r="G126" s="106"/>
      <c r="H126" s="104" t="str">
        <f t="shared" si="6"/>
        <v/>
      </c>
      <c r="I126" s="104"/>
      <c r="J126" s="110" t="s">
        <v>5415</v>
      </c>
      <c r="K126" s="110" t="s">
        <v>1095</v>
      </c>
      <c r="L126" s="10" t="s">
        <v>9496</v>
      </c>
    </row>
    <row r="127" spans="7:12" ht="15" x14ac:dyDescent="0.2">
      <c r="G127" s="106"/>
      <c r="H127" s="104" t="str">
        <f t="shared" si="6"/>
        <v/>
      </c>
      <c r="I127" s="104"/>
      <c r="J127" s="110" t="s">
        <v>5416</v>
      </c>
      <c r="K127" s="110" t="s">
        <v>1095</v>
      </c>
      <c r="L127" s="10" t="s">
        <v>1095</v>
      </c>
    </row>
    <row r="128" spans="7:12" ht="15" x14ac:dyDescent="0.2">
      <c r="G128" s="106"/>
      <c r="H128" s="104" t="str">
        <f t="shared" si="6"/>
        <v/>
      </c>
      <c r="I128" s="104"/>
      <c r="J128" s="110" t="s">
        <v>14992</v>
      </c>
      <c r="K128" s="110" t="s">
        <v>1095</v>
      </c>
      <c r="L128" s="10" t="s">
        <v>9497</v>
      </c>
    </row>
    <row r="129" spans="7:12" ht="15" x14ac:dyDescent="0.2">
      <c r="G129" s="106"/>
      <c r="H129" s="104" t="str">
        <f t="shared" si="6"/>
        <v/>
      </c>
      <c r="I129" s="104"/>
      <c r="J129" s="110" t="s">
        <v>5417</v>
      </c>
      <c r="K129" s="110" t="s">
        <v>1095</v>
      </c>
      <c r="L129" s="10" t="s">
        <v>9498</v>
      </c>
    </row>
    <row r="130" spans="7:12" ht="15" x14ac:dyDescent="0.2">
      <c r="G130" s="106"/>
      <c r="H130" s="104" t="str">
        <f t="shared" si="6"/>
        <v/>
      </c>
      <c r="I130" s="104"/>
      <c r="J130" s="110" t="s">
        <v>5418</v>
      </c>
      <c r="K130" s="110" t="s">
        <v>1095</v>
      </c>
      <c r="L130" s="10" t="s">
        <v>9499</v>
      </c>
    </row>
    <row r="131" spans="7:12" ht="15" x14ac:dyDescent="0.2">
      <c r="G131" s="106"/>
      <c r="H131" s="104" t="str">
        <f t="shared" si="6"/>
        <v/>
      </c>
      <c r="I131" s="104"/>
      <c r="J131" s="110" t="s">
        <v>13979</v>
      </c>
      <c r="K131" s="110" t="s">
        <v>1095</v>
      </c>
      <c r="L131" s="10" t="s">
        <v>9500</v>
      </c>
    </row>
    <row r="132" spans="7:12" ht="15" x14ac:dyDescent="0.2">
      <c r="G132" s="106"/>
      <c r="H132" s="104" t="str">
        <f t="shared" si="6"/>
        <v/>
      </c>
      <c r="I132" s="104"/>
      <c r="J132" s="110" t="s">
        <v>5419</v>
      </c>
      <c r="K132" s="110" t="s">
        <v>1095</v>
      </c>
      <c r="L132" s="10" t="s">
        <v>9501</v>
      </c>
    </row>
    <row r="133" spans="7:12" ht="15" x14ac:dyDescent="0.2">
      <c r="G133" s="106"/>
      <c r="H133" s="104" t="str">
        <f t="shared" si="6"/>
        <v/>
      </c>
      <c r="I133" s="104"/>
      <c r="J133" s="110" t="s">
        <v>5420</v>
      </c>
      <c r="K133" s="110" t="s">
        <v>1095</v>
      </c>
      <c r="L133" s="10" t="s">
        <v>9502</v>
      </c>
    </row>
    <row r="134" spans="7:12" ht="15" x14ac:dyDescent="0.2">
      <c r="G134" s="106"/>
      <c r="H134" s="104" t="str">
        <f t="shared" si="6"/>
        <v/>
      </c>
      <c r="I134" s="104"/>
      <c r="J134" s="110" t="s">
        <v>5421</v>
      </c>
      <c r="K134" s="110" t="s">
        <v>1095</v>
      </c>
      <c r="L134" s="10" t="s">
        <v>9503</v>
      </c>
    </row>
    <row r="135" spans="7:12" ht="15" x14ac:dyDescent="0.2">
      <c r="G135" s="106"/>
      <c r="H135" s="104" t="str">
        <f t="shared" si="6"/>
        <v/>
      </c>
      <c r="I135" s="104"/>
      <c r="J135" s="110" t="s">
        <v>5422</v>
      </c>
      <c r="K135" s="110" t="s">
        <v>1095</v>
      </c>
      <c r="L135" s="10" t="s">
        <v>9504</v>
      </c>
    </row>
    <row r="136" spans="7:12" ht="15" x14ac:dyDescent="0.2">
      <c r="G136" s="106"/>
      <c r="H136" s="104" t="str">
        <f t="shared" si="6"/>
        <v/>
      </c>
      <c r="I136" s="104"/>
      <c r="J136" s="110" t="s">
        <v>5423</v>
      </c>
      <c r="K136" s="110" t="s">
        <v>1095</v>
      </c>
      <c r="L136" s="10" t="s">
        <v>9505</v>
      </c>
    </row>
    <row r="137" spans="7:12" ht="15" x14ac:dyDescent="0.2">
      <c r="G137" s="106"/>
      <c r="H137" s="104" t="str">
        <f t="shared" ref="H137:H200" si="7">IF(I137="","",IFERROR((INDEX(A:D,MATCH($I137,D:D,0),2)),""))</f>
        <v/>
      </c>
      <c r="I137" s="104"/>
      <c r="J137" s="110" t="s">
        <v>5424</v>
      </c>
      <c r="K137" s="110" t="s">
        <v>1095</v>
      </c>
      <c r="L137" s="10" t="s">
        <v>9506</v>
      </c>
    </row>
    <row r="138" spans="7:12" ht="15" x14ac:dyDescent="0.2">
      <c r="G138" s="106"/>
      <c r="H138" s="104" t="str">
        <f t="shared" si="7"/>
        <v/>
      </c>
      <c r="I138" s="104"/>
      <c r="J138" s="110" t="s">
        <v>14070</v>
      </c>
      <c r="K138" s="110" t="s">
        <v>1095</v>
      </c>
      <c r="L138" s="10" t="s">
        <v>9507</v>
      </c>
    </row>
    <row r="139" spans="7:12" ht="15" x14ac:dyDescent="0.2">
      <c r="G139" s="106"/>
      <c r="H139" s="104" t="str">
        <f t="shared" si="7"/>
        <v/>
      </c>
      <c r="I139" s="104"/>
      <c r="J139" s="110" t="s">
        <v>5425</v>
      </c>
      <c r="K139" s="110" t="s">
        <v>1095</v>
      </c>
      <c r="L139" s="10" t="s">
        <v>1095</v>
      </c>
    </row>
    <row r="140" spans="7:12" ht="15" x14ac:dyDescent="0.2">
      <c r="G140" s="106"/>
      <c r="H140" s="104" t="str">
        <f t="shared" si="7"/>
        <v/>
      </c>
      <c r="I140" s="104"/>
      <c r="J140" s="110" t="s">
        <v>5426</v>
      </c>
      <c r="K140" s="110" t="s">
        <v>1095</v>
      </c>
      <c r="L140" s="10" t="s">
        <v>9508</v>
      </c>
    </row>
    <row r="141" spans="7:12" ht="15" x14ac:dyDescent="0.2">
      <c r="G141" s="106"/>
      <c r="H141" s="104" t="str">
        <f t="shared" si="7"/>
        <v/>
      </c>
      <c r="I141" s="104"/>
      <c r="J141" s="110" t="s">
        <v>5427</v>
      </c>
      <c r="K141" s="110" t="s">
        <v>1095</v>
      </c>
      <c r="L141" s="10" t="s">
        <v>9509</v>
      </c>
    </row>
    <row r="142" spans="7:12" ht="15" x14ac:dyDescent="0.2">
      <c r="G142" s="106"/>
      <c r="H142" s="104" t="str">
        <f t="shared" si="7"/>
        <v/>
      </c>
      <c r="I142" s="104"/>
      <c r="J142" s="110" t="s">
        <v>5428</v>
      </c>
      <c r="K142" s="110" t="s">
        <v>1095</v>
      </c>
      <c r="L142" s="10" t="s">
        <v>9510</v>
      </c>
    </row>
    <row r="143" spans="7:12" ht="15" x14ac:dyDescent="0.2">
      <c r="G143" s="106"/>
      <c r="H143" s="104" t="str">
        <f t="shared" si="7"/>
        <v/>
      </c>
      <c r="I143" s="104"/>
      <c r="J143" s="110" t="s">
        <v>5429</v>
      </c>
      <c r="K143" s="110" t="s">
        <v>1095</v>
      </c>
      <c r="L143" s="10" t="s">
        <v>9511</v>
      </c>
    </row>
    <row r="144" spans="7:12" ht="15" x14ac:dyDescent="0.2">
      <c r="G144" s="106"/>
      <c r="H144" s="104" t="str">
        <f t="shared" si="7"/>
        <v/>
      </c>
      <c r="I144" s="104"/>
      <c r="J144" s="110" t="s">
        <v>5430</v>
      </c>
      <c r="K144" s="110" t="s">
        <v>1095</v>
      </c>
      <c r="L144" s="10" t="s">
        <v>9512</v>
      </c>
    </row>
    <row r="145" spans="7:12" ht="15" x14ac:dyDescent="0.2">
      <c r="G145" s="106"/>
      <c r="H145" s="104" t="str">
        <f t="shared" si="7"/>
        <v/>
      </c>
      <c r="I145" s="104"/>
      <c r="J145" s="110" t="s">
        <v>5431</v>
      </c>
      <c r="K145" s="110" t="s">
        <v>1095</v>
      </c>
      <c r="L145" s="10" t="s">
        <v>9513</v>
      </c>
    </row>
    <row r="146" spans="7:12" ht="15" x14ac:dyDescent="0.2">
      <c r="G146" s="106"/>
      <c r="H146" s="104" t="str">
        <f t="shared" si="7"/>
        <v/>
      </c>
      <c r="I146" s="104"/>
      <c r="J146" s="110" t="s">
        <v>5432</v>
      </c>
      <c r="K146" s="110" t="s">
        <v>1095</v>
      </c>
      <c r="L146" s="10" t="s">
        <v>9514</v>
      </c>
    </row>
    <row r="147" spans="7:12" ht="15" x14ac:dyDescent="0.2">
      <c r="G147" s="106"/>
      <c r="H147" s="104" t="str">
        <f t="shared" si="7"/>
        <v/>
      </c>
      <c r="I147" s="104"/>
      <c r="J147" s="110" t="s">
        <v>5433</v>
      </c>
      <c r="K147" s="110" t="s">
        <v>1095</v>
      </c>
      <c r="L147" s="10" t="s">
        <v>1095</v>
      </c>
    </row>
    <row r="148" spans="7:12" ht="15" x14ac:dyDescent="0.2">
      <c r="G148" s="106"/>
      <c r="H148" s="104" t="str">
        <f t="shared" si="7"/>
        <v/>
      </c>
      <c r="I148" s="104"/>
      <c r="J148" s="110" t="s">
        <v>14071</v>
      </c>
      <c r="K148" s="110" t="s">
        <v>1095</v>
      </c>
      <c r="L148" s="10" t="s">
        <v>9515</v>
      </c>
    </row>
    <row r="149" spans="7:12" ht="15" x14ac:dyDescent="0.2">
      <c r="G149" s="106"/>
      <c r="H149" s="104" t="str">
        <f t="shared" si="7"/>
        <v/>
      </c>
      <c r="I149" s="104"/>
      <c r="J149" s="110" t="s">
        <v>14072</v>
      </c>
      <c r="K149" s="110" t="s">
        <v>1095</v>
      </c>
      <c r="L149" s="10" t="s">
        <v>9516</v>
      </c>
    </row>
    <row r="150" spans="7:12" ht="15" x14ac:dyDescent="0.2">
      <c r="G150" s="106"/>
      <c r="H150" s="104" t="str">
        <f t="shared" si="7"/>
        <v/>
      </c>
      <c r="I150" s="104"/>
      <c r="J150" s="110" t="s">
        <v>5434</v>
      </c>
      <c r="K150" s="110" t="s">
        <v>1095</v>
      </c>
      <c r="L150" s="10" t="s">
        <v>9517</v>
      </c>
    </row>
    <row r="151" spans="7:12" ht="15" x14ac:dyDescent="0.2">
      <c r="G151" s="106"/>
      <c r="H151" s="104" t="str">
        <f t="shared" si="7"/>
        <v/>
      </c>
      <c r="I151" s="104"/>
      <c r="J151" s="110" t="s">
        <v>5435</v>
      </c>
      <c r="K151" s="110" t="s">
        <v>1095</v>
      </c>
      <c r="L151" s="10" t="s">
        <v>9518</v>
      </c>
    </row>
    <row r="152" spans="7:12" ht="15" x14ac:dyDescent="0.2">
      <c r="G152" s="106"/>
      <c r="H152" s="104" t="str">
        <f t="shared" si="7"/>
        <v/>
      </c>
      <c r="I152" s="104"/>
      <c r="J152" s="110" t="s">
        <v>5436</v>
      </c>
      <c r="K152" s="110" t="s">
        <v>1095</v>
      </c>
      <c r="L152" s="10" t="s">
        <v>9519</v>
      </c>
    </row>
    <row r="153" spans="7:12" ht="15" x14ac:dyDescent="0.2">
      <c r="G153" s="106"/>
      <c r="H153" s="104" t="str">
        <f t="shared" si="7"/>
        <v/>
      </c>
      <c r="I153" s="104"/>
      <c r="J153" s="110" t="s">
        <v>5437</v>
      </c>
      <c r="K153" s="110" t="s">
        <v>1095</v>
      </c>
      <c r="L153" s="10" t="s">
        <v>9520</v>
      </c>
    </row>
    <row r="154" spans="7:12" ht="15" x14ac:dyDescent="0.2">
      <c r="G154" s="106"/>
      <c r="H154" s="104" t="str">
        <f t="shared" si="7"/>
        <v/>
      </c>
      <c r="I154" s="104"/>
      <c r="J154" s="110" t="s">
        <v>14073</v>
      </c>
      <c r="K154" s="110" t="s">
        <v>1095</v>
      </c>
      <c r="L154" s="10" t="s">
        <v>9521</v>
      </c>
    </row>
    <row r="155" spans="7:12" ht="15" x14ac:dyDescent="0.2">
      <c r="G155" s="106"/>
      <c r="H155" s="104" t="str">
        <f t="shared" si="7"/>
        <v/>
      </c>
      <c r="I155" s="104"/>
      <c r="J155" s="110" t="s">
        <v>5438</v>
      </c>
      <c r="K155" s="110" t="s">
        <v>1095</v>
      </c>
      <c r="L155" s="10" t="s">
        <v>9522</v>
      </c>
    </row>
    <row r="156" spans="7:12" ht="15" x14ac:dyDescent="0.2">
      <c r="G156" s="106"/>
      <c r="H156" s="104" t="str">
        <f t="shared" si="7"/>
        <v/>
      </c>
      <c r="I156" s="104"/>
      <c r="J156" s="110" t="s">
        <v>5439</v>
      </c>
      <c r="K156" s="110" t="s">
        <v>1095</v>
      </c>
      <c r="L156" s="10" t="s">
        <v>9523</v>
      </c>
    </row>
    <row r="157" spans="7:12" ht="15" x14ac:dyDescent="0.2">
      <c r="G157" s="106"/>
      <c r="H157" s="104" t="str">
        <f t="shared" si="7"/>
        <v/>
      </c>
      <c r="I157" s="104"/>
      <c r="J157" s="110" t="s">
        <v>5440</v>
      </c>
      <c r="K157" s="110" t="s">
        <v>1095</v>
      </c>
      <c r="L157" s="10" t="s">
        <v>9524</v>
      </c>
    </row>
    <row r="158" spans="7:12" ht="15" x14ac:dyDescent="0.2">
      <c r="G158" s="106"/>
      <c r="H158" s="104" t="str">
        <f t="shared" si="7"/>
        <v/>
      </c>
      <c r="I158" s="104"/>
      <c r="J158" s="110" t="s">
        <v>5441</v>
      </c>
      <c r="K158" s="110" t="s">
        <v>1095</v>
      </c>
      <c r="L158" s="10" t="s">
        <v>9525</v>
      </c>
    </row>
    <row r="159" spans="7:12" ht="15" x14ac:dyDescent="0.2">
      <c r="G159" s="106"/>
      <c r="H159" s="104" t="str">
        <f t="shared" si="7"/>
        <v/>
      </c>
      <c r="I159" s="104"/>
      <c r="J159" s="110" t="s">
        <v>5442</v>
      </c>
      <c r="K159" s="110" t="s">
        <v>1095</v>
      </c>
      <c r="L159" s="10" t="s">
        <v>9526</v>
      </c>
    </row>
    <row r="160" spans="7:12" ht="15" x14ac:dyDescent="0.2">
      <c r="G160" s="106"/>
      <c r="H160" s="104" t="str">
        <f t="shared" si="7"/>
        <v/>
      </c>
      <c r="I160" s="104"/>
      <c r="J160" s="110" t="s">
        <v>5443</v>
      </c>
      <c r="K160" s="110" t="s">
        <v>1095</v>
      </c>
      <c r="L160" s="10" t="s">
        <v>9527</v>
      </c>
    </row>
    <row r="161" spans="7:12" ht="15" x14ac:dyDescent="0.2">
      <c r="G161" s="106"/>
      <c r="H161" s="104" t="str">
        <f t="shared" si="7"/>
        <v/>
      </c>
      <c r="I161" s="104"/>
      <c r="J161" s="110" t="s">
        <v>5444</v>
      </c>
      <c r="K161" s="110" t="s">
        <v>1095</v>
      </c>
      <c r="L161" s="10" t="s">
        <v>9528</v>
      </c>
    </row>
    <row r="162" spans="7:12" ht="15" x14ac:dyDescent="0.2">
      <c r="G162" s="106"/>
      <c r="H162" s="104" t="str">
        <f t="shared" si="7"/>
        <v/>
      </c>
      <c r="I162" s="104"/>
      <c r="J162" s="110" t="s">
        <v>5445</v>
      </c>
      <c r="K162" s="110" t="s">
        <v>1095</v>
      </c>
      <c r="L162" s="10" t="s">
        <v>9529</v>
      </c>
    </row>
    <row r="163" spans="7:12" ht="15" x14ac:dyDescent="0.2">
      <c r="G163" s="106"/>
      <c r="H163" s="104" t="str">
        <f t="shared" si="7"/>
        <v/>
      </c>
      <c r="I163" s="104"/>
      <c r="J163" s="110" t="s">
        <v>5446</v>
      </c>
      <c r="K163" s="110" t="s">
        <v>1095</v>
      </c>
      <c r="L163" s="10" t="s">
        <v>9530</v>
      </c>
    </row>
    <row r="164" spans="7:12" ht="15" x14ac:dyDescent="0.2">
      <c r="G164" s="106"/>
      <c r="H164" s="104" t="str">
        <f t="shared" si="7"/>
        <v/>
      </c>
      <c r="I164" s="104"/>
      <c r="J164" s="110" t="s">
        <v>13980</v>
      </c>
      <c r="K164" s="110" t="s">
        <v>1095</v>
      </c>
      <c r="L164" s="10" t="s">
        <v>9531</v>
      </c>
    </row>
    <row r="165" spans="7:12" ht="15" x14ac:dyDescent="0.2">
      <c r="G165" s="106"/>
      <c r="H165" s="104" t="str">
        <f t="shared" si="7"/>
        <v/>
      </c>
      <c r="I165" s="104"/>
      <c r="J165" s="110" t="s">
        <v>14074</v>
      </c>
      <c r="K165" s="110" t="s">
        <v>1095</v>
      </c>
      <c r="L165" s="10" t="s">
        <v>9532</v>
      </c>
    </row>
    <row r="166" spans="7:12" ht="15" x14ac:dyDescent="0.2">
      <c r="G166" s="106"/>
      <c r="H166" s="104" t="str">
        <f t="shared" si="7"/>
        <v/>
      </c>
      <c r="I166" s="104"/>
      <c r="J166" s="110" t="s">
        <v>14075</v>
      </c>
      <c r="K166" s="110" t="s">
        <v>1095</v>
      </c>
      <c r="L166" s="10" t="s">
        <v>9533</v>
      </c>
    </row>
    <row r="167" spans="7:12" ht="15" x14ac:dyDescent="0.2">
      <c r="G167" s="106"/>
      <c r="H167" s="104" t="str">
        <f t="shared" si="7"/>
        <v/>
      </c>
      <c r="I167" s="104"/>
      <c r="J167" s="110" t="s">
        <v>14076</v>
      </c>
      <c r="K167" s="110" t="s">
        <v>1095</v>
      </c>
      <c r="L167" s="10" t="s">
        <v>9534</v>
      </c>
    </row>
    <row r="168" spans="7:12" ht="15" x14ac:dyDescent="0.2">
      <c r="G168" s="106"/>
      <c r="H168" s="104" t="str">
        <f t="shared" si="7"/>
        <v/>
      </c>
      <c r="I168" s="104"/>
      <c r="J168" s="110" t="s">
        <v>5447</v>
      </c>
      <c r="K168" s="110" t="s">
        <v>1095</v>
      </c>
      <c r="L168" s="10" t="s">
        <v>9535</v>
      </c>
    </row>
    <row r="169" spans="7:12" ht="15" x14ac:dyDescent="0.2">
      <c r="G169" s="106"/>
      <c r="H169" s="104" t="str">
        <f t="shared" si="7"/>
        <v/>
      </c>
      <c r="I169" s="104"/>
      <c r="J169" s="110" t="s">
        <v>14077</v>
      </c>
      <c r="K169" s="110" t="s">
        <v>1095</v>
      </c>
      <c r="L169" s="10" t="s">
        <v>9536</v>
      </c>
    </row>
    <row r="170" spans="7:12" ht="15" x14ac:dyDescent="0.2">
      <c r="G170" s="106"/>
      <c r="H170" s="104" t="str">
        <f t="shared" si="7"/>
        <v/>
      </c>
      <c r="I170" s="104"/>
      <c r="J170" s="110" t="s">
        <v>14078</v>
      </c>
      <c r="K170" s="110" t="s">
        <v>1095</v>
      </c>
      <c r="L170" s="10" t="s">
        <v>9537</v>
      </c>
    </row>
    <row r="171" spans="7:12" ht="15" x14ac:dyDescent="0.2">
      <c r="G171" s="106"/>
      <c r="H171" s="104" t="str">
        <f t="shared" si="7"/>
        <v/>
      </c>
      <c r="I171" s="104"/>
      <c r="J171" s="110" t="s">
        <v>5448</v>
      </c>
      <c r="K171" s="110" t="s">
        <v>1095</v>
      </c>
      <c r="L171" s="10" t="s">
        <v>1095</v>
      </c>
    </row>
    <row r="172" spans="7:12" ht="15" x14ac:dyDescent="0.2">
      <c r="G172" s="106"/>
      <c r="H172" s="104" t="str">
        <f t="shared" si="7"/>
        <v/>
      </c>
      <c r="I172" s="104"/>
      <c r="J172" s="110" t="s">
        <v>5449</v>
      </c>
      <c r="K172" s="110" t="s">
        <v>1095</v>
      </c>
      <c r="L172" s="10" t="s">
        <v>1095</v>
      </c>
    </row>
    <row r="173" spans="7:12" ht="15" x14ac:dyDescent="0.2">
      <c r="G173" s="106"/>
      <c r="H173" s="104" t="str">
        <f t="shared" si="7"/>
        <v/>
      </c>
      <c r="I173" s="104"/>
      <c r="J173" s="110" t="s">
        <v>5450</v>
      </c>
      <c r="K173" s="110" t="s">
        <v>1095</v>
      </c>
      <c r="L173" s="10" t="s">
        <v>9538</v>
      </c>
    </row>
    <row r="174" spans="7:12" ht="15" x14ac:dyDescent="0.2">
      <c r="G174" s="106"/>
      <c r="H174" s="104" t="str">
        <f t="shared" si="7"/>
        <v/>
      </c>
      <c r="I174" s="104"/>
      <c r="J174" s="110" t="s">
        <v>14079</v>
      </c>
      <c r="K174" s="110" t="s">
        <v>1095</v>
      </c>
      <c r="L174" s="10" t="s">
        <v>9539</v>
      </c>
    </row>
    <row r="175" spans="7:12" ht="15" x14ac:dyDescent="0.2">
      <c r="G175" s="106"/>
      <c r="H175" s="104" t="str">
        <f t="shared" si="7"/>
        <v/>
      </c>
      <c r="I175" s="104"/>
      <c r="J175" s="110" t="s">
        <v>5451</v>
      </c>
      <c r="K175" s="110" t="s">
        <v>1095</v>
      </c>
      <c r="L175" s="10" t="s">
        <v>9540</v>
      </c>
    </row>
    <row r="176" spans="7:12" ht="15" x14ac:dyDescent="0.2">
      <c r="G176" s="106"/>
      <c r="H176" s="104" t="str">
        <f t="shared" si="7"/>
        <v/>
      </c>
      <c r="I176" s="104"/>
      <c r="J176" s="110" t="s">
        <v>5452</v>
      </c>
      <c r="K176" s="110" t="s">
        <v>1095</v>
      </c>
      <c r="L176" s="10" t="s">
        <v>9541</v>
      </c>
    </row>
    <row r="177" spans="7:12" ht="15" x14ac:dyDescent="0.2">
      <c r="G177" s="106"/>
      <c r="H177" s="104" t="str">
        <f t="shared" si="7"/>
        <v/>
      </c>
      <c r="I177" s="104"/>
      <c r="J177" s="110" t="s">
        <v>5453</v>
      </c>
      <c r="K177" s="110" t="s">
        <v>1095</v>
      </c>
      <c r="L177" s="10" t="s">
        <v>9542</v>
      </c>
    </row>
    <row r="178" spans="7:12" ht="15" x14ac:dyDescent="0.2">
      <c r="G178" s="106"/>
      <c r="H178" s="104" t="str">
        <f t="shared" si="7"/>
        <v/>
      </c>
      <c r="I178" s="104"/>
      <c r="J178" s="110" t="s">
        <v>14080</v>
      </c>
      <c r="K178" s="110" t="s">
        <v>1095</v>
      </c>
      <c r="L178" s="10" t="s">
        <v>9543</v>
      </c>
    </row>
    <row r="179" spans="7:12" ht="15" x14ac:dyDescent="0.2">
      <c r="G179" s="106"/>
      <c r="H179" s="104" t="str">
        <f t="shared" si="7"/>
        <v/>
      </c>
      <c r="I179" s="104"/>
      <c r="J179" s="110" t="s">
        <v>14081</v>
      </c>
      <c r="K179" s="110" t="s">
        <v>1095</v>
      </c>
      <c r="L179" s="10" t="s">
        <v>9544</v>
      </c>
    </row>
    <row r="180" spans="7:12" ht="15" x14ac:dyDescent="0.2">
      <c r="G180" s="106"/>
      <c r="H180" s="104" t="str">
        <f t="shared" si="7"/>
        <v/>
      </c>
      <c r="I180" s="104"/>
      <c r="J180" s="110" t="s">
        <v>14082</v>
      </c>
      <c r="K180" s="110" t="s">
        <v>1095</v>
      </c>
      <c r="L180" s="10" t="s">
        <v>9545</v>
      </c>
    </row>
    <row r="181" spans="7:12" ht="15" x14ac:dyDescent="0.2">
      <c r="G181" s="106"/>
      <c r="H181" s="104" t="str">
        <f t="shared" si="7"/>
        <v/>
      </c>
      <c r="I181" s="104"/>
      <c r="J181" s="110" t="s">
        <v>14083</v>
      </c>
      <c r="K181" s="110" t="s">
        <v>1095</v>
      </c>
      <c r="L181" s="10" t="s">
        <v>9546</v>
      </c>
    </row>
    <row r="182" spans="7:12" ht="15" x14ac:dyDescent="0.2">
      <c r="G182" s="106"/>
      <c r="H182" s="104" t="str">
        <f t="shared" si="7"/>
        <v/>
      </c>
      <c r="I182" s="104"/>
      <c r="J182" s="110" t="s">
        <v>5454</v>
      </c>
      <c r="K182" s="110" t="s">
        <v>1095</v>
      </c>
      <c r="L182" s="10" t="s">
        <v>1095</v>
      </c>
    </row>
    <row r="183" spans="7:12" ht="15" x14ac:dyDescent="0.2">
      <c r="G183" s="106"/>
      <c r="H183" s="104" t="str">
        <f t="shared" si="7"/>
        <v/>
      </c>
      <c r="I183" s="104"/>
      <c r="J183" s="110" t="s">
        <v>5455</v>
      </c>
      <c r="K183" s="110" t="s">
        <v>1095</v>
      </c>
      <c r="L183" s="10" t="s">
        <v>9547</v>
      </c>
    </row>
    <row r="184" spans="7:12" ht="15" x14ac:dyDescent="0.2">
      <c r="G184" s="106"/>
      <c r="H184" s="104" t="str">
        <f t="shared" si="7"/>
        <v/>
      </c>
      <c r="I184" s="104"/>
      <c r="J184" s="110" t="s">
        <v>14084</v>
      </c>
      <c r="K184" s="110" t="s">
        <v>1095</v>
      </c>
      <c r="L184" s="10" t="s">
        <v>9548</v>
      </c>
    </row>
    <row r="185" spans="7:12" ht="15" x14ac:dyDescent="0.2">
      <c r="G185" s="106"/>
      <c r="H185" s="104" t="str">
        <f t="shared" si="7"/>
        <v/>
      </c>
      <c r="I185" s="104"/>
      <c r="J185" s="110" t="s">
        <v>5456</v>
      </c>
      <c r="K185" s="110" t="s">
        <v>1095</v>
      </c>
      <c r="L185" s="10" t="s">
        <v>9549</v>
      </c>
    </row>
    <row r="186" spans="7:12" ht="15" x14ac:dyDescent="0.2">
      <c r="G186" s="106"/>
      <c r="H186" s="104" t="str">
        <f t="shared" si="7"/>
        <v/>
      </c>
      <c r="I186" s="104"/>
      <c r="J186" s="110" t="s">
        <v>5457</v>
      </c>
      <c r="K186" s="110" t="s">
        <v>1095</v>
      </c>
      <c r="L186" s="10" t="s">
        <v>9550</v>
      </c>
    </row>
    <row r="187" spans="7:12" ht="15" x14ac:dyDescent="0.2">
      <c r="G187" s="106"/>
      <c r="H187" s="104" t="str">
        <f t="shared" si="7"/>
        <v/>
      </c>
      <c r="I187" s="104"/>
      <c r="J187" s="110" t="s">
        <v>13981</v>
      </c>
      <c r="K187" s="110" t="s">
        <v>1095</v>
      </c>
      <c r="L187" s="10" t="s">
        <v>9551</v>
      </c>
    </row>
    <row r="188" spans="7:12" ht="15" x14ac:dyDescent="0.2">
      <c r="G188" s="106"/>
      <c r="H188" s="104" t="str">
        <f t="shared" si="7"/>
        <v/>
      </c>
      <c r="I188" s="104"/>
      <c r="J188" s="110" t="s">
        <v>13982</v>
      </c>
      <c r="K188" s="110" t="s">
        <v>1095</v>
      </c>
      <c r="L188" s="10" t="s">
        <v>9552</v>
      </c>
    </row>
    <row r="189" spans="7:12" ht="15" x14ac:dyDescent="0.2">
      <c r="G189" s="106"/>
      <c r="H189" s="104" t="str">
        <f t="shared" si="7"/>
        <v/>
      </c>
      <c r="I189" s="104"/>
      <c r="J189" s="110" t="s">
        <v>14085</v>
      </c>
      <c r="K189" s="110" t="s">
        <v>1095</v>
      </c>
      <c r="L189" s="10" t="s">
        <v>9553</v>
      </c>
    </row>
    <row r="190" spans="7:12" ht="15" x14ac:dyDescent="0.2">
      <c r="G190" s="106"/>
      <c r="H190" s="104" t="str">
        <f t="shared" si="7"/>
        <v/>
      </c>
      <c r="I190" s="104"/>
      <c r="J190" s="110" t="s">
        <v>5458</v>
      </c>
      <c r="K190" s="110" t="s">
        <v>1095</v>
      </c>
      <c r="L190" s="10" t="s">
        <v>9554</v>
      </c>
    </row>
    <row r="191" spans="7:12" ht="15" x14ac:dyDescent="0.2">
      <c r="G191" s="106"/>
      <c r="H191" s="104" t="str">
        <f t="shared" si="7"/>
        <v/>
      </c>
      <c r="I191" s="104"/>
      <c r="J191" s="110" t="s">
        <v>14086</v>
      </c>
      <c r="K191" s="110" t="s">
        <v>1095</v>
      </c>
      <c r="L191" s="10" t="s">
        <v>9555</v>
      </c>
    </row>
    <row r="192" spans="7:12" ht="15" x14ac:dyDescent="0.2">
      <c r="G192" s="106"/>
      <c r="H192" s="104" t="str">
        <f t="shared" si="7"/>
        <v/>
      </c>
      <c r="I192" s="104"/>
      <c r="J192" s="110" t="s">
        <v>5459</v>
      </c>
      <c r="K192" s="110" t="s">
        <v>1095</v>
      </c>
      <c r="L192" s="10" t="s">
        <v>9556</v>
      </c>
    </row>
    <row r="193" spans="7:12" ht="15" x14ac:dyDescent="0.2">
      <c r="G193" s="106"/>
      <c r="H193" s="104" t="str">
        <f t="shared" si="7"/>
        <v/>
      </c>
      <c r="I193" s="104"/>
      <c r="J193" s="110" t="s">
        <v>5460</v>
      </c>
      <c r="K193" s="110" t="s">
        <v>1095</v>
      </c>
      <c r="L193" s="10" t="s">
        <v>1095</v>
      </c>
    </row>
    <row r="194" spans="7:12" ht="15" x14ac:dyDescent="0.2">
      <c r="G194" s="106"/>
      <c r="H194" s="104" t="str">
        <f t="shared" si="7"/>
        <v/>
      </c>
      <c r="I194" s="104"/>
      <c r="J194" s="110" t="s">
        <v>5461</v>
      </c>
      <c r="K194" s="110" t="s">
        <v>1095</v>
      </c>
      <c r="L194" s="10" t="s">
        <v>9557</v>
      </c>
    </row>
    <row r="195" spans="7:12" ht="15" x14ac:dyDescent="0.2">
      <c r="G195" s="106"/>
      <c r="H195" s="104" t="str">
        <f t="shared" si="7"/>
        <v/>
      </c>
      <c r="I195" s="104"/>
      <c r="J195" s="110" t="s">
        <v>5462</v>
      </c>
      <c r="K195" s="110" t="s">
        <v>1095</v>
      </c>
      <c r="L195" s="10" t="s">
        <v>9558</v>
      </c>
    </row>
    <row r="196" spans="7:12" ht="15" x14ac:dyDescent="0.2">
      <c r="G196" s="106"/>
      <c r="H196" s="104" t="str">
        <f t="shared" si="7"/>
        <v/>
      </c>
      <c r="I196" s="104"/>
      <c r="J196" s="110" t="s">
        <v>5463</v>
      </c>
      <c r="K196" s="110" t="s">
        <v>1095</v>
      </c>
      <c r="L196" s="10" t="s">
        <v>9559</v>
      </c>
    </row>
    <row r="197" spans="7:12" ht="15" x14ac:dyDescent="0.2">
      <c r="G197" s="106"/>
      <c r="H197" s="104" t="str">
        <f t="shared" si="7"/>
        <v/>
      </c>
      <c r="I197" s="104"/>
      <c r="J197" s="110" t="s">
        <v>5464</v>
      </c>
      <c r="K197" s="110" t="s">
        <v>1095</v>
      </c>
      <c r="L197" s="10" t="s">
        <v>9560</v>
      </c>
    </row>
    <row r="198" spans="7:12" ht="15" x14ac:dyDescent="0.2">
      <c r="G198" s="106"/>
      <c r="H198" s="104" t="str">
        <f t="shared" si="7"/>
        <v/>
      </c>
      <c r="I198" s="104"/>
      <c r="J198" s="110" t="s">
        <v>5465</v>
      </c>
      <c r="K198" s="110" t="s">
        <v>1095</v>
      </c>
      <c r="L198" s="10" t="s">
        <v>1095</v>
      </c>
    </row>
    <row r="199" spans="7:12" ht="15" x14ac:dyDescent="0.2">
      <c r="G199" s="106"/>
      <c r="H199" s="104" t="str">
        <f t="shared" si="7"/>
        <v/>
      </c>
      <c r="I199" s="104"/>
      <c r="J199" s="110" t="s">
        <v>5466</v>
      </c>
      <c r="K199" s="110" t="s">
        <v>1095</v>
      </c>
      <c r="L199" s="10" t="s">
        <v>9561</v>
      </c>
    </row>
    <row r="200" spans="7:12" ht="15" x14ac:dyDescent="0.2">
      <c r="G200" s="106"/>
      <c r="H200" s="104" t="str">
        <f t="shared" si="7"/>
        <v/>
      </c>
      <c r="I200" s="104"/>
      <c r="J200" s="110" t="s">
        <v>14087</v>
      </c>
      <c r="K200" s="110" t="s">
        <v>1095</v>
      </c>
      <c r="L200" s="10" t="s">
        <v>9562</v>
      </c>
    </row>
    <row r="201" spans="7:12" ht="15" x14ac:dyDescent="0.2">
      <c r="G201" s="106"/>
      <c r="H201" s="104" t="str">
        <f t="shared" ref="H201:H264" si="8">IF(I201="","",IFERROR((INDEX(A:D,MATCH($I201,D:D,0),2)),""))</f>
        <v/>
      </c>
      <c r="I201" s="104"/>
      <c r="J201" s="110" t="s">
        <v>5467</v>
      </c>
      <c r="K201" s="110" t="s">
        <v>1095</v>
      </c>
      <c r="L201" s="10" t="s">
        <v>9563</v>
      </c>
    </row>
    <row r="202" spans="7:12" ht="15" x14ac:dyDescent="0.2">
      <c r="G202" s="106"/>
      <c r="H202" s="104" t="str">
        <f t="shared" si="8"/>
        <v/>
      </c>
      <c r="I202" s="104"/>
      <c r="J202" s="110" t="s">
        <v>14088</v>
      </c>
      <c r="K202" s="110" t="s">
        <v>1095</v>
      </c>
      <c r="L202" s="10" t="s">
        <v>9564</v>
      </c>
    </row>
    <row r="203" spans="7:12" ht="15" x14ac:dyDescent="0.2">
      <c r="G203" s="106"/>
      <c r="H203" s="104" t="str">
        <f t="shared" si="8"/>
        <v/>
      </c>
      <c r="I203" s="104"/>
      <c r="J203" s="110" t="s">
        <v>14089</v>
      </c>
      <c r="K203" s="110" t="s">
        <v>1095</v>
      </c>
      <c r="L203" s="10" t="s">
        <v>9563</v>
      </c>
    </row>
    <row r="204" spans="7:12" ht="15" x14ac:dyDescent="0.2">
      <c r="G204" s="106"/>
      <c r="H204" s="104" t="str">
        <f t="shared" si="8"/>
        <v/>
      </c>
      <c r="I204" s="104"/>
      <c r="J204" s="110" t="s">
        <v>14090</v>
      </c>
      <c r="K204" s="110" t="s">
        <v>1095</v>
      </c>
      <c r="L204" s="10" t="s">
        <v>9565</v>
      </c>
    </row>
    <row r="205" spans="7:12" ht="15" x14ac:dyDescent="0.2">
      <c r="G205" s="106"/>
      <c r="H205" s="104" t="str">
        <f t="shared" si="8"/>
        <v/>
      </c>
      <c r="I205" s="104"/>
      <c r="J205" s="110" t="s">
        <v>14091</v>
      </c>
      <c r="K205" s="110" t="s">
        <v>1095</v>
      </c>
      <c r="L205" s="10" t="s">
        <v>9566</v>
      </c>
    </row>
    <row r="206" spans="7:12" ht="15" x14ac:dyDescent="0.2">
      <c r="G206" s="106"/>
      <c r="H206" s="104" t="str">
        <f t="shared" si="8"/>
        <v/>
      </c>
      <c r="I206" s="104"/>
      <c r="J206" s="110" t="s">
        <v>14092</v>
      </c>
      <c r="K206" s="110" t="s">
        <v>1095</v>
      </c>
      <c r="L206" s="10" t="s">
        <v>9567</v>
      </c>
    </row>
    <row r="207" spans="7:12" ht="15" x14ac:dyDescent="0.2">
      <c r="G207" s="106"/>
      <c r="H207" s="104" t="str">
        <f t="shared" si="8"/>
        <v/>
      </c>
      <c r="I207" s="104"/>
      <c r="J207" s="110" t="s">
        <v>5468</v>
      </c>
      <c r="K207" s="110" t="s">
        <v>1095</v>
      </c>
      <c r="L207" s="10" t="s">
        <v>1095</v>
      </c>
    </row>
    <row r="208" spans="7:12" ht="15" x14ac:dyDescent="0.2">
      <c r="G208" s="106"/>
      <c r="H208" s="104" t="str">
        <f t="shared" si="8"/>
        <v/>
      </c>
      <c r="I208" s="104"/>
      <c r="J208" s="110" t="s">
        <v>5469</v>
      </c>
      <c r="K208" s="110" t="s">
        <v>1095</v>
      </c>
      <c r="L208" s="10" t="s">
        <v>1095</v>
      </c>
    </row>
    <row r="209" spans="7:12" ht="15" x14ac:dyDescent="0.2">
      <c r="G209" s="106"/>
      <c r="H209" s="104" t="str">
        <f t="shared" si="8"/>
        <v/>
      </c>
      <c r="I209" s="104"/>
      <c r="J209" s="110" t="s">
        <v>5470</v>
      </c>
      <c r="K209" s="110" t="s">
        <v>1095</v>
      </c>
      <c r="L209" s="10" t="s">
        <v>9568</v>
      </c>
    </row>
    <row r="210" spans="7:12" ht="15" x14ac:dyDescent="0.2">
      <c r="G210" s="106"/>
      <c r="H210" s="104" t="str">
        <f t="shared" si="8"/>
        <v/>
      </c>
      <c r="I210" s="104"/>
      <c r="J210" s="110" t="s">
        <v>5471</v>
      </c>
      <c r="K210" s="110" t="s">
        <v>1095</v>
      </c>
      <c r="L210" s="10" t="s">
        <v>9569</v>
      </c>
    </row>
    <row r="211" spans="7:12" ht="15" x14ac:dyDescent="0.2">
      <c r="G211" s="106"/>
      <c r="H211" s="104" t="str">
        <f t="shared" si="8"/>
        <v/>
      </c>
      <c r="I211" s="104"/>
      <c r="J211" s="110" t="s">
        <v>5472</v>
      </c>
      <c r="K211" s="110" t="s">
        <v>1095</v>
      </c>
      <c r="L211" s="10" t="s">
        <v>9570</v>
      </c>
    </row>
    <row r="212" spans="7:12" ht="15" x14ac:dyDescent="0.2">
      <c r="G212" s="106"/>
      <c r="H212" s="104" t="str">
        <f t="shared" si="8"/>
        <v/>
      </c>
      <c r="I212" s="104"/>
      <c r="J212" s="110" t="s">
        <v>5473</v>
      </c>
      <c r="K212" s="110" t="s">
        <v>1095</v>
      </c>
      <c r="L212" s="10" t="s">
        <v>9571</v>
      </c>
    </row>
    <row r="213" spans="7:12" ht="15" x14ac:dyDescent="0.2">
      <c r="G213" s="106"/>
      <c r="H213" s="104" t="str">
        <f t="shared" si="8"/>
        <v/>
      </c>
      <c r="I213" s="104"/>
      <c r="J213" s="110" t="s">
        <v>5474</v>
      </c>
      <c r="K213" s="110" t="s">
        <v>1095</v>
      </c>
      <c r="L213" s="10" t="s">
        <v>9570</v>
      </c>
    </row>
    <row r="214" spans="7:12" ht="15" x14ac:dyDescent="0.2">
      <c r="G214" s="106"/>
      <c r="H214" s="104" t="str">
        <f t="shared" si="8"/>
        <v/>
      </c>
      <c r="I214" s="104"/>
      <c r="J214" s="110" t="s">
        <v>14093</v>
      </c>
      <c r="K214" s="110" t="s">
        <v>1095</v>
      </c>
      <c r="L214" s="10" t="s">
        <v>9570</v>
      </c>
    </row>
    <row r="215" spans="7:12" ht="15" x14ac:dyDescent="0.2">
      <c r="G215" s="106"/>
      <c r="H215" s="104" t="str">
        <f t="shared" si="8"/>
        <v/>
      </c>
      <c r="I215" s="104"/>
      <c r="J215" s="110" t="s">
        <v>5475</v>
      </c>
      <c r="K215" s="110" t="s">
        <v>1095</v>
      </c>
      <c r="L215" s="10" t="s">
        <v>9572</v>
      </c>
    </row>
    <row r="216" spans="7:12" ht="15" x14ac:dyDescent="0.2">
      <c r="G216" s="106"/>
      <c r="H216" s="104" t="str">
        <f t="shared" si="8"/>
        <v/>
      </c>
      <c r="I216" s="104"/>
      <c r="J216" s="110" t="s">
        <v>5476</v>
      </c>
      <c r="K216" s="110" t="s">
        <v>1095</v>
      </c>
      <c r="L216" s="10" t="s">
        <v>1095</v>
      </c>
    </row>
    <row r="217" spans="7:12" ht="15" x14ac:dyDescent="0.2">
      <c r="G217" s="106"/>
      <c r="H217" s="104" t="str">
        <f t="shared" si="8"/>
        <v/>
      </c>
      <c r="I217" s="104"/>
      <c r="J217" s="110" t="s">
        <v>5478</v>
      </c>
      <c r="K217" s="110" t="s">
        <v>1095</v>
      </c>
      <c r="L217" s="10" t="s">
        <v>9573</v>
      </c>
    </row>
    <row r="218" spans="7:12" ht="15" x14ac:dyDescent="0.2">
      <c r="G218" s="106"/>
      <c r="H218" s="104" t="str">
        <f t="shared" si="8"/>
        <v/>
      </c>
      <c r="I218" s="104"/>
      <c r="J218" s="110" t="s">
        <v>14094</v>
      </c>
      <c r="K218" s="110" t="s">
        <v>1095</v>
      </c>
      <c r="L218" s="10" t="s">
        <v>9574</v>
      </c>
    </row>
    <row r="219" spans="7:12" ht="15" x14ac:dyDescent="0.2">
      <c r="G219" s="106"/>
      <c r="H219" s="104" t="str">
        <f t="shared" si="8"/>
        <v/>
      </c>
      <c r="I219" s="104"/>
      <c r="J219" s="110" t="s">
        <v>5479</v>
      </c>
      <c r="K219" s="110" t="s">
        <v>1095</v>
      </c>
      <c r="L219" s="10" t="s">
        <v>9573</v>
      </c>
    </row>
    <row r="220" spans="7:12" ht="15" x14ac:dyDescent="0.2">
      <c r="G220" s="106"/>
      <c r="H220" s="104" t="str">
        <f t="shared" si="8"/>
        <v/>
      </c>
      <c r="I220" s="104"/>
      <c r="J220" s="110" t="s">
        <v>5480</v>
      </c>
      <c r="K220" s="110" t="s">
        <v>1095</v>
      </c>
      <c r="L220" s="10" t="s">
        <v>9573</v>
      </c>
    </row>
    <row r="221" spans="7:12" ht="15" x14ac:dyDescent="0.2">
      <c r="G221" s="106"/>
      <c r="H221" s="104" t="str">
        <f t="shared" si="8"/>
        <v/>
      </c>
      <c r="I221" s="104"/>
      <c r="J221" s="110" t="s">
        <v>5481</v>
      </c>
      <c r="K221" s="110" t="s">
        <v>1095</v>
      </c>
      <c r="L221" s="10" t="s">
        <v>9575</v>
      </c>
    </row>
    <row r="222" spans="7:12" ht="15" x14ac:dyDescent="0.2">
      <c r="G222" s="106"/>
      <c r="H222" s="104" t="str">
        <f t="shared" si="8"/>
        <v/>
      </c>
      <c r="I222" s="104"/>
      <c r="J222" s="110" t="s">
        <v>5482</v>
      </c>
      <c r="K222" s="110" t="s">
        <v>1095</v>
      </c>
      <c r="L222" s="10" t="s">
        <v>1095</v>
      </c>
    </row>
    <row r="223" spans="7:12" ht="15" x14ac:dyDescent="0.2">
      <c r="G223" s="106"/>
      <c r="H223" s="104" t="str">
        <f t="shared" si="8"/>
        <v/>
      </c>
      <c r="I223" s="104"/>
      <c r="J223" s="110" t="s">
        <v>5483</v>
      </c>
      <c r="K223" s="110" t="s">
        <v>1095</v>
      </c>
      <c r="L223" s="10" t="s">
        <v>9576</v>
      </c>
    </row>
    <row r="224" spans="7:12" ht="15" x14ac:dyDescent="0.2">
      <c r="G224" s="106"/>
      <c r="H224" s="104" t="str">
        <f t="shared" si="8"/>
        <v/>
      </c>
      <c r="I224" s="104"/>
      <c r="J224" s="110" t="s">
        <v>5484</v>
      </c>
      <c r="K224" s="110" t="s">
        <v>1095</v>
      </c>
      <c r="L224" s="10" t="s">
        <v>9577</v>
      </c>
    </row>
    <row r="225" spans="7:12" ht="15" x14ac:dyDescent="0.2">
      <c r="G225" s="106"/>
      <c r="H225" s="104" t="str">
        <f t="shared" si="8"/>
        <v/>
      </c>
      <c r="I225" s="104"/>
      <c r="J225" s="110" t="s">
        <v>5485</v>
      </c>
      <c r="K225" s="110" t="s">
        <v>1095</v>
      </c>
      <c r="L225" s="10" t="s">
        <v>9578</v>
      </c>
    </row>
    <row r="226" spans="7:12" ht="15" x14ac:dyDescent="0.2">
      <c r="G226" s="106"/>
      <c r="H226" s="104" t="str">
        <f t="shared" si="8"/>
        <v/>
      </c>
      <c r="I226" s="104"/>
      <c r="J226" s="110" t="s">
        <v>5486</v>
      </c>
      <c r="K226" s="110" t="s">
        <v>1095</v>
      </c>
      <c r="L226" s="10" t="s">
        <v>9579</v>
      </c>
    </row>
    <row r="227" spans="7:12" ht="15" x14ac:dyDescent="0.2">
      <c r="G227" s="106"/>
      <c r="H227" s="104" t="str">
        <f t="shared" si="8"/>
        <v/>
      </c>
      <c r="I227" s="104"/>
      <c r="J227" s="110" t="s">
        <v>5487</v>
      </c>
      <c r="K227" s="110" t="s">
        <v>1095</v>
      </c>
      <c r="L227" s="10" t="s">
        <v>1095</v>
      </c>
    </row>
    <row r="228" spans="7:12" ht="15" x14ac:dyDescent="0.2">
      <c r="G228" s="106"/>
      <c r="H228" s="104" t="str">
        <f t="shared" si="8"/>
        <v/>
      </c>
      <c r="I228" s="104"/>
      <c r="J228" s="110" t="s">
        <v>5488</v>
      </c>
      <c r="K228" s="110" t="s">
        <v>1095</v>
      </c>
      <c r="L228" s="10" t="s">
        <v>1095</v>
      </c>
    </row>
    <row r="229" spans="7:12" ht="15" x14ac:dyDescent="0.2">
      <c r="G229" s="106"/>
      <c r="H229" s="104" t="str">
        <f t="shared" si="8"/>
        <v/>
      </c>
      <c r="I229" s="104"/>
      <c r="J229" s="110" t="s">
        <v>5489</v>
      </c>
      <c r="K229" s="110" t="s">
        <v>1095</v>
      </c>
      <c r="L229" s="10" t="s">
        <v>9580</v>
      </c>
    </row>
    <row r="230" spans="7:12" ht="15" x14ac:dyDescent="0.2">
      <c r="G230" s="106"/>
      <c r="H230" s="104" t="str">
        <f t="shared" si="8"/>
        <v/>
      </c>
      <c r="I230" s="104"/>
      <c r="J230" s="110" t="s">
        <v>5490</v>
      </c>
      <c r="K230" s="110" t="s">
        <v>1095</v>
      </c>
      <c r="L230" s="10" t="s">
        <v>1095</v>
      </c>
    </row>
    <row r="231" spans="7:12" ht="15" x14ac:dyDescent="0.2">
      <c r="G231" s="106"/>
      <c r="H231" s="104" t="str">
        <f t="shared" si="8"/>
        <v/>
      </c>
      <c r="I231" s="104"/>
      <c r="J231" s="110" t="s">
        <v>5491</v>
      </c>
      <c r="K231" s="110" t="s">
        <v>1095</v>
      </c>
      <c r="L231" s="10" t="s">
        <v>9581</v>
      </c>
    </row>
    <row r="232" spans="7:12" ht="15" x14ac:dyDescent="0.2">
      <c r="G232" s="106"/>
      <c r="H232" s="104" t="str">
        <f t="shared" si="8"/>
        <v/>
      </c>
      <c r="I232" s="104"/>
      <c r="J232" s="110" t="s">
        <v>5492</v>
      </c>
      <c r="K232" s="110" t="s">
        <v>1095</v>
      </c>
      <c r="L232" s="10" t="s">
        <v>9582</v>
      </c>
    </row>
    <row r="233" spans="7:12" ht="15" x14ac:dyDescent="0.2">
      <c r="G233" s="106"/>
      <c r="H233" s="104" t="str">
        <f t="shared" si="8"/>
        <v/>
      </c>
      <c r="I233" s="104"/>
      <c r="J233" s="110" t="s">
        <v>5493</v>
      </c>
      <c r="K233" s="110" t="s">
        <v>1095</v>
      </c>
      <c r="L233" s="10" t="s">
        <v>1095</v>
      </c>
    </row>
    <row r="234" spans="7:12" ht="15" x14ac:dyDescent="0.2">
      <c r="G234" s="106"/>
      <c r="H234" s="104" t="str">
        <f t="shared" si="8"/>
        <v/>
      </c>
      <c r="I234" s="104"/>
      <c r="J234" s="110" t="s">
        <v>5494</v>
      </c>
      <c r="K234" s="110" t="s">
        <v>1095</v>
      </c>
      <c r="L234" s="10" t="s">
        <v>1095</v>
      </c>
    </row>
    <row r="235" spans="7:12" ht="15" x14ac:dyDescent="0.2">
      <c r="G235" s="106"/>
      <c r="H235" s="104" t="str">
        <f t="shared" si="8"/>
        <v/>
      </c>
      <c r="I235" s="104"/>
      <c r="J235" s="110" t="s">
        <v>14095</v>
      </c>
      <c r="K235" s="110" t="s">
        <v>1095</v>
      </c>
      <c r="L235" s="10" t="s">
        <v>9583</v>
      </c>
    </row>
    <row r="236" spans="7:12" ht="15" x14ac:dyDescent="0.2">
      <c r="G236" s="106"/>
      <c r="H236" s="104" t="str">
        <f t="shared" si="8"/>
        <v/>
      </c>
      <c r="I236" s="104"/>
      <c r="J236" s="110" t="s">
        <v>13983</v>
      </c>
      <c r="K236" s="110" t="s">
        <v>1095</v>
      </c>
      <c r="L236" s="10" t="s">
        <v>9584</v>
      </c>
    </row>
    <row r="237" spans="7:12" ht="15" x14ac:dyDescent="0.2">
      <c r="G237" s="106"/>
      <c r="H237" s="104" t="str">
        <f t="shared" si="8"/>
        <v/>
      </c>
      <c r="I237" s="104"/>
      <c r="J237" s="110" t="s">
        <v>14096</v>
      </c>
      <c r="K237" s="110" t="s">
        <v>1095</v>
      </c>
      <c r="L237" s="10" t="s">
        <v>9585</v>
      </c>
    </row>
    <row r="238" spans="7:12" ht="15" x14ac:dyDescent="0.2">
      <c r="G238" s="106"/>
      <c r="H238" s="104" t="str">
        <f t="shared" si="8"/>
        <v/>
      </c>
      <c r="I238" s="104"/>
      <c r="J238" s="110" t="s">
        <v>5496</v>
      </c>
      <c r="K238" s="110" t="s">
        <v>1095</v>
      </c>
      <c r="L238" s="10" t="s">
        <v>1095</v>
      </c>
    </row>
    <row r="239" spans="7:12" ht="15" x14ac:dyDescent="0.2">
      <c r="G239" s="106"/>
      <c r="H239" s="104" t="str">
        <f t="shared" si="8"/>
        <v/>
      </c>
      <c r="I239" s="104"/>
      <c r="J239" s="110" t="s">
        <v>5497</v>
      </c>
      <c r="K239" s="110" t="s">
        <v>1095</v>
      </c>
      <c r="L239" s="10" t="s">
        <v>1095</v>
      </c>
    </row>
    <row r="240" spans="7:12" ht="15" x14ac:dyDescent="0.2">
      <c r="G240" s="106"/>
      <c r="H240" s="104" t="str">
        <f t="shared" si="8"/>
        <v/>
      </c>
      <c r="I240" s="104"/>
      <c r="J240" s="110" t="s">
        <v>5498</v>
      </c>
      <c r="K240" s="110" t="s">
        <v>1095</v>
      </c>
      <c r="L240" s="10" t="s">
        <v>9586</v>
      </c>
    </row>
    <row r="241" spans="7:12" ht="15" x14ac:dyDescent="0.2">
      <c r="G241" s="106"/>
      <c r="H241" s="104" t="str">
        <f t="shared" si="8"/>
        <v/>
      </c>
      <c r="I241" s="104"/>
      <c r="J241" s="110" t="s">
        <v>5499</v>
      </c>
      <c r="K241" s="110" t="s">
        <v>1095</v>
      </c>
      <c r="L241" s="10" t="s">
        <v>9587</v>
      </c>
    </row>
    <row r="242" spans="7:12" ht="15" x14ac:dyDescent="0.2">
      <c r="G242" s="106"/>
      <c r="H242" s="104" t="str">
        <f t="shared" si="8"/>
        <v/>
      </c>
      <c r="I242" s="104"/>
      <c r="J242" s="110" t="s">
        <v>5500</v>
      </c>
      <c r="K242" s="110" t="s">
        <v>1095</v>
      </c>
      <c r="L242" s="10" t="s">
        <v>9588</v>
      </c>
    </row>
    <row r="243" spans="7:12" ht="15" x14ac:dyDescent="0.2">
      <c r="G243" s="106"/>
      <c r="H243" s="104" t="str">
        <f t="shared" si="8"/>
        <v/>
      </c>
      <c r="I243" s="104"/>
      <c r="J243" s="110" t="s">
        <v>5501</v>
      </c>
      <c r="K243" s="110" t="s">
        <v>1095</v>
      </c>
      <c r="L243" s="10" t="s">
        <v>9589</v>
      </c>
    </row>
    <row r="244" spans="7:12" ht="15" x14ac:dyDescent="0.2">
      <c r="G244" s="106"/>
      <c r="H244" s="104" t="str">
        <f t="shared" si="8"/>
        <v/>
      </c>
      <c r="I244" s="104"/>
      <c r="J244" s="110" t="s">
        <v>5502</v>
      </c>
      <c r="K244" s="110" t="s">
        <v>1095</v>
      </c>
      <c r="L244" s="10" t="s">
        <v>9590</v>
      </c>
    </row>
    <row r="245" spans="7:12" ht="15" x14ac:dyDescent="0.2">
      <c r="G245" s="106"/>
      <c r="H245" s="104" t="str">
        <f t="shared" si="8"/>
        <v/>
      </c>
      <c r="I245" s="104"/>
      <c r="J245" s="110" t="s">
        <v>5503</v>
      </c>
      <c r="K245" s="110" t="s">
        <v>1095</v>
      </c>
      <c r="L245" s="10" t="s">
        <v>9591</v>
      </c>
    </row>
    <row r="246" spans="7:12" ht="15" x14ac:dyDescent="0.2">
      <c r="G246" s="106"/>
      <c r="H246" s="104" t="str">
        <f t="shared" si="8"/>
        <v/>
      </c>
      <c r="I246" s="104"/>
      <c r="J246" s="110" t="s">
        <v>5504</v>
      </c>
      <c r="K246" s="110" t="s">
        <v>1095</v>
      </c>
      <c r="L246" s="10" t="s">
        <v>9592</v>
      </c>
    </row>
    <row r="247" spans="7:12" ht="15" x14ac:dyDescent="0.2">
      <c r="G247" s="106"/>
      <c r="H247" s="104" t="str">
        <f t="shared" si="8"/>
        <v/>
      </c>
      <c r="I247" s="104"/>
      <c r="J247" s="110" t="s">
        <v>5505</v>
      </c>
      <c r="K247" s="110" t="s">
        <v>1095</v>
      </c>
      <c r="L247" s="10" t="s">
        <v>9593</v>
      </c>
    </row>
    <row r="248" spans="7:12" ht="15" x14ac:dyDescent="0.2">
      <c r="G248" s="106"/>
      <c r="H248" s="104" t="str">
        <f t="shared" si="8"/>
        <v/>
      </c>
      <c r="I248" s="104"/>
      <c r="J248" s="110" t="s">
        <v>5506</v>
      </c>
      <c r="K248" s="110" t="s">
        <v>1095</v>
      </c>
      <c r="L248" s="10" t="s">
        <v>9594</v>
      </c>
    </row>
    <row r="249" spans="7:12" ht="15" x14ac:dyDescent="0.2">
      <c r="G249" s="106"/>
      <c r="H249" s="104" t="str">
        <f t="shared" si="8"/>
        <v/>
      </c>
      <c r="I249" s="104"/>
      <c r="J249" s="110" t="s">
        <v>5507</v>
      </c>
      <c r="K249" s="110" t="s">
        <v>1095</v>
      </c>
      <c r="L249" s="10" t="s">
        <v>9595</v>
      </c>
    </row>
    <row r="250" spans="7:12" ht="15" x14ac:dyDescent="0.2">
      <c r="G250" s="106"/>
      <c r="H250" s="104" t="str">
        <f t="shared" si="8"/>
        <v/>
      </c>
      <c r="I250" s="104"/>
      <c r="J250" s="110" t="s">
        <v>5508</v>
      </c>
      <c r="K250" s="110" t="s">
        <v>1095</v>
      </c>
      <c r="L250" s="10" t="s">
        <v>1095</v>
      </c>
    </row>
    <row r="251" spans="7:12" ht="15" x14ac:dyDescent="0.2">
      <c r="G251" s="106"/>
      <c r="H251" s="104" t="str">
        <f t="shared" si="8"/>
        <v/>
      </c>
      <c r="I251" s="104"/>
      <c r="J251" s="110" t="s">
        <v>5509</v>
      </c>
      <c r="K251" s="110" t="s">
        <v>1095</v>
      </c>
      <c r="L251" s="10" t="s">
        <v>9596</v>
      </c>
    </row>
    <row r="252" spans="7:12" ht="15" x14ac:dyDescent="0.2">
      <c r="G252" s="106"/>
      <c r="H252" s="104" t="str">
        <f t="shared" si="8"/>
        <v/>
      </c>
      <c r="I252" s="104"/>
      <c r="J252" s="110" t="s">
        <v>5510</v>
      </c>
      <c r="K252" s="110" t="s">
        <v>1095</v>
      </c>
      <c r="L252" s="10" t="s">
        <v>9597</v>
      </c>
    </row>
    <row r="253" spans="7:12" ht="15" x14ac:dyDescent="0.2">
      <c r="G253" s="106"/>
      <c r="H253" s="104" t="str">
        <f t="shared" si="8"/>
        <v/>
      </c>
      <c r="I253" s="104"/>
      <c r="J253" s="110" t="s">
        <v>5511</v>
      </c>
      <c r="K253" s="110" t="s">
        <v>1095</v>
      </c>
      <c r="L253" s="10" t="s">
        <v>9598</v>
      </c>
    </row>
    <row r="254" spans="7:12" ht="15" x14ac:dyDescent="0.2">
      <c r="G254" s="106"/>
      <c r="H254" s="104" t="str">
        <f t="shared" si="8"/>
        <v/>
      </c>
      <c r="I254" s="104"/>
      <c r="J254" s="110" t="s">
        <v>5512</v>
      </c>
      <c r="K254" s="110" t="s">
        <v>1095</v>
      </c>
      <c r="L254" s="10" t="s">
        <v>1095</v>
      </c>
    </row>
    <row r="255" spans="7:12" ht="15" x14ac:dyDescent="0.2">
      <c r="G255" s="106"/>
      <c r="H255" s="104" t="str">
        <f t="shared" si="8"/>
        <v/>
      </c>
      <c r="I255" s="104"/>
      <c r="J255" s="110" t="s">
        <v>5513</v>
      </c>
      <c r="K255" s="110" t="s">
        <v>1095</v>
      </c>
      <c r="L255" s="10" t="s">
        <v>9599</v>
      </c>
    </row>
    <row r="256" spans="7:12" ht="15" x14ac:dyDescent="0.2">
      <c r="G256" s="106"/>
      <c r="H256" s="104" t="str">
        <f t="shared" si="8"/>
        <v/>
      </c>
      <c r="I256" s="104"/>
      <c r="J256" s="110" t="s">
        <v>5514</v>
      </c>
      <c r="K256" s="110" t="s">
        <v>1095</v>
      </c>
      <c r="L256" s="10" t="s">
        <v>9600</v>
      </c>
    </row>
    <row r="257" spans="7:12" ht="15" x14ac:dyDescent="0.2">
      <c r="G257" s="106"/>
      <c r="H257" s="104" t="str">
        <f t="shared" si="8"/>
        <v/>
      </c>
      <c r="I257" s="104"/>
      <c r="J257" s="110" t="s">
        <v>5515</v>
      </c>
      <c r="K257" s="110" t="s">
        <v>1095</v>
      </c>
      <c r="L257" s="10" t="s">
        <v>9601</v>
      </c>
    </row>
    <row r="258" spans="7:12" ht="15" x14ac:dyDescent="0.2">
      <c r="G258" s="106"/>
      <c r="H258" s="104" t="str">
        <f t="shared" si="8"/>
        <v/>
      </c>
      <c r="I258" s="104"/>
      <c r="J258" s="110" t="s">
        <v>5516</v>
      </c>
      <c r="K258" s="110" t="s">
        <v>1095</v>
      </c>
      <c r="L258" s="10" t="s">
        <v>9602</v>
      </c>
    </row>
    <row r="259" spans="7:12" ht="15" x14ac:dyDescent="0.2">
      <c r="G259" s="106"/>
      <c r="H259" s="104" t="str">
        <f t="shared" si="8"/>
        <v/>
      </c>
      <c r="I259" s="104"/>
      <c r="J259" s="110" t="s">
        <v>5517</v>
      </c>
      <c r="K259" s="110" t="s">
        <v>1095</v>
      </c>
      <c r="L259" s="10" t="s">
        <v>9603</v>
      </c>
    </row>
    <row r="260" spans="7:12" ht="15" x14ac:dyDescent="0.2">
      <c r="G260" s="106"/>
      <c r="H260" s="104" t="str">
        <f t="shared" si="8"/>
        <v/>
      </c>
      <c r="I260" s="104"/>
      <c r="J260" s="110" t="s">
        <v>14097</v>
      </c>
      <c r="K260" s="110" t="s">
        <v>1095</v>
      </c>
      <c r="L260" s="10" t="s">
        <v>9604</v>
      </c>
    </row>
    <row r="261" spans="7:12" ht="15" x14ac:dyDescent="0.2">
      <c r="G261" s="106"/>
      <c r="H261" s="104" t="str">
        <f t="shared" si="8"/>
        <v/>
      </c>
      <c r="I261" s="104"/>
      <c r="J261" s="110" t="s">
        <v>5518</v>
      </c>
      <c r="K261" s="110" t="s">
        <v>1095</v>
      </c>
      <c r="L261" s="10" t="s">
        <v>9605</v>
      </c>
    </row>
    <row r="262" spans="7:12" ht="15" x14ac:dyDescent="0.2">
      <c r="G262" s="106"/>
      <c r="H262" s="104" t="str">
        <f t="shared" si="8"/>
        <v/>
      </c>
      <c r="I262" s="104"/>
      <c r="J262" s="110" t="s">
        <v>5519</v>
      </c>
      <c r="K262" s="110" t="s">
        <v>1095</v>
      </c>
      <c r="L262" s="10" t="s">
        <v>9606</v>
      </c>
    </row>
    <row r="263" spans="7:12" ht="15" x14ac:dyDescent="0.2">
      <c r="G263" s="106"/>
      <c r="H263" s="104" t="str">
        <f t="shared" si="8"/>
        <v/>
      </c>
      <c r="I263" s="104"/>
      <c r="J263" s="110" t="s">
        <v>5520</v>
      </c>
      <c r="K263" s="110" t="s">
        <v>1095</v>
      </c>
      <c r="L263" s="10" t="s">
        <v>9607</v>
      </c>
    </row>
    <row r="264" spans="7:12" ht="15" x14ac:dyDescent="0.2">
      <c r="G264" s="106"/>
      <c r="H264" s="104" t="str">
        <f t="shared" si="8"/>
        <v/>
      </c>
      <c r="I264" s="104"/>
      <c r="J264" s="110" t="s">
        <v>5521</v>
      </c>
      <c r="K264" s="110" t="s">
        <v>1095</v>
      </c>
      <c r="L264" s="10" t="s">
        <v>9608</v>
      </c>
    </row>
    <row r="265" spans="7:12" ht="15" x14ac:dyDescent="0.2">
      <c r="G265" s="106"/>
      <c r="H265" s="104" t="str">
        <f t="shared" ref="H265:H328" si="9">IF(I265="","",IFERROR((INDEX(A:D,MATCH($I265,D:D,0),2)),""))</f>
        <v/>
      </c>
      <c r="I265" s="104"/>
      <c r="J265" s="110" t="s">
        <v>14098</v>
      </c>
      <c r="K265" s="110" t="s">
        <v>1095</v>
      </c>
      <c r="L265" s="10" t="s">
        <v>9609</v>
      </c>
    </row>
    <row r="266" spans="7:12" ht="15" x14ac:dyDescent="0.2">
      <c r="G266" s="106"/>
      <c r="H266" s="104" t="str">
        <f t="shared" si="9"/>
        <v/>
      </c>
      <c r="I266" s="104"/>
      <c r="J266" s="110" t="s">
        <v>5522</v>
      </c>
      <c r="K266" s="110" t="s">
        <v>1095</v>
      </c>
      <c r="L266" s="10" t="s">
        <v>9610</v>
      </c>
    </row>
    <row r="267" spans="7:12" ht="15" x14ac:dyDescent="0.2">
      <c r="G267" s="106"/>
      <c r="H267" s="104" t="str">
        <f t="shared" si="9"/>
        <v/>
      </c>
      <c r="I267" s="104"/>
      <c r="J267" s="110" t="s">
        <v>14099</v>
      </c>
      <c r="K267" s="110" t="s">
        <v>1095</v>
      </c>
      <c r="L267" s="10" t="s">
        <v>9611</v>
      </c>
    </row>
    <row r="268" spans="7:12" ht="15" x14ac:dyDescent="0.2">
      <c r="G268" s="106"/>
      <c r="H268" s="104" t="str">
        <f t="shared" si="9"/>
        <v/>
      </c>
      <c r="I268" s="104"/>
      <c r="J268" s="110" t="s">
        <v>14100</v>
      </c>
      <c r="K268" s="110" t="s">
        <v>1095</v>
      </c>
      <c r="L268" s="10" t="s">
        <v>9612</v>
      </c>
    </row>
    <row r="269" spans="7:12" ht="15" x14ac:dyDescent="0.2">
      <c r="G269" s="106"/>
      <c r="H269" s="104" t="str">
        <f t="shared" si="9"/>
        <v/>
      </c>
      <c r="I269" s="104"/>
      <c r="J269" s="110" t="s">
        <v>14101</v>
      </c>
      <c r="K269" s="110" t="s">
        <v>1095</v>
      </c>
      <c r="L269" s="10" t="s">
        <v>9613</v>
      </c>
    </row>
    <row r="270" spans="7:12" ht="15" x14ac:dyDescent="0.2">
      <c r="G270" s="106"/>
      <c r="H270" s="104" t="str">
        <f t="shared" si="9"/>
        <v/>
      </c>
      <c r="I270" s="104"/>
      <c r="J270" s="110" t="s">
        <v>5523</v>
      </c>
      <c r="K270" s="110" t="s">
        <v>1095</v>
      </c>
      <c r="L270" s="10" t="s">
        <v>9614</v>
      </c>
    </row>
    <row r="271" spans="7:12" ht="15" x14ac:dyDescent="0.2">
      <c r="G271" s="106"/>
      <c r="H271" s="104" t="str">
        <f t="shared" si="9"/>
        <v/>
      </c>
      <c r="I271" s="104"/>
      <c r="J271" s="110" t="s">
        <v>5524</v>
      </c>
      <c r="K271" s="110" t="s">
        <v>1095</v>
      </c>
      <c r="L271" s="10" t="s">
        <v>9615</v>
      </c>
    </row>
    <row r="272" spans="7:12" ht="15" x14ac:dyDescent="0.2">
      <c r="G272" s="106"/>
      <c r="H272" s="104" t="str">
        <f t="shared" si="9"/>
        <v/>
      </c>
      <c r="I272" s="104"/>
      <c r="J272" s="110" t="s">
        <v>14102</v>
      </c>
      <c r="K272" s="110" t="s">
        <v>1095</v>
      </c>
      <c r="L272" s="10" t="s">
        <v>9616</v>
      </c>
    </row>
    <row r="273" spans="7:12" ht="15" x14ac:dyDescent="0.2">
      <c r="G273" s="106"/>
      <c r="H273" s="104" t="str">
        <f t="shared" si="9"/>
        <v/>
      </c>
      <c r="I273" s="104"/>
      <c r="J273" s="110" t="s">
        <v>5525</v>
      </c>
      <c r="K273" s="110" t="s">
        <v>1095</v>
      </c>
      <c r="L273" s="10" t="s">
        <v>9617</v>
      </c>
    </row>
    <row r="274" spans="7:12" ht="15" x14ac:dyDescent="0.2">
      <c r="G274" s="106"/>
      <c r="H274" s="104" t="str">
        <f t="shared" si="9"/>
        <v/>
      </c>
      <c r="I274" s="104"/>
      <c r="J274" s="110" t="s">
        <v>14103</v>
      </c>
      <c r="K274" s="110" t="s">
        <v>1095</v>
      </c>
      <c r="L274" s="10" t="s">
        <v>9618</v>
      </c>
    </row>
    <row r="275" spans="7:12" ht="15" x14ac:dyDescent="0.2">
      <c r="G275" s="106"/>
      <c r="H275" s="104" t="str">
        <f t="shared" si="9"/>
        <v/>
      </c>
      <c r="I275" s="104"/>
      <c r="J275" s="110" t="s">
        <v>5526</v>
      </c>
      <c r="K275" s="110" t="s">
        <v>1095</v>
      </c>
      <c r="L275" s="10" t="s">
        <v>9619</v>
      </c>
    </row>
    <row r="276" spans="7:12" ht="15" x14ac:dyDescent="0.2">
      <c r="G276" s="106"/>
      <c r="H276" s="104" t="str">
        <f t="shared" si="9"/>
        <v/>
      </c>
      <c r="I276" s="104"/>
      <c r="J276" s="110" t="s">
        <v>5527</v>
      </c>
      <c r="K276" s="110" t="s">
        <v>1095</v>
      </c>
      <c r="L276" s="10" t="s">
        <v>9620</v>
      </c>
    </row>
    <row r="277" spans="7:12" ht="15" x14ac:dyDescent="0.2">
      <c r="G277" s="106"/>
      <c r="H277" s="104" t="str">
        <f t="shared" si="9"/>
        <v/>
      </c>
      <c r="I277" s="104"/>
      <c r="J277" s="110" t="s">
        <v>5528</v>
      </c>
      <c r="K277" s="110" t="s">
        <v>1095</v>
      </c>
      <c r="L277" s="10" t="s">
        <v>9621</v>
      </c>
    </row>
    <row r="278" spans="7:12" ht="15" x14ac:dyDescent="0.2">
      <c r="G278" s="106"/>
      <c r="H278" s="104" t="str">
        <f t="shared" si="9"/>
        <v/>
      </c>
      <c r="I278" s="104"/>
      <c r="J278" s="110" t="s">
        <v>5529</v>
      </c>
      <c r="K278" s="110" t="s">
        <v>1095</v>
      </c>
      <c r="L278" s="10" t="s">
        <v>9622</v>
      </c>
    </row>
    <row r="279" spans="7:12" ht="15" x14ac:dyDescent="0.2">
      <c r="G279" s="106"/>
      <c r="H279" s="104" t="str">
        <f t="shared" si="9"/>
        <v/>
      </c>
      <c r="I279" s="104"/>
      <c r="J279" s="110" t="s">
        <v>5530</v>
      </c>
      <c r="K279" s="110" t="s">
        <v>1095</v>
      </c>
      <c r="L279" s="10" t="s">
        <v>1095</v>
      </c>
    </row>
    <row r="280" spans="7:12" ht="15" x14ac:dyDescent="0.2">
      <c r="G280" s="106"/>
      <c r="H280" s="104" t="str">
        <f t="shared" si="9"/>
        <v/>
      </c>
      <c r="I280" s="104"/>
      <c r="J280" s="110" t="s">
        <v>5531</v>
      </c>
      <c r="K280" s="110" t="s">
        <v>1095</v>
      </c>
      <c r="L280" s="10" t="s">
        <v>1095</v>
      </c>
    </row>
    <row r="281" spans="7:12" ht="15" x14ac:dyDescent="0.2">
      <c r="G281" s="106"/>
      <c r="H281" s="104" t="str">
        <f t="shared" si="9"/>
        <v/>
      </c>
      <c r="I281" s="104"/>
      <c r="J281" s="110" t="s">
        <v>5533</v>
      </c>
      <c r="K281" s="110" t="s">
        <v>1095</v>
      </c>
      <c r="L281" s="10" t="s">
        <v>9624</v>
      </c>
    </row>
    <row r="282" spans="7:12" ht="15" x14ac:dyDescent="0.2">
      <c r="G282" s="106"/>
      <c r="H282" s="104" t="str">
        <f t="shared" si="9"/>
        <v/>
      </c>
      <c r="I282" s="104"/>
      <c r="J282" s="110" t="s">
        <v>5534</v>
      </c>
      <c r="K282" s="110" t="s">
        <v>1095</v>
      </c>
      <c r="L282" s="10" t="s">
        <v>9625</v>
      </c>
    </row>
    <row r="283" spans="7:12" ht="15" x14ac:dyDescent="0.2">
      <c r="G283" s="106"/>
      <c r="H283" s="104" t="str">
        <f t="shared" si="9"/>
        <v/>
      </c>
      <c r="I283" s="104"/>
      <c r="J283" s="110" t="s">
        <v>5535</v>
      </c>
      <c r="K283" s="110" t="s">
        <v>1095</v>
      </c>
      <c r="L283" s="10" t="s">
        <v>9626</v>
      </c>
    </row>
    <row r="284" spans="7:12" ht="15" x14ac:dyDescent="0.2">
      <c r="G284" s="106"/>
      <c r="H284" s="104" t="str">
        <f t="shared" si="9"/>
        <v/>
      </c>
      <c r="I284" s="104"/>
      <c r="J284" s="110" t="s">
        <v>5536</v>
      </c>
      <c r="K284" s="110" t="s">
        <v>1095</v>
      </c>
      <c r="L284" s="10" t="s">
        <v>9627</v>
      </c>
    </row>
    <row r="285" spans="7:12" ht="15" x14ac:dyDescent="0.2">
      <c r="G285" s="106"/>
      <c r="H285" s="104" t="str">
        <f t="shared" si="9"/>
        <v/>
      </c>
      <c r="I285" s="104"/>
      <c r="J285" s="110" t="s">
        <v>5537</v>
      </c>
      <c r="K285" s="110" t="s">
        <v>1095</v>
      </c>
      <c r="L285" s="10" t="s">
        <v>9628</v>
      </c>
    </row>
    <row r="286" spans="7:12" ht="15" x14ac:dyDescent="0.2">
      <c r="G286" s="106"/>
      <c r="H286" s="104" t="str">
        <f t="shared" si="9"/>
        <v/>
      </c>
      <c r="I286" s="104"/>
      <c r="J286" s="110" t="s">
        <v>5539</v>
      </c>
      <c r="K286" s="110" t="s">
        <v>1095</v>
      </c>
      <c r="L286" s="10" t="s">
        <v>9630</v>
      </c>
    </row>
    <row r="287" spans="7:12" ht="15" x14ac:dyDescent="0.2">
      <c r="G287" s="106"/>
      <c r="H287" s="104" t="str">
        <f t="shared" si="9"/>
        <v/>
      </c>
      <c r="I287" s="104"/>
      <c r="J287" s="110" t="s">
        <v>5540</v>
      </c>
      <c r="K287" s="110" t="s">
        <v>1095</v>
      </c>
      <c r="L287" s="10" t="s">
        <v>9630</v>
      </c>
    </row>
    <row r="288" spans="7:12" ht="15" x14ac:dyDescent="0.2">
      <c r="G288" s="106"/>
      <c r="H288" s="104" t="str">
        <f t="shared" si="9"/>
        <v/>
      </c>
      <c r="I288" s="104"/>
      <c r="J288" s="110" t="s">
        <v>5541</v>
      </c>
      <c r="K288" s="110" t="s">
        <v>1095</v>
      </c>
      <c r="L288" s="10" t="s">
        <v>9631</v>
      </c>
    </row>
    <row r="289" spans="7:12" ht="15" x14ac:dyDescent="0.2">
      <c r="G289" s="106"/>
      <c r="H289" s="104" t="str">
        <f t="shared" si="9"/>
        <v/>
      </c>
      <c r="I289" s="104"/>
      <c r="J289" s="110" t="s">
        <v>5542</v>
      </c>
      <c r="K289" s="110" t="s">
        <v>1095</v>
      </c>
      <c r="L289" s="10" t="s">
        <v>9632</v>
      </c>
    </row>
    <row r="290" spans="7:12" ht="15" x14ac:dyDescent="0.2">
      <c r="G290" s="106"/>
      <c r="H290" s="104" t="str">
        <f t="shared" si="9"/>
        <v/>
      </c>
      <c r="I290" s="104"/>
      <c r="J290" s="110" t="s">
        <v>5543</v>
      </c>
      <c r="K290" s="110" t="s">
        <v>1095</v>
      </c>
      <c r="L290" s="10" t="s">
        <v>9633</v>
      </c>
    </row>
    <row r="291" spans="7:12" ht="15" x14ac:dyDescent="0.2">
      <c r="G291" s="106"/>
      <c r="H291" s="104" t="str">
        <f t="shared" si="9"/>
        <v/>
      </c>
      <c r="I291" s="104"/>
      <c r="J291" s="110" t="s">
        <v>5544</v>
      </c>
      <c r="K291" s="110" t="s">
        <v>1095</v>
      </c>
      <c r="L291" s="10" t="s">
        <v>9634</v>
      </c>
    </row>
    <row r="292" spans="7:12" ht="15" x14ac:dyDescent="0.2">
      <c r="G292" s="106"/>
      <c r="H292" s="104" t="str">
        <f t="shared" si="9"/>
        <v/>
      </c>
      <c r="I292" s="104"/>
      <c r="J292" s="110" t="s">
        <v>5545</v>
      </c>
      <c r="K292" s="110" t="s">
        <v>1095</v>
      </c>
      <c r="L292" s="10" t="s">
        <v>9635</v>
      </c>
    </row>
    <row r="293" spans="7:12" ht="15" x14ac:dyDescent="0.2">
      <c r="G293" s="106"/>
      <c r="H293" s="104" t="str">
        <f t="shared" si="9"/>
        <v/>
      </c>
      <c r="I293" s="104"/>
      <c r="J293" s="110" t="s">
        <v>5546</v>
      </c>
      <c r="K293" s="110" t="s">
        <v>1095</v>
      </c>
      <c r="L293" s="10" t="s">
        <v>9636</v>
      </c>
    </row>
    <row r="294" spans="7:12" ht="15" x14ac:dyDescent="0.2">
      <c r="G294" s="106"/>
      <c r="H294" s="104" t="str">
        <f t="shared" si="9"/>
        <v/>
      </c>
      <c r="I294" s="104"/>
      <c r="J294" s="110" t="s">
        <v>14104</v>
      </c>
      <c r="K294" s="110" t="s">
        <v>1095</v>
      </c>
      <c r="L294" s="10" t="s">
        <v>9637</v>
      </c>
    </row>
    <row r="295" spans="7:12" ht="15" x14ac:dyDescent="0.2">
      <c r="G295" s="106"/>
      <c r="H295" s="104" t="str">
        <f t="shared" si="9"/>
        <v/>
      </c>
      <c r="I295" s="104"/>
      <c r="J295" s="110" t="s">
        <v>5547</v>
      </c>
      <c r="K295" s="110" t="s">
        <v>1095</v>
      </c>
      <c r="L295" s="10" t="s">
        <v>9638</v>
      </c>
    </row>
    <row r="296" spans="7:12" ht="15" x14ac:dyDescent="0.2">
      <c r="G296" s="106"/>
      <c r="H296" s="104" t="str">
        <f t="shared" si="9"/>
        <v/>
      </c>
      <c r="I296" s="104"/>
      <c r="J296" s="110" t="s">
        <v>5548</v>
      </c>
      <c r="K296" s="110" t="s">
        <v>1095</v>
      </c>
      <c r="L296" s="10" t="s">
        <v>9639</v>
      </c>
    </row>
    <row r="297" spans="7:12" ht="15" x14ac:dyDescent="0.2">
      <c r="G297" s="106"/>
      <c r="H297" s="104" t="str">
        <f t="shared" si="9"/>
        <v/>
      </c>
      <c r="I297" s="104"/>
      <c r="J297" s="110" t="s">
        <v>5549</v>
      </c>
      <c r="K297" s="110" t="s">
        <v>1095</v>
      </c>
      <c r="L297" s="10" t="s">
        <v>9640</v>
      </c>
    </row>
    <row r="298" spans="7:12" ht="15" x14ac:dyDescent="0.2">
      <c r="G298" s="106"/>
      <c r="H298" s="104" t="str">
        <f t="shared" si="9"/>
        <v/>
      </c>
      <c r="I298" s="104"/>
      <c r="J298" s="110" t="s">
        <v>5550</v>
      </c>
      <c r="K298" s="110" t="s">
        <v>1095</v>
      </c>
      <c r="L298" s="10" t="s">
        <v>9641</v>
      </c>
    </row>
    <row r="299" spans="7:12" ht="15" x14ac:dyDescent="0.2">
      <c r="G299" s="106"/>
      <c r="H299" s="104" t="str">
        <f t="shared" si="9"/>
        <v/>
      </c>
      <c r="I299" s="104"/>
      <c r="J299" s="110" t="s">
        <v>13984</v>
      </c>
      <c r="K299" s="110" t="s">
        <v>1095</v>
      </c>
      <c r="L299" s="10" t="s">
        <v>9641</v>
      </c>
    </row>
    <row r="300" spans="7:12" ht="15" x14ac:dyDescent="0.2">
      <c r="G300" s="106"/>
      <c r="H300" s="104" t="str">
        <f t="shared" si="9"/>
        <v/>
      </c>
      <c r="I300" s="104"/>
      <c r="J300" s="110" t="s">
        <v>5551</v>
      </c>
      <c r="K300" s="110" t="s">
        <v>1095</v>
      </c>
      <c r="L300" s="10" t="s">
        <v>9642</v>
      </c>
    </row>
    <row r="301" spans="7:12" ht="15" x14ac:dyDescent="0.2">
      <c r="G301" s="106"/>
      <c r="H301" s="104" t="str">
        <f t="shared" si="9"/>
        <v/>
      </c>
      <c r="I301" s="104"/>
      <c r="J301" s="110" t="s">
        <v>5552</v>
      </c>
      <c r="K301" s="110" t="s">
        <v>1095</v>
      </c>
      <c r="L301" s="10" t="s">
        <v>9643</v>
      </c>
    </row>
    <row r="302" spans="7:12" ht="15" x14ac:dyDescent="0.2">
      <c r="G302" s="106"/>
      <c r="H302" s="104" t="str">
        <f t="shared" si="9"/>
        <v/>
      </c>
      <c r="I302" s="104"/>
      <c r="J302" s="110" t="s">
        <v>5553</v>
      </c>
      <c r="K302" s="110" t="s">
        <v>1095</v>
      </c>
      <c r="L302" s="10" t="s">
        <v>9644</v>
      </c>
    </row>
    <row r="303" spans="7:12" ht="15" x14ac:dyDescent="0.2">
      <c r="G303" s="106"/>
      <c r="H303" s="104" t="str">
        <f t="shared" si="9"/>
        <v/>
      </c>
      <c r="I303" s="104"/>
      <c r="J303" s="110" t="s">
        <v>5554</v>
      </c>
      <c r="K303" s="110" t="s">
        <v>1095</v>
      </c>
      <c r="L303" s="10" t="s">
        <v>9645</v>
      </c>
    </row>
    <row r="304" spans="7:12" ht="15" x14ac:dyDescent="0.2">
      <c r="G304" s="106"/>
      <c r="H304" s="104" t="str">
        <f t="shared" si="9"/>
        <v/>
      </c>
      <c r="I304" s="104"/>
      <c r="J304" s="110" t="s">
        <v>5555</v>
      </c>
      <c r="K304" s="110" t="s">
        <v>1095</v>
      </c>
      <c r="L304" s="10" t="s">
        <v>9646</v>
      </c>
    </row>
    <row r="305" spans="7:12" ht="15" x14ac:dyDescent="0.2">
      <c r="G305" s="106"/>
      <c r="H305" s="104" t="str">
        <f t="shared" si="9"/>
        <v/>
      </c>
      <c r="I305" s="104"/>
      <c r="J305" s="110" t="s">
        <v>5556</v>
      </c>
      <c r="K305" s="110" t="s">
        <v>1095</v>
      </c>
      <c r="L305" s="10" t="s">
        <v>9647</v>
      </c>
    </row>
    <row r="306" spans="7:12" ht="15" x14ac:dyDescent="0.2">
      <c r="G306" s="106"/>
      <c r="H306" s="104" t="str">
        <f t="shared" si="9"/>
        <v/>
      </c>
      <c r="I306" s="104"/>
      <c r="J306" s="110" t="s">
        <v>14105</v>
      </c>
      <c r="K306" s="110" t="s">
        <v>1095</v>
      </c>
      <c r="L306" s="10" t="s">
        <v>9648</v>
      </c>
    </row>
    <row r="307" spans="7:12" ht="15" x14ac:dyDescent="0.2">
      <c r="G307" s="106"/>
      <c r="H307" s="104" t="str">
        <f t="shared" si="9"/>
        <v/>
      </c>
      <c r="I307" s="104"/>
      <c r="J307" s="110" t="s">
        <v>5557</v>
      </c>
      <c r="K307" s="110" t="s">
        <v>1095</v>
      </c>
      <c r="L307" s="10" t="s">
        <v>9649</v>
      </c>
    </row>
    <row r="308" spans="7:12" ht="15" x14ac:dyDescent="0.2">
      <c r="G308" s="106"/>
      <c r="H308" s="104" t="str">
        <f t="shared" si="9"/>
        <v/>
      </c>
      <c r="I308" s="104"/>
      <c r="J308" s="110" t="s">
        <v>5558</v>
      </c>
      <c r="K308" s="110" t="s">
        <v>1095</v>
      </c>
      <c r="L308" s="10" t="s">
        <v>9650</v>
      </c>
    </row>
    <row r="309" spans="7:12" ht="15" x14ac:dyDescent="0.2">
      <c r="G309" s="106"/>
      <c r="H309" s="104" t="str">
        <f t="shared" si="9"/>
        <v/>
      </c>
      <c r="I309" s="104"/>
      <c r="J309" s="110" t="s">
        <v>5559</v>
      </c>
      <c r="K309" s="110" t="s">
        <v>1095</v>
      </c>
      <c r="L309" s="10" t="s">
        <v>9651</v>
      </c>
    </row>
    <row r="310" spans="7:12" ht="15" x14ac:dyDescent="0.2">
      <c r="G310" s="106"/>
      <c r="H310" s="104" t="str">
        <f t="shared" si="9"/>
        <v/>
      </c>
      <c r="I310" s="104"/>
      <c r="J310" s="110" t="s">
        <v>5560</v>
      </c>
      <c r="K310" s="110" t="s">
        <v>1095</v>
      </c>
      <c r="L310" s="10" t="s">
        <v>9652</v>
      </c>
    </row>
    <row r="311" spans="7:12" ht="15" x14ac:dyDescent="0.2">
      <c r="G311" s="106"/>
      <c r="H311" s="104" t="str">
        <f t="shared" si="9"/>
        <v/>
      </c>
      <c r="I311" s="104"/>
      <c r="J311" s="110" t="s">
        <v>5561</v>
      </c>
      <c r="K311" s="110" t="s">
        <v>1095</v>
      </c>
      <c r="L311" s="10" t="s">
        <v>9653</v>
      </c>
    </row>
    <row r="312" spans="7:12" ht="15" x14ac:dyDescent="0.2">
      <c r="G312" s="106"/>
      <c r="H312" s="104" t="str">
        <f t="shared" si="9"/>
        <v/>
      </c>
      <c r="I312" s="104"/>
      <c r="J312" s="110" t="s">
        <v>5562</v>
      </c>
      <c r="K312" s="110" t="s">
        <v>1095</v>
      </c>
      <c r="L312" s="10" t="s">
        <v>9654</v>
      </c>
    </row>
    <row r="313" spans="7:12" ht="15" x14ac:dyDescent="0.2">
      <c r="G313" s="106"/>
      <c r="H313" s="104" t="str">
        <f t="shared" si="9"/>
        <v/>
      </c>
      <c r="I313" s="104"/>
      <c r="J313" s="110" t="s">
        <v>5563</v>
      </c>
      <c r="K313" s="110" t="s">
        <v>1095</v>
      </c>
      <c r="L313" s="10" t="s">
        <v>9655</v>
      </c>
    </row>
    <row r="314" spans="7:12" ht="15" x14ac:dyDescent="0.2">
      <c r="G314" s="106"/>
      <c r="H314" s="104" t="str">
        <f t="shared" si="9"/>
        <v/>
      </c>
      <c r="I314" s="104"/>
      <c r="J314" s="110" t="s">
        <v>5564</v>
      </c>
      <c r="K314" s="110" t="s">
        <v>1095</v>
      </c>
      <c r="L314" s="10" t="s">
        <v>9656</v>
      </c>
    </row>
    <row r="315" spans="7:12" ht="15" x14ac:dyDescent="0.2">
      <c r="G315" s="106"/>
      <c r="H315" s="104" t="str">
        <f t="shared" si="9"/>
        <v/>
      </c>
      <c r="I315" s="104"/>
      <c r="J315" s="110" t="s">
        <v>5565</v>
      </c>
      <c r="K315" s="110" t="s">
        <v>1095</v>
      </c>
      <c r="L315" s="10" t="s">
        <v>9657</v>
      </c>
    </row>
    <row r="316" spans="7:12" ht="15" x14ac:dyDescent="0.2">
      <c r="G316" s="106"/>
      <c r="H316" s="104" t="str">
        <f t="shared" si="9"/>
        <v/>
      </c>
      <c r="I316" s="104"/>
      <c r="J316" s="110" t="s">
        <v>14106</v>
      </c>
      <c r="K316" s="110" t="s">
        <v>1095</v>
      </c>
      <c r="L316" s="10" t="s">
        <v>9658</v>
      </c>
    </row>
    <row r="317" spans="7:12" ht="15" x14ac:dyDescent="0.2">
      <c r="G317" s="106"/>
      <c r="H317" s="104" t="str">
        <f t="shared" si="9"/>
        <v/>
      </c>
      <c r="I317" s="104"/>
      <c r="J317" s="110" t="s">
        <v>5566</v>
      </c>
      <c r="K317" s="110" t="s">
        <v>1095</v>
      </c>
      <c r="L317" s="10" t="s">
        <v>1095</v>
      </c>
    </row>
    <row r="318" spans="7:12" ht="15" x14ac:dyDescent="0.2">
      <c r="G318" s="106"/>
      <c r="H318" s="104" t="str">
        <f t="shared" si="9"/>
        <v/>
      </c>
      <c r="I318" s="104"/>
      <c r="J318" s="110" t="s">
        <v>5567</v>
      </c>
      <c r="K318" s="110" t="s">
        <v>1095</v>
      </c>
      <c r="L318" s="10" t="s">
        <v>9659</v>
      </c>
    </row>
    <row r="319" spans="7:12" ht="15" x14ac:dyDescent="0.2">
      <c r="G319" s="106"/>
      <c r="H319" s="104" t="str">
        <f t="shared" si="9"/>
        <v/>
      </c>
      <c r="I319" s="104"/>
      <c r="J319" s="110" t="s">
        <v>5568</v>
      </c>
      <c r="K319" s="110" t="s">
        <v>1095</v>
      </c>
      <c r="L319" s="10" t="s">
        <v>9660</v>
      </c>
    </row>
    <row r="320" spans="7:12" ht="15" x14ac:dyDescent="0.2">
      <c r="G320" s="106"/>
      <c r="H320" s="104" t="str">
        <f t="shared" si="9"/>
        <v/>
      </c>
      <c r="I320" s="104"/>
      <c r="J320" s="110" t="s">
        <v>5569</v>
      </c>
      <c r="K320" s="110" t="s">
        <v>1095</v>
      </c>
      <c r="L320" s="10" t="s">
        <v>9661</v>
      </c>
    </row>
    <row r="321" spans="7:12" ht="15" x14ac:dyDescent="0.2">
      <c r="G321" s="106"/>
      <c r="H321" s="104" t="str">
        <f t="shared" si="9"/>
        <v/>
      </c>
      <c r="I321" s="104"/>
      <c r="J321" s="110" t="s">
        <v>5570</v>
      </c>
      <c r="K321" s="110" t="s">
        <v>1095</v>
      </c>
      <c r="L321" s="10" t="s">
        <v>9662</v>
      </c>
    </row>
    <row r="322" spans="7:12" ht="15" x14ac:dyDescent="0.2">
      <c r="G322" s="106"/>
      <c r="H322" s="104" t="str">
        <f t="shared" si="9"/>
        <v/>
      </c>
      <c r="I322" s="104"/>
      <c r="J322" s="110" t="s">
        <v>5571</v>
      </c>
      <c r="K322" s="110" t="s">
        <v>1095</v>
      </c>
      <c r="L322" s="10" t="s">
        <v>9663</v>
      </c>
    </row>
    <row r="323" spans="7:12" ht="15" x14ac:dyDescent="0.2">
      <c r="G323" s="106"/>
      <c r="H323" s="104" t="str">
        <f t="shared" si="9"/>
        <v/>
      </c>
      <c r="I323" s="104"/>
      <c r="J323" s="110" t="s">
        <v>5572</v>
      </c>
      <c r="K323" s="110" t="s">
        <v>1095</v>
      </c>
      <c r="L323" s="10" t="s">
        <v>9664</v>
      </c>
    </row>
    <row r="324" spans="7:12" ht="15" x14ac:dyDescent="0.2">
      <c r="G324" s="106"/>
      <c r="H324" s="104" t="str">
        <f t="shared" si="9"/>
        <v/>
      </c>
      <c r="I324" s="104"/>
      <c r="J324" s="110" t="s">
        <v>5573</v>
      </c>
      <c r="K324" s="110" t="s">
        <v>1095</v>
      </c>
      <c r="L324" s="10" t="s">
        <v>9665</v>
      </c>
    </row>
    <row r="325" spans="7:12" ht="15" x14ac:dyDescent="0.2">
      <c r="G325" s="106"/>
      <c r="H325" s="104" t="str">
        <f t="shared" si="9"/>
        <v/>
      </c>
      <c r="I325" s="104"/>
      <c r="J325" s="110" t="s">
        <v>5574</v>
      </c>
      <c r="K325" s="110" t="s">
        <v>1095</v>
      </c>
      <c r="L325" s="10" t="s">
        <v>9666</v>
      </c>
    </row>
    <row r="326" spans="7:12" ht="15" x14ac:dyDescent="0.2">
      <c r="G326" s="106"/>
      <c r="H326" s="104" t="str">
        <f t="shared" si="9"/>
        <v/>
      </c>
      <c r="I326" s="104"/>
      <c r="J326" s="110" t="s">
        <v>5575</v>
      </c>
      <c r="K326" s="110" t="s">
        <v>1095</v>
      </c>
      <c r="L326" s="10" t="s">
        <v>9667</v>
      </c>
    </row>
    <row r="327" spans="7:12" ht="15" x14ac:dyDescent="0.2">
      <c r="G327" s="106"/>
      <c r="H327" s="104" t="str">
        <f t="shared" si="9"/>
        <v/>
      </c>
      <c r="I327" s="104"/>
      <c r="J327" s="110" t="s">
        <v>5576</v>
      </c>
      <c r="K327" s="110" t="s">
        <v>1095</v>
      </c>
      <c r="L327" s="10" t="s">
        <v>9668</v>
      </c>
    </row>
    <row r="328" spans="7:12" ht="15" x14ac:dyDescent="0.2">
      <c r="G328" s="106"/>
      <c r="H328" s="104" t="str">
        <f t="shared" si="9"/>
        <v/>
      </c>
      <c r="I328" s="104"/>
      <c r="J328" s="110" t="s">
        <v>5577</v>
      </c>
      <c r="K328" s="110" t="s">
        <v>1095</v>
      </c>
      <c r="L328" s="10" t="s">
        <v>9669</v>
      </c>
    </row>
    <row r="329" spans="7:12" ht="15" x14ac:dyDescent="0.2">
      <c r="G329" s="106"/>
      <c r="H329" s="104" t="str">
        <f t="shared" ref="H329:H392" si="10">IF(I329="","",IFERROR((INDEX(A:D,MATCH($I329,D:D,0),2)),""))</f>
        <v/>
      </c>
      <c r="I329" s="104"/>
      <c r="J329" s="110" t="s">
        <v>5578</v>
      </c>
      <c r="K329" s="110" t="s">
        <v>1095</v>
      </c>
      <c r="L329" s="10" t="s">
        <v>9670</v>
      </c>
    </row>
    <row r="330" spans="7:12" ht="15" x14ac:dyDescent="0.2">
      <c r="G330" s="106"/>
      <c r="H330" s="104" t="str">
        <f t="shared" si="10"/>
        <v/>
      </c>
      <c r="I330" s="104"/>
      <c r="J330" s="110" t="s">
        <v>5579</v>
      </c>
      <c r="K330" s="110" t="s">
        <v>1095</v>
      </c>
      <c r="L330" s="10" t="s">
        <v>9671</v>
      </c>
    </row>
    <row r="331" spans="7:12" ht="15" x14ac:dyDescent="0.2">
      <c r="G331" s="106"/>
      <c r="H331" s="104" t="str">
        <f t="shared" si="10"/>
        <v/>
      </c>
      <c r="I331" s="104"/>
      <c r="J331" s="110" t="s">
        <v>14107</v>
      </c>
      <c r="K331" s="110" t="s">
        <v>1095</v>
      </c>
      <c r="L331" s="10" t="s">
        <v>9672</v>
      </c>
    </row>
    <row r="332" spans="7:12" ht="15" x14ac:dyDescent="0.2">
      <c r="G332" s="106"/>
      <c r="H332" s="104" t="str">
        <f t="shared" si="10"/>
        <v/>
      </c>
      <c r="I332" s="104"/>
      <c r="J332" s="110" t="s">
        <v>5580</v>
      </c>
      <c r="K332" s="110" t="s">
        <v>1095</v>
      </c>
      <c r="L332" s="10" t="s">
        <v>9673</v>
      </c>
    </row>
    <row r="333" spans="7:12" ht="15" x14ac:dyDescent="0.2">
      <c r="G333" s="106"/>
      <c r="H333" s="104" t="str">
        <f t="shared" si="10"/>
        <v/>
      </c>
      <c r="I333" s="104"/>
      <c r="J333" s="110" t="s">
        <v>5581</v>
      </c>
      <c r="K333" s="110" t="s">
        <v>1095</v>
      </c>
      <c r="L333" s="10" t="s">
        <v>1095</v>
      </c>
    </row>
    <row r="334" spans="7:12" ht="15" x14ac:dyDescent="0.2">
      <c r="G334" s="106"/>
      <c r="H334" s="104" t="str">
        <f t="shared" si="10"/>
        <v/>
      </c>
      <c r="I334" s="104"/>
      <c r="J334" s="110" t="s">
        <v>5582</v>
      </c>
      <c r="K334" s="110" t="s">
        <v>1095</v>
      </c>
      <c r="L334" s="10" t="s">
        <v>9674</v>
      </c>
    </row>
    <row r="335" spans="7:12" ht="15" x14ac:dyDescent="0.2">
      <c r="G335" s="106"/>
      <c r="H335" s="104" t="str">
        <f t="shared" si="10"/>
        <v/>
      </c>
      <c r="I335" s="104"/>
      <c r="J335" s="110" t="s">
        <v>14108</v>
      </c>
      <c r="K335" s="110" t="s">
        <v>1095</v>
      </c>
      <c r="L335" s="10" t="s">
        <v>9675</v>
      </c>
    </row>
    <row r="336" spans="7:12" ht="15" x14ac:dyDescent="0.2">
      <c r="G336" s="106"/>
      <c r="H336" s="104" t="str">
        <f t="shared" si="10"/>
        <v/>
      </c>
      <c r="I336" s="104"/>
      <c r="J336" s="110" t="s">
        <v>5583</v>
      </c>
      <c r="K336" s="110" t="s">
        <v>1095</v>
      </c>
      <c r="L336" s="10" t="s">
        <v>9676</v>
      </c>
    </row>
    <row r="337" spans="7:12" ht="15" x14ac:dyDescent="0.2">
      <c r="G337" s="106"/>
      <c r="H337" s="104" t="str">
        <f t="shared" si="10"/>
        <v/>
      </c>
      <c r="I337" s="104"/>
      <c r="J337" s="110" t="s">
        <v>14109</v>
      </c>
      <c r="K337" s="110" t="s">
        <v>1095</v>
      </c>
      <c r="L337" s="10" t="s">
        <v>9677</v>
      </c>
    </row>
    <row r="338" spans="7:12" ht="15" x14ac:dyDescent="0.2">
      <c r="G338" s="106"/>
      <c r="H338" s="104" t="str">
        <f t="shared" si="10"/>
        <v/>
      </c>
      <c r="I338" s="104"/>
      <c r="J338" s="110" t="s">
        <v>14110</v>
      </c>
      <c r="K338" s="110" t="s">
        <v>1095</v>
      </c>
      <c r="L338" s="10" t="s">
        <v>9678</v>
      </c>
    </row>
    <row r="339" spans="7:12" ht="15" x14ac:dyDescent="0.2">
      <c r="G339" s="106"/>
      <c r="H339" s="104" t="str">
        <f t="shared" si="10"/>
        <v/>
      </c>
      <c r="I339" s="104"/>
      <c r="J339" s="110" t="s">
        <v>5584</v>
      </c>
      <c r="K339" s="110" t="s">
        <v>1095</v>
      </c>
      <c r="L339" s="10" t="s">
        <v>9679</v>
      </c>
    </row>
    <row r="340" spans="7:12" ht="15" x14ac:dyDescent="0.2">
      <c r="G340" s="106"/>
      <c r="H340" s="104" t="str">
        <f t="shared" si="10"/>
        <v/>
      </c>
      <c r="I340" s="104"/>
      <c r="J340" s="110" t="s">
        <v>5585</v>
      </c>
      <c r="K340" s="110" t="s">
        <v>1095</v>
      </c>
      <c r="L340" s="10" t="s">
        <v>9680</v>
      </c>
    </row>
    <row r="341" spans="7:12" ht="15" x14ac:dyDescent="0.2">
      <c r="G341" s="106"/>
      <c r="H341" s="104" t="str">
        <f t="shared" si="10"/>
        <v/>
      </c>
      <c r="I341" s="104"/>
      <c r="J341" s="110" t="s">
        <v>5586</v>
      </c>
      <c r="K341" s="110" t="s">
        <v>1095</v>
      </c>
      <c r="L341" s="10" t="s">
        <v>9681</v>
      </c>
    </row>
    <row r="342" spans="7:12" ht="15" x14ac:dyDescent="0.2">
      <c r="G342" s="106"/>
      <c r="H342" s="104" t="str">
        <f t="shared" si="10"/>
        <v/>
      </c>
      <c r="I342" s="104"/>
      <c r="J342" s="110" t="s">
        <v>5587</v>
      </c>
      <c r="K342" s="110" t="s">
        <v>1095</v>
      </c>
      <c r="L342" s="10" t="s">
        <v>9682</v>
      </c>
    </row>
    <row r="343" spans="7:12" ht="15" x14ac:dyDescent="0.2">
      <c r="G343" s="106"/>
      <c r="H343" s="104" t="str">
        <f t="shared" si="10"/>
        <v/>
      </c>
      <c r="I343" s="104"/>
      <c r="J343" s="110" t="s">
        <v>14111</v>
      </c>
      <c r="K343" s="110" t="s">
        <v>1095</v>
      </c>
      <c r="L343" s="10" t="s">
        <v>9683</v>
      </c>
    </row>
    <row r="344" spans="7:12" ht="15" x14ac:dyDescent="0.2">
      <c r="G344" s="106"/>
      <c r="H344" s="104" t="str">
        <f t="shared" si="10"/>
        <v/>
      </c>
      <c r="I344" s="104"/>
      <c r="J344" s="110" t="s">
        <v>5588</v>
      </c>
      <c r="K344" s="110" t="s">
        <v>1095</v>
      </c>
      <c r="L344" s="10" t="s">
        <v>9684</v>
      </c>
    </row>
    <row r="345" spans="7:12" ht="15" x14ac:dyDescent="0.2">
      <c r="G345" s="106"/>
      <c r="H345" s="104" t="str">
        <f t="shared" si="10"/>
        <v/>
      </c>
      <c r="I345" s="104"/>
      <c r="J345" s="110" t="s">
        <v>5589</v>
      </c>
      <c r="K345" s="110" t="s">
        <v>1095</v>
      </c>
      <c r="L345" s="10" t="s">
        <v>9685</v>
      </c>
    </row>
    <row r="346" spans="7:12" ht="15" x14ac:dyDescent="0.2">
      <c r="G346" s="106"/>
      <c r="H346" s="104" t="str">
        <f t="shared" si="10"/>
        <v/>
      </c>
      <c r="I346" s="104"/>
      <c r="J346" s="110" t="s">
        <v>5590</v>
      </c>
      <c r="K346" s="110" t="s">
        <v>1095</v>
      </c>
      <c r="L346" s="10" t="s">
        <v>9686</v>
      </c>
    </row>
    <row r="347" spans="7:12" ht="15" x14ac:dyDescent="0.2">
      <c r="G347" s="106"/>
      <c r="H347" s="104" t="str">
        <f t="shared" si="10"/>
        <v/>
      </c>
      <c r="I347" s="104"/>
      <c r="J347" s="110" t="s">
        <v>14112</v>
      </c>
      <c r="K347" s="110" t="s">
        <v>1095</v>
      </c>
      <c r="L347" s="10" t="s">
        <v>9687</v>
      </c>
    </row>
    <row r="348" spans="7:12" ht="15" x14ac:dyDescent="0.2">
      <c r="G348" s="106"/>
      <c r="H348" s="104" t="str">
        <f t="shared" si="10"/>
        <v/>
      </c>
      <c r="I348" s="104"/>
      <c r="J348" s="110" t="s">
        <v>14113</v>
      </c>
      <c r="K348" s="110" t="s">
        <v>1095</v>
      </c>
      <c r="L348" s="10" t="s">
        <v>9688</v>
      </c>
    </row>
    <row r="349" spans="7:12" ht="15" x14ac:dyDescent="0.2">
      <c r="G349" s="106"/>
      <c r="H349" s="104" t="str">
        <f t="shared" si="10"/>
        <v/>
      </c>
      <c r="I349" s="104"/>
      <c r="J349" s="110" t="s">
        <v>5591</v>
      </c>
      <c r="K349" s="110" t="s">
        <v>1095</v>
      </c>
      <c r="L349" s="10" t="s">
        <v>9689</v>
      </c>
    </row>
    <row r="350" spans="7:12" ht="15" x14ac:dyDescent="0.2">
      <c r="G350" s="106"/>
      <c r="H350" s="104" t="str">
        <f t="shared" si="10"/>
        <v/>
      </c>
      <c r="I350" s="104"/>
      <c r="J350" s="110" t="s">
        <v>5592</v>
      </c>
      <c r="K350" s="110" t="s">
        <v>1095</v>
      </c>
      <c r="L350" s="10" t="s">
        <v>1095</v>
      </c>
    </row>
    <row r="351" spans="7:12" ht="15" x14ac:dyDescent="0.2">
      <c r="G351" s="106"/>
      <c r="H351" s="104" t="str">
        <f t="shared" si="10"/>
        <v/>
      </c>
      <c r="I351" s="104"/>
      <c r="J351" s="110" t="s">
        <v>5593</v>
      </c>
      <c r="K351" s="110" t="s">
        <v>1095</v>
      </c>
      <c r="L351" s="10" t="s">
        <v>9690</v>
      </c>
    </row>
    <row r="352" spans="7:12" ht="15" x14ac:dyDescent="0.2">
      <c r="G352" s="106"/>
      <c r="H352" s="104" t="str">
        <f t="shared" si="10"/>
        <v/>
      </c>
      <c r="I352" s="104"/>
      <c r="J352" s="110" t="s">
        <v>5594</v>
      </c>
      <c r="K352" s="110" t="s">
        <v>1095</v>
      </c>
      <c r="L352" s="10" t="s">
        <v>9691</v>
      </c>
    </row>
    <row r="353" spans="7:12" ht="15" x14ac:dyDescent="0.2">
      <c r="G353" s="106"/>
      <c r="H353" s="104" t="str">
        <f t="shared" si="10"/>
        <v/>
      </c>
      <c r="I353" s="104"/>
      <c r="J353" s="110" t="s">
        <v>5595</v>
      </c>
      <c r="K353" s="110" t="s">
        <v>1095</v>
      </c>
      <c r="L353" s="10" t="s">
        <v>9692</v>
      </c>
    </row>
    <row r="354" spans="7:12" ht="15" x14ac:dyDescent="0.2">
      <c r="G354" s="106"/>
      <c r="H354" s="104" t="str">
        <f t="shared" si="10"/>
        <v/>
      </c>
      <c r="I354" s="104"/>
      <c r="J354" s="110" t="s">
        <v>5596</v>
      </c>
      <c r="K354" s="110" t="s">
        <v>1095</v>
      </c>
      <c r="L354" s="10" t="s">
        <v>9693</v>
      </c>
    </row>
    <row r="355" spans="7:12" ht="15" x14ac:dyDescent="0.2">
      <c r="G355" s="106"/>
      <c r="H355" s="104" t="str">
        <f t="shared" si="10"/>
        <v/>
      </c>
      <c r="I355" s="104"/>
      <c r="J355" s="110" t="s">
        <v>5597</v>
      </c>
      <c r="K355" s="110" t="s">
        <v>1095</v>
      </c>
      <c r="L355" s="10" t="s">
        <v>9694</v>
      </c>
    </row>
    <row r="356" spans="7:12" ht="15" x14ac:dyDescent="0.2">
      <c r="G356" s="106"/>
      <c r="H356" s="104" t="str">
        <f t="shared" si="10"/>
        <v/>
      </c>
      <c r="I356" s="104"/>
      <c r="J356" s="110" t="s">
        <v>5598</v>
      </c>
      <c r="K356" s="110" t="s">
        <v>1095</v>
      </c>
      <c r="L356" s="10" t="s">
        <v>9695</v>
      </c>
    </row>
    <row r="357" spans="7:12" ht="15" x14ac:dyDescent="0.2">
      <c r="G357" s="106"/>
      <c r="H357" s="104" t="str">
        <f t="shared" si="10"/>
        <v/>
      </c>
      <c r="I357" s="104"/>
      <c r="J357" s="110" t="s">
        <v>5599</v>
      </c>
      <c r="K357" s="110" t="s">
        <v>1095</v>
      </c>
      <c r="L357" s="10" t="s">
        <v>9696</v>
      </c>
    </row>
    <row r="358" spans="7:12" ht="15" x14ac:dyDescent="0.2">
      <c r="G358" s="106"/>
      <c r="H358" s="104" t="str">
        <f t="shared" si="10"/>
        <v/>
      </c>
      <c r="I358" s="104"/>
      <c r="J358" s="110" t="s">
        <v>5600</v>
      </c>
      <c r="K358" s="110" t="s">
        <v>1095</v>
      </c>
      <c r="L358" s="10" t="s">
        <v>9697</v>
      </c>
    </row>
    <row r="359" spans="7:12" ht="15" x14ac:dyDescent="0.2">
      <c r="G359" s="106"/>
      <c r="H359" s="104" t="str">
        <f t="shared" si="10"/>
        <v/>
      </c>
      <c r="I359" s="104"/>
      <c r="J359" s="110" t="s">
        <v>5601</v>
      </c>
      <c r="K359" s="110" t="s">
        <v>1095</v>
      </c>
      <c r="L359" s="10" t="s">
        <v>9698</v>
      </c>
    </row>
    <row r="360" spans="7:12" ht="15" x14ac:dyDescent="0.2">
      <c r="G360" s="106"/>
      <c r="H360" s="104" t="str">
        <f t="shared" si="10"/>
        <v/>
      </c>
      <c r="I360" s="104"/>
      <c r="J360" s="110" t="s">
        <v>5602</v>
      </c>
      <c r="K360" s="110" t="s">
        <v>1095</v>
      </c>
      <c r="L360" s="10" t="s">
        <v>9699</v>
      </c>
    </row>
    <row r="361" spans="7:12" ht="15" x14ac:dyDescent="0.2">
      <c r="G361" s="106"/>
      <c r="H361" s="104" t="str">
        <f t="shared" si="10"/>
        <v/>
      </c>
      <c r="I361" s="104"/>
      <c r="J361" s="110" t="s">
        <v>5603</v>
      </c>
      <c r="K361" s="110" t="s">
        <v>1095</v>
      </c>
      <c r="L361" s="10" t="s">
        <v>9700</v>
      </c>
    </row>
    <row r="362" spans="7:12" ht="15" x14ac:dyDescent="0.2">
      <c r="G362" s="106"/>
      <c r="H362" s="104" t="str">
        <f t="shared" si="10"/>
        <v/>
      </c>
      <c r="I362" s="104"/>
      <c r="J362" s="110" t="s">
        <v>5604</v>
      </c>
      <c r="K362" s="110" t="s">
        <v>1095</v>
      </c>
      <c r="L362" s="10" t="s">
        <v>9701</v>
      </c>
    </row>
    <row r="363" spans="7:12" ht="15" x14ac:dyDescent="0.2">
      <c r="G363" s="106"/>
      <c r="H363" s="104" t="str">
        <f t="shared" si="10"/>
        <v/>
      </c>
      <c r="I363" s="104"/>
      <c r="J363" s="110" t="s">
        <v>5605</v>
      </c>
      <c r="K363" s="110" t="s">
        <v>1095</v>
      </c>
      <c r="L363" s="10" t="s">
        <v>9702</v>
      </c>
    </row>
    <row r="364" spans="7:12" ht="15" x14ac:dyDescent="0.2">
      <c r="G364" s="106"/>
      <c r="H364" s="104" t="str">
        <f t="shared" si="10"/>
        <v/>
      </c>
      <c r="I364" s="104"/>
      <c r="J364" s="110" t="s">
        <v>14114</v>
      </c>
      <c r="K364" s="110" t="s">
        <v>1095</v>
      </c>
      <c r="L364" s="10" t="s">
        <v>9703</v>
      </c>
    </row>
    <row r="365" spans="7:12" ht="15" x14ac:dyDescent="0.2">
      <c r="G365" s="106"/>
      <c r="H365" s="104" t="str">
        <f t="shared" si="10"/>
        <v/>
      </c>
      <c r="I365" s="104"/>
      <c r="J365" s="110" t="s">
        <v>5606</v>
      </c>
      <c r="K365" s="110" t="s">
        <v>1095</v>
      </c>
      <c r="L365" s="10" t="s">
        <v>1095</v>
      </c>
    </row>
    <row r="366" spans="7:12" ht="15" x14ac:dyDescent="0.2">
      <c r="G366" s="106"/>
      <c r="H366" s="104" t="str">
        <f t="shared" si="10"/>
        <v/>
      </c>
      <c r="I366" s="104"/>
      <c r="J366" s="110" t="s">
        <v>5607</v>
      </c>
      <c r="K366" s="110" t="s">
        <v>1095</v>
      </c>
      <c r="L366" s="10" t="s">
        <v>9704</v>
      </c>
    </row>
    <row r="367" spans="7:12" ht="15" x14ac:dyDescent="0.2">
      <c r="G367" s="106"/>
      <c r="H367" s="104" t="str">
        <f t="shared" si="10"/>
        <v/>
      </c>
      <c r="I367" s="104"/>
      <c r="J367" s="110" t="s">
        <v>5608</v>
      </c>
      <c r="K367" s="110" t="s">
        <v>1095</v>
      </c>
      <c r="L367" s="10" t="s">
        <v>9705</v>
      </c>
    </row>
    <row r="368" spans="7:12" ht="15" x14ac:dyDescent="0.2">
      <c r="G368" s="106"/>
      <c r="H368" s="104" t="str">
        <f t="shared" si="10"/>
        <v/>
      </c>
      <c r="I368" s="104"/>
      <c r="J368" s="110" t="s">
        <v>5609</v>
      </c>
      <c r="K368" s="110" t="s">
        <v>1095</v>
      </c>
      <c r="L368" s="10" t="s">
        <v>9706</v>
      </c>
    </row>
    <row r="369" spans="7:12" ht="15" x14ac:dyDescent="0.2">
      <c r="G369" s="106"/>
      <c r="H369" s="104" t="str">
        <f t="shared" si="10"/>
        <v/>
      </c>
      <c r="I369" s="104"/>
      <c r="J369" s="110" t="s">
        <v>5610</v>
      </c>
      <c r="K369" s="110" t="s">
        <v>1095</v>
      </c>
      <c r="L369" s="10" t="s">
        <v>9707</v>
      </c>
    </row>
    <row r="370" spans="7:12" ht="15" x14ac:dyDescent="0.2">
      <c r="G370" s="106"/>
      <c r="H370" s="104" t="str">
        <f t="shared" si="10"/>
        <v/>
      </c>
      <c r="I370" s="104"/>
      <c r="J370" s="110" t="s">
        <v>5611</v>
      </c>
      <c r="K370" s="110" t="s">
        <v>1095</v>
      </c>
      <c r="L370" s="10" t="s">
        <v>9708</v>
      </c>
    </row>
    <row r="371" spans="7:12" ht="15" x14ac:dyDescent="0.2">
      <c r="G371" s="106"/>
      <c r="H371" s="104" t="str">
        <f t="shared" si="10"/>
        <v/>
      </c>
      <c r="I371" s="104"/>
      <c r="J371" s="110" t="s">
        <v>14115</v>
      </c>
      <c r="K371" s="110" t="s">
        <v>1095</v>
      </c>
      <c r="L371" s="10" t="s">
        <v>9709</v>
      </c>
    </row>
    <row r="372" spans="7:12" ht="15" x14ac:dyDescent="0.2">
      <c r="G372" s="106"/>
      <c r="H372" s="104" t="str">
        <f t="shared" si="10"/>
        <v/>
      </c>
      <c r="I372" s="104"/>
      <c r="J372" s="110" t="s">
        <v>14116</v>
      </c>
      <c r="K372" s="110" t="s">
        <v>1095</v>
      </c>
      <c r="L372" s="10" t="s">
        <v>9710</v>
      </c>
    </row>
    <row r="373" spans="7:12" ht="15" x14ac:dyDescent="0.2">
      <c r="G373" s="106"/>
      <c r="H373" s="104" t="str">
        <f t="shared" si="10"/>
        <v/>
      </c>
      <c r="I373" s="104"/>
      <c r="J373" s="110" t="s">
        <v>5612</v>
      </c>
      <c r="K373" s="110" t="s">
        <v>1095</v>
      </c>
      <c r="L373" s="10" t="s">
        <v>1095</v>
      </c>
    </row>
    <row r="374" spans="7:12" ht="15" x14ac:dyDescent="0.2">
      <c r="G374" s="106"/>
      <c r="H374" s="104" t="str">
        <f t="shared" si="10"/>
        <v/>
      </c>
      <c r="I374" s="104"/>
      <c r="J374" s="110" t="s">
        <v>5613</v>
      </c>
      <c r="K374" s="110" t="s">
        <v>1095</v>
      </c>
      <c r="L374" s="10" t="s">
        <v>1095</v>
      </c>
    </row>
    <row r="375" spans="7:12" ht="15" x14ac:dyDescent="0.2">
      <c r="G375" s="106"/>
      <c r="H375" s="104" t="str">
        <f t="shared" si="10"/>
        <v/>
      </c>
      <c r="I375" s="104"/>
      <c r="J375" s="110" t="s">
        <v>5615</v>
      </c>
      <c r="K375" s="110" t="s">
        <v>1095</v>
      </c>
      <c r="L375" s="10" t="s">
        <v>9712</v>
      </c>
    </row>
    <row r="376" spans="7:12" ht="15" x14ac:dyDescent="0.2">
      <c r="G376" s="106"/>
      <c r="H376" s="104" t="str">
        <f t="shared" si="10"/>
        <v/>
      </c>
      <c r="I376" s="104"/>
      <c r="J376" s="110" t="s">
        <v>5616</v>
      </c>
      <c r="K376" s="110" t="s">
        <v>1095</v>
      </c>
      <c r="L376" s="10" t="s">
        <v>9713</v>
      </c>
    </row>
    <row r="377" spans="7:12" ht="15" x14ac:dyDescent="0.2">
      <c r="G377" s="106"/>
      <c r="H377" s="104" t="str">
        <f t="shared" si="10"/>
        <v/>
      </c>
      <c r="I377" s="104"/>
      <c r="J377" s="110" t="s">
        <v>5617</v>
      </c>
      <c r="K377" s="110" t="s">
        <v>1095</v>
      </c>
      <c r="L377" s="10" t="s">
        <v>9714</v>
      </c>
    </row>
    <row r="378" spans="7:12" ht="15" x14ac:dyDescent="0.2">
      <c r="G378" s="106"/>
      <c r="H378" s="104" t="str">
        <f t="shared" si="10"/>
        <v/>
      </c>
      <c r="I378" s="104"/>
      <c r="J378" s="110" t="s">
        <v>5618</v>
      </c>
      <c r="K378" s="110" t="s">
        <v>1095</v>
      </c>
      <c r="L378" s="10" t="s">
        <v>9715</v>
      </c>
    </row>
    <row r="379" spans="7:12" ht="15" x14ac:dyDescent="0.2">
      <c r="G379" s="106"/>
      <c r="H379" s="104" t="str">
        <f t="shared" si="10"/>
        <v/>
      </c>
      <c r="I379" s="104"/>
      <c r="J379" s="110" t="s">
        <v>14117</v>
      </c>
      <c r="K379" s="110" t="s">
        <v>1095</v>
      </c>
      <c r="L379" s="10" t="s">
        <v>9716</v>
      </c>
    </row>
    <row r="380" spans="7:12" ht="15" x14ac:dyDescent="0.2">
      <c r="G380" s="106"/>
      <c r="H380" s="104" t="str">
        <f t="shared" si="10"/>
        <v/>
      </c>
      <c r="I380" s="104"/>
      <c r="J380" s="110" t="s">
        <v>5619</v>
      </c>
      <c r="K380" s="110" t="s">
        <v>1095</v>
      </c>
      <c r="L380" s="10" t="s">
        <v>1095</v>
      </c>
    </row>
    <row r="381" spans="7:12" ht="15" x14ac:dyDescent="0.2">
      <c r="G381" s="106"/>
      <c r="H381" s="104" t="str">
        <f t="shared" si="10"/>
        <v/>
      </c>
      <c r="I381" s="104"/>
      <c r="J381" s="110" t="s">
        <v>14118</v>
      </c>
      <c r="K381" s="110" t="s">
        <v>1095</v>
      </c>
      <c r="L381" s="10" t="s">
        <v>9717</v>
      </c>
    </row>
    <row r="382" spans="7:12" ht="15" x14ac:dyDescent="0.2">
      <c r="G382" s="106"/>
      <c r="H382" s="104" t="str">
        <f t="shared" si="10"/>
        <v/>
      </c>
      <c r="I382" s="104"/>
      <c r="J382" s="110" t="s">
        <v>5620</v>
      </c>
      <c r="K382" s="110" t="s">
        <v>1095</v>
      </c>
      <c r="L382" s="10" t="s">
        <v>9718</v>
      </c>
    </row>
    <row r="383" spans="7:12" ht="15" x14ac:dyDescent="0.2">
      <c r="G383" s="106"/>
      <c r="H383" s="104" t="str">
        <f t="shared" si="10"/>
        <v/>
      </c>
      <c r="I383" s="104"/>
      <c r="J383" s="110" t="s">
        <v>5621</v>
      </c>
      <c r="K383" s="110" t="s">
        <v>1095</v>
      </c>
      <c r="L383" s="10" t="s">
        <v>9719</v>
      </c>
    </row>
    <row r="384" spans="7:12" ht="15" x14ac:dyDescent="0.2">
      <c r="G384" s="106"/>
      <c r="H384" s="104" t="str">
        <f t="shared" si="10"/>
        <v/>
      </c>
      <c r="I384" s="104"/>
      <c r="J384" s="110" t="s">
        <v>5622</v>
      </c>
      <c r="K384" s="110" t="s">
        <v>1095</v>
      </c>
      <c r="L384" s="10" t="s">
        <v>9720</v>
      </c>
    </row>
    <row r="385" spans="7:12" ht="15" x14ac:dyDescent="0.2">
      <c r="G385" s="106"/>
      <c r="H385" s="104" t="str">
        <f t="shared" si="10"/>
        <v/>
      </c>
      <c r="I385" s="104"/>
      <c r="J385" s="110" t="s">
        <v>5624</v>
      </c>
      <c r="K385" s="110" t="s">
        <v>1095</v>
      </c>
      <c r="L385" s="10" t="s">
        <v>9722</v>
      </c>
    </row>
    <row r="386" spans="7:12" ht="15" x14ac:dyDescent="0.2">
      <c r="G386" s="106"/>
      <c r="H386" s="104" t="str">
        <f t="shared" si="10"/>
        <v/>
      </c>
      <c r="I386" s="104"/>
      <c r="J386" s="110" t="s">
        <v>5625</v>
      </c>
      <c r="K386" s="110" t="s">
        <v>1095</v>
      </c>
      <c r="L386" s="10" t="s">
        <v>9723</v>
      </c>
    </row>
    <row r="387" spans="7:12" ht="15" x14ac:dyDescent="0.2">
      <c r="G387" s="106"/>
      <c r="H387" s="104" t="str">
        <f t="shared" si="10"/>
        <v/>
      </c>
      <c r="I387" s="104"/>
      <c r="J387" s="110" t="s">
        <v>5626</v>
      </c>
      <c r="K387" s="110" t="s">
        <v>1095</v>
      </c>
      <c r="L387" s="10" t="s">
        <v>9724</v>
      </c>
    </row>
    <row r="388" spans="7:12" ht="15" x14ac:dyDescent="0.2">
      <c r="G388" s="106"/>
      <c r="H388" s="104" t="str">
        <f t="shared" si="10"/>
        <v/>
      </c>
      <c r="I388" s="104"/>
      <c r="J388" s="110" t="s">
        <v>5627</v>
      </c>
      <c r="K388" s="110" t="s">
        <v>1095</v>
      </c>
      <c r="L388" s="10" t="s">
        <v>9725</v>
      </c>
    </row>
    <row r="389" spans="7:12" ht="15" x14ac:dyDescent="0.2">
      <c r="G389" s="106"/>
      <c r="H389" s="104" t="str">
        <f t="shared" si="10"/>
        <v/>
      </c>
      <c r="I389" s="104"/>
      <c r="J389" s="110" t="s">
        <v>14993</v>
      </c>
      <c r="K389" s="110" t="s">
        <v>1095</v>
      </c>
      <c r="L389" s="10" t="s">
        <v>9726</v>
      </c>
    </row>
    <row r="390" spans="7:12" ht="15" x14ac:dyDescent="0.2">
      <c r="G390" s="106"/>
      <c r="H390" s="104" t="str">
        <f t="shared" si="10"/>
        <v/>
      </c>
      <c r="I390" s="104"/>
      <c r="J390" s="110" t="s">
        <v>5629</v>
      </c>
      <c r="K390" s="110" t="s">
        <v>1095</v>
      </c>
      <c r="L390" s="10" t="s">
        <v>9728</v>
      </c>
    </row>
    <row r="391" spans="7:12" ht="15" x14ac:dyDescent="0.2">
      <c r="G391" s="106"/>
      <c r="H391" s="104" t="str">
        <f t="shared" si="10"/>
        <v/>
      </c>
      <c r="I391" s="104"/>
      <c r="J391" s="110" t="s">
        <v>5630</v>
      </c>
      <c r="K391" s="110" t="s">
        <v>1095</v>
      </c>
      <c r="L391" s="10" t="s">
        <v>9729</v>
      </c>
    </row>
    <row r="392" spans="7:12" ht="15" x14ac:dyDescent="0.2">
      <c r="G392" s="106"/>
      <c r="H392" s="104" t="str">
        <f t="shared" si="10"/>
        <v/>
      </c>
      <c r="I392" s="104"/>
      <c r="J392" s="110" t="s">
        <v>5631</v>
      </c>
      <c r="K392" s="110" t="s">
        <v>1095</v>
      </c>
      <c r="L392" s="10" t="s">
        <v>9730</v>
      </c>
    </row>
    <row r="393" spans="7:12" ht="15" x14ac:dyDescent="0.2">
      <c r="G393" s="106"/>
      <c r="H393" s="104" t="str">
        <f t="shared" ref="H393:H456" si="11">IF(I393="","",IFERROR((INDEX(A:D,MATCH($I393,D:D,0),2)),""))</f>
        <v/>
      </c>
      <c r="I393" s="104"/>
      <c r="J393" s="110" t="s">
        <v>5632</v>
      </c>
      <c r="K393" s="110" t="s">
        <v>1095</v>
      </c>
      <c r="L393" s="10" t="s">
        <v>9731</v>
      </c>
    </row>
    <row r="394" spans="7:12" ht="15" x14ac:dyDescent="0.2">
      <c r="G394" s="106"/>
      <c r="H394" s="104" t="str">
        <f t="shared" si="11"/>
        <v/>
      </c>
      <c r="I394" s="104"/>
      <c r="J394" s="110" t="s">
        <v>14119</v>
      </c>
      <c r="K394" s="110" t="s">
        <v>1095</v>
      </c>
      <c r="L394" s="10" t="s">
        <v>9732</v>
      </c>
    </row>
    <row r="395" spans="7:12" ht="15" x14ac:dyDescent="0.2">
      <c r="G395" s="106"/>
      <c r="H395" s="104" t="str">
        <f t="shared" si="11"/>
        <v/>
      </c>
      <c r="I395" s="104"/>
      <c r="J395" s="110" t="s">
        <v>5633</v>
      </c>
      <c r="K395" s="110" t="s">
        <v>1095</v>
      </c>
      <c r="L395" s="10" t="s">
        <v>9733</v>
      </c>
    </row>
    <row r="396" spans="7:12" ht="15" x14ac:dyDescent="0.2">
      <c r="G396" s="106"/>
      <c r="H396" s="104" t="str">
        <f t="shared" si="11"/>
        <v/>
      </c>
      <c r="I396" s="104"/>
      <c r="J396" s="110" t="s">
        <v>5634</v>
      </c>
      <c r="K396" s="110" t="s">
        <v>1095</v>
      </c>
      <c r="L396" s="10" t="s">
        <v>9734</v>
      </c>
    </row>
    <row r="397" spans="7:12" ht="15" x14ac:dyDescent="0.2">
      <c r="G397" s="106"/>
      <c r="H397" s="104" t="str">
        <f t="shared" si="11"/>
        <v/>
      </c>
      <c r="I397" s="104"/>
      <c r="J397" s="110" t="s">
        <v>5635</v>
      </c>
      <c r="K397" s="110" t="s">
        <v>1095</v>
      </c>
      <c r="L397" s="10" t="s">
        <v>9735</v>
      </c>
    </row>
    <row r="398" spans="7:12" ht="15" x14ac:dyDescent="0.2">
      <c r="G398" s="106"/>
      <c r="H398" s="104" t="str">
        <f t="shared" si="11"/>
        <v/>
      </c>
      <c r="I398" s="104"/>
      <c r="J398" s="110" t="s">
        <v>5636</v>
      </c>
      <c r="K398" s="110" t="s">
        <v>1095</v>
      </c>
      <c r="L398" s="10" t="s">
        <v>9736</v>
      </c>
    </row>
    <row r="399" spans="7:12" ht="15" x14ac:dyDescent="0.2">
      <c r="G399" s="106"/>
      <c r="H399" s="104" t="str">
        <f t="shared" si="11"/>
        <v/>
      </c>
      <c r="I399" s="104"/>
      <c r="J399" s="110" t="s">
        <v>5637</v>
      </c>
      <c r="K399" s="110" t="s">
        <v>1095</v>
      </c>
      <c r="L399" s="10" t="s">
        <v>9737</v>
      </c>
    </row>
    <row r="400" spans="7:12" ht="15" x14ac:dyDescent="0.2">
      <c r="G400" s="106"/>
      <c r="H400" s="104" t="str">
        <f t="shared" si="11"/>
        <v/>
      </c>
      <c r="I400" s="104"/>
      <c r="J400" s="110" t="s">
        <v>5638</v>
      </c>
      <c r="K400" s="110" t="s">
        <v>1095</v>
      </c>
      <c r="L400" s="10" t="s">
        <v>9738</v>
      </c>
    </row>
    <row r="401" spans="7:12" ht="15" x14ac:dyDescent="0.2">
      <c r="G401" s="106"/>
      <c r="H401" s="104" t="str">
        <f t="shared" si="11"/>
        <v/>
      </c>
      <c r="I401" s="104"/>
      <c r="J401" s="110" t="s">
        <v>5639</v>
      </c>
      <c r="K401" s="110" t="s">
        <v>1095</v>
      </c>
      <c r="L401" s="10" t="s">
        <v>9739</v>
      </c>
    </row>
    <row r="402" spans="7:12" ht="15" x14ac:dyDescent="0.2">
      <c r="G402" s="106"/>
      <c r="H402" s="104" t="str">
        <f t="shared" si="11"/>
        <v/>
      </c>
      <c r="I402" s="104"/>
      <c r="J402" s="110" t="s">
        <v>5640</v>
      </c>
      <c r="K402" s="110" t="s">
        <v>1095</v>
      </c>
      <c r="L402" s="10" t="s">
        <v>9740</v>
      </c>
    </row>
    <row r="403" spans="7:12" ht="15" x14ac:dyDescent="0.2">
      <c r="G403" s="106"/>
      <c r="H403" s="104" t="str">
        <f t="shared" si="11"/>
        <v/>
      </c>
      <c r="I403" s="104"/>
      <c r="J403" s="110" t="s">
        <v>5641</v>
      </c>
      <c r="K403" s="110" t="s">
        <v>1095</v>
      </c>
      <c r="L403" s="10" t="s">
        <v>9741</v>
      </c>
    </row>
    <row r="404" spans="7:12" ht="15" x14ac:dyDescent="0.2">
      <c r="G404" s="106"/>
      <c r="H404" s="104" t="str">
        <f t="shared" si="11"/>
        <v/>
      </c>
      <c r="I404" s="104"/>
      <c r="J404" s="110" t="s">
        <v>5642</v>
      </c>
      <c r="K404" s="110" t="s">
        <v>1095</v>
      </c>
      <c r="L404" s="10" t="s">
        <v>9742</v>
      </c>
    </row>
    <row r="405" spans="7:12" ht="15" x14ac:dyDescent="0.2">
      <c r="G405" s="106"/>
      <c r="H405" s="104" t="str">
        <f t="shared" si="11"/>
        <v/>
      </c>
      <c r="I405" s="104"/>
      <c r="J405" s="110" t="s">
        <v>5643</v>
      </c>
      <c r="K405" s="110" t="s">
        <v>1095</v>
      </c>
      <c r="L405" s="10" t="s">
        <v>9743</v>
      </c>
    </row>
    <row r="406" spans="7:12" ht="15" x14ac:dyDescent="0.2">
      <c r="G406" s="106"/>
      <c r="H406" s="104" t="str">
        <f t="shared" si="11"/>
        <v/>
      </c>
      <c r="I406" s="104"/>
      <c r="J406" s="110" t="s">
        <v>5644</v>
      </c>
      <c r="K406" s="110" t="s">
        <v>1095</v>
      </c>
      <c r="L406" s="10" t="s">
        <v>9744</v>
      </c>
    </row>
    <row r="407" spans="7:12" ht="15" x14ac:dyDescent="0.2">
      <c r="G407" s="106"/>
      <c r="H407" s="104" t="str">
        <f t="shared" si="11"/>
        <v/>
      </c>
      <c r="I407" s="104"/>
      <c r="J407" s="110" t="s">
        <v>5645</v>
      </c>
      <c r="K407" s="110" t="s">
        <v>1095</v>
      </c>
      <c r="L407" s="10" t="s">
        <v>9745</v>
      </c>
    </row>
    <row r="408" spans="7:12" ht="15" x14ac:dyDescent="0.2">
      <c r="G408" s="106"/>
      <c r="H408" s="104" t="str">
        <f t="shared" si="11"/>
        <v/>
      </c>
      <c r="I408" s="104"/>
      <c r="J408" s="110" t="s">
        <v>5646</v>
      </c>
      <c r="K408" s="110" t="s">
        <v>1095</v>
      </c>
      <c r="L408" s="10" t="s">
        <v>9746</v>
      </c>
    </row>
    <row r="409" spans="7:12" ht="15" x14ac:dyDescent="0.2">
      <c r="G409" s="106"/>
      <c r="H409" s="104" t="str">
        <f t="shared" si="11"/>
        <v/>
      </c>
      <c r="I409" s="104"/>
      <c r="J409" s="110" t="s">
        <v>5647</v>
      </c>
      <c r="K409" s="110" t="s">
        <v>1095</v>
      </c>
      <c r="L409" s="10" t="s">
        <v>9747</v>
      </c>
    </row>
    <row r="410" spans="7:12" ht="15" x14ac:dyDescent="0.2">
      <c r="G410" s="106"/>
      <c r="H410" s="104" t="str">
        <f t="shared" si="11"/>
        <v/>
      </c>
      <c r="I410" s="104"/>
      <c r="J410" s="110" t="s">
        <v>5648</v>
      </c>
      <c r="K410" s="110" t="s">
        <v>1095</v>
      </c>
      <c r="L410" s="10" t="s">
        <v>9748</v>
      </c>
    </row>
    <row r="411" spans="7:12" ht="15" x14ac:dyDescent="0.2">
      <c r="G411" s="106"/>
      <c r="H411" s="104" t="str">
        <f t="shared" si="11"/>
        <v/>
      </c>
      <c r="I411" s="104"/>
      <c r="J411" s="110" t="s">
        <v>5649</v>
      </c>
      <c r="K411" s="110" t="s">
        <v>1095</v>
      </c>
      <c r="L411" s="10" t="s">
        <v>9749</v>
      </c>
    </row>
    <row r="412" spans="7:12" ht="15" x14ac:dyDescent="0.2">
      <c r="G412" s="106"/>
      <c r="H412" s="104" t="str">
        <f t="shared" si="11"/>
        <v/>
      </c>
      <c r="I412" s="104"/>
      <c r="J412" s="110" t="s">
        <v>5650</v>
      </c>
      <c r="K412" s="110" t="s">
        <v>1095</v>
      </c>
      <c r="L412" s="10" t="s">
        <v>9750</v>
      </c>
    </row>
    <row r="413" spans="7:12" ht="15" x14ac:dyDescent="0.2">
      <c r="G413" s="106"/>
      <c r="H413" s="104" t="str">
        <f t="shared" si="11"/>
        <v/>
      </c>
      <c r="I413" s="104"/>
      <c r="J413" s="110" t="s">
        <v>5651</v>
      </c>
      <c r="K413" s="110" t="s">
        <v>1095</v>
      </c>
      <c r="L413" s="10" t="s">
        <v>9751</v>
      </c>
    </row>
    <row r="414" spans="7:12" ht="15" x14ac:dyDescent="0.2">
      <c r="G414" s="106"/>
      <c r="H414" s="104" t="str">
        <f t="shared" si="11"/>
        <v/>
      </c>
      <c r="I414" s="104"/>
      <c r="J414" s="110" t="s">
        <v>5652</v>
      </c>
      <c r="K414" s="110" t="s">
        <v>1095</v>
      </c>
      <c r="L414" s="10" t="s">
        <v>9752</v>
      </c>
    </row>
    <row r="415" spans="7:12" ht="15" x14ac:dyDescent="0.2">
      <c r="G415" s="106"/>
      <c r="H415" s="104" t="str">
        <f t="shared" si="11"/>
        <v/>
      </c>
      <c r="I415" s="104"/>
      <c r="J415" s="110" t="s">
        <v>5653</v>
      </c>
      <c r="K415" s="110" t="s">
        <v>1095</v>
      </c>
      <c r="L415" s="10" t="s">
        <v>9753</v>
      </c>
    </row>
    <row r="416" spans="7:12" ht="15" x14ac:dyDescent="0.2">
      <c r="G416" s="106"/>
      <c r="H416" s="104" t="str">
        <f t="shared" si="11"/>
        <v/>
      </c>
      <c r="I416" s="104"/>
      <c r="J416" s="110" t="s">
        <v>5654</v>
      </c>
      <c r="K416" s="110" t="s">
        <v>1095</v>
      </c>
      <c r="L416" s="10" t="s">
        <v>9754</v>
      </c>
    </row>
    <row r="417" spans="7:12" ht="15" x14ac:dyDescent="0.2">
      <c r="G417" s="106"/>
      <c r="H417" s="104" t="str">
        <f t="shared" si="11"/>
        <v/>
      </c>
      <c r="I417" s="104"/>
      <c r="J417" s="110" t="s">
        <v>14120</v>
      </c>
      <c r="K417" s="110" t="s">
        <v>1095</v>
      </c>
      <c r="L417" s="10" t="s">
        <v>9755</v>
      </c>
    </row>
    <row r="418" spans="7:12" ht="15" x14ac:dyDescent="0.2">
      <c r="G418" s="106"/>
      <c r="H418" s="104" t="str">
        <f t="shared" si="11"/>
        <v/>
      </c>
      <c r="I418" s="104"/>
      <c r="J418" s="110" t="s">
        <v>14121</v>
      </c>
      <c r="K418" s="110" t="s">
        <v>1095</v>
      </c>
      <c r="L418" s="10" t="s">
        <v>9756</v>
      </c>
    </row>
    <row r="419" spans="7:12" ht="15" x14ac:dyDescent="0.2">
      <c r="G419" s="106"/>
      <c r="H419" s="104" t="str">
        <f t="shared" si="11"/>
        <v/>
      </c>
      <c r="I419" s="104"/>
      <c r="J419" s="110" t="s">
        <v>5655</v>
      </c>
      <c r="K419" s="110" t="s">
        <v>1095</v>
      </c>
      <c r="L419" s="10" t="s">
        <v>9757</v>
      </c>
    </row>
    <row r="420" spans="7:12" ht="15" x14ac:dyDescent="0.2">
      <c r="G420" s="106"/>
      <c r="H420" s="104" t="str">
        <f t="shared" si="11"/>
        <v/>
      </c>
      <c r="I420" s="104"/>
      <c r="J420" s="110" t="s">
        <v>5656</v>
      </c>
      <c r="K420" s="110" t="s">
        <v>1095</v>
      </c>
      <c r="L420" s="10" t="s">
        <v>9758</v>
      </c>
    </row>
    <row r="421" spans="7:12" ht="15" x14ac:dyDescent="0.2">
      <c r="G421" s="106"/>
      <c r="H421" s="104" t="str">
        <f t="shared" si="11"/>
        <v/>
      </c>
      <c r="I421" s="104"/>
      <c r="J421" s="110" t="s">
        <v>5657</v>
      </c>
      <c r="K421" s="110" t="s">
        <v>1095</v>
      </c>
      <c r="L421" s="10" t="s">
        <v>9759</v>
      </c>
    </row>
    <row r="422" spans="7:12" ht="15" x14ac:dyDescent="0.2">
      <c r="G422" s="106"/>
      <c r="H422" s="104" t="str">
        <f t="shared" si="11"/>
        <v/>
      </c>
      <c r="I422" s="104"/>
      <c r="J422" s="110" t="s">
        <v>5658</v>
      </c>
      <c r="K422" s="110" t="s">
        <v>1095</v>
      </c>
      <c r="L422" s="10" t="s">
        <v>9760</v>
      </c>
    </row>
    <row r="423" spans="7:12" ht="15" x14ac:dyDescent="0.2">
      <c r="G423" s="106"/>
      <c r="H423" s="104" t="str">
        <f t="shared" si="11"/>
        <v/>
      </c>
      <c r="I423" s="104"/>
      <c r="J423" s="110" t="s">
        <v>5659</v>
      </c>
      <c r="K423" s="110" t="s">
        <v>1095</v>
      </c>
      <c r="L423" s="10" t="s">
        <v>9761</v>
      </c>
    </row>
    <row r="424" spans="7:12" ht="15" x14ac:dyDescent="0.2">
      <c r="G424" s="106"/>
      <c r="H424" s="104" t="str">
        <f t="shared" si="11"/>
        <v/>
      </c>
      <c r="I424" s="104"/>
      <c r="J424" s="110" t="s">
        <v>14122</v>
      </c>
      <c r="K424" s="110" t="s">
        <v>1095</v>
      </c>
      <c r="L424" s="10" t="s">
        <v>9762</v>
      </c>
    </row>
    <row r="425" spans="7:12" ht="15" x14ac:dyDescent="0.2">
      <c r="G425" s="106"/>
      <c r="H425" s="104" t="str">
        <f t="shared" si="11"/>
        <v/>
      </c>
      <c r="I425" s="104"/>
      <c r="J425" s="110" t="s">
        <v>5660</v>
      </c>
      <c r="K425" s="110" t="s">
        <v>1095</v>
      </c>
      <c r="L425" s="10" t="s">
        <v>9763</v>
      </c>
    </row>
    <row r="426" spans="7:12" ht="15" x14ac:dyDescent="0.2">
      <c r="G426" s="106"/>
      <c r="H426" s="104" t="str">
        <f t="shared" si="11"/>
        <v/>
      </c>
      <c r="I426" s="104"/>
      <c r="J426" s="110" t="s">
        <v>5661</v>
      </c>
      <c r="K426" s="110" t="s">
        <v>1095</v>
      </c>
      <c r="L426" s="10" t="s">
        <v>9764</v>
      </c>
    </row>
    <row r="427" spans="7:12" ht="15" x14ac:dyDescent="0.2">
      <c r="G427" s="106"/>
      <c r="H427" s="104" t="str">
        <f t="shared" si="11"/>
        <v/>
      </c>
      <c r="I427" s="104"/>
      <c r="J427" s="110" t="s">
        <v>5662</v>
      </c>
      <c r="K427" s="110" t="s">
        <v>1095</v>
      </c>
      <c r="L427" s="10" t="s">
        <v>9765</v>
      </c>
    </row>
    <row r="428" spans="7:12" ht="15" x14ac:dyDescent="0.2">
      <c r="G428" s="106"/>
      <c r="H428" s="104" t="str">
        <f t="shared" si="11"/>
        <v/>
      </c>
      <c r="I428" s="104"/>
      <c r="J428" s="110" t="s">
        <v>14123</v>
      </c>
      <c r="K428" s="110" t="s">
        <v>1095</v>
      </c>
      <c r="L428" s="10" t="s">
        <v>9766</v>
      </c>
    </row>
    <row r="429" spans="7:12" ht="15" x14ac:dyDescent="0.2">
      <c r="G429" s="106"/>
      <c r="H429" s="104" t="str">
        <f t="shared" si="11"/>
        <v/>
      </c>
      <c r="I429" s="104"/>
      <c r="J429" s="110" t="s">
        <v>5663</v>
      </c>
      <c r="K429" s="110" t="s">
        <v>1095</v>
      </c>
      <c r="L429" s="10" t="s">
        <v>9718</v>
      </c>
    </row>
    <row r="430" spans="7:12" ht="15" x14ac:dyDescent="0.2">
      <c r="G430" s="106"/>
      <c r="H430" s="104" t="str">
        <f t="shared" si="11"/>
        <v/>
      </c>
      <c r="I430" s="104"/>
      <c r="J430" s="110" t="s">
        <v>5664</v>
      </c>
      <c r="K430" s="110" t="s">
        <v>1095</v>
      </c>
      <c r="L430" s="10" t="s">
        <v>9721</v>
      </c>
    </row>
    <row r="431" spans="7:12" ht="15" x14ac:dyDescent="0.2">
      <c r="G431" s="106"/>
      <c r="H431" s="104" t="str">
        <f t="shared" si="11"/>
        <v/>
      </c>
      <c r="I431" s="104"/>
      <c r="J431" s="110" t="s">
        <v>5665</v>
      </c>
      <c r="K431" s="110" t="s">
        <v>1095</v>
      </c>
      <c r="L431" s="10" t="s">
        <v>9767</v>
      </c>
    </row>
    <row r="432" spans="7:12" ht="15" x14ac:dyDescent="0.2">
      <c r="G432" s="106"/>
      <c r="H432" s="104" t="str">
        <f t="shared" si="11"/>
        <v/>
      </c>
      <c r="I432" s="104"/>
      <c r="J432" s="110" t="s">
        <v>5666</v>
      </c>
      <c r="K432" s="110" t="s">
        <v>1095</v>
      </c>
      <c r="L432" s="10" t="s">
        <v>9767</v>
      </c>
    </row>
    <row r="433" spans="7:12" ht="15" x14ac:dyDescent="0.2">
      <c r="G433" s="106"/>
      <c r="H433" s="104" t="str">
        <f t="shared" si="11"/>
        <v/>
      </c>
      <c r="I433" s="104"/>
      <c r="J433" s="110" t="s">
        <v>5667</v>
      </c>
      <c r="K433" s="110" t="s">
        <v>1095</v>
      </c>
      <c r="L433" s="10" t="s">
        <v>9768</v>
      </c>
    </row>
    <row r="434" spans="7:12" ht="15" x14ac:dyDescent="0.2">
      <c r="G434" s="106"/>
      <c r="H434" s="104" t="str">
        <f t="shared" si="11"/>
        <v/>
      </c>
      <c r="I434" s="104"/>
      <c r="J434" s="110" t="s">
        <v>5668</v>
      </c>
      <c r="K434" s="110" t="s">
        <v>1095</v>
      </c>
      <c r="L434" s="10" t="s">
        <v>9769</v>
      </c>
    </row>
    <row r="435" spans="7:12" ht="15" x14ac:dyDescent="0.2">
      <c r="G435" s="106"/>
      <c r="H435" s="104" t="str">
        <f t="shared" si="11"/>
        <v/>
      </c>
      <c r="I435" s="104"/>
      <c r="J435" s="110" t="s">
        <v>5669</v>
      </c>
      <c r="K435" s="110" t="s">
        <v>1095</v>
      </c>
      <c r="L435" s="10" t="s">
        <v>9770</v>
      </c>
    </row>
    <row r="436" spans="7:12" ht="15" x14ac:dyDescent="0.2">
      <c r="G436" s="106"/>
      <c r="H436" s="104" t="str">
        <f t="shared" si="11"/>
        <v/>
      </c>
      <c r="I436" s="104"/>
      <c r="J436" s="110" t="s">
        <v>5670</v>
      </c>
      <c r="K436" s="110" t="s">
        <v>1095</v>
      </c>
      <c r="L436" s="10" t="s">
        <v>9770</v>
      </c>
    </row>
    <row r="437" spans="7:12" ht="15" x14ac:dyDescent="0.2">
      <c r="G437" s="106"/>
      <c r="H437" s="104" t="str">
        <f t="shared" si="11"/>
        <v/>
      </c>
      <c r="I437" s="104"/>
      <c r="J437" s="110" t="s">
        <v>5671</v>
      </c>
      <c r="K437" s="110" t="s">
        <v>1095</v>
      </c>
      <c r="L437" s="10" t="s">
        <v>9771</v>
      </c>
    </row>
    <row r="438" spans="7:12" ht="15" x14ac:dyDescent="0.2">
      <c r="G438" s="106"/>
      <c r="H438" s="104" t="str">
        <f t="shared" si="11"/>
        <v/>
      </c>
      <c r="I438" s="104"/>
      <c r="J438" s="110" t="s">
        <v>5672</v>
      </c>
      <c r="K438" s="110" t="s">
        <v>1095</v>
      </c>
      <c r="L438" s="10" t="s">
        <v>9772</v>
      </c>
    </row>
    <row r="439" spans="7:12" ht="15" x14ac:dyDescent="0.2">
      <c r="G439" s="106"/>
      <c r="H439" s="104" t="str">
        <f t="shared" si="11"/>
        <v/>
      </c>
      <c r="I439" s="104"/>
      <c r="J439" s="110" t="s">
        <v>5673</v>
      </c>
      <c r="K439" s="110" t="s">
        <v>1095</v>
      </c>
      <c r="L439" s="10" t="s">
        <v>9773</v>
      </c>
    </row>
    <row r="440" spans="7:12" ht="15" x14ac:dyDescent="0.2">
      <c r="G440" s="106"/>
      <c r="H440" s="104" t="str">
        <f t="shared" si="11"/>
        <v/>
      </c>
      <c r="I440" s="104"/>
      <c r="J440" s="110" t="s">
        <v>5674</v>
      </c>
      <c r="K440" s="110" t="s">
        <v>1095</v>
      </c>
      <c r="L440" s="10" t="s">
        <v>9774</v>
      </c>
    </row>
    <row r="441" spans="7:12" ht="15" x14ac:dyDescent="0.2">
      <c r="G441" s="106"/>
      <c r="H441" s="104" t="str">
        <f t="shared" si="11"/>
        <v/>
      </c>
      <c r="I441" s="104"/>
      <c r="J441" s="110" t="s">
        <v>5675</v>
      </c>
      <c r="K441" s="110" t="s">
        <v>1095</v>
      </c>
      <c r="L441" s="10" t="s">
        <v>1095</v>
      </c>
    </row>
    <row r="442" spans="7:12" ht="15" x14ac:dyDescent="0.2">
      <c r="G442" s="106"/>
      <c r="H442" s="104" t="str">
        <f t="shared" si="11"/>
        <v/>
      </c>
      <c r="I442" s="104"/>
      <c r="J442" s="110" t="s">
        <v>14124</v>
      </c>
      <c r="K442" s="110" t="s">
        <v>1095</v>
      </c>
      <c r="L442" s="10" t="s">
        <v>9775</v>
      </c>
    </row>
    <row r="443" spans="7:12" ht="15" x14ac:dyDescent="0.2">
      <c r="G443" s="106"/>
      <c r="H443" s="104" t="str">
        <f t="shared" si="11"/>
        <v/>
      </c>
      <c r="I443" s="104"/>
      <c r="J443" s="110" t="s">
        <v>5676</v>
      </c>
      <c r="K443" s="110" t="s">
        <v>1095</v>
      </c>
      <c r="L443" s="10" t="s">
        <v>9776</v>
      </c>
    </row>
    <row r="444" spans="7:12" ht="15" x14ac:dyDescent="0.2">
      <c r="G444" s="106"/>
      <c r="H444" s="104" t="str">
        <f t="shared" si="11"/>
        <v/>
      </c>
      <c r="I444" s="104"/>
      <c r="J444" s="110" t="s">
        <v>5677</v>
      </c>
      <c r="K444" s="110" t="s">
        <v>1095</v>
      </c>
      <c r="L444" s="10" t="s">
        <v>9777</v>
      </c>
    </row>
    <row r="445" spans="7:12" ht="15" x14ac:dyDescent="0.2">
      <c r="G445" s="106"/>
      <c r="H445" s="104" t="str">
        <f t="shared" si="11"/>
        <v/>
      </c>
      <c r="I445" s="104"/>
      <c r="J445" s="110" t="s">
        <v>5678</v>
      </c>
      <c r="K445" s="110" t="s">
        <v>1095</v>
      </c>
      <c r="L445" s="10" t="s">
        <v>9778</v>
      </c>
    </row>
    <row r="446" spans="7:12" ht="15" x14ac:dyDescent="0.2">
      <c r="G446" s="106"/>
      <c r="H446" s="104" t="str">
        <f t="shared" si="11"/>
        <v/>
      </c>
      <c r="I446" s="104"/>
      <c r="J446" s="110" t="s">
        <v>5679</v>
      </c>
      <c r="K446" s="110" t="s">
        <v>1095</v>
      </c>
      <c r="L446" s="10" t="s">
        <v>9779</v>
      </c>
    </row>
    <row r="447" spans="7:12" ht="15" x14ac:dyDescent="0.2">
      <c r="G447" s="106"/>
      <c r="H447" s="104" t="str">
        <f t="shared" si="11"/>
        <v/>
      </c>
      <c r="I447" s="104"/>
      <c r="J447" s="110" t="s">
        <v>5680</v>
      </c>
      <c r="K447" s="110" t="s">
        <v>1095</v>
      </c>
      <c r="L447" s="10" t="s">
        <v>9780</v>
      </c>
    </row>
    <row r="448" spans="7:12" ht="15" x14ac:dyDescent="0.2">
      <c r="G448" s="106"/>
      <c r="H448" s="104" t="str">
        <f t="shared" si="11"/>
        <v/>
      </c>
      <c r="I448" s="104"/>
      <c r="J448" s="110" t="s">
        <v>5681</v>
      </c>
      <c r="K448" s="110" t="s">
        <v>1095</v>
      </c>
      <c r="L448" s="10" t="s">
        <v>9781</v>
      </c>
    </row>
    <row r="449" spans="7:12" ht="15" x14ac:dyDescent="0.2">
      <c r="G449" s="106"/>
      <c r="H449" s="104" t="str">
        <f t="shared" si="11"/>
        <v/>
      </c>
      <c r="I449" s="104"/>
      <c r="J449" s="110" t="s">
        <v>5682</v>
      </c>
      <c r="K449" s="110" t="s">
        <v>1095</v>
      </c>
      <c r="L449" s="10" t="s">
        <v>9782</v>
      </c>
    </row>
    <row r="450" spans="7:12" ht="15" x14ac:dyDescent="0.2">
      <c r="G450" s="106"/>
      <c r="H450" s="104" t="str">
        <f t="shared" si="11"/>
        <v/>
      </c>
      <c r="I450" s="104"/>
      <c r="J450" s="110" t="s">
        <v>5683</v>
      </c>
      <c r="K450" s="110" t="s">
        <v>1095</v>
      </c>
      <c r="L450" s="10" t="s">
        <v>9783</v>
      </c>
    </row>
    <row r="451" spans="7:12" ht="15" x14ac:dyDescent="0.2">
      <c r="G451" s="106"/>
      <c r="H451" s="104" t="str">
        <f t="shared" si="11"/>
        <v/>
      </c>
      <c r="I451" s="104"/>
      <c r="J451" s="110" t="s">
        <v>5684</v>
      </c>
      <c r="K451" s="110" t="s">
        <v>1095</v>
      </c>
      <c r="L451" s="10" t="s">
        <v>9784</v>
      </c>
    </row>
    <row r="452" spans="7:12" ht="15" x14ac:dyDescent="0.2">
      <c r="G452" s="106"/>
      <c r="H452" s="104" t="str">
        <f t="shared" si="11"/>
        <v/>
      </c>
      <c r="I452" s="104"/>
      <c r="J452" s="110" t="s">
        <v>13985</v>
      </c>
      <c r="K452" s="110" t="s">
        <v>1095</v>
      </c>
      <c r="L452" s="10" t="s">
        <v>9785</v>
      </c>
    </row>
    <row r="453" spans="7:12" ht="15" x14ac:dyDescent="0.2">
      <c r="G453" s="106"/>
      <c r="H453" s="104" t="str">
        <f t="shared" si="11"/>
        <v/>
      </c>
      <c r="I453" s="104"/>
      <c r="J453" s="110" t="s">
        <v>5685</v>
      </c>
      <c r="K453" s="110" t="s">
        <v>1095</v>
      </c>
      <c r="L453" s="10" t="s">
        <v>9786</v>
      </c>
    </row>
    <row r="454" spans="7:12" ht="15" x14ac:dyDescent="0.2">
      <c r="G454" s="106"/>
      <c r="H454" s="104" t="str">
        <f t="shared" si="11"/>
        <v/>
      </c>
      <c r="I454" s="104"/>
      <c r="J454" s="110" t="s">
        <v>5686</v>
      </c>
      <c r="K454" s="110" t="s">
        <v>1095</v>
      </c>
      <c r="L454" s="10" t="s">
        <v>9787</v>
      </c>
    </row>
    <row r="455" spans="7:12" ht="15" x14ac:dyDescent="0.2">
      <c r="G455" s="106"/>
      <c r="H455" s="104" t="str">
        <f t="shared" si="11"/>
        <v/>
      </c>
      <c r="I455" s="104"/>
      <c r="J455" s="110" t="s">
        <v>5687</v>
      </c>
      <c r="K455" s="110" t="s">
        <v>1095</v>
      </c>
      <c r="L455" s="10" t="s">
        <v>9788</v>
      </c>
    </row>
    <row r="456" spans="7:12" ht="15" x14ac:dyDescent="0.2">
      <c r="G456" s="106"/>
      <c r="H456" s="104" t="str">
        <f t="shared" si="11"/>
        <v/>
      </c>
      <c r="I456" s="104"/>
      <c r="J456" s="110" t="s">
        <v>5689</v>
      </c>
      <c r="K456" s="110" t="s">
        <v>1095</v>
      </c>
      <c r="L456" s="10" t="s">
        <v>9790</v>
      </c>
    </row>
    <row r="457" spans="7:12" ht="15" x14ac:dyDescent="0.2">
      <c r="G457" s="106"/>
      <c r="H457" s="104" t="str">
        <f t="shared" ref="H457:H520" si="12">IF(I457="","",IFERROR((INDEX(A:D,MATCH($I457,D:D,0),2)),""))</f>
        <v/>
      </c>
      <c r="I457" s="104"/>
      <c r="J457" s="110" t="s">
        <v>5690</v>
      </c>
      <c r="K457" s="110" t="s">
        <v>1095</v>
      </c>
      <c r="L457" s="10" t="s">
        <v>9791</v>
      </c>
    </row>
    <row r="458" spans="7:12" ht="15" x14ac:dyDescent="0.2">
      <c r="G458" s="106"/>
      <c r="H458" s="104" t="str">
        <f t="shared" si="12"/>
        <v/>
      </c>
      <c r="I458" s="104"/>
      <c r="J458" s="110" t="s">
        <v>5691</v>
      </c>
      <c r="K458" s="110" t="s">
        <v>1095</v>
      </c>
      <c r="L458" s="10" t="s">
        <v>9792</v>
      </c>
    </row>
    <row r="459" spans="7:12" ht="15" x14ac:dyDescent="0.2">
      <c r="G459" s="106"/>
      <c r="H459" s="104" t="str">
        <f t="shared" si="12"/>
        <v/>
      </c>
      <c r="I459" s="104"/>
      <c r="J459" s="110" t="s">
        <v>5692</v>
      </c>
      <c r="K459" s="110" t="s">
        <v>1095</v>
      </c>
      <c r="L459" s="10" t="s">
        <v>9793</v>
      </c>
    </row>
    <row r="460" spans="7:12" ht="15" x14ac:dyDescent="0.2">
      <c r="G460" s="106"/>
      <c r="H460" s="104" t="str">
        <f t="shared" si="12"/>
        <v/>
      </c>
      <c r="I460" s="104"/>
      <c r="J460" s="110" t="s">
        <v>5693</v>
      </c>
      <c r="K460" s="110" t="s">
        <v>1095</v>
      </c>
      <c r="L460" s="10" t="s">
        <v>9794</v>
      </c>
    </row>
    <row r="461" spans="7:12" ht="15" x14ac:dyDescent="0.2">
      <c r="G461" s="106"/>
      <c r="H461" s="104" t="str">
        <f t="shared" si="12"/>
        <v/>
      </c>
      <c r="I461" s="104"/>
      <c r="J461" s="110" t="s">
        <v>5694</v>
      </c>
      <c r="K461" s="110" t="s">
        <v>1095</v>
      </c>
      <c r="L461" s="10" t="s">
        <v>9780</v>
      </c>
    </row>
    <row r="462" spans="7:12" ht="15" x14ac:dyDescent="0.2">
      <c r="G462" s="106"/>
      <c r="H462" s="104" t="str">
        <f t="shared" si="12"/>
        <v/>
      </c>
      <c r="I462" s="104"/>
      <c r="J462" s="110" t="s">
        <v>5695</v>
      </c>
      <c r="K462" s="110" t="s">
        <v>1095</v>
      </c>
      <c r="L462" s="10" t="s">
        <v>9795</v>
      </c>
    </row>
    <row r="463" spans="7:12" ht="15" x14ac:dyDescent="0.2">
      <c r="G463" s="106"/>
      <c r="H463" s="104" t="str">
        <f t="shared" si="12"/>
        <v/>
      </c>
      <c r="I463" s="104"/>
      <c r="J463" s="110" t="s">
        <v>5696</v>
      </c>
      <c r="K463" s="110" t="s">
        <v>1095</v>
      </c>
      <c r="L463" s="10" t="s">
        <v>9796</v>
      </c>
    </row>
    <row r="464" spans="7:12" ht="15" x14ac:dyDescent="0.2">
      <c r="G464" s="106"/>
      <c r="H464" s="104" t="str">
        <f t="shared" si="12"/>
        <v/>
      </c>
      <c r="I464" s="104"/>
      <c r="J464" s="110" t="s">
        <v>14125</v>
      </c>
      <c r="K464" s="110" t="s">
        <v>1095</v>
      </c>
      <c r="L464" s="10" t="s">
        <v>9797</v>
      </c>
    </row>
    <row r="465" spans="7:12" ht="15" x14ac:dyDescent="0.2">
      <c r="G465" s="106"/>
      <c r="H465" s="104" t="str">
        <f t="shared" si="12"/>
        <v/>
      </c>
      <c r="I465" s="104"/>
      <c r="J465" s="110" t="s">
        <v>5697</v>
      </c>
      <c r="K465" s="110" t="s">
        <v>1095</v>
      </c>
      <c r="L465" s="10" t="s">
        <v>9798</v>
      </c>
    </row>
    <row r="466" spans="7:12" ht="15" x14ac:dyDescent="0.2">
      <c r="G466" s="106"/>
      <c r="H466" s="104" t="str">
        <f t="shared" si="12"/>
        <v/>
      </c>
      <c r="I466" s="104"/>
      <c r="J466" s="110" t="s">
        <v>5698</v>
      </c>
      <c r="K466" s="110" t="s">
        <v>1095</v>
      </c>
      <c r="L466" s="10" t="s">
        <v>9798</v>
      </c>
    </row>
    <row r="467" spans="7:12" ht="15" x14ac:dyDescent="0.2">
      <c r="G467" s="106"/>
      <c r="H467" s="104" t="str">
        <f t="shared" si="12"/>
        <v/>
      </c>
      <c r="I467" s="104"/>
      <c r="J467" s="110" t="s">
        <v>5699</v>
      </c>
      <c r="K467" s="110" t="s">
        <v>1095</v>
      </c>
      <c r="L467" s="10" t="s">
        <v>9799</v>
      </c>
    </row>
    <row r="468" spans="7:12" ht="15" x14ac:dyDescent="0.2">
      <c r="G468" s="106"/>
      <c r="H468" s="104" t="str">
        <f t="shared" si="12"/>
        <v/>
      </c>
      <c r="I468" s="104"/>
      <c r="J468" s="110" t="s">
        <v>5700</v>
      </c>
      <c r="K468" s="110" t="s">
        <v>1095</v>
      </c>
      <c r="L468" s="10" t="s">
        <v>1095</v>
      </c>
    </row>
    <row r="469" spans="7:12" ht="15" x14ac:dyDescent="0.2">
      <c r="G469" s="106"/>
      <c r="H469" s="104" t="str">
        <f t="shared" si="12"/>
        <v/>
      </c>
      <c r="I469" s="104"/>
      <c r="J469" s="110" t="s">
        <v>5701</v>
      </c>
      <c r="K469" s="110" t="s">
        <v>1095</v>
      </c>
      <c r="L469" s="10" t="s">
        <v>9800</v>
      </c>
    </row>
    <row r="470" spans="7:12" ht="15" x14ac:dyDescent="0.2">
      <c r="G470" s="106"/>
      <c r="H470" s="104" t="str">
        <f t="shared" si="12"/>
        <v/>
      </c>
      <c r="I470" s="104"/>
      <c r="J470" s="110" t="s">
        <v>5702</v>
      </c>
      <c r="K470" s="110" t="s">
        <v>1095</v>
      </c>
      <c r="L470" s="10" t="s">
        <v>9801</v>
      </c>
    </row>
    <row r="471" spans="7:12" ht="15" x14ac:dyDescent="0.2">
      <c r="G471" s="106"/>
      <c r="H471" s="104" t="str">
        <f t="shared" si="12"/>
        <v/>
      </c>
      <c r="I471" s="104"/>
      <c r="J471" s="110" t="s">
        <v>5703</v>
      </c>
      <c r="K471" s="110" t="s">
        <v>1095</v>
      </c>
      <c r="L471" s="10" t="s">
        <v>9802</v>
      </c>
    </row>
    <row r="472" spans="7:12" ht="15" x14ac:dyDescent="0.2">
      <c r="G472" s="106"/>
      <c r="H472" s="104" t="str">
        <f t="shared" si="12"/>
        <v/>
      </c>
      <c r="I472" s="104"/>
      <c r="J472" s="110" t="s">
        <v>5705</v>
      </c>
      <c r="K472" s="110" t="s">
        <v>1095</v>
      </c>
      <c r="L472" s="10" t="s">
        <v>9804</v>
      </c>
    </row>
    <row r="473" spans="7:12" ht="15" x14ac:dyDescent="0.2">
      <c r="G473" s="106"/>
      <c r="H473" s="104" t="str">
        <f t="shared" si="12"/>
        <v/>
      </c>
      <c r="I473" s="104"/>
      <c r="J473" s="110" t="s">
        <v>5706</v>
      </c>
      <c r="K473" s="110" t="s">
        <v>1095</v>
      </c>
      <c r="L473" s="10" t="s">
        <v>9766</v>
      </c>
    </row>
    <row r="474" spans="7:12" ht="15" x14ac:dyDescent="0.2">
      <c r="G474" s="106"/>
      <c r="H474" s="104" t="str">
        <f t="shared" si="12"/>
        <v/>
      </c>
      <c r="I474" s="104"/>
      <c r="J474" s="110" t="s">
        <v>5707</v>
      </c>
      <c r="K474" s="110" t="s">
        <v>1095</v>
      </c>
      <c r="L474" s="10" t="s">
        <v>9805</v>
      </c>
    </row>
    <row r="475" spans="7:12" ht="15" x14ac:dyDescent="0.2">
      <c r="G475" s="106"/>
      <c r="H475" s="104" t="str">
        <f t="shared" si="12"/>
        <v/>
      </c>
      <c r="I475" s="104"/>
      <c r="J475" s="110" t="s">
        <v>5708</v>
      </c>
      <c r="K475" s="110" t="s">
        <v>1095</v>
      </c>
      <c r="L475" s="10" t="s">
        <v>9806</v>
      </c>
    </row>
    <row r="476" spans="7:12" ht="15" x14ac:dyDescent="0.2">
      <c r="G476" s="106"/>
      <c r="H476" s="104" t="str">
        <f t="shared" si="12"/>
        <v/>
      </c>
      <c r="I476" s="104"/>
      <c r="J476" s="110" t="s">
        <v>14126</v>
      </c>
      <c r="K476" s="110" t="s">
        <v>1095</v>
      </c>
      <c r="L476" s="10" t="s">
        <v>9807</v>
      </c>
    </row>
    <row r="477" spans="7:12" ht="15" x14ac:dyDescent="0.2">
      <c r="G477" s="106"/>
      <c r="H477" s="104" t="str">
        <f t="shared" si="12"/>
        <v/>
      </c>
      <c r="I477" s="104"/>
      <c r="J477" s="110" t="s">
        <v>5709</v>
      </c>
      <c r="K477" s="110" t="s">
        <v>1095</v>
      </c>
      <c r="L477" s="10" t="s">
        <v>9720</v>
      </c>
    </row>
    <row r="478" spans="7:12" ht="15" x14ac:dyDescent="0.2">
      <c r="G478" s="106"/>
      <c r="H478" s="104" t="str">
        <f t="shared" si="12"/>
        <v/>
      </c>
      <c r="I478" s="104"/>
      <c r="J478" s="110" t="s">
        <v>5710</v>
      </c>
      <c r="K478" s="110" t="s">
        <v>1095</v>
      </c>
      <c r="L478" s="10" t="s">
        <v>9720</v>
      </c>
    </row>
    <row r="479" spans="7:12" ht="15" x14ac:dyDescent="0.2">
      <c r="G479" s="106"/>
      <c r="H479" s="104" t="str">
        <f t="shared" si="12"/>
        <v/>
      </c>
      <c r="I479" s="104"/>
      <c r="J479" s="110" t="s">
        <v>5711</v>
      </c>
      <c r="K479" s="110" t="s">
        <v>1095</v>
      </c>
      <c r="L479" s="10" t="s">
        <v>1095</v>
      </c>
    </row>
    <row r="480" spans="7:12" ht="15" x14ac:dyDescent="0.2">
      <c r="G480" s="106"/>
      <c r="H480" s="104" t="str">
        <f t="shared" si="12"/>
        <v/>
      </c>
      <c r="I480" s="104"/>
      <c r="J480" s="110" t="s">
        <v>5712</v>
      </c>
      <c r="K480" s="110" t="s">
        <v>1095</v>
      </c>
      <c r="L480" s="10" t="s">
        <v>1095</v>
      </c>
    </row>
    <row r="481" spans="7:12" ht="15" x14ac:dyDescent="0.2">
      <c r="G481" s="106"/>
      <c r="H481" s="104" t="str">
        <f t="shared" si="12"/>
        <v/>
      </c>
      <c r="I481" s="104"/>
      <c r="J481" s="110" t="s">
        <v>5713</v>
      </c>
      <c r="K481" s="110" t="s">
        <v>1095</v>
      </c>
      <c r="L481" s="10" t="s">
        <v>9808</v>
      </c>
    </row>
    <row r="482" spans="7:12" ht="15" x14ac:dyDescent="0.2">
      <c r="G482" s="106"/>
      <c r="H482" s="104" t="str">
        <f t="shared" si="12"/>
        <v/>
      </c>
      <c r="I482" s="104"/>
      <c r="J482" s="110" t="s">
        <v>5714</v>
      </c>
      <c r="K482" s="110" t="s">
        <v>1095</v>
      </c>
      <c r="L482" s="10" t="s">
        <v>9809</v>
      </c>
    </row>
    <row r="483" spans="7:12" ht="15" x14ac:dyDescent="0.2">
      <c r="G483" s="106"/>
      <c r="H483" s="104" t="str">
        <f t="shared" si="12"/>
        <v/>
      </c>
      <c r="I483" s="104"/>
      <c r="J483" s="110" t="s">
        <v>5715</v>
      </c>
      <c r="K483" s="110" t="s">
        <v>1095</v>
      </c>
      <c r="L483" s="10" t="s">
        <v>9810</v>
      </c>
    </row>
    <row r="484" spans="7:12" ht="15" x14ac:dyDescent="0.2">
      <c r="G484" s="106"/>
      <c r="H484" s="104" t="str">
        <f t="shared" si="12"/>
        <v/>
      </c>
      <c r="I484" s="104"/>
      <c r="J484" s="110" t="s">
        <v>5716</v>
      </c>
      <c r="K484" s="110" t="s">
        <v>1095</v>
      </c>
      <c r="L484" s="10" t="s">
        <v>9811</v>
      </c>
    </row>
    <row r="485" spans="7:12" ht="15" x14ac:dyDescent="0.2">
      <c r="G485" s="106"/>
      <c r="H485" s="104" t="str">
        <f t="shared" si="12"/>
        <v/>
      </c>
      <c r="I485" s="104"/>
      <c r="J485" s="110" t="s">
        <v>5717</v>
      </c>
      <c r="K485" s="110" t="s">
        <v>1095</v>
      </c>
      <c r="L485" s="10" t="s">
        <v>9812</v>
      </c>
    </row>
    <row r="486" spans="7:12" ht="15" x14ac:dyDescent="0.2">
      <c r="G486" s="106"/>
      <c r="H486" s="104" t="str">
        <f t="shared" si="12"/>
        <v/>
      </c>
      <c r="I486" s="104"/>
      <c r="J486" s="110" t="s">
        <v>5718</v>
      </c>
      <c r="K486" s="110" t="s">
        <v>1095</v>
      </c>
      <c r="L486" s="10" t="s">
        <v>9813</v>
      </c>
    </row>
    <row r="487" spans="7:12" ht="15" x14ac:dyDescent="0.2">
      <c r="G487" s="106"/>
      <c r="H487" s="104" t="str">
        <f t="shared" si="12"/>
        <v/>
      </c>
      <c r="I487" s="104"/>
      <c r="J487" s="110" t="s">
        <v>5719</v>
      </c>
      <c r="K487" s="110" t="s">
        <v>1095</v>
      </c>
      <c r="L487" s="10" t="s">
        <v>9814</v>
      </c>
    </row>
    <row r="488" spans="7:12" ht="15" x14ac:dyDescent="0.2">
      <c r="G488" s="106"/>
      <c r="H488" s="104" t="str">
        <f t="shared" si="12"/>
        <v/>
      </c>
      <c r="I488" s="104"/>
      <c r="J488" s="110" t="s">
        <v>5720</v>
      </c>
      <c r="K488" s="110" t="s">
        <v>1095</v>
      </c>
      <c r="L488" s="10" t="s">
        <v>9815</v>
      </c>
    </row>
    <row r="489" spans="7:12" ht="15" x14ac:dyDescent="0.2">
      <c r="G489" s="106"/>
      <c r="H489" s="104" t="str">
        <f t="shared" si="12"/>
        <v/>
      </c>
      <c r="I489" s="104"/>
      <c r="J489" s="110" t="s">
        <v>5721</v>
      </c>
      <c r="K489" s="110" t="s">
        <v>1095</v>
      </c>
      <c r="L489" s="10" t="s">
        <v>9816</v>
      </c>
    </row>
    <row r="490" spans="7:12" ht="15" x14ac:dyDescent="0.2">
      <c r="G490" s="106"/>
      <c r="H490" s="104" t="str">
        <f t="shared" si="12"/>
        <v/>
      </c>
      <c r="I490" s="104"/>
      <c r="J490" s="110" t="s">
        <v>5722</v>
      </c>
      <c r="K490" s="110" t="s">
        <v>1095</v>
      </c>
      <c r="L490" s="10" t="s">
        <v>9817</v>
      </c>
    </row>
    <row r="491" spans="7:12" ht="15" x14ac:dyDescent="0.2">
      <c r="G491" s="106"/>
      <c r="H491" s="104" t="str">
        <f t="shared" si="12"/>
        <v/>
      </c>
      <c r="I491" s="104"/>
      <c r="J491" s="110" t="s">
        <v>5723</v>
      </c>
      <c r="K491" s="110" t="s">
        <v>1095</v>
      </c>
      <c r="L491" s="10" t="s">
        <v>9818</v>
      </c>
    </row>
    <row r="492" spans="7:12" ht="15" x14ac:dyDescent="0.2">
      <c r="G492" s="106"/>
      <c r="H492" s="104" t="str">
        <f t="shared" si="12"/>
        <v/>
      </c>
      <c r="I492" s="104"/>
      <c r="J492" s="110" t="s">
        <v>5724</v>
      </c>
      <c r="K492" s="110" t="s">
        <v>1095</v>
      </c>
      <c r="L492" s="10" t="s">
        <v>9819</v>
      </c>
    </row>
    <row r="493" spans="7:12" ht="15" x14ac:dyDescent="0.2">
      <c r="G493" s="106"/>
      <c r="H493" s="104" t="str">
        <f t="shared" si="12"/>
        <v/>
      </c>
      <c r="I493" s="104"/>
      <c r="J493" s="110" t="s">
        <v>5725</v>
      </c>
      <c r="K493" s="110" t="s">
        <v>1095</v>
      </c>
      <c r="L493" s="10" t="s">
        <v>9820</v>
      </c>
    </row>
    <row r="494" spans="7:12" ht="15" x14ac:dyDescent="0.2">
      <c r="G494" s="106"/>
      <c r="H494" s="104" t="str">
        <f t="shared" si="12"/>
        <v/>
      </c>
      <c r="I494" s="104"/>
      <c r="J494" s="110" t="s">
        <v>14127</v>
      </c>
      <c r="K494" s="110" t="s">
        <v>1095</v>
      </c>
      <c r="L494" s="10" t="s">
        <v>9821</v>
      </c>
    </row>
    <row r="495" spans="7:12" ht="15" x14ac:dyDescent="0.2">
      <c r="G495" s="106"/>
      <c r="H495" s="104" t="str">
        <f t="shared" si="12"/>
        <v/>
      </c>
      <c r="I495" s="104"/>
      <c r="J495" s="110" t="s">
        <v>5726</v>
      </c>
      <c r="K495" s="110" t="s">
        <v>1095</v>
      </c>
      <c r="L495" s="10" t="s">
        <v>9822</v>
      </c>
    </row>
    <row r="496" spans="7:12" ht="15" x14ac:dyDescent="0.2">
      <c r="G496" s="106"/>
      <c r="H496" s="104" t="str">
        <f t="shared" si="12"/>
        <v/>
      </c>
      <c r="I496" s="104"/>
      <c r="J496" s="110" t="s">
        <v>5727</v>
      </c>
      <c r="K496" s="110" t="s">
        <v>1095</v>
      </c>
      <c r="L496" s="10" t="s">
        <v>9823</v>
      </c>
    </row>
    <row r="497" spans="7:12" ht="15" x14ac:dyDescent="0.2">
      <c r="G497" s="106"/>
      <c r="H497" s="104" t="str">
        <f t="shared" si="12"/>
        <v/>
      </c>
      <c r="I497" s="104"/>
      <c r="J497" s="110" t="s">
        <v>13986</v>
      </c>
      <c r="K497" s="110" t="s">
        <v>1095</v>
      </c>
      <c r="L497" s="10" t="s">
        <v>9824</v>
      </c>
    </row>
    <row r="498" spans="7:12" ht="15" x14ac:dyDescent="0.2">
      <c r="G498" s="106"/>
      <c r="H498" s="104" t="str">
        <f t="shared" si="12"/>
        <v/>
      </c>
      <c r="I498" s="104"/>
      <c r="J498" s="110" t="s">
        <v>5728</v>
      </c>
      <c r="K498" s="110" t="s">
        <v>1095</v>
      </c>
      <c r="L498" s="10" t="s">
        <v>9825</v>
      </c>
    </row>
    <row r="499" spans="7:12" ht="15" x14ac:dyDescent="0.2">
      <c r="G499" s="106"/>
      <c r="H499" s="104" t="str">
        <f t="shared" si="12"/>
        <v/>
      </c>
      <c r="I499" s="104"/>
      <c r="J499" s="110" t="s">
        <v>5729</v>
      </c>
      <c r="K499" s="110" t="s">
        <v>1095</v>
      </c>
      <c r="L499" s="10" t="s">
        <v>9826</v>
      </c>
    </row>
    <row r="500" spans="7:12" ht="15" x14ac:dyDescent="0.2">
      <c r="G500" s="106"/>
      <c r="H500" s="104" t="str">
        <f t="shared" si="12"/>
        <v/>
      </c>
      <c r="I500" s="104"/>
      <c r="J500" s="110" t="s">
        <v>5730</v>
      </c>
      <c r="K500" s="110" t="s">
        <v>1095</v>
      </c>
      <c r="L500" s="10" t="s">
        <v>9827</v>
      </c>
    </row>
    <row r="501" spans="7:12" ht="15" x14ac:dyDescent="0.2">
      <c r="G501" s="106"/>
      <c r="H501" s="104" t="str">
        <f t="shared" si="12"/>
        <v/>
      </c>
      <c r="I501" s="104"/>
      <c r="J501" s="110" t="s">
        <v>5731</v>
      </c>
      <c r="K501" s="110" t="s">
        <v>1095</v>
      </c>
      <c r="L501" s="10" t="s">
        <v>9828</v>
      </c>
    </row>
    <row r="502" spans="7:12" ht="15" x14ac:dyDescent="0.2">
      <c r="G502" s="106"/>
      <c r="H502" s="104" t="str">
        <f t="shared" si="12"/>
        <v/>
      </c>
      <c r="I502" s="104"/>
      <c r="J502" s="110" t="s">
        <v>5732</v>
      </c>
      <c r="K502" s="110" t="s">
        <v>1095</v>
      </c>
      <c r="L502" s="10" t="s">
        <v>9829</v>
      </c>
    </row>
    <row r="503" spans="7:12" ht="15" x14ac:dyDescent="0.2">
      <c r="G503" s="106"/>
      <c r="H503" s="104" t="str">
        <f t="shared" si="12"/>
        <v/>
      </c>
      <c r="I503" s="104"/>
      <c r="J503" s="110" t="s">
        <v>5733</v>
      </c>
      <c r="K503" s="110" t="s">
        <v>1095</v>
      </c>
      <c r="L503" s="10" t="s">
        <v>9830</v>
      </c>
    </row>
    <row r="504" spans="7:12" ht="15" x14ac:dyDescent="0.2">
      <c r="G504" s="106"/>
      <c r="H504" s="104" t="str">
        <f t="shared" si="12"/>
        <v/>
      </c>
      <c r="I504" s="104"/>
      <c r="J504" s="110" t="s">
        <v>5734</v>
      </c>
      <c r="K504" s="110" t="s">
        <v>1095</v>
      </c>
      <c r="L504" s="10" t="s">
        <v>9820</v>
      </c>
    </row>
    <row r="505" spans="7:12" ht="15" x14ac:dyDescent="0.2">
      <c r="G505" s="106"/>
      <c r="H505" s="104" t="str">
        <f t="shared" si="12"/>
        <v/>
      </c>
      <c r="I505" s="104"/>
      <c r="J505" s="110" t="s">
        <v>5735</v>
      </c>
      <c r="K505" s="110" t="s">
        <v>1095</v>
      </c>
      <c r="L505" s="10" t="s">
        <v>9831</v>
      </c>
    </row>
    <row r="506" spans="7:12" ht="15" x14ac:dyDescent="0.2">
      <c r="G506" s="106"/>
      <c r="H506" s="104" t="str">
        <f t="shared" si="12"/>
        <v/>
      </c>
      <c r="I506" s="104"/>
      <c r="J506" s="110" t="s">
        <v>5736</v>
      </c>
      <c r="K506" s="110" t="s">
        <v>1095</v>
      </c>
      <c r="L506" s="10" t="s">
        <v>9832</v>
      </c>
    </row>
    <row r="507" spans="7:12" ht="15" x14ac:dyDescent="0.2">
      <c r="G507" s="106"/>
      <c r="H507" s="104" t="str">
        <f t="shared" si="12"/>
        <v/>
      </c>
      <c r="I507" s="104"/>
      <c r="J507" s="110" t="s">
        <v>5737</v>
      </c>
      <c r="K507" s="110" t="s">
        <v>1095</v>
      </c>
      <c r="L507" s="10" t="s">
        <v>9833</v>
      </c>
    </row>
    <row r="508" spans="7:12" ht="15" x14ac:dyDescent="0.2">
      <c r="G508" s="106"/>
      <c r="H508" s="104" t="str">
        <f t="shared" si="12"/>
        <v/>
      </c>
      <c r="I508" s="104"/>
      <c r="J508" s="110" t="s">
        <v>5738</v>
      </c>
      <c r="K508" s="110" t="s">
        <v>1095</v>
      </c>
      <c r="L508" s="10" t="s">
        <v>9834</v>
      </c>
    </row>
    <row r="509" spans="7:12" ht="15" x14ac:dyDescent="0.2">
      <c r="G509" s="106"/>
      <c r="H509" s="104" t="str">
        <f t="shared" si="12"/>
        <v/>
      </c>
      <c r="I509" s="104"/>
      <c r="J509" s="110" t="s">
        <v>14128</v>
      </c>
      <c r="K509" s="110" t="s">
        <v>1095</v>
      </c>
      <c r="L509" s="10" t="s">
        <v>9835</v>
      </c>
    </row>
    <row r="510" spans="7:12" ht="15" x14ac:dyDescent="0.2">
      <c r="G510" s="106"/>
      <c r="H510" s="104" t="str">
        <f t="shared" si="12"/>
        <v/>
      </c>
      <c r="I510" s="104"/>
      <c r="J510" s="110" t="s">
        <v>5739</v>
      </c>
      <c r="K510" s="110" t="s">
        <v>1095</v>
      </c>
      <c r="L510" s="10" t="s">
        <v>1095</v>
      </c>
    </row>
    <row r="511" spans="7:12" ht="15" x14ac:dyDescent="0.2">
      <c r="G511" s="106"/>
      <c r="H511" s="104" t="str">
        <f t="shared" si="12"/>
        <v/>
      </c>
      <c r="I511" s="104"/>
      <c r="J511" s="110" t="s">
        <v>14129</v>
      </c>
      <c r="K511" s="110" t="s">
        <v>1095</v>
      </c>
      <c r="L511" s="10" t="s">
        <v>9836</v>
      </c>
    </row>
    <row r="512" spans="7:12" ht="15" x14ac:dyDescent="0.2">
      <c r="G512" s="106"/>
      <c r="H512" s="104" t="str">
        <f t="shared" si="12"/>
        <v/>
      </c>
      <c r="I512" s="104"/>
      <c r="J512" s="110" t="s">
        <v>5740</v>
      </c>
      <c r="K512" s="110" t="s">
        <v>1095</v>
      </c>
      <c r="L512" s="10" t="s">
        <v>9837</v>
      </c>
    </row>
    <row r="513" spans="7:12" ht="15" x14ac:dyDescent="0.2">
      <c r="G513" s="106"/>
      <c r="H513" s="104" t="str">
        <f t="shared" si="12"/>
        <v/>
      </c>
      <c r="I513" s="104"/>
      <c r="J513" s="110" t="s">
        <v>5741</v>
      </c>
      <c r="K513" s="110" t="s">
        <v>1095</v>
      </c>
      <c r="L513" s="10" t="s">
        <v>9838</v>
      </c>
    </row>
    <row r="514" spans="7:12" ht="15" x14ac:dyDescent="0.2">
      <c r="G514" s="106"/>
      <c r="H514" s="104" t="str">
        <f t="shared" si="12"/>
        <v/>
      </c>
      <c r="I514" s="104"/>
      <c r="J514" s="110" t="s">
        <v>5744</v>
      </c>
      <c r="K514" s="110" t="s">
        <v>1095</v>
      </c>
      <c r="L514" s="10" t="s">
        <v>9840</v>
      </c>
    </row>
    <row r="515" spans="7:12" ht="15" x14ac:dyDescent="0.2">
      <c r="G515" s="106"/>
      <c r="H515" s="104" t="str">
        <f t="shared" si="12"/>
        <v/>
      </c>
      <c r="I515" s="104"/>
      <c r="J515" s="110" t="s">
        <v>5745</v>
      </c>
      <c r="K515" s="110" t="s">
        <v>1095</v>
      </c>
      <c r="L515" s="10" t="s">
        <v>9841</v>
      </c>
    </row>
    <row r="516" spans="7:12" ht="15" x14ac:dyDescent="0.2">
      <c r="G516" s="106"/>
      <c r="H516" s="104" t="str">
        <f t="shared" si="12"/>
        <v/>
      </c>
      <c r="I516" s="104"/>
      <c r="J516" s="110" t="s">
        <v>5746</v>
      </c>
      <c r="K516" s="110" t="s">
        <v>1095</v>
      </c>
      <c r="L516" s="10" t="s">
        <v>9842</v>
      </c>
    </row>
    <row r="517" spans="7:12" ht="15" x14ac:dyDescent="0.2">
      <c r="G517" s="106"/>
      <c r="H517" s="104" t="str">
        <f t="shared" si="12"/>
        <v/>
      </c>
      <c r="I517" s="104"/>
      <c r="J517" s="110" t="s">
        <v>14130</v>
      </c>
      <c r="K517" s="110" t="s">
        <v>1095</v>
      </c>
      <c r="L517" s="10" t="s">
        <v>9843</v>
      </c>
    </row>
    <row r="518" spans="7:12" ht="15" x14ac:dyDescent="0.2">
      <c r="G518" s="106"/>
      <c r="H518" s="104" t="str">
        <f t="shared" si="12"/>
        <v/>
      </c>
      <c r="I518" s="104"/>
      <c r="J518" s="110" t="s">
        <v>5747</v>
      </c>
      <c r="K518" s="110" t="s">
        <v>1095</v>
      </c>
      <c r="L518" s="10" t="s">
        <v>9844</v>
      </c>
    </row>
    <row r="519" spans="7:12" ht="15" x14ac:dyDescent="0.2">
      <c r="G519" s="106"/>
      <c r="H519" s="104" t="str">
        <f t="shared" si="12"/>
        <v/>
      </c>
      <c r="I519" s="104"/>
      <c r="J519" s="110" t="s">
        <v>5748</v>
      </c>
      <c r="K519" s="110" t="s">
        <v>1095</v>
      </c>
      <c r="L519" s="10" t="s">
        <v>9845</v>
      </c>
    </row>
    <row r="520" spans="7:12" ht="15" x14ac:dyDescent="0.2">
      <c r="G520" s="106"/>
      <c r="H520" s="104" t="str">
        <f t="shared" si="12"/>
        <v/>
      </c>
      <c r="I520" s="104"/>
      <c r="J520" s="110" t="s">
        <v>5749</v>
      </c>
      <c r="K520" s="110" t="s">
        <v>1095</v>
      </c>
      <c r="L520" s="10" t="s">
        <v>9846</v>
      </c>
    </row>
    <row r="521" spans="7:12" ht="15" x14ac:dyDescent="0.2">
      <c r="G521" s="106"/>
      <c r="H521" s="104" t="str">
        <f t="shared" ref="H521:H584" si="13">IF(I521="","",IFERROR((INDEX(A:D,MATCH($I521,D:D,0),2)),""))</f>
        <v/>
      </c>
      <c r="I521" s="104"/>
      <c r="J521" s="110" t="s">
        <v>14131</v>
      </c>
      <c r="K521" s="110" t="s">
        <v>1095</v>
      </c>
      <c r="L521" s="10" t="s">
        <v>9847</v>
      </c>
    </row>
    <row r="522" spans="7:12" ht="15" x14ac:dyDescent="0.2">
      <c r="G522" s="106"/>
      <c r="H522" s="104" t="str">
        <f t="shared" si="13"/>
        <v/>
      </c>
      <c r="I522" s="104"/>
      <c r="J522" s="110" t="s">
        <v>14132</v>
      </c>
      <c r="K522" s="110" t="s">
        <v>1095</v>
      </c>
      <c r="L522" s="10" t="s">
        <v>9848</v>
      </c>
    </row>
    <row r="523" spans="7:12" ht="15" x14ac:dyDescent="0.2">
      <c r="G523" s="106"/>
      <c r="H523" s="104" t="str">
        <f t="shared" si="13"/>
        <v/>
      </c>
      <c r="I523" s="104"/>
      <c r="J523" s="110" t="s">
        <v>5750</v>
      </c>
      <c r="K523" s="110" t="s">
        <v>1095</v>
      </c>
      <c r="L523" s="10" t="s">
        <v>9849</v>
      </c>
    </row>
    <row r="524" spans="7:12" ht="15" x14ac:dyDescent="0.2">
      <c r="G524" s="106"/>
      <c r="H524" s="104" t="str">
        <f t="shared" si="13"/>
        <v/>
      </c>
      <c r="I524" s="104"/>
      <c r="J524" s="110" t="s">
        <v>5751</v>
      </c>
      <c r="K524" s="110" t="s">
        <v>1095</v>
      </c>
      <c r="L524" s="10" t="s">
        <v>1095</v>
      </c>
    </row>
    <row r="525" spans="7:12" ht="15" x14ac:dyDescent="0.2">
      <c r="G525" s="106"/>
      <c r="H525" s="104" t="str">
        <f t="shared" si="13"/>
        <v/>
      </c>
      <c r="I525" s="104"/>
      <c r="J525" s="110" t="s">
        <v>14994</v>
      </c>
      <c r="K525" s="110" t="s">
        <v>1095</v>
      </c>
      <c r="L525" s="10" t="s">
        <v>9850</v>
      </c>
    </row>
    <row r="526" spans="7:12" ht="15" x14ac:dyDescent="0.2">
      <c r="G526" s="106"/>
      <c r="H526" s="104" t="str">
        <f t="shared" si="13"/>
        <v/>
      </c>
      <c r="I526" s="104"/>
      <c r="J526" s="110" t="s">
        <v>5752</v>
      </c>
      <c r="K526" s="110" t="s">
        <v>1095</v>
      </c>
      <c r="L526" s="10" t="s">
        <v>9851</v>
      </c>
    </row>
    <row r="527" spans="7:12" ht="15" x14ac:dyDescent="0.2">
      <c r="G527" s="106"/>
      <c r="H527" s="104" t="str">
        <f t="shared" si="13"/>
        <v/>
      </c>
      <c r="I527" s="104"/>
      <c r="J527" s="110" t="s">
        <v>5753</v>
      </c>
      <c r="K527" s="110" t="s">
        <v>1095</v>
      </c>
      <c r="L527" s="10" t="s">
        <v>9852</v>
      </c>
    </row>
    <row r="528" spans="7:12" ht="15" x14ac:dyDescent="0.2">
      <c r="G528" s="106"/>
      <c r="H528" s="104" t="str">
        <f t="shared" si="13"/>
        <v/>
      </c>
      <c r="I528" s="104"/>
      <c r="J528" s="110" t="s">
        <v>14133</v>
      </c>
      <c r="K528" s="110" t="s">
        <v>1095</v>
      </c>
      <c r="L528" s="10" t="s">
        <v>9853</v>
      </c>
    </row>
    <row r="529" spans="7:12" ht="15" x14ac:dyDescent="0.2">
      <c r="G529" s="106"/>
      <c r="H529" s="104" t="str">
        <f t="shared" si="13"/>
        <v/>
      </c>
      <c r="I529" s="104"/>
      <c r="J529" s="110" t="s">
        <v>5754</v>
      </c>
      <c r="K529" s="110" t="s">
        <v>1095</v>
      </c>
      <c r="L529" s="10" t="s">
        <v>9854</v>
      </c>
    </row>
    <row r="530" spans="7:12" ht="15" x14ac:dyDescent="0.2">
      <c r="G530" s="106"/>
      <c r="H530" s="104" t="str">
        <f t="shared" si="13"/>
        <v/>
      </c>
      <c r="I530" s="104"/>
      <c r="J530" s="110" t="s">
        <v>5755</v>
      </c>
      <c r="K530" s="110" t="s">
        <v>1095</v>
      </c>
      <c r="L530" s="10" t="s">
        <v>9855</v>
      </c>
    </row>
    <row r="531" spans="7:12" ht="15" x14ac:dyDescent="0.2">
      <c r="G531" s="106"/>
      <c r="H531" s="104" t="str">
        <f t="shared" si="13"/>
        <v/>
      </c>
      <c r="I531" s="104"/>
      <c r="J531" s="110" t="s">
        <v>5756</v>
      </c>
      <c r="K531" s="110" t="s">
        <v>1095</v>
      </c>
      <c r="L531" s="10" t="s">
        <v>9856</v>
      </c>
    </row>
    <row r="532" spans="7:12" ht="15" x14ac:dyDescent="0.2">
      <c r="G532" s="106"/>
      <c r="H532" s="104" t="str">
        <f t="shared" si="13"/>
        <v/>
      </c>
      <c r="I532" s="104"/>
      <c r="J532" s="110" t="s">
        <v>5757</v>
      </c>
      <c r="K532" s="110" t="s">
        <v>1095</v>
      </c>
      <c r="L532" s="10" t="s">
        <v>9857</v>
      </c>
    </row>
    <row r="533" spans="7:12" ht="15" x14ac:dyDescent="0.2">
      <c r="G533" s="106"/>
      <c r="H533" s="104" t="str">
        <f t="shared" si="13"/>
        <v/>
      </c>
      <c r="I533" s="104"/>
      <c r="J533" s="110" t="s">
        <v>5758</v>
      </c>
      <c r="K533" s="110" t="s">
        <v>1095</v>
      </c>
      <c r="L533" s="10" t="s">
        <v>9858</v>
      </c>
    </row>
    <row r="534" spans="7:12" ht="15" x14ac:dyDescent="0.2">
      <c r="G534" s="106"/>
      <c r="H534" s="104" t="str">
        <f t="shared" si="13"/>
        <v/>
      </c>
      <c r="I534" s="104"/>
      <c r="J534" s="110" t="s">
        <v>5759</v>
      </c>
      <c r="K534" s="110" t="s">
        <v>1095</v>
      </c>
      <c r="L534" s="10" t="s">
        <v>9859</v>
      </c>
    </row>
    <row r="535" spans="7:12" ht="15" x14ac:dyDescent="0.2">
      <c r="G535" s="106"/>
      <c r="H535" s="104" t="str">
        <f t="shared" si="13"/>
        <v/>
      </c>
      <c r="I535" s="104"/>
      <c r="J535" s="110" t="s">
        <v>5760</v>
      </c>
      <c r="K535" s="110" t="s">
        <v>1095</v>
      </c>
      <c r="L535" s="10" t="s">
        <v>9860</v>
      </c>
    </row>
    <row r="536" spans="7:12" ht="15" x14ac:dyDescent="0.2">
      <c r="G536" s="106"/>
      <c r="H536" s="104" t="str">
        <f t="shared" si="13"/>
        <v/>
      </c>
      <c r="I536" s="104"/>
      <c r="J536" s="110" t="s">
        <v>5761</v>
      </c>
      <c r="K536" s="110" t="s">
        <v>1095</v>
      </c>
      <c r="L536" s="10" t="s">
        <v>9861</v>
      </c>
    </row>
    <row r="537" spans="7:12" ht="15" x14ac:dyDescent="0.2">
      <c r="G537" s="106"/>
      <c r="H537" s="104" t="str">
        <f t="shared" si="13"/>
        <v/>
      </c>
      <c r="I537" s="104"/>
      <c r="J537" s="110" t="s">
        <v>5762</v>
      </c>
      <c r="K537" s="110" t="s">
        <v>1095</v>
      </c>
      <c r="L537" s="10" t="s">
        <v>9862</v>
      </c>
    </row>
    <row r="538" spans="7:12" ht="15" x14ac:dyDescent="0.2">
      <c r="G538" s="106"/>
      <c r="H538" s="104" t="str">
        <f t="shared" si="13"/>
        <v/>
      </c>
      <c r="I538" s="104"/>
      <c r="J538" s="110" t="s">
        <v>5763</v>
      </c>
      <c r="K538" s="110" t="s">
        <v>1095</v>
      </c>
      <c r="L538" s="10" t="s">
        <v>9863</v>
      </c>
    </row>
    <row r="539" spans="7:12" ht="15" x14ac:dyDescent="0.2">
      <c r="G539" s="106"/>
      <c r="H539" s="104" t="str">
        <f t="shared" si="13"/>
        <v/>
      </c>
      <c r="I539" s="104"/>
      <c r="J539" s="110" t="s">
        <v>5764</v>
      </c>
      <c r="K539" s="110" t="s">
        <v>1095</v>
      </c>
      <c r="L539" s="10" t="s">
        <v>9864</v>
      </c>
    </row>
    <row r="540" spans="7:12" ht="15" x14ac:dyDescent="0.2">
      <c r="G540" s="106"/>
      <c r="H540" s="104" t="str">
        <f t="shared" si="13"/>
        <v/>
      </c>
      <c r="I540" s="104"/>
      <c r="J540" s="110" t="s">
        <v>5765</v>
      </c>
      <c r="K540" s="110" t="s">
        <v>1095</v>
      </c>
      <c r="L540" s="10" t="s">
        <v>9865</v>
      </c>
    </row>
    <row r="541" spans="7:12" ht="15" x14ac:dyDescent="0.2">
      <c r="G541" s="106"/>
      <c r="H541" s="104" t="str">
        <f t="shared" si="13"/>
        <v/>
      </c>
      <c r="I541" s="104"/>
      <c r="J541" s="110" t="s">
        <v>5766</v>
      </c>
      <c r="K541" s="110" t="s">
        <v>1095</v>
      </c>
      <c r="L541" s="10" t="s">
        <v>9865</v>
      </c>
    </row>
    <row r="542" spans="7:12" ht="15" x14ac:dyDescent="0.2">
      <c r="G542" s="106"/>
      <c r="H542" s="104" t="str">
        <f t="shared" si="13"/>
        <v/>
      </c>
      <c r="I542" s="104"/>
      <c r="J542" s="110" t="s">
        <v>5767</v>
      </c>
      <c r="K542" s="110" t="s">
        <v>1095</v>
      </c>
      <c r="L542" s="10" t="s">
        <v>9866</v>
      </c>
    </row>
    <row r="543" spans="7:12" ht="15" x14ac:dyDescent="0.2">
      <c r="G543" s="106"/>
      <c r="H543" s="104" t="str">
        <f t="shared" si="13"/>
        <v/>
      </c>
      <c r="I543" s="104"/>
      <c r="J543" s="110" t="s">
        <v>14134</v>
      </c>
      <c r="K543" s="110" t="s">
        <v>1095</v>
      </c>
      <c r="L543" s="10" t="s">
        <v>9867</v>
      </c>
    </row>
    <row r="544" spans="7:12" ht="15" x14ac:dyDescent="0.2">
      <c r="G544" s="106"/>
      <c r="H544" s="104" t="str">
        <f t="shared" si="13"/>
        <v/>
      </c>
      <c r="I544" s="104"/>
      <c r="J544" s="110" t="s">
        <v>14135</v>
      </c>
      <c r="K544" s="110" t="s">
        <v>1095</v>
      </c>
      <c r="L544" s="10" t="s">
        <v>9868</v>
      </c>
    </row>
    <row r="545" spans="7:12" ht="15" x14ac:dyDescent="0.2">
      <c r="G545" s="106"/>
      <c r="H545" s="104" t="str">
        <f t="shared" si="13"/>
        <v/>
      </c>
      <c r="I545" s="104"/>
      <c r="J545" s="110" t="s">
        <v>13987</v>
      </c>
      <c r="K545" s="110" t="s">
        <v>1095</v>
      </c>
      <c r="L545" s="10" t="s">
        <v>9869</v>
      </c>
    </row>
    <row r="546" spans="7:12" ht="15" x14ac:dyDescent="0.2">
      <c r="G546" s="106"/>
      <c r="H546" s="104" t="str">
        <f t="shared" si="13"/>
        <v/>
      </c>
      <c r="I546" s="104"/>
      <c r="J546" s="110" t="s">
        <v>13988</v>
      </c>
      <c r="K546" s="110" t="s">
        <v>1095</v>
      </c>
      <c r="L546" s="10" t="s">
        <v>9870</v>
      </c>
    </row>
    <row r="547" spans="7:12" ht="15" x14ac:dyDescent="0.2">
      <c r="G547" s="106"/>
      <c r="H547" s="104" t="str">
        <f t="shared" si="13"/>
        <v/>
      </c>
      <c r="I547" s="104"/>
      <c r="J547" s="110" t="s">
        <v>5768</v>
      </c>
      <c r="K547" s="110" t="s">
        <v>1095</v>
      </c>
      <c r="L547" s="10" t="s">
        <v>1095</v>
      </c>
    </row>
    <row r="548" spans="7:12" ht="15" x14ac:dyDescent="0.2">
      <c r="G548" s="106"/>
      <c r="H548" s="104" t="str">
        <f t="shared" si="13"/>
        <v/>
      </c>
      <c r="I548" s="104"/>
      <c r="J548" s="110" t="s">
        <v>5769</v>
      </c>
      <c r="K548" s="110" t="s">
        <v>1095</v>
      </c>
      <c r="L548" s="10" t="s">
        <v>1095</v>
      </c>
    </row>
    <row r="549" spans="7:12" ht="15" x14ac:dyDescent="0.2">
      <c r="G549" s="106"/>
      <c r="H549" s="104" t="str">
        <f t="shared" si="13"/>
        <v/>
      </c>
      <c r="I549" s="104"/>
      <c r="J549" s="110" t="s">
        <v>5770</v>
      </c>
      <c r="K549" s="110" t="s">
        <v>1095</v>
      </c>
      <c r="L549" s="10" t="s">
        <v>9871</v>
      </c>
    </row>
    <row r="550" spans="7:12" ht="15" x14ac:dyDescent="0.2">
      <c r="G550" s="106"/>
      <c r="H550" s="104" t="str">
        <f t="shared" si="13"/>
        <v/>
      </c>
      <c r="I550" s="104"/>
      <c r="J550" s="110" t="s">
        <v>5771</v>
      </c>
      <c r="K550" s="110" t="s">
        <v>1095</v>
      </c>
      <c r="L550" s="10" t="s">
        <v>9872</v>
      </c>
    </row>
    <row r="551" spans="7:12" ht="15" x14ac:dyDescent="0.2">
      <c r="G551" s="106"/>
      <c r="H551" s="104" t="str">
        <f t="shared" si="13"/>
        <v/>
      </c>
      <c r="I551" s="104"/>
      <c r="J551" s="110" t="s">
        <v>5772</v>
      </c>
      <c r="K551" s="110" t="s">
        <v>1095</v>
      </c>
      <c r="L551" s="10" t="s">
        <v>9872</v>
      </c>
    </row>
    <row r="552" spans="7:12" ht="15" x14ac:dyDescent="0.2">
      <c r="G552" s="106"/>
      <c r="H552" s="104" t="str">
        <f t="shared" si="13"/>
        <v/>
      </c>
      <c r="I552" s="104"/>
      <c r="J552" s="110" t="s">
        <v>5773</v>
      </c>
      <c r="K552" s="110" t="s">
        <v>1095</v>
      </c>
      <c r="L552" s="10" t="s">
        <v>9873</v>
      </c>
    </row>
    <row r="553" spans="7:12" ht="15" x14ac:dyDescent="0.2">
      <c r="G553" s="106"/>
      <c r="H553" s="104" t="str">
        <f t="shared" si="13"/>
        <v/>
      </c>
      <c r="I553" s="104"/>
      <c r="J553" s="110" t="s">
        <v>5774</v>
      </c>
      <c r="K553" s="110" t="s">
        <v>1095</v>
      </c>
      <c r="L553" s="10" t="s">
        <v>9874</v>
      </c>
    </row>
    <row r="554" spans="7:12" ht="15" x14ac:dyDescent="0.2">
      <c r="G554" s="106"/>
      <c r="H554" s="104" t="str">
        <f t="shared" si="13"/>
        <v/>
      </c>
      <c r="I554" s="104"/>
      <c r="J554" s="110" t="s">
        <v>5775</v>
      </c>
      <c r="K554" s="110" t="s">
        <v>1095</v>
      </c>
      <c r="L554" s="10" t="s">
        <v>9875</v>
      </c>
    </row>
    <row r="555" spans="7:12" ht="15" x14ac:dyDescent="0.2">
      <c r="G555" s="106"/>
      <c r="H555" s="104" t="str">
        <f t="shared" si="13"/>
        <v/>
      </c>
      <c r="I555" s="104"/>
      <c r="J555" s="110" t="s">
        <v>5776</v>
      </c>
      <c r="K555" s="110" t="s">
        <v>1095</v>
      </c>
      <c r="L555" s="10" t="s">
        <v>9876</v>
      </c>
    </row>
    <row r="556" spans="7:12" ht="15" x14ac:dyDescent="0.2">
      <c r="G556" s="106"/>
      <c r="H556" s="104" t="str">
        <f t="shared" si="13"/>
        <v/>
      </c>
      <c r="I556" s="104"/>
      <c r="J556" s="110" t="s">
        <v>5777</v>
      </c>
      <c r="K556" s="110" t="s">
        <v>1095</v>
      </c>
      <c r="L556" s="10" t="s">
        <v>9877</v>
      </c>
    </row>
    <row r="557" spans="7:12" ht="15" x14ac:dyDescent="0.2">
      <c r="G557" s="106"/>
      <c r="H557" s="104" t="str">
        <f t="shared" si="13"/>
        <v/>
      </c>
      <c r="I557" s="104"/>
      <c r="J557" s="110" t="s">
        <v>5778</v>
      </c>
      <c r="K557" s="110" t="s">
        <v>1095</v>
      </c>
      <c r="L557" s="10" t="s">
        <v>9878</v>
      </c>
    </row>
    <row r="558" spans="7:12" ht="15" x14ac:dyDescent="0.2">
      <c r="G558" s="106"/>
      <c r="H558" s="104" t="str">
        <f t="shared" si="13"/>
        <v/>
      </c>
      <c r="I558" s="104"/>
      <c r="J558" s="110" t="s">
        <v>14136</v>
      </c>
      <c r="K558" s="110" t="s">
        <v>1095</v>
      </c>
      <c r="L558" s="10" t="s">
        <v>9879</v>
      </c>
    </row>
    <row r="559" spans="7:12" ht="15" x14ac:dyDescent="0.2">
      <c r="G559" s="106"/>
      <c r="H559" s="104" t="str">
        <f t="shared" si="13"/>
        <v/>
      </c>
      <c r="I559" s="104"/>
      <c r="J559" s="110" t="s">
        <v>5779</v>
      </c>
      <c r="K559" s="110" t="s">
        <v>1095</v>
      </c>
      <c r="L559" s="10" t="s">
        <v>9880</v>
      </c>
    </row>
    <row r="560" spans="7:12" ht="15" x14ac:dyDescent="0.2">
      <c r="G560" s="106"/>
      <c r="H560" s="104" t="str">
        <f t="shared" si="13"/>
        <v/>
      </c>
      <c r="I560" s="104"/>
      <c r="J560" s="110" t="s">
        <v>14137</v>
      </c>
      <c r="K560" s="110" t="s">
        <v>1095</v>
      </c>
      <c r="L560" s="10" t="s">
        <v>9881</v>
      </c>
    </row>
    <row r="561" spans="7:12" ht="15" x14ac:dyDescent="0.2">
      <c r="G561" s="106"/>
      <c r="H561" s="104" t="str">
        <f t="shared" si="13"/>
        <v/>
      </c>
      <c r="I561" s="104"/>
      <c r="J561" s="110" t="s">
        <v>5780</v>
      </c>
      <c r="K561" s="110" t="s">
        <v>1095</v>
      </c>
      <c r="L561" s="10" t="s">
        <v>9882</v>
      </c>
    </row>
    <row r="562" spans="7:12" ht="15" x14ac:dyDescent="0.2">
      <c r="G562" s="106"/>
      <c r="H562" s="104" t="str">
        <f t="shared" si="13"/>
        <v/>
      </c>
      <c r="I562" s="104"/>
      <c r="J562" s="110" t="s">
        <v>5781</v>
      </c>
      <c r="K562" s="110" t="s">
        <v>1095</v>
      </c>
      <c r="L562" s="10" t="s">
        <v>9883</v>
      </c>
    </row>
    <row r="563" spans="7:12" ht="15" x14ac:dyDescent="0.2">
      <c r="G563" s="106"/>
      <c r="H563" s="104" t="str">
        <f t="shared" si="13"/>
        <v/>
      </c>
      <c r="I563" s="104"/>
      <c r="J563" s="110" t="s">
        <v>5783</v>
      </c>
      <c r="K563" s="110" t="s">
        <v>1095</v>
      </c>
      <c r="L563" s="10" t="s">
        <v>9884</v>
      </c>
    </row>
    <row r="564" spans="7:12" ht="15" x14ac:dyDescent="0.2">
      <c r="G564" s="106"/>
      <c r="H564" s="104" t="str">
        <f t="shared" si="13"/>
        <v/>
      </c>
      <c r="I564" s="104"/>
      <c r="J564" s="110" t="s">
        <v>5784</v>
      </c>
      <c r="K564" s="110" t="s">
        <v>1095</v>
      </c>
      <c r="L564" s="10" t="s">
        <v>1095</v>
      </c>
    </row>
    <row r="565" spans="7:12" ht="15" x14ac:dyDescent="0.2">
      <c r="G565" s="106"/>
      <c r="H565" s="104" t="str">
        <f t="shared" si="13"/>
        <v/>
      </c>
      <c r="I565" s="104"/>
      <c r="J565" s="110" t="s">
        <v>5785</v>
      </c>
      <c r="K565" s="110" t="s">
        <v>1095</v>
      </c>
      <c r="L565" s="10" t="s">
        <v>9885</v>
      </c>
    </row>
    <row r="566" spans="7:12" ht="15" x14ac:dyDescent="0.2">
      <c r="G566" s="106"/>
      <c r="H566" s="104" t="str">
        <f t="shared" si="13"/>
        <v/>
      </c>
      <c r="I566" s="104"/>
      <c r="J566" s="110" t="s">
        <v>5786</v>
      </c>
      <c r="K566" s="110" t="s">
        <v>1095</v>
      </c>
      <c r="L566" s="10" t="s">
        <v>9886</v>
      </c>
    </row>
    <row r="567" spans="7:12" ht="15" x14ac:dyDescent="0.2">
      <c r="G567" s="106"/>
      <c r="H567" s="104" t="str">
        <f t="shared" si="13"/>
        <v/>
      </c>
      <c r="I567" s="104"/>
      <c r="J567" s="110" t="s">
        <v>5787</v>
      </c>
      <c r="K567" s="110" t="s">
        <v>1095</v>
      </c>
      <c r="L567" s="10" t="s">
        <v>9887</v>
      </c>
    </row>
    <row r="568" spans="7:12" ht="15" x14ac:dyDescent="0.2">
      <c r="G568" s="106"/>
      <c r="H568" s="104" t="str">
        <f t="shared" si="13"/>
        <v/>
      </c>
      <c r="I568" s="104"/>
      <c r="J568" s="110" t="s">
        <v>5788</v>
      </c>
      <c r="K568" s="110" t="s">
        <v>1095</v>
      </c>
      <c r="L568" s="10" t="s">
        <v>9888</v>
      </c>
    </row>
    <row r="569" spans="7:12" ht="15" x14ac:dyDescent="0.2">
      <c r="G569" s="106"/>
      <c r="H569" s="104" t="str">
        <f t="shared" si="13"/>
        <v/>
      </c>
      <c r="I569" s="104"/>
      <c r="J569" s="110" t="s">
        <v>5789</v>
      </c>
      <c r="K569" s="110" t="s">
        <v>1095</v>
      </c>
      <c r="L569" s="10" t="s">
        <v>9889</v>
      </c>
    </row>
    <row r="570" spans="7:12" ht="15" x14ac:dyDescent="0.2">
      <c r="G570" s="106"/>
      <c r="H570" s="104" t="str">
        <f t="shared" si="13"/>
        <v/>
      </c>
      <c r="I570" s="104"/>
      <c r="J570" s="110" t="s">
        <v>5790</v>
      </c>
      <c r="K570" s="110" t="s">
        <v>1095</v>
      </c>
      <c r="L570" s="10" t="s">
        <v>9890</v>
      </c>
    </row>
    <row r="571" spans="7:12" ht="15" x14ac:dyDescent="0.2">
      <c r="G571" s="106"/>
      <c r="H571" s="104" t="str">
        <f t="shared" si="13"/>
        <v/>
      </c>
      <c r="I571" s="104"/>
      <c r="J571" s="110" t="s">
        <v>5791</v>
      </c>
      <c r="K571" s="110" t="s">
        <v>1095</v>
      </c>
      <c r="L571" s="10" t="s">
        <v>9891</v>
      </c>
    </row>
    <row r="572" spans="7:12" ht="15" x14ac:dyDescent="0.2">
      <c r="G572" s="106"/>
      <c r="H572" s="104" t="str">
        <f t="shared" si="13"/>
        <v/>
      </c>
      <c r="I572" s="104"/>
      <c r="J572" s="110" t="s">
        <v>5792</v>
      </c>
      <c r="K572" s="110" t="s">
        <v>1095</v>
      </c>
      <c r="L572" s="10" t="s">
        <v>9892</v>
      </c>
    </row>
    <row r="573" spans="7:12" ht="15" x14ac:dyDescent="0.2">
      <c r="G573" s="106"/>
      <c r="H573" s="104" t="str">
        <f t="shared" si="13"/>
        <v/>
      </c>
      <c r="I573" s="104"/>
      <c r="J573" s="110" t="s">
        <v>5793</v>
      </c>
      <c r="K573" s="110" t="s">
        <v>1095</v>
      </c>
      <c r="L573" s="10" t="s">
        <v>9893</v>
      </c>
    </row>
    <row r="574" spans="7:12" ht="15" x14ac:dyDescent="0.2">
      <c r="G574" s="106"/>
      <c r="H574" s="104" t="str">
        <f t="shared" si="13"/>
        <v/>
      </c>
      <c r="I574" s="104"/>
      <c r="J574" s="110" t="s">
        <v>5794</v>
      </c>
      <c r="K574" s="110" t="s">
        <v>1095</v>
      </c>
      <c r="L574" s="10" t="s">
        <v>9895</v>
      </c>
    </row>
    <row r="575" spans="7:12" ht="15" x14ac:dyDescent="0.2">
      <c r="G575" s="106"/>
      <c r="H575" s="104" t="str">
        <f t="shared" si="13"/>
        <v/>
      </c>
      <c r="I575" s="104"/>
      <c r="J575" s="110" t="s">
        <v>5795</v>
      </c>
      <c r="K575" s="110" t="s">
        <v>1095</v>
      </c>
      <c r="L575" s="10" t="s">
        <v>9896</v>
      </c>
    </row>
    <row r="576" spans="7:12" ht="15" x14ac:dyDescent="0.2">
      <c r="G576" s="106"/>
      <c r="H576" s="104" t="str">
        <f t="shared" si="13"/>
        <v/>
      </c>
      <c r="I576" s="104"/>
      <c r="J576" s="110" t="s">
        <v>5796</v>
      </c>
      <c r="K576" s="110" t="s">
        <v>1095</v>
      </c>
      <c r="L576" s="10" t="s">
        <v>9897</v>
      </c>
    </row>
    <row r="577" spans="7:12" ht="15" x14ac:dyDescent="0.2">
      <c r="G577" s="106"/>
      <c r="H577" s="104" t="str">
        <f t="shared" si="13"/>
        <v/>
      </c>
      <c r="I577" s="104"/>
      <c r="J577" s="110" t="s">
        <v>5797</v>
      </c>
      <c r="K577" s="110" t="s">
        <v>1095</v>
      </c>
      <c r="L577" s="10" t="s">
        <v>9898</v>
      </c>
    </row>
    <row r="578" spans="7:12" ht="15" x14ac:dyDescent="0.2">
      <c r="G578" s="106"/>
      <c r="H578" s="104" t="str">
        <f t="shared" si="13"/>
        <v/>
      </c>
      <c r="I578" s="104"/>
      <c r="J578" s="110" t="s">
        <v>5798</v>
      </c>
      <c r="K578" s="110" t="s">
        <v>1095</v>
      </c>
      <c r="L578" s="10" t="s">
        <v>9899</v>
      </c>
    </row>
    <row r="579" spans="7:12" ht="15" x14ac:dyDescent="0.2">
      <c r="G579" s="106"/>
      <c r="H579" s="104" t="str">
        <f t="shared" si="13"/>
        <v/>
      </c>
      <c r="I579" s="104"/>
      <c r="J579" s="110" t="s">
        <v>5799</v>
      </c>
      <c r="K579" s="110" t="s">
        <v>1095</v>
      </c>
      <c r="L579" s="10" t="s">
        <v>9900</v>
      </c>
    </row>
    <row r="580" spans="7:12" ht="15" x14ac:dyDescent="0.2">
      <c r="G580" s="106"/>
      <c r="H580" s="104" t="str">
        <f t="shared" si="13"/>
        <v/>
      </c>
      <c r="I580" s="104"/>
      <c r="J580" s="110" t="s">
        <v>5800</v>
      </c>
      <c r="K580" s="110" t="s">
        <v>1095</v>
      </c>
      <c r="L580" s="10" t="s">
        <v>9901</v>
      </c>
    </row>
    <row r="581" spans="7:12" ht="15" x14ac:dyDescent="0.2">
      <c r="G581" s="106"/>
      <c r="H581" s="104" t="str">
        <f t="shared" si="13"/>
        <v/>
      </c>
      <c r="I581" s="104"/>
      <c r="J581" s="110" t="s">
        <v>5801</v>
      </c>
      <c r="K581" s="110" t="s">
        <v>1095</v>
      </c>
      <c r="L581" s="10" t="s">
        <v>9902</v>
      </c>
    </row>
    <row r="582" spans="7:12" ht="15" x14ac:dyDescent="0.2">
      <c r="G582" s="106"/>
      <c r="H582" s="104" t="str">
        <f t="shared" si="13"/>
        <v/>
      </c>
      <c r="I582" s="104"/>
      <c r="J582" s="110" t="s">
        <v>5802</v>
      </c>
      <c r="K582" s="110" t="s">
        <v>1095</v>
      </c>
      <c r="L582" s="10" t="s">
        <v>9903</v>
      </c>
    </row>
    <row r="583" spans="7:12" ht="15" x14ac:dyDescent="0.2">
      <c r="G583" s="106"/>
      <c r="H583" s="104" t="str">
        <f t="shared" si="13"/>
        <v/>
      </c>
      <c r="I583" s="104"/>
      <c r="J583" s="110" t="s">
        <v>14995</v>
      </c>
      <c r="K583" s="110" t="s">
        <v>1095</v>
      </c>
      <c r="L583" s="10" t="s">
        <v>9899</v>
      </c>
    </row>
    <row r="584" spans="7:12" ht="15" x14ac:dyDescent="0.2">
      <c r="G584" s="106"/>
      <c r="H584" s="104" t="str">
        <f t="shared" si="13"/>
        <v/>
      </c>
      <c r="I584" s="104"/>
      <c r="J584" s="110" t="s">
        <v>5803</v>
      </c>
      <c r="K584" s="110" t="s">
        <v>1095</v>
      </c>
      <c r="L584" s="10" t="s">
        <v>9900</v>
      </c>
    </row>
    <row r="585" spans="7:12" ht="15" x14ac:dyDescent="0.2">
      <c r="G585" s="106"/>
      <c r="H585" s="104" t="str">
        <f t="shared" ref="H585:H648" si="14">IF(I585="","",IFERROR((INDEX(A:D,MATCH($I585,D:D,0),2)),""))</f>
        <v/>
      </c>
      <c r="I585" s="104"/>
      <c r="J585" s="110" t="s">
        <v>5804</v>
      </c>
      <c r="K585" s="110" t="s">
        <v>1095</v>
      </c>
      <c r="L585" s="10" t="s">
        <v>9904</v>
      </c>
    </row>
    <row r="586" spans="7:12" ht="15" x14ac:dyDescent="0.2">
      <c r="G586" s="106"/>
      <c r="H586" s="104" t="str">
        <f t="shared" si="14"/>
        <v/>
      </c>
      <c r="I586" s="104"/>
      <c r="J586" s="110" t="s">
        <v>5805</v>
      </c>
      <c r="K586" s="110" t="s">
        <v>1095</v>
      </c>
      <c r="L586" s="10" t="s">
        <v>9905</v>
      </c>
    </row>
    <row r="587" spans="7:12" ht="15" x14ac:dyDescent="0.2">
      <c r="G587" s="106"/>
      <c r="H587" s="104" t="str">
        <f t="shared" si="14"/>
        <v/>
      </c>
      <c r="I587" s="104" t="s">
        <v>15321</v>
      </c>
      <c r="J587" s="110" t="s">
        <v>5806</v>
      </c>
      <c r="K587" s="110" t="s">
        <v>1095</v>
      </c>
      <c r="L587" s="10" t="s">
        <v>9894</v>
      </c>
    </row>
    <row r="588" spans="7:12" ht="15" x14ac:dyDescent="0.2">
      <c r="G588" s="106"/>
      <c r="H588" s="104" t="str">
        <f t="shared" si="14"/>
        <v/>
      </c>
      <c r="I588" s="104"/>
      <c r="J588" s="110" t="s">
        <v>5807</v>
      </c>
      <c r="K588" s="110" t="s">
        <v>1095</v>
      </c>
      <c r="L588" s="10" t="s">
        <v>9906</v>
      </c>
    </row>
    <row r="589" spans="7:12" ht="15" x14ac:dyDescent="0.2">
      <c r="G589" s="106"/>
      <c r="H589" s="104" t="str">
        <f t="shared" si="14"/>
        <v/>
      </c>
      <c r="I589" s="104"/>
      <c r="J589" s="110" t="s">
        <v>5808</v>
      </c>
      <c r="K589" s="110" t="s">
        <v>1095</v>
      </c>
      <c r="L589" s="10" t="s">
        <v>9906</v>
      </c>
    </row>
    <row r="590" spans="7:12" ht="15" x14ac:dyDescent="0.2">
      <c r="G590" s="106"/>
      <c r="H590" s="104" t="str">
        <f t="shared" si="14"/>
        <v/>
      </c>
      <c r="I590" s="104"/>
      <c r="J590" s="110" t="s">
        <v>5809</v>
      </c>
      <c r="K590" s="110" t="s">
        <v>1095</v>
      </c>
      <c r="L590" s="10" t="s">
        <v>9907</v>
      </c>
    </row>
    <row r="591" spans="7:12" ht="15" x14ac:dyDescent="0.2">
      <c r="G591" s="106"/>
      <c r="H591" s="104" t="str">
        <f t="shared" si="14"/>
        <v/>
      </c>
      <c r="I591" s="104"/>
      <c r="J591" s="110" t="s">
        <v>5810</v>
      </c>
      <c r="K591" s="110" t="s">
        <v>1095</v>
      </c>
      <c r="L591" s="10" t="s">
        <v>9908</v>
      </c>
    </row>
    <row r="592" spans="7:12" ht="15" x14ac:dyDescent="0.2">
      <c r="G592" s="106"/>
      <c r="H592" s="104" t="str">
        <f t="shared" si="14"/>
        <v/>
      </c>
      <c r="I592" s="104"/>
      <c r="J592" s="110" t="s">
        <v>5811</v>
      </c>
      <c r="K592" s="110" t="s">
        <v>1095</v>
      </c>
      <c r="L592" s="10" t="s">
        <v>9907</v>
      </c>
    </row>
    <row r="593" spans="7:12" ht="15" x14ac:dyDescent="0.2">
      <c r="G593" s="106"/>
      <c r="H593" s="104" t="str">
        <f t="shared" si="14"/>
        <v/>
      </c>
      <c r="I593" s="104"/>
      <c r="J593" s="110" t="s">
        <v>14138</v>
      </c>
      <c r="K593" s="110" t="s">
        <v>1095</v>
      </c>
      <c r="L593" s="10" t="s">
        <v>9909</v>
      </c>
    </row>
    <row r="594" spans="7:12" ht="15" x14ac:dyDescent="0.2">
      <c r="G594" s="106"/>
      <c r="H594" s="104" t="str">
        <f t="shared" si="14"/>
        <v/>
      </c>
      <c r="I594" s="104"/>
      <c r="J594" s="110" t="s">
        <v>5812</v>
      </c>
      <c r="K594" s="110" t="s">
        <v>1095</v>
      </c>
      <c r="L594" s="10" t="s">
        <v>9910</v>
      </c>
    </row>
    <row r="595" spans="7:12" ht="15" x14ac:dyDescent="0.2">
      <c r="G595" s="106"/>
      <c r="H595" s="104" t="str">
        <f t="shared" si="14"/>
        <v/>
      </c>
      <c r="I595" s="104"/>
      <c r="J595" s="110" t="s">
        <v>5813</v>
      </c>
      <c r="K595" s="110" t="s">
        <v>1095</v>
      </c>
      <c r="L595" s="10" t="s">
        <v>9911</v>
      </c>
    </row>
    <row r="596" spans="7:12" ht="15" x14ac:dyDescent="0.2">
      <c r="G596" s="106"/>
      <c r="H596" s="104" t="str">
        <f t="shared" si="14"/>
        <v/>
      </c>
      <c r="I596" s="104"/>
      <c r="J596" s="110" t="s">
        <v>5814</v>
      </c>
      <c r="K596" s="110" t="s">
        <v>1095</v>
      </c>
      <c r="L596" s="10" t="s">
        <v>9912</v>
      </c>
    </row>
    <row r="597" spans="7:12" ht="15" x14ac:dyDescent="0.2">
      <c r="G597" s="106"/>
      <c r="H597" s="104" t="str">
        <f t="shared" si="14"/>
        <v/>
      </c>
      <c r="I597" s="104"/>
      <c r="J597" s="110" t="s">
        <v>5815</v>
      </c>
      <c r="K597" s="110" t="s">
        <v>1095</v>
      </c>
      <c r="L597" s="10" t="s">
        <v>9913</v>
      </c>
    </row>
    <row r="598" spans="7:12" ht="15" x14ac:dyDescent="0.2">
      <c r="G598" s="106"/>
      <c r="H598" s="104" t="str">
        <f t="shared" si="14"/>
        <v/>
      </c>
      <c r="I598" s="104"/>
      <c r="J598" s="110" t="s">
        <v>5816</v>
      </c>
      <c r="K598" s="110" t="s">
        <v>1095</v>
      </c>
      <c r="L598" s="10" t="s">
        <v>9914</v>
      </c>
    </row>
    <row r="599" spans="7:12" ht="15" x14ac:dyDescent="0.2">
      <c r="G599" s="106"/>
      <c r="H599" s="104" t="str">
        <f t="shared" si="14"/>
        <v/>
      </c>
      <c r="I599" s="104"/>
      <c r="J599" s="110" t="s">
        <v>5817</v>
      </c>
      <c r="K599" s="110" t="s">
        <v>1095</v>
      </c>
      <c r="L599" s="10" t="s">
        <v>9908</v>
      </c>
    </row>
    <row r="600" spans="7:12" ht="15" x14ac:dyDescent="0.2">
      <c r="G600" s="106"/>
      <c r="H600" s="104" t="str">
        <f t="shared" si="14"/>
        <v/>
      </c>
      <c r="I600" s="104"/>
      <c r="J600" s="110" t="s">
        <v>5818</v>
      </c>
      <c r="K600" s="110" t="s">
        <v>1095</v>
      </c>
      <c r="L600" s="10" t="s">
        <v>9915</v>
      </c>
    </row>
    <row r="601" spans="7:12" ht="15" x14ac:dyDescent="0.2">
      <c r="G601" s="106"/>
      <c r="H601" s="104" t="str">
        <f t="shared" si="14"/>
        <v/>
      </c>
      <c r="I601" s="104"/>
      <c r="J601" s="110" t="s">
        <v>5819</v>
      </c>
      <c r="K601" s="110" t="s">
        <v>1095</v>
      </c>
      <c r="L601" s="10" t="s">
        <v>9916</v>
      </c>
    </row>
    <row r="602" spans="7:12" ht="15" x14ac:dyDescent="0.2">
      <c r="G602" s="106"/>
      <c r="H602" s="104" t="str">
        <f t="shared" si="14"/>
        <v/>
      </c>
      <c r="I602" s="104"/>
      <c r="J602" s="110" t="s">
        <v>5820</v>
      </c>
      <c r="K602" s="110" t="s">
        <v>1095</v>
      </c>
      <c r="L602" s="10" t="s">
        <v>9917</v>
      </c>
    </row>
    <row r="603" spans="7:12" ht="15" x14ac:dyDescent="0.2">
      <c r="G603" s="106"/>
      <c r="H603" s="104" t="str">
        <f t="shared" si="14"/>
        <v/>
      </c>
      <c r="I603" s="104"/>
      <c r="J603" s="110" t="s">
        <v>5822</v>
      </c>
      <c r="K603" s="110" t="s">
        <v>1095</v>
      </c>
      <c r="L603" s="10" t="s">
        <v>9919</v>
      </c>
    </row>
    <row r="604" spans="7:12" ht="15" x14ac:dyDescent="0.2">
      <c r="G604" s="106"/>
      <c r="H604" s="104" t="str">
        <f t="shared" si="14"/>
        <v/>
      </c>
      <c r="I604" s="104"/>
      <c r="J604" s="110" t="s">
        <v>5823</v>
      </c>
      <c r="K604" s="110" t="s">
        <v>1095</v>
      </c>
      <c r="L604" s="10" t="s">
        <v>9920</v>
      </c>
    </row>
    <row r="605" spans="7:12" ht="15" x14ac:dyDescent="0.2">
      <c r="G605" s="106"/>
      <c r="H605" s="104" t="str">
        <f t="shared" si="14"/>
        <v/>
      </c>
      <c r="I605" s="104"/>
      <c r="J605" s="110" t="s">
        <v>5824</v>
      </c>
      <c r="K605" s="110" t="s">
        <v>1095</v>
      </c>
      <c r="L605" s="10" t="s">
        <v>9921</v>
      </c>
    </row>
    <row r="606" spans="7:12" ht="15" x14ac:dyDescent="0.2">
      <c r="G606" s="106"/>
      <c r="H606" s="104" t="str">
        <f t="shared" si="14"/>
        <v/>
      </c>
      <c r="I606" s="104"/>
      <c r="J606" s="110" t="s">
        <v>5825</v>
      </c>
      <c r="K606" s="110" t="s">
        <v>1095</v>
      </c>
      <c r="L606" s="10" t="s">
        <v>9908</v>
      </c>
    </row>
    <row r="607" spans="7:12" ht="15" x14ac:dyDescent="0.2">
      <c r="G607" s="106"/>
      <c r="H607" s="104" t="str">
        <f t="shared" si="14"/>
        <v/>
      </c>
      <c r="I607" s="104"/>
      <c r="J607" s="110" t="s">
        <v>5826</v>
      </c>
      <c r="K607" s="110" t="s">
        <v>1095</v>
      </c>
      <c r="L607" s="10" t="s">
        <v>9922</v>
      </c>
    </row>
    <row r="608" spans="7:12" ht="15" x14ac:dyDescent="0.2">
      <c r="G608" s="106"/>
      <c r="H608" s="104" t="str">
        <f t="shared" si="14"/>
        <v/>
      </c>
      <c r="I608" s="104"/>
      <c r="J608" s="110" t="s">
        <v>14139</v>
      </c>
      <c r="K608" s="110" t="s">
        <v>1095</v>
      </c>
      <c r="L608" s="10" t="s">
        <v>9923</v>
      </c>
    </row>
    <row r="609" spans="7:12" ht="15" x14ac:dyDescent="0.2">
      <c r="G609" s="106"/>
      <c r="H609" s="104" t="str">
        <f t="shared" si="14"/>
        <v/>
      </c>
      <c r="I609" s="104"/>
      <c r="J609" s="110" t="s">
        <v>5827</v>
      </c>
      <c r="K609" s="110" t="s">
        <v>1095</v>
      </c>
      <c r="L609" s="10" t="s">
        <v>9924</v>
      </c>
    </row>
    <row r="610" spans="7:12" ht="15" x14ac:dyDescent="0.2">
      <c r="G610" s="106"/>
      <c r="H610" s="104" t="str">
        <f t="shared" si="14"/>
        <v/>
      </c>
      <c r="I610" s="104"/>
      <c r="J610" s="110" t="s">
        <v>5828</v>
      </c>
      <c r="K610" s="110" t="s">
        <v>1095</v>
      </c>
      <c r="L610" s="10" t="s">
        <v>9925</v>
      </c>
    </row>
    <row r="611" spans="7:12" ht="15" x14ac:dyDescent="0.2">
      <c r="G611" s="106"/>
      <c r="H611" s="104" t="str">
        <f t="shared" si="14"/>
        <v/>
      </c>
      <c r="I611" s="104"/>
      <c r="J611" s="110" t="s">
        <v>5829</v>
      </c>
      <c r="K611" s="110" t="s">
        <v>1095</v>
      </c>
      <c r="L611" s="10" t="s">
        <v>9926</v>
      </c>
    </row>
    <row r="612" spans="7:12" ht="15" x14ac:dyDescent="0.2">
      <c r="G612" s="106"/>
      <c r="H612" s="104" t="str">
        <f t="shared" si="14"/>
        <v/>
      </c>
      <c r="I612" s="104"/>
      <c r="J612" s="110" t="s">
        <v>5830</v>
      </c>
      <c r="K612" s="110" t="s">
        <v>1095</v>
      </c>
      <c r="L612" s="10" t="s">
        <v>9927</v>
      </c>
    </row>
    <row r="613" spans="7:12" ht="15" x14ac:dyDescent="0.2">
      <c r="G613" s="106"/>
      <c r="H613" s="104" t="str">
        <f t="shared" si="14"/>
        <v/>
      </c>
      <c r="I613" s="104"/>
      <c r="J613" s="110" t="s">
        <v>5831</v>
      </c>
      <c r="K613" s="110" t="s">
        <v>1095</v>
      </c>
      <c r="L613" s="10" t="s">
        <v>9928</v>
      </c>
    </row>
    <row r="614" spans="7:12" ht="15" x14ac:dyDescent="0.2">
      <c r="G614" s="106"/>
      <c r="H614" s="104" t="str">
        <f t="shared" si="14"/>
        <v/>
      </c>
      <c r="I614" s="104"/>
      <c r="J614" s="110" t="s">
        <v>5832</v>
      </c>
      <c r="K614" s="110" t="s">
        <v>1095</v>
      </c>
      <c r="L614" s="10" t="s">
        <v>9929</v>
      </c>
    </row>
    <row r="615" spans="7:12" ht="15" x14ac:dyDescent="0.2">
      <c r="G615" s="106"/>
      <c r="H615" s="104" t="str">
        <f t="shared" si="14"/>
        <v/>
      </c>
      <c r="I615" s="104"/>
      <c r="J615" s="110" t="s">
        <v>5833</v>
      </c>
      <c r="K615" s="110" t="s">
        <v>1095</v>
      </c>
      <c r="L615" s="10" t="s">
        <v>9930</v>
      </c>
    </row>
    <row r="616" spans="7:12" ht="15" x14ac:dyDescent="0.2">
      <c r="G616" s="106"/>
      <c r="H616" s="104" t="str">
        <f t="shared" si="14"/>
        <v/>
      </c>
      <c r="I616" s="104"/>
      <c r="J616" s="110" t="s">
        <v>5834</v>
      </c>
      <c r="K616" s="110" t="s">
        <v>1095</v>
      </c>
      <c r="L616" s="10" t="s">
        <v>9931</v>
      </c>
    </row>
    <row r="617" spans="7:12" ht="15" x14ac:dyDescent="0.2">
      <c r="G617" s="106"/>
      <c r="H617" s="104" t="str">
        <f t="shared" si="14"/>
        <v/>
      </c>
      <c r="I617" s="104"/>
      <c r="J617" s="110" t="s">
        <v>5835</v>
      </c>
      <c r="K617" s="110" t="s">
        <v>1095</v>
      </c>
      <c r="L617" s="10" t="s">
        <v>9932</v>
      </c>
    </row>
    <row r="618" spans="7:12" ht="15" x14ac:dyDescent="0.2">
      <c r="G618" s="106"/>
      <c r="H618" s="104" t="str">
        <f t="shared" si="14"/>
        <v/>
      </c>
      <c r="I618" s="104"/>
      <c r="J618" s="110" t="s">
        <v>14140</v>
      </c>
      <c r="K618" s="110" t="s">
        <v>1095</v>
      </c>
      <c r="L618" s="10" t="s">
        <v>9933</v>
      </c>
    </row>
    <row r="619" spans="7:12" ht="15" x14ac:dyDescent="0.2">
      <c r="G619" s="106"/>
      <c r="H619" s="104" t="str">
        <f t="shared" si="14"/>
        <v/>
      </c>
      <c r="I619" s="104"/>
      <c r="J619" s="110" t="s">
        <v>14141</v>
      </c>
      <c r="K619" s="110" t="s">
        <v>1095</v>
      </c>
      <c r="L619" s="10" t="s">
        <v>9934</v>
      </c>
    </row>
    <row r="620" spans="7:12" ht="15" x14ac:dyDescent="0.2">
      <c r="G620" s="106"/>
      <c r="H620" s="104" t="str">
        <f t="shared" si="14"/>
        <v/>
      </c>
      <c r="I620" s="104"/>
      <c r="J620" s="110" t="s">
        <v>5836</v>
      </c>
      <c r="K620" s="110" t="s">
        <v>1095</v>
      </c>
      <c r="L620" s="10" t="s">
        <v>9935</v>
      </c>
    </row>
    <row r="621" spans="7:12" ht="15" x14ac:dyDescent="0.2">
      <c r="G621" s="106"/>
      <c r="H621" s="104" t="str">
        <f t="shared" si="14"/>
        <v/>
      </c>
      <c r="I621" s="104"/>
      <c r="J621" s="110" t="s">
        <v>5837</v>
      </c>
      <c r="K621" s="110" t="s">
        <v>1095</v>
      </c>
      <c r="L621" s="10" t="s">
        <v>9936</v>
      </c>
    </row>
    <row r="622" spans="7:12" ht="15" x14ac:dyDescent="0.2">
      <c r="G622" s="106"/>
      <c r="H622" s="104" t="str">
        <f t="shared" si="14"/>
        <v/>
      </c>
      <c r="I622" s="104"/>
      <c r="J622" s="110" t="s">
        <v>5838</v>
      </c>
      <c r="K622" s="110" t="s">
        <v>1095</v>
      </c>
      <c r="L622" s="10" t="s">
        <v>9937</v>
      </c>
    </row>
    <row r="623" spans="7:12" ht="15" x14ac:dyDescent="0.2">
      <c r="G623" s="106"/>
      <c r="H623" s="104" t="str">
        <f t="shared" si="14"/>
        <v/>
      </c>
      <c r="I623" s="104"/>
      <c r="J623" s="110" t="s">
        <v>5839</v>
      </c>
      <c r="K623" s="110" t="s">
        <v>1095</v>
      </c>
      <c r="L623" s="10" t="s">
        <v>9938</v>
      </c>
    </row>
    <row r="624" spans="7:12" ht="15" x14ac:dyDescent="0.2">
      <c r="G624" s="106"/>
      <c r="H624" s="104" t="str">
        <f t="shared" si="14"/>
        <v/>
      </c>
      <c r="I624" s="104"/>
      <c r="J624" s="110" t="s">
        <v>5840</v>
      </c>
      <c r="K624" s="110" t="s">
        <v>1095</v>
      </c>
      <c r="L624" s="10" t="s">
        <v>9939</v>
      </c>
    </row>
    <row r="625" spans="7:12" ht="15" x14ac:dyDescent="0.2">
      <c r="G625" s="106"/>
      <c r="H625" s="104" t="str">
        <f t="shared" si="14"/>
        <v/>
      </c>
      <c r="I625" s="104"/>
      <c r="J625" s="110" t="s">
        <v>14142</v>
      </c>
      <c r="K625" s="110" t="s">
        <v>1095</v>
      </c>
      <c r="L625" s="10" t="s">
        <v>9940</v>
      </c>
    </row>
    <row r="626" spans="7:12" ht="15" x14ac:dyDescent="0.2">
      <c r="G626" s="106"/>
      <c r="H626" s="104" t="str">
        <f t="shared" si="14"/>
        <v/>
      </c>
      <c r="I626" s="104"/>
      <c r="J626" s="110" t="s">
        <v>5841</v>
      </c>
      <c r="K626" s="110" t="s">
        <v>1095</v>
      </c>
      <c r="L626" s="10" t="s">
        <v>1095</v>
      </c>
    </row>
    <row r="627" spans="7:12" ht="15" x14ac:dyDescent="0.2">
      <c r="G627" s="106"/>
      <c r="H627" s="104" t="str">
        <f t="shared" si="14"/>
        <v/>
      </c>
      <c r="I627" s="104"/>
      <c r="J627" s="110" t="s">
        <v>14143</v>
      </c>
      <c r="K627" s="110" t="s">
        <v>1095</v>
      </c>
      <c r="L627" s="10" t="s">
        <v>9941</v>
      </c>
    </row>
    <row r="628" spans="7:12" ht="15" x14ac:dyDescent="0.2">
      <c r="G628" s="106"/>
      <c r="H628" s="104" t="str">
        <f t="shared" si="14"/>
        <v/>
      </c>
      <c r="I628" s="104"/>
      <c r="J628" s="110" t="s">
        <v>5842</v>
      </c>
      <c r="K628" s="110" t="s">
        <v>1095</v>
      </c>
      <c r="L628" s="10" t="s">
        <v>9942</v>
      </c>
    </row>
    <row r="629" spans="7:12" ht="15" x14ac:dyDescent="0.2">
      <c r="G629" s="106"/>
      <c r="H629" s="104" t="str">
        <f t="shared" si="14"/>
        <v/>
      </c>
      <c r="I629" s="104"/>
      <c r="J629" s="110" t="s">
        <v>14996</v>
      </c>
      <c r="K629" s="110" t="s">
        <v>1095</v>
      </c>
      <c r="L629" s="10" t="s">
        <v>9943</v>
      </c>
    </row>
    <row r="630" spans="7:12" ht="15" x14ac:dyDescent="0.2">
      <c r="G630" s="106"/>
      <c r="H630" s="104" t="str">
        <f t="shared" si="14"/>
        <v/>
      </c>
      <c r="I630" s="104"/>
      <c r="J630" s="110" t="s">
        <v>5843</v>
      </c>
      <c r="K630" s="110" t="s">
        <v>1095</v>
      </c>
      <c r="L630" s="10" t="s">
        <v>9944</v>
      </c>
    </row>
    <row r="631" spans="7:12" ht="15" x14ac:dyDescent="0.2">
      <c r="G631" s="106"/>
      <c r="H631" s="104" t="str">
        <f t="shared" si="14"/>
        <v/>
      </c>
      <c r="I631" s="104"/>
      <c r="J631" s="110" t="s">
        <v>5844</v>
      </c>
      <c r="K631" s="110" t="s">
        <v>1095</v>
      </c>
      <c r="L631" s="10" t="s">
        <v>9945</v>
      </c>
    </row>
    <row r="632" spans="7:12" ht="15" x14ac:dyDescent="0.2">
      <c r="G632" s="106"/>
      <c r="H632" s="104" t="str">
        <f t="shared" si="14"/>
        <v/>
      </c>
      <c r="I632" s="104"/>
      <c r="J632" s="110" t="s">
        <v>5845</v>
      </c>
      <c r="K632" s="110" t="s">
        <v>1095</v>
      </c>
      <c r="L632" s="10" t="s">
        <v>9946</v>
      </c>
    </row>
    <row r="633" spans="7:12" ht="15" x14ac:dyDescent="0.2">
      <c r="G633" s="106"/>
      <c r="H633" s="104" t="str">
        <f t="shared" si="14"/>
        <v/>
      </c>
      <c r="I633" s="104"/>
      <c r="J633" s="110" t="s">
        <v>5846</v>
      </c>
      <c r="K633" s="110" t="s">
        <v>1095</v>
      </c>
      <c r="L633" s="10" t="s">
        <v>1095</v>
      </c>
    </row>
    <row r="634" spans="7:12" ht="15" x14ac:dyDescent="0.2">
      <c r="G634" s="106"/>
      <c r="H634" s="104" t="str">
        <f t="shared" si="14"/>
        <v/>
      </c>
      <c r="I634" s="104"/>
      <c r="J634" s="110" t="s">
        <v>5847</v>
      </c>
      <c r="K634" s="110" t="s">
        <v>1095</v>
      </c>
      <c r="L634" s="10" t="s">
        <v>1095</v>
      </c>
    </row>
    <row r="635" spans="7:12" ht="15" x14ac:dyDescent="0.2">
      <c r="G635" s="106"/>
      <c r="H635" s="104" t="str">
        <f t="shared" si="14"/>
        <v/>
      </c>
      <c r="I635" s="104"/>
      <c r="J635" s="110" t="s">
        <v>5848</v>
      </c>
      <c r="K635" s="110" t="s">
        <v>1095</v>
      </c>
      <c r="L635" s="10" t="s">
        <v>9947</v>
      </c>
    </row>
    <row r="636" spans="7:12" ht="15" x14ac:dyDescent="0.2">
      <c r="G636" s="106"/>
      <c r="H636" s="104" t="str">
        <f t="shared" si="14"/>
        <v/>
      </c>
      <c r="I636" s="104"/>
      <c r="J636" s="110" t="s">
        <v>5849</v>
      </c>
      <c r="K636" s="110" t="s">
        <v>1095</v>
      </c>
      <c r="L636" s="10" t="s">
        <v>9948</v>
      </c>
    </row>
    <row r="637" spans="7:12" ht="15" x14ac:dyDescent="0.2">
      <c r="G637" s="106"/>
      <c r="H637" s="104" t="str">
        <f t="shared" si="14"/>
        <v/>
      </c>
      <c r="I637" s="104"/>
      <c r="J637" s="110" t="s">
        <v>5850</v>
      </c>
      <c r="K637" s="110" t="s">
        <v>1095</v>
      </c>
      <c r="L637" s="10" t="s">
        <v>9949</v>
      </c>
    </row>
    <row r="638" spans="7:12" ht="15" x14ac:dyDescent="0.2">
      <c r="G638" s="106"/>
      <c r="H638" s="104" t="str">
        <f t="shared" si="14"/>
        <v/>
      </c>
      <c r="I638" s="104"/>
      <c r="J638" s="110" t="s">
        <v>5851</v>
      </c>
      <c r="K638" s="110" t="s">
        <v>1095</v>
      </c>
      <c r="L638" s="10" t="s">
        <v>9949</v>
      </c>
    </row>
    <row r="639" spans="7:12" ht="15" x14ac:dyDescent="0.2">
      <c r="G639" s="106"/>
      <c r="H639" s="104" t="str">
        <f t="shared" si="14"/>
        <v/>
      </c>
      <c r="I639" s="104"/>
      <c r="J639" s="110" t="s">
        <v>5852</v>
      </c>
      <c r="K639" s="110" t="s">
        <v>1095</v>
      </c>
      <c r="L639" s="10" t="s">
        <v>9950</v>
      </c>
    </row>
    <row r="640" spans="7:12" ht="15" x14ac:dyDescent="0.2">
      <c r="G640" s="106"/>
      <c r="H640" s="104" t="str">
        <f t="shared" si="14"/>
        <v/>
      </c>
      <c r="I640" s="104"/>
      <c r="J640" s="110" t="s">
        <v>5853</v>
      </c>
      <c r="K640" s="110" t="s">
        <v>1095</v>
      </c>
      <c r="L640" s="10" t="s">
        <v>9951</v>
      </c>
    </row>
    <row r="641" spans="7:12" ht="15" x14ac:dyDescent="0.2">
      <c r="G641" s="106"/>
      <c r="H641" s="104" t="str">
        <f t="shared" si="14"/>
        <v/>
      </c>
      <c r="I641" s="104"/>
      <c r="J641" s="110" t="s">
        <v>5854</v>
      </c>
      <c r="K641" s="110" t="s">
        <v>1095</v>
      </c>
      <c r="L641" s="10" t="s">
        <v>9952</v>
      </c>
    </row>
    <row r="642" spans="7:12" ht="15" x14ac:dyDescent="0.2">
      <c r="G642" s="106"/>
      <c r="H642" s="104" t="str">
        <f t="shared" si="14"/>
        <v/>
      </c>
      <c r="I642" s="104"/>
      <c r="J642" s="110" t="s">
        <v>5855</v>
      </c>
      <c r="K642" s="110" t="s">
        <v>1095</v>
      </c>
      <c r="L642" s="10" t="s">
        <v>9953</v>
      </c>
    </row>
    <row r="643" spans="7:12" ht="15" x14ac:dyDescent="0.2">
      <c r="G643" s="106"/>
      <c r="H643" s="104" t="str">
        <f t="shared" si="14"/>
        <v/>
      </c>
      <c r="I643" s="104"/>
      <c r="J643" s="110" t="s">
        <v>5856</v>
      </c>
      <c r="K643" s="110" t="s">
        <v>1095</v>
      </c>
      <c r="L643" s="10" t="s">
        <v>9954</v>
      </c>
    </row>
    <row r="644" spans="7:12" ht="15" x14ac:dyDescent="0.2">
      <c r="G644" s="106"/>
      <c r="H644" s="104" t="str">
        <f t="shared" si="14"/>
        <v/>
      </c>
      <c r="I644" s="104"/>
      <c r="J644" s="110" t="s">
        <v>5857</v>
      </c>
      <c r="K644" s="110" t="s">
        <v>1095</v>
      </c>
      <c r="L644" s="10" t="s">
        <v>9955</v>
      </c>
    </row>
    <row r="645" spans="7:12" ht="15" x14ac:dyDescent="0.2">
      <c r="G645" s="106"/>
      <c r="H645" s="104" t="str">
        <f t="shared" si="14"/>
        <v/>
      </c>
      <c r="I645" s="104"/>
      <c r="J645" s="110" t="s">
        <v>5858</v>
      </c>
      <c r="K645" s="110" t="s">
        <v>1095</v>
      </c>
      <c r="L645" s="10" t="s">
        <v>1095</v>
      </c>
    </row>
    <row r="646" spans="7:12" ht="15" x14ac:dyDescent="0.2">
      <c r="G646" s="106"/>
      <c r="H646" s="104" t="str">
        <f t="shared" si="14"/>
        <v/>
      </c>
      <c r="I646" s="104"/>
      <c r="J646" s="110" t="s">
        <v>14144</v>
      </c>
      <c r="K646" s="110" t="s">
        <v>1095</v>
      </c>
      <c r="L646" s="10" t="s">
        <v>9956</v>
      </c>
    </row>
    <row r="647" spans="7:12" ht="15" x14ac:dyDescent="0.2">
      <c r="G647" s="106"/>
      <c r="H647" s="104" t="str">
        <f t="shared" si="14"/>
        <v/>
      </c>
      <c r="I647" s="104"/>
      <c r="J647" s="110" t="s">
        <v>5859</v>
      </c>
      <c r="K647" s="110" t="s">
        <v>1095</v>
      </c>
      <c r="L647" s="10" t="s">
        <v>9957</v>
      </c>
    </row>
    <row r="648" spans="7:12" ht="15" x14ac:dyDescent="0.2">
      <c r="G648" s="106"/>
      <c r="H648" s="104" t="str">
        <f t="shared" si="14"/>
        <v/>
      </c>
      <c r="I648" s="104"/>
      <c r="J648" s="110" t="s">
        <v>5860</v>
      </c>
      <c r="K648" s="110" t="s">
        <v>1095</v>
      </c>
      <c r="L648" s="10" t="s">
        <v>9958</v>
      </c>
    </row>
    <row r="649" spans="7:12" ht="15" x14ac:dyDescent="0.2">
      <c r="G649" s="106"/>
      <c r="H649" s="104" t="str">
        <f t="shared" ref="H649:H712" si="15">IF(I649="","",IFERROR((INDEX(A:D,MATCH($I649,D:D,0),2)),""))</f>
        <v/>
      </c>
      <c r="I649" s="104"/>
      <c r="J649" s="110" t="s">
        <v>5861</v>
      </c>
      <c r="K649" s="110" t="s">
        <v>1095</v>
      </c>
      <c r="L649" s="10" t="s">
        <v>9959</v>
      </c>
    </row>
    <row r="650" spans="7:12" ht="15" x14ac:dyDescent="0.2">
      <c r="G650" s="106"/>
      <c r="H650" s="104" t="str">
        <f t="shared" si="15"/>
        <v/>
      </c>
      <c r="I650" s="104"/>
      <c r="J650" s="110" t="s">
        <v>5862</v>
      </c>
      <c r="K650" s="110" t="s">
        <v>1095</v>
      </c>
      <c r="L650" s="10" t="s">
        <v>9960</v>
      </c>
    </row>
    <row r="651" spans="7:12" ht="15" x14ac:dyDescent="0.2">
      <c r="G651" s="106"/>
      <c r="H651" s="104" t="str">
        <f t="shared" si="15"/>
        <v/>
      </c>
      <c r="I651" s="104"/>
      <c r="J651" s="110" t="s">
        <v>5863</v>
      </c>
      <c r="K651" s="110" t="s">
        <v>1095</v>
      </c>
      <c r="L651" s="10" t="s">
        <v>9961</v>
      </c>
    </row>
    <row r="652" spans="7:12" ht="15" x14ac:dyDescent="0.2">
      <c r="G652" s="106"/>
      <c r="H652" s="104" t="str">
        <f t="shared" si="15"/>
        <v/>
      </c>
      <c r="I652" s="104"/>
      <c r="J652" s="110" t="s">
        <v>14145</v>
      </c>
      <c r="K652" s="110" t="s">
        <v>1095</v>
      </c>
      <c r="L652" s="10" t="s">
        <v>9962</v>
      </c>
    </row>
    <row r="653" spans="7:12" ht="15" x14ac:dyDescent="0.2">
      <c r="G653" s="106"/>
      <c r="H653" s="104" t="str">
        <f t="shared" si="15"/>
        <v/>
      </c>
      <c r="I653" s="104"/>
      <c r="J653" s="110" t="s">
        <v>5864</v>
      </c>
      <c r="K653" s="110" t="s">
        <v>1095</v>
      </c>
      <c r="L653" s="10" t="s">
        <v>9963</v>
      </c>
    </row>
    <row r="654" spans="7:12" ht="15" x14ac:dyDescent="0.2">
      <c r="G654" s="106"/>
      <c r="H654" s="104" t="str">
        <f t="shared" si="15"/>
        <v/>
      </c>
      <c r="I654" s="104"/>
      <c r="J654" s="110" t="s">
        <v>5865</v>
      </c>
      <c r="K654" s="110" t="s">
        <v>1095</v>
      </c>
      <c r="L654" s="10" t="s">
        <v>1095</v>
      </c>
    </row>
    <row r="655" spans="7:12" ht="15" x14ac:dyDescent="0.2">
      <c r="G655" s="106"/>
      <c r="H655" s="104" t="str">
        <f t="shared" si="15"/>
        <v/>
      </c>
      <c r="I655" s="104"/>
      <c r="J655" s="110" t="s">
        <v>5866</v>
      </c>
      <c r="K655" s="110" t="s">
        <v>1095</v>
      </c>
      <c r="L655" s="10" t="s">
        <v>9964</v>
      </c>
    </row>
    <row r="656" spans="7:12" ht="15" x14ac:dyDescent="0.2">
      <c r="G656" s="106"/>
      <c r="H656" s="104" t="str">
        <f t="shared" si="15"/>
        <v/>
      </c>
      <c r="I656" s="104"/>
      <c r="J656" s="110" t="s">
        <v>5867</v>
      </c>
      <c r="K656" s="110" t="s">
        <v>1095</v>
      </c>
      <c r="L656" s="10" t="s">
        <v>9965</v>
      </c>
    </row>
    <row r="657" spans="7:12" ht="15" x14ac:dyDescent="0.2">
      <c r="G657" s="106"/>
      <c r="H657" s="104" t="str">
        <f t="shared" si="15"/>
        <v/>
      </c>
      <c r="I657" s="104"/>
      <c r="J657" s="110" t="s">
        <v>5868</v>
      </c>
      <c r="K657" s="110" t="s">
        <v>1095</v>
      </c>
      <c r="L657" s="10" t="s">
        <v>9966</v>
      </c>
    </row>
    <row r="658" spans="7:12" ht="15" x14ac:dyDescent="0.2">
      <c r="G658" s="106"/>
      <c r="H658" s="104" t="str">
        <f t="shared" si="15"/>
        <v/>
      </c>
      <c r="I658" s="104"/>
      <c r="J658" s="110" t="s">
        <v>5869</v>
      </c>
      <c r="K658" s="110" t="s">
        <v>1095</v>
      </c>
      <c r="L658" s="10" t="s">
        <v>9967</v>
      </c>
    </row>
    <row r="659" spans="7:12" ht="15" x14ac:dyDescent="0.2">
      <c r="G659" s="106"/>
      <c r="H659" s="104" t="str">
        <f t="shared" si="15"/>
        <v/>
      </c>
      <c r="I659" s="104"/>
      <c r="J659" s="110" t="s">
        <v>14146</v>
      </c>
      <c r="K659" s="110" t="s">
        <v>1095</v>
      </c>
      <c r="L659" s="10" t="s">
        <v>9968</v>
      </c>
    </row>
    <row r="660" spans="7:12" ht="15" x14ac:dyDescent="0.2">
      <c r="G660" s="106"/>
      <c r="H660" s="104" t="str">
        <f t="shared" si="15"/>
        <v/>
      </c>
      <c r="I660" s="104"/>
      <c r="J660" s="110" t="s">
        <v>5870</v>
      </c>
      <c r="K660" s="110" t="s">
        <v>1095</v>
      </c>
      <c r="L660" s="10" t="s">
        <v>9969</v>
      </c>
    </row>
    <row r="661" spans="7:12" ht="15" x14ac:dyDescent="0.2">
      <c r="G661" s="106"/>
      <c r="H661" s="104" t="str">
        <f t="shared" si="15"/>
        <v/>
      </c>
      <c r="I661" s="104"/>
      <c r="J661" s="110" t="s">
        <v>5871</v>
      </c>
      <c r="K661" s="110" t="s">
        <v>1095</v>
      </c>
      <c r="L661" s="10" t="s">
        <v>9970</v>
      </c>
    </row>
    <row r="662" spans="7:12" ht="15" x14ac:dyDescent="0.2">
      <c r="G662" s="106"/>
      <c r="H662" s="104" t="str">
        <f t="shared" si="15"/>
        <v/>
      </c>
      <c r="I662" s="104"/>
      <c r="J662" s="110" t="s">
        <v>5872</v>
      </c>
      <c r="K662" s="110" t="s">
        <v>1095</v>
      </c>
      <c r="L662" s="10" t="s">
        <v>9971</v>
      </c>
    </row>
    <row r="663" spans="7:12" ht="15" x14ac:dyDescent="0.2">
      <c r="G663" s="106"/>
      <c r="H663" s="104" t="str">
        <f t="shared" si="15"/>
        <v/>
      </c>
      <c r="I663" s="104"/>
      <c r="J663" s="110" t="s">
        <v>14147</v>
      </c>
      <c r="K663" s="110" t="s">
        <v>1095</v>
      </c>
      <c r="L663" s="10" t="s">
        <v>9970</v>
      </c>
    </row>
    <row r="664" spans="7:12" ht="15" x14ac:dyDescent="0.2">
      <c r="G664" s="106"/>
      <c r="H664" s="104" t="str">
        <f t="shared" si="15"/>
        <v/>
      </c>
      <c r="I664" s="104"/>
      <c r="J664" s="110" t="s">
        <v>5873</v>
      </c>
      <c r="K664" s="110" t="s">
        <v>1095</v>
      </c>
      <c r="L664" s="10" t="s">
        <v>9972</v>
      </c>
    </row>
    <row r="665" spans="7:12" ht="15" x14ac:dyDescent="0.2">
      <c r="G665" s="106"/>
      <c r="H665" s="104" t="str">
        <f t="shared" si="15"/>
        <v/>
      </c>
      <c r="I665" s="104"/>
      <c r="J665" s="110" t="s">
        <v>5874</v>
      </c>
      <c r="K665" s="110" t="s">
        <v>1095</v>
      </c>
      <c r="L665" s="10" t="s">
        <v>9973</v>
      </c>
    </row>
    <row r="666" spans="7:12" ht="15" x14ac:dyDescent="0.2">
      <c r="G666" s="106"/>
      <c r="H666" s="104" t="str">
        <f t="shared" si="15"/>
        <v/>
      </c>
      <c r="I666" s="104"/>
      <c r="J666" s="110" t="s">
        <v>5875</v>
      </c>
      <c r="K666" s="110" t="s">
        <v>1095</v>
      </c>
      <c r="L666" s="10" t="s">
        <v>9974</v>
      </c>
    </row>
    <row r="667" spans="7:12" ht="15" x14ac:dyDescent="0.2">
      <c r="G667" s="106"/>
      <c r="H667" s="104" t="str">
        <f t="shared" si="15"/>
        <v/>
      </c>
      <c r="I667" s="104"/>
      <c r="J667" s="110" t="s">
        <v>14148</v>
      </c>
      <c r="K667" s="110" t="s">
        <v>1095</v>
      </c>
      <c r="L667" s="10" t="s">
        <v>9975</v>
      </c>
    </row>
    <row r="668" spans="7:12" ht="15" x14ac:dyDescent="0.2">
      <c r="G668" s="106"/>
      <c r="H668" s="104" t="str">
        <f t="shared" si="15"/>
        <v/>
      </c>
      <c r="I668" s="104"/>
      <c r="J668" s="110" t="s">
        <v>5876</v>
      </c>
      <c r="K668" s="110" t="s">
        <v>1095</v>
      </c>
      <c r="L668" s="10" t="s">
        <v>9976</v>
      </c>
    </row>
    <row r="669" spans="7:12" ht="15" x14ac:dyDescent="0.2">
      <c r="G669" s="106"/>
      <c r="H669" s="104" t="str">
        <f t="shared" si="15"/>
        <v/>
      </c>
      <c r="I669" s="104"/>
      <c r="J669" s="110" t="s">
        <v>14149</v>
      </c>
      <c r="K669" s="110" t="s">
        <v>1095</v>
      </c>
      <c r="L669" s="10" t="s">
        <v>9977</v>
      </c>
    </row>
    <row r="670" spans="7:12" ht="15" x14ac:dyDescent="0.2">
      <c r="G670" s="106"/>
      <c r="H670" s="104" t="str">
        <f t="shared" si="15"/>
        <v/>
      </c>
      <c r="I670" s="104"/>
      <c r="J670" s="110" t="s">
        <v>14150</v>
      </c>
      <c r="K670" s="110" t="s">
        <v>1095</v>
      </c>
      <c r="L670" s="10" t="s">
        <v>9978</v>
      </c>
    </row>
    <row r="671" spans="7:12" ht="15" x14ac:dyDescent="0.2">
      <c r="G671" s="106"/>
      <c r="H671" s="104" t="str">
        <f t="shared" si="15"/>
        <v/>
      </c>
      <c r="I671" s="104"/>
      <c r="J671" s="110" t="s">
        <v>5877</v>
      </c>
      <c r="K671" s="110" t="s">
        <v>1095</v>
      </c>
      <c r="L671" s="10" t="s">
        <v>1095</v>
      </c>
    </row>
    <row r="672" spans="7:12" ht="15" x14ac:dyDescent="0.2">
      <c r="G672" s="106"/>
      <c r="H672" s="104" t="str">
        <f t="shared" si="15"/>
        <v/>
      </c>
      <c r="I672" s="104"/>
      <c r="J672" s="110" t="s">
        <v>5878</v>
      </c>
      <c r="K672" s="110" t="s">
        <v>1095</v>
      </c>
      <c r="L672" s="10" t="s">
        <v>9979</v>
      </c>
    </row>
    <row r="673" spans="7:12" ht="15" x14ac:dyDescent="0.2">
      <c r="G673" s="106"/>
      <c r="H673" s="104" t="str">
        <f t="shared" si="15"/>
        <v/>
      </c>
      <c r="I673" s="104"/>
      <c r="J673" s="110" t="s">
        <v>14151</v>
      </c>
      <c r="K673" s="110" t="s">
        <v>1095</v>
      </c>
      <c r="L673" s="10" t="s">
        <v>9980</v>
      </c>
    </row>
    <row r="674" spans="7:12" ht="15" x14ac:dyDescent="0.2">
      <c r="G674" s="106"/>
      <c r="H674" s="104" t="str">
        <f t="shared" si="15"/>
        <v/>
      </c>
      <c r="I674" s="104"/>
      <c r="J674" s="110" t="s">
        <v>5879</v>
      </c>
      <c r="K674" s="110" t="s">
        <v>1095</v>
      </c>
      <c r="L674" s="10" t="s">
        <v>9981</v>
      </c>
    </row>
    <row r="675" spans="7:12" ht="15" x14ac:dyDescent="0.2">
      <c r="G675" s="106"/>
      <c r="H675" s="104" t="str">
        <f t="shared" si="15"/>
        <v/>
      </c>
      <c r="I675" s="104"/>
      <c r="J675" s="110" t="s">
        <v>5880</v>
      </c>
      <c r="K675" s="110" t="s">
        <v>1095</v>
      </c>
      <c r="L675" s="10" t="s">
        <v>9982</v>
      </c>
    </row>
    <row r="676" spans="7:12" ht="15" x14ac:dyDescent="0.2">
      <c r="G676" s="106"/>
      <c r="H676" s="104" t="str">
        <f t="shared" si="15"/>
        <v/>
      </c>
      <c r="I676" s="104"/>
      <c r="J676" s="110" t="s">
        <v>5881</v>
      </c>
      <c r="K676" s="110" t="s">
        <v>1095</v>
      </c>
      <c r="L676" s="10" t="s">
        <v>9983</v>
      </c>
    </row>
    <row r="677" spans="7:12" ht="15" x14ac:dyDescent="0.2">
      <c r="G677" s="106"/>
      <c r="H677" s="104" t="str">
        <f t="shared" si="15"/>
        <v/>
      </c>
      <c r="I677" s="104"/>
      <c r="J677" s="110" t="s">
        <v>5882</v>
      </c>
      <c r="K677" s="110" t="s">
        <v>1095</v>
      </c>
      <c r="L677" s="10" t="s">
        <v>9984</v>
      </c>
    </row>
    <row r="678" spans="7:12" ht="15" x14ac:dyDescent="0.2">
      <c r="G678" s="106"/>
      <c r="H678" s="104" t="str">
        <f t="shared" si="15"/>
        <v/>
      </c>
      <c r="I678" s="104"/>
      <c r="J678" s="110" t="s">
        <v>5883</v>
      </c>
      <c r="K678" s="110" t="s">
        <v>1095</v>
      </c>
      <c r="L678" s="10" t="s">
        <v>9985</v>
      </c>
    </row>
    <row r="679" spans="7:12" ht="15" x14ac:dyDescent="0.2">
      <c r="G679" s="106"/>
      <c r="H679" s="104" t="str">
        <f t="shared" si="15"/>
        <v/>
      </c>
      <c r="I679" s="104"/>
      <c r="J679" s="110" t="s">
        <v>5884</v>
      </c>
      <c r="K679" s="110" t="s">
        <v>1095</v>
      </c>
      <c r="L679" s="10" t="s">
        <v>9986</v>
      </c>
    </row>
    <row r="680" spans="7:12" ht="15" x14ac:dyDescent="0.2">
      <c r="G680" s="106"/>
      <c r="H680" s="104" t="str">
        <f t="shared" si="15"/>
        <v/>
      </c>
      <c r="I680" s="104"/>
      <c r="J680" s="110" t="s">
        <v>14152</v>
      </c>
      <c r="K680" s="110" t="s">
        <v>1095</v>
      </c>
      <c r="L680" s="10" t="s">
        <v>9987</v>
      </c>
    </row>
    <row r="681" spans="7:12" ht="15" x14ac:dyDescent="0.2">
      <c r="G681" s="106"/>
      <c r="H681" s="104" t="str">
        <f t="shared" si="15"/>
        <v/>
      </c>
      <c r="I681" s="104"/>
      <c r="J681" s="110" t="s">
        <v>5885</v>
      </c>
      <c r="K681" s="110" t="s">
        <v>1095</v>
      </c>
      <c r="L681" s="10" t="s">
        <v>9988</v>
      </c>
    </row>
    <row r="682" spans="7:12" ht="15" x14ac:dyDescent="0.2">
      <c r="G682" s="106"/>
      <c r="H682" s="104" t="str">
        <f t="shared" si="15"/>
        <v/>
      </c>
      <c r="I682" s="104"/>
      <c r="J682" s="110" t="s">
        <v>5886</v>
      </c>
      <c r="K682" s="110" t="s">
        <v>1095</v>
      </c>
      <c r="L682" s="10" t="s">
        <v>9989</v>
      </c>
    </row>
    <row r="683" spans="7:12" ht="15" x14ac:dyDescent="0.2">
      <c r="G683" s="106"/>
      <c r="H683" s="104" t="str">
        <f t="shared" si="15"/>
        <v/>
      </c>
      <c r="I683" s="104"/>
      <c r="J683" s="110" t="s">
        <v>5887</v>
      </c>
      <c r="K683" s="110" t="s">
        <v>1095</v>
      </c>
      <c r="L683" s="10" t="s">
        <v>1095</v>
      </c>
    </row>
    <row r="684" spans="7:12" ht="15" x14ac:dyDescent="0.2">
      <c r="G684" s="106"/>
      <c r="H684" s="104" t="str">
        <f t="shared" si="15"/>
        <v/>
      </c>
      <c r="I684" s="104"/>
      <c r="J684" s="110" t="s">
        <v>14153</v>
      </c>
      <c r="K684" s="110" t="s">
        <v>1095</v>
      </c>
      <c r="L684" s="10" t="s">
        <v>9990</v>
      </c>
    </row>
    <row r="685" spans="7:12" ht="15" x14ac:dyDescent="0.2">
      <c r="G685" s="106"/>
      <c r="H685" s="104" t="str">
        <f t="shared" si="15"/>
        <v/>
      </c>
      <c r="I685" s="104"/>
      <c r="J685" s="110" t="s">
        <v>5888</v>
      </c>
      <c r="K685" s="110" t="s">
        <v>1095</v>
      </c>
      <c r="L685" s="10" t="s">
        <v>1095</v>
      </c>
    </row>
    <row r="686" spans="7:12" ht="15" x14ac:dyDescent="0.2">
      <c r="G686" s="106"/>
      <c r="H686" s="104" t="str">
        <f t="shared" si="15"/>
        <v/>
      </c>
      <c r="I686" s="104"/>
      <c r="J686" s="110" t="s">
        <v>5889</v>
      </c>
      <c r="K686" s="110" t="s">
        <v>1095</v>
      </c>
      <c r="L686" s="10" t="s">
        <v>9991</v>
      </c>
    </row>
    <row r="687" spans="7:12" ht="15" x14ac:dyDescent="0.2">
      <c r="G687" s="106"/>
      <c r="H687" s="104" t="str">
        <f t="shared" si="15"/>
        <v/>
      </c>
      <c r="I687" s="104"/>
      <c r="J687" s="110" t="s">
        <v>5890</v>
      </c>
      <c r="K687" s="110" t="s">
        <v>1095</v>
      </c>
      <c r="L687" s="10" t="s">
        <v>9992</v>
      </c>
    </row>
    <row r="688" spans="7:12" ht="15" x14ac:dyDescent="0.2">
      <c r="G688" s="106"/>
      <c r="H688" s="104" t="str">
        <f t="shared" si="15"/>
        <v/>
      </c>
      <c r="I688" s="104"/>
      <c r="J688" s="110" t="s">
        <v>5891</v>
      </c>
      <c r="K688" s="110" t="s">
        <v>1095</v>
      </c>
      <c r="L688" s="10" t="s">
        <v>9991</v>
      </c>
    </row>
    <row r="689" spans="7:12" ht="15" x14ac:dyDescent="0.2">
      <c r="G689" s="106"/>
      <c r="H689" s="104" t="str">
        <f t="shared" si="15"/>
        <v/>
      </c>
      <c r="I689" s="104"/>
      <c r="J689" s="110" t="s">
        <v>5892</v>
      </c>
      <c r="K689" s="110" t="s">
        <v>1095</v>
      </c>
      <c r="L689" s="10" t="s">
        <v>9992</v>
      </c>
    </row>
    <row r="690" spans="7:12" ht="15" x14ac:dyDescent="0.2">
      <c r="G690" s="106"/>
      <c r="H690" s="104" t="str">
        <f t="shared" si="15"/>
        <v/>
      </c>
      <c r="I690" s="104"/>
      <c r="J690" s="110" t="s">
        <v>5893</v>
      </c>
      <c r="K690" s="110" t="s">
        <v>1095</v>
      </c>
      <c r="L690" s="10" t="s">
        <v>9993</v>
      </c>
    </row>
    <row r="691" spans="7:12" ht="15" x14ac:dyDescent="0.2">
      <c r="G691" s="106"/>
      <c r="H691" s="104" t="str">
        <f t="shared" si="15"/>
        <v/>
      </c>
      <c r="I691" s="104"/>
      <c r="J691" s="110" t="s">
        <v>5894</v>
      </c>
      <c r="K691" s="110" t="s">
        <v>1095</v>
      </c>
      <c r="L691" s="10" t="s">
        <v>9994</v>
      </c>
    </row>
    <row r="692" spans="7:12" ht="15" x14ac:dyDescent="0.2">
      <c r="G692" s="106"/>
      <c r="H692" s="104" t="str">
        <f t="shared" si="15"/>
        <v/>
      </c>
      <c r="I692" s="104"/>
      <c r="J692" s="110" t="s">
        <v>5895</v>
      </c>
      <c r="K692" s="110" t="s">
        <v>1095</v>
      </c>
      <c r="L692" s="10" t="s">
        <v>9995</v>
      </c>
    </row>
    <row r="693" spans="7:12" ht="15" x14ac:dyDescent="0.2">
      <c r="G693" s="106"/>
      <c r="H693" s="104" t="str">
        <f t="shared" si="15"/>
        <v/>
      </c>
      <c r="I693" s="104"/>
      <c r="J693" s="110" t="s">
        <v>5896</v>
      </c>
      <c r="K693" s="110" t="s">
        <v>1095</v>
      </c>
      <c r="L693" s="10" t="s">
        <v>9996</v>
      </c>
    </row>
    <row r="694" spans="7:12" ht="15" x14ac:dyDescent="0.2">
      <c r="G694" s="106"/>
      <c r="H694" s="104" t="str">
        <f t="shared" si="15"/>
        <v/>
      </c>
      <c r="I694" s="104"/>
      <c r="J694" s="110" t="s">
        <v>14154</v>
      </c>
      <c r="K694" s="110" t="s">
        <v>1095</v>
      </c>
      <c r="L694" s="10" t="s">
        <v>9997</v>
      </c>
    </row>
    <row r="695" spans="7:12" ht="15" x14ac:dyDescent="0.2">
      <c r="G695" s="106"/>
      <c r="H695" s="104" t="str">
        <f t="shared" si="15"/>
        <v/>
      </c>
      <c r="I695" s="104"/>
      <c r="J695" s="110" t="s">
        <v>5897</v>
      </c>
      <c r="K695" s="110" t="s">
        <v>1095</v>
      </c>
      <c r="L695" s="10" t="s">
        <v>9998</v>
      </c>
    </row>
    <row r="696" spans="7:12" ht="15" x14ac:dyDescent="0.2">
      <c r="G696" s="106"/>
      <c r="H696" s="104" t="str">
        <f t="shared" si="15"/>
        <v/>
      </c>
      <c r="I696" s="104"/>
      <c r="J696" s="110" t="s">
        <v>5898</v>
      </c>
      <c r="K696" s="110" t="s">
        <v>1095</v>
      </c>
      <c r="L696" s="10" t="s">
        <v>9999</v>
      </c>
    </row>
    <row r="697" spans="7:12" ht="15" x14ac:dyDescent="0.2">
      <c r="G697" s="106"/>
      <c r="H697" s="104" t="str">
        <f t="shared" si="15"/>
        <v/>
      </c>
      <c r="I697" s="104"/>
      <c r="J697" s="110" t="s">
        <v>5899</v>
      </c>
      <c r="K697" s="110" t="s">
        <v>1095</v>
      </c>
      <c r="L697" s="10" t="s">
        <v>10000</v>
      </c>
    </row>
    <row r="698" spans="7:12" ht="15" x14ac:dyDescent="0.2">
      <c r="G698" s="106"/>
      <c r="H698" s="104" t="str">
        <f t="shared" si="15"/>
        <v/>
      </c>
      <c r="I698" s="104"/>
      <c r="J698" s="110" t="s">
        <v>5900</v>
      </c>
      <c r="K698" s="110" t="s">
        <v>1095</v>
      </c>
      <c r="L698" s="10" t="s">
        <v>10001</v>
      </c>
    </row>
    <row r="699" spans="7:12" ht="15" x14ac:dyDescent="0.2">
      <c r="G699" s="106"/>
      <c r="H699" s="104" t="str">
        <f t="shared" si="15"/>
        <v/>
      </c>
      <c r="I699" s="104"/>
      <c r="J699" s="110" t="s">
        <v>5901</v>
      </c>
      <c r="K699" s="110" t="s">
        <v>1095</v>
      </c>
      <c r="L699" s="10" t="s">
        <v>10002</v>
      </c>
    </row>
    <row r="700" spans="7:12" ht="15" x14ac:dyDescent="0.2">
      <c r="G700" s="106"/>
      <c r="H700" s="104" t="str">
        <f t="shared" si="15"/>
        <v/>
      </c>
      <c r="I700" s="104"/>
      <c r="J700" s="110" t="s">
        <v>5902</v>
      </c>
      <c r="K700" s="110" t="s">
        <v>1095</v>
      </c>
      <c r="L700" s="10" t="s">
        <v>10003</v>
      </c>
    </row>
    <row r="701" spans="7:12" ht="15" x14ac:dyDescent="0.2">
      <c r="G701" s="106"/>
      <c r="H701" s="104" t="str">
        <f t="shared" si="15"/>
        <v/>
      </c>
      <c r="I701" s="104"/>
      <c r="J701" s="110" t="s">
        <v>5903</v>
      </c>
      <c r="K701" s="110" t="s">
        <v>1095</v>
      </c>
      <c r="L701" s="10" t="s">
        <v>10004</v>
      </c>
    </row>
    <row r="702" spans="7:12" ht="15" x14ac:dyDescent="0.2">
      <c r="G702" s="106"/>
      <c r="H702" s="104" t="str">
        <f t="shared" si="15"/>
        <v/>
      </c>
      <c r="I702" s="104"/>
      <c r="J702" s="110" t="s">
        <v>5904</v>
      </c>
      <c r="K702" s="110" t="s">
        <v>1095</v>
      </c>
      <c r="L702" s="10" t="s">
        <v>10005</v>
      </c>
    </row>
    <row r="703" spans="7:12" ht="15" x14ac:dyDescent="0.2">
      <c r="G703" s="106"/>
      <c r="H703" s="104" t="str">
        <f t="shared" si="15"/>
        <v/>
      </c>
      <c r="I703" s="104"/>
      <c r="J703" s="110" t="s">
        <v>5905</v>
      </c>
      <c r="K703" s="110" t="s">
        <v>1095</v>
      </c>
      <c r="L703" s="10" t="s">
        <v>10006</v>
      </c>
    </row>
    <row r="704" spans="7:12" ht="15" x14ac:dyDescent="0.2">
      <c r="G704" s="106"/>
      <c r="H704" s="104" t="str">
        <f t="shared" si="15"/>
        <v/>
      </c>
      <c r="I704" s="104"/>
      <c r="J704" s="110" t="s">
        <v>5906</v>
      </c>
      <c r="K704" s="110" t="s">
        <v>1095</v>
      </c>
      <c r="L704" s="10" t="s">
        <v>10007</v>
      </c>
    </row>
    <row r="705" spans="7:12" ht="15" x14ac:dyDescent="0.2">
      <c r="G705" s="106"/>
      <c r="H705" s="104" t="str">
        <f t="shared" si="15"/>
        <v/>
      </c>
      <c r="I705" s="104"/>
      <c r="J705" s="110" t="s">
        <v>5907</v>
      </c>
      <c r="K705" s="110" t="s">
        <v>1095</v>
      </c>
      <c r="L705" s="10" t="s">
        <v>10008</v>
      </c>
    </row>
    <row r="706" spans="7:12" ht="15" x14ac:dyDescent="0.2">
      <c r="G706" s="106"/>
      <c r="H706" s="104" t="str">
        <f t="shared" si="15"/>
        <v/>
      </c>
      <c r="I706" s="104"/>
      <c r="J706" s="110" t="s">
        <v>5908</v>
      </c>
      <c r="K706" s="110" t="s">
        <v>1095</v>
      </c>
      <c r="L706" s="10" t="s">
        <v>10009</v>
      </c>
    </row>
    <row r="707" spans="7:12" ht="15" x14ac:dyDescent="0.2">
      <c r="G707" s="106"/>
      <c r="H707" s="104" t="str">
        <f t="shared" si="15"/>
        <v/>
      </c>
      <c r="I707" s="104"/>
      <c r="J707" s="110" t="s">
        <v>5909</v>
      </c>
      <c r="K707" s="110" t="s">
        <v>1095</v>
      </c>
      <c r="L707" s="10" t="s">
        <v>1095</v>
      </c>
    </row>
    <row r="708" spans="7:12" ht="15" x14ac:dyDescent="0.2">
      <c r="G708" s="106"/>
      <c r="H708" s="104" t="str">
        <f t="shared" si="15"/>
        <v/>
      </c>
      <c r="I708" s="104"/>
      <c r="J708" s="110" t="s">
        <v>5910</v>
      </c>
      <c r="K708" s="110" t="s">
        <v>1095</v>
      </c>
      <c r="L708" s="10" t="s">
        <v>10010</v>
      </c>
    </row>
    <row r="709" spans="7:12" ht="15" x14ac:dyDescent="0.2">
      <c r="G709" s="106"/>
      <c r="H709" s="104" t="str">
        <f t="shared" si="15"/>
        <v/>
      </c>
      <c r="I709" s="104"/>
      <c r="J709" s="110" t="s">
        <v>5911</v>
      </c>
      <c r="K709" s="110" t="s">
        <v>1095</v>
      </c>
      <c r="L709" s="10" t="s">
        <v>10011</v>
      </c>
    </row>
    <row r="710" spans="7:12" ht="15" x14ac:dyDescent="0.2">
      <c r="G710" s="106"/>
      <c r="H710" s="104" t="str">
        <f t="shared" si="15"/>
        <v/>
      </c>
      <c r="I710" s="104"/>
      <c r="J710" s="110" t="s">
        <v>5912</v>
      </c>
      <c r="K710" s="110" t="s">
        <v>1095</v>
      </c>
      <c r="L710" s="10" t="s">
        <v>10012</v>
      </c>
    </row>
    <row r="711" spans="7:12" ht="15" x14ac:dyDescent="0.2">
      <c r="G711" s="106"/>
      <c r="H711" s="104" t="str">
        <f t="shared" si="15"/>
        <v/>
      </c>
      <c r="I711" s="104"/>
      <c r="J711" s="110" t="s">
        <v>5913</v>
      </c>
      <c r="K711" s="110" t="s">
        <v>1095</v>
      </c>
      <c r="L711" s="10" t="s">
        <v>10013</v>
      </c>
    </row>
    <row r="712" spans="7:12" ht="15" x14ac:dyDescent="0.2">
      <c r="G712" s="106"/>
      <c r="H712" s="104" t="str">
        <f t="shared" si="15"/>
        <v/>
      </c>
      <c r="I712" s="104"/>
      <c r="J712" s="110" t="s">
        <v>5914</v>
      </c>
      <c r="K712" s="110" t="s">
        <v>1095</v>
      </c>
      <c r="L712" s="10" t="s">
        <v>10014</v>
      </c>
    </row>
    <row r="713" spans="7:12" ht="15" x14ac:dyDescent="0.2">
      <c r="G713" s="106"/>
      <c r="H713" s="104" t="str">
        <f t="shared" ref="H713:H776" si="16">IF(I713="","",IFERROR((INDEX(A:D,MATCH($I713,D:D,0),2)),""))</f>
        <v/>
      </c>
      <c r="I713" s="104"/>
      <c r="J713" s="110" t="s">
        <v>5915</v>
      </c>
      <c r="K713" s="110" t="s">
        <v>1095</v>
      </c>
      <c r="L713" s="10" t="s">
        <v>10015</v>
      </c>
    </row>
    <row r="714" spans="7:12" ht="15" x14ac:dyDescent="0.2">
      <c r="G714" s="106"/>
      <c r="H714" s="104" t="str">
        <f t="shared" si="16"/>
        <v/>
      </c>
      <c r="I714" s="104"/>
      <c r="J714" s="110" t="s">
        <v>5917</v>
      </c>
      <c r="K714" s="110" t="s">
        <v>1095</v>
      </c>
      <c r="L714" s="10" t="s">
        <v>10017</v>
      </c>
    </row>
    <row r="715" spans="7:12" ht="15" x14ac:dyDescent="0.2">
      <c r="G715" s="106"/>
      <c r="H715" s="104" t="str">
        <f t="shared" si="16"/>
        <v/>
      </c>
      <c r="I715" s="104"/>
      <c r="J715" s="110" t="s">
        <v>5918</v>
      </c>
      <c r="K715" s="110" t="s">
        <v>1095</v>
      </c>
      <c r="L715" s="10" t="s">
        <v>10018</v>
      </c>
    </row>
    <row r="716" spans="7:12" ht="15" x14ac:dyDescent="0.2">
      <c r="G716" s="106"/>
      <c r="H716" s="104" t="str">
        <f t="shared" si="16"/>
        <v/>
      </c>
      <c r="I716" s="104"/>
      <c r="J716" s="110" t="s">
        <v>5919</v>
      </c>
      <c r="K716" s="110" t="s">
        <v>1095</v>
      </c>
      <c r="L716" s="10" t="s">
        <v>10019</v>
      </c>
    </row>
    <row r="717" spans="7:12" ht="15" x14ac:dyDescent="0.2">
      <c r="G717" s="106"/>
      <c r="H717" s="104" t="str">
        <f t="shared" si="16"/>
        <v/>
      </c>
      <c r="I717" s="104"/>
      <c r="J717" s="110" t="s">
        <v>14155</v>
      </c>
      <c r="K717" s="110" t="s">
        <v>1095</v>
      </c>
      <c r="L717" s="10" t="s">
        <v>10020</v>
      </c>
    </row>
    <row r="718" spans="7:12" ht="15" x14ac:dyDescent="0.2">
      <c r="G718" s="106"/>
      <c r="H718" s="104" t="str">
        <f t="shared" si="16"/>
        <v/>
      </c>
      <c r="I718" s="104"/>
      <c r="J718" s="110" t="s">
        <v>14156</v>
      </c>
      <c r="K718" s="110" t="s">
        <v>1095</v>
      </c>
      <c r="L718" s="10" t="s">
        <v>10021</v>
      </c>
    </row>
    <row r="719" spans="7:12" ht="15" x14ac:dyDescent="0.2">
      <c r="G719" s="106"/>
      <c r="H719" s="104" t="str">
        <f t="shared" si="16"/>
        <v/>
      </c>
      <c r="I719" s="104"/>
      <c r="J719" s="110" t="s">
        <v>5920</v>
      </c>
      <c r="K719" s="110" t="s">
        <v>1095</v>
      </c>
      <c r="L719" s="10" t="s">
        <v>10022</v>
      </c>
    </row>
    <row r="720" spans="7:12" ht="15" x14ac:dyDescent="0.2">
      <c r="G720" s="106"/>
      <c r="H720" s="104" t="str">
        <f t="shared" si="16"/>
        <v/>
      </c>
      <c r="I720" s="104"/>
      <c r="J720" s="110" t="s">
        <v>5921</v>
      </c>
      <c r="K720" s="110" t="s">
        <v>1095</v>
      </c>
      <c r="L720" s="10" t="s">
        <v>10022</v>
      </c>
    </row>
    <row r="721" spans="7:12" ht="15" x14ac:dyDescent="0.2">
      <c r="G721" s="106"/>
      <c r="H721" s="104" t="str">
        <f t="shared" si="16"/>
        <v/>
      </c>
      <c r="I721" s="104"/>
      <c r="J721" s="110" t="s">
        <v>5922</v>
      </c>
      <c r="K721" s="110" t="s">
        <v>1095</v>
      </c>
      <c r="L721" s="10" t="s">
        <v>10022</v>
      </c>
    </row>
    <row r="722" spans="7:12" ht="15" x14ac:dyDescent="0.2">
      <c r="G722" s="106"/>
      <c r="H722" s="104" t="str">
        <f t="shared" si="16"/>
        <v/>
      </c>
      <c r="I722" s="104"/>
      <c r="J722" s="110" t="s">
        <v>5923</v>
      </c>
      <c r="K722" s="110" t="s">
        <v>1095</v>
      </c>
      <c r="L722" s="10" t="s">
        <v>10022</v>
      </c>
    </row>
    <row r="723" spans="7:12" ht="15" x14ac:dyDescent="0.2">
      <c r="G723" s="106"/>
      <c r="H723" s="104" t="str">
        <f t="shared" si="16"/>
        <v/>
      </c>
      <c r="I723" s="104"/>
      <c r="J723" s="110" t="s">
        <v>5924</v>
      </c>
      <c r="K723" s="110" t="s">
        <v>1095</v>
      </c>
      <c r="L723" s="10" t="s">
        <v>10023</v>
      </c>
    </row>
    <row r="724" spans="7:12" ht="15" x14ac:dyDescent="0.2">
      <c r="G724" s="106"/>
      <c r="H724" s="104" t="str">
        <f t="shared" si="16"/>
        <v/>
      </c>
      <c r="I724" s="104"/>
      <c r="J724" s="110" t="s">
        <v>5925</v>
      </c>
      <c r="K724" s="110" t="s">
        <v>1095</v>
      </c>
      <c r="L724" s="10" t="s">
        <v>1095</v>
      </c>
    </row>
    <row r="725" spans="7:12" ht="15" x14ac:dyDescent="0.2">
      <c r="G725" s="106"/>
      <c r="H725" s="104" t="str">
        <f t="shared" si="16"/>
        <v/>
      </c>
      <c r="I725" s="104"/>
      <c r="J725" s="110" t="s">
        <v>5926</v>
      </c>
      <c r="K725" s="110" t="s">
        <v>1095</v>
      </c>
      <c r="L725" s="10" t="s">
        <v>10024</v>
      </c>
    </row>
    <row r="726" spans="7:12" ht="15" x14ac:dyDescent="0.2">
      <c r="G726" s="106"/>
      <c r="H726" s="104" t="str">
        <f t="shared" si="16"/>
        <v/>
      </c>
      <c r="I726" s="104"/>
      <c r="J726" s="110" t="s">
        <v>5927</v>
      </c>
      <c r="K726" s="110" t="s">
        <v>1095</v>
      </c>
      <c r="L726" s="10" t="s">
        <v>10025</v>
      </c>
    </row>
    <row r="727" spans="7:12" ht="15" x14ac:dyDescent="0.2">
      <c r="G727" s="106"/>
      <c r="H727" s="104" t="str">
        <f t="shared" si="16"/>
        <v/>
      </c>
      <c r="I727" s="104"/>
      <c r="J727" s="110" t="s">
        <v>5928</v>
      </c>
      <c r="K727" s="110" t="s">
        <v>1095</v>
      </c>
      <c r="L727" s="10" t="s">
        <v>10026</v>
      </c>
    </row>
    <row r="728" spans="7:12" ht="15" x14ac:dyDescent="0.2">
      <c r="G728" s="106"/>
      <c r="H728" s="104" t="str">
        <f t="shared" si="16"/>
        <v/>
      </c>
      <c r="I728" s="104"/>
      <c r="J728" s="110" t="s">
        <v>5929</v>
      </c>
      <c r="K728" s="110" t="s">
        <v>1095</v>
      </c>
      <c r="L728" s="10" t="s">
        <v>10027</v>
      </c>
    </row>
    <row r="729" spans="7:12" ht="15" x14ac:dyDescent="0.2">
      <c r="G729" s="106"/>
      <c r="H729" s="104" t="str">
        <f t="shared" si="16"/>
        <v/>
      </c>
      <c r="I729" s="104"/>
      <c r="J729" s="110" t="s">
        <v>5930</v>
      </c>
      <c r="K729" s="110" t="s">
        <v>1095</v>
      </c>
      <c r="L729" s="10" t="s">
        <v>10028</v>
      </c>
    </row>
    <row r="730" spans="7:12" ht="15" x14ac:dyDescent="0.2">
      <c r="G730" s="106"/>
      <c r="H730" s="104" t="str">
        <f t="shared" si="16"/>
        <v/>
      </c>
      <c r="I730" s="104"/>
      <c r="J730" s="110" t="s">
        <v>14157</v>
      </c>
      <c r="K730" s="110" t="s">
        <v>1095</v>
      </c>
      <c r="L730" s="10" t="s">
        <v>10029</v>
      </c>
    </row>
    <row r="731" spans="7:12" ht="15" x14ac:dyDescent="0.2">
      <c r="G731" s="106"/>
      <c r="H731" s="104" t="str">
        <f t="shared" si="16"/>
        <v/>
      </c>
      <c r="I731" s="104"/>
      <c r="J731" s="110" t="s">
        <v>5931</v>
      </c>
      <c r="K731" s="110" t="s">
        <v>1095</v>
      </c>
      <c r="L731" s="10" t="s">
        <v>10030</v>
      </c>
    </row>
    <row r="732" spans="7:12" ht="15" x14ac:dyDescent="0.2">
      <c r="G732" s="106"/>
      <c r="H732" s="104" t="str">
        <f t="shared" si="16"/>
        <v/>
      </c>
      <c r="I732" s="104"/>
      <c r="J732" s="110" t="s">
        <v>5932</v>
      </c>
      <c r="K732" s="110" t="s">
        <v>1095</v>
      </c>
      <c r="L732" s="10" t="s">
        <v>10030</v>
      </c>
    </row>
    <row r="733" spans="7:12" ht="15" x14ac:dyDescent="0.2">
      <c r="G733" s="106"/>
      <c r="H733" s="104" t="str">
        <f t="shared" si="16"/>
        <v/>
      </c>
      <c r="I733" s="104"/>
      <c r="J733" s="110" t="s">
        <v>5933</v>
      </c>
      <c r="K733" s="110" t="s">
        <v>1095</v>
      </c>
      <c r="L733" s="10" t="s">
        <v>10031</v>
      </c>
    </row>
    <row r="734" spans="7:12" ht="15" x14ac:dyDescent="0.2">
      <c r="G734" s="106"/>
      <c r="H734" s="104" t="str">
        <f t="shared" si="16"/>
        <v/>
      </c>
      <c r="I734" s="104"/>
      <c r="J734" s="110" t="s">
        <v>5934</v>
      </c>
      <c r="K734" s="110" t="s">
        <v>1095</v>
      </c>
      <c r="L734" s="10" t="s">
        <v>10032</v>
      </c>
    </row>
    <row r="735" spans="7:12" ht="15" x14ac:dyDescent="0.2">
      <c r="G735" s="106"/>
      <c r="H735" s="104" t="str">
        <f t="shared" si="16"/>
        <v/>
      </c>
      <c r="I735" s="104"/>
      <c r="J735" s="110" t="s">
        <v>5935</v>
      </c>
      <c r="K735" s="110" t="s">
        <v>1095</v>
      </c>
      <c r="L735" s="10" t="s">
        <v>10033</v>
      </c>
    </row>
    <row r="736" spans="7:12" ht="15" x14ac:dyDescent="0.2">
      <c r="G736" s="106"/>
      <c r="H736" s="104" t="str">
        <f t="shared" si="16"/>
        <v/>
      </c>
      <c r="I736" s="104"/>
      <c r="J736" s="110" t="s">
        <v>5936</v>
      </c>
      <c r="K736" s="110" t="s">
        <v>1095</v>
      </c>
      <c r="L736" s="10" t="s">
        <v>10034</v>
      </c>
    </row>
    <row r="737" spans="7:12" ht="15" x14ac:dyDescent="0.2">
      <c r="G737" s="106"/>
      <c r="H737" s="104" t="str">
        <f t="shared" si="16"/>
        <v/>
      </c>
      <c r="I737" s="104"/>
      <c r="J737" s="110" t="s">
        <v>14158</v>
      </c>
      <c r="K737" s="110" t="s">
        <v>1095</v>
      </c>
      <c r="L737" s="10" t="s">
        <v>10035</v>
      </c>
    </row>
    <row r="738" spans="7:12" ht="15" x14ac:dyDescent="0.2">
      <c r="G738" s="106"/>
      <c r="H738" s="104" t="str">
        <f t="shared" si="16"/>
        <v/>
      </c>
      <c r="I738" s="104"/>
      <c r="J738" s="110" t="s">
        <v>14159</v>
      </c>
      <c r="K738" s="110" t="s">
        <v>1095</v>
      </c>
      <c r="L738" s="10" t="s">
        <v>10036</v>
      </c>
    </row>
    <row r="739" spans="7:12" ht="15" x14ac:dyDescent="0.2">
      <c r="G739" s="106"/>
      <c r="H739" s="104" t="str">
        <f t="shared" si="16"/>
        <v/>
      </c>
      <c r="I739" s="104"/>
      <c r="J739" s="110" t="s">
        <v>5937</v>
      </c>
      <c r="K739" s="110" t="s">
        <v>1095</v>
      </c>
      <c r="L739" s="10" t="s">
        <v>10037</v>
      </c>
    </row>
    <row r="740" spans="7:12" ht="15" x14ac:dyDescent="0.2">
      <c r="G740" s="106"/>
      <c r="H740" s="104" t="str">
        <f t="shared" si="16"/>
        <v/>
      </c>
      <c r="I740" s="104"/>
      <c r="J740" s="110" t="s">
        <v>14160</v>
      </c>
      <c r="K740" s="110" t="s">
        <v>1095</v>
      </c>
      <c r="L740" s="10" t="s">
        <v>10038</v>
      </c>
    </row>
    <row r="741" spans="7:12" ht="15" x14ac:dyDescent="0.2">
      <c r="G741" s="106"/>
      <c r="H741" s="104" t="str">
        <f t="shared" si="16"/>
        <v/>
      </c>
      <c r="I741" s="104"/>
      <c r="J741" s="110" t="s">
        <v>5938</v>
      </c>
      <c r="K741" s="110" t="s">
        <v>1095</v>
      </c>
      <c r="L741" s="10" t="s">
        <v>1095</v>
      </c>
    </row>
    <row r="742" spans="7:12" ht="15" x14ac:dyDescent="0.2">
      <c r="G742" s="106"/>
      <c r="H742" s="104" t="str">
        <f t="shared" si="16"/>
        <v/>
      </c>
      <c r="I742" s="104"/>
      <c r="J742" s="110" t="s">
        <v>5939</v>
      </c>
      <c r="K742" s="110" t="s">
        <v>1095</v>
      </c>
      <c r="L742" s="10" t="s">
        <v>1095</v>
      </c>
    </row>
    <row r="743" spans="7:12" ht="15" x14ac:dyDescent="0.2">
      <c r="G743" s="106"/>
      <c r="H743" s="104" t="str">
        <f t="shared" si="16"/>
        <v/>
      </c>
      <c r="I743" s="104"/>
      <c r="J743" s="110" t="s">
        <v>5940</v>
      </c>
      <c r="K743" s="110" t="s">
        <v>1095</v>
      </c>
      <c r="L743" s="10" t="s">
        <v>10039</v>
      </c>
    </row>
    <row r="744" spans="7:12" ht="15" x14ac:dyDescent="0.2">
      <c r="G744" s="106"/>
      <c r="H744" s="104" t="str">
        <f t="shared" si="16"/>
        <v/>
      </c>
      <c r="I744" s="104"/>
      <c r="J744" s="110" t="s">
        <v>5941</v>
      </c>
      <c r="K744" s="110" t="s">
        <v>1095</v>
      </c>
      <c r="L744" s="10" t="s">
        <v>10040</v>
      </c>
    </row>
    <row r="745" spans="7:12" ht="15" x14ac:dyDescent="0.2">
      <c r="G745" s="106"/>
      <c r="H745" s="104" t="str">
        <f t="shared" si="16"/>
        <v/>
      </c>
      <c r="I745" s="104"/>
      <c r="J745" s="110" t="s">
        <v>5942</v>
      </c>
      <c r="K745" s="110" t="s">
        <v>1095</v>
      </c>
      <c r="L745" s="10" t="s">
        <v>10041</v>
      </c>
    </row>
    <row r="746" spans="7:12" ht="15" x14ac:dyDescent="0.2">
      <c r="G746" s="106"/>
      <c r="H746" s="104" t="str">
        <f t="shared" si="16"/>
        <v/>
      </c>
      <c r="I746" s="104"/>
      <c r="J746" s="110" t="s">
        <v>5943</v>
      </c>
      <c r="K746" s="110" t="s">
        <v>1095</v>
      </c>
      <c r="L746" s="10" t="s">
        <v>10042</v>
      </c>
    </row>
    <row r="747" spans="7:12" ht="15" x14ac:dyDescent="0.2">
      <c r="G747" s="106"/>
      <c r="H747" s="104" t="str">
        <f t="shared" si="16"/>
        <v/>
      </c>
      <c r="I747" s="104"/>
      <c r="J747" s="110" t="s">
        <v>5944</v>
      </c>
      <c r="K747" s="110" t="s">
        <v>1095</v>
      </c>
      <c r="L747" s="10" t="s">
        <v>10043</v>
      </c>
    </row>
    <row r="748" spans="7:12" ht="15" x14ac:dyDescent="0.2">
      <c r="G748" s="106"/>
      <c r="H748" s="104" t="str">
        <f t="shared" si="16"/>
        <v/>
      </c>
      <c r="I748" s="104"/>
      <c r="J748" s="110" t="s">
        <v>14161</v>
      </c>
      <c r="K748" s="110" t="s">
        <v>1095</v>
      </c>
      <c r="L748" s="10" t="s">
        <v>10044</v>
      </c>
    </row>
    <row r="749" spans="7:12" ht="15" x14ac:dyDescent="0.2">
      <c r="G749" s="106"/>
      <c r="H749" s="104" t="str">
        <f t="shared" si="16"/>
        <v/>
      </c>
      <c r="I749" s="104"/>
      <c r="J749" s="110" t="s">
        <v>5945</v>
      </c>
      <c r="K749" s="110" t="s">
        <v>1095</v>
      </c>
      <c r="L749" s="10" t="s">
        <v>10045</v>
      </c>
    </row>
    <row r="750" spans="7:12" ht="15" x14ac:dyDescent="0.2">
      <c r="G750" s="106"/>
      <c r="H750" s="104" t="str">
        <f t="shared" si="16"/>
        <v/>
      </c>
      <c r="I750" s="104"/>
      <c r="J750" s="110" t="s">
        <v>14162</v>
      </c>
      <c r="K750" s="110" t="s">
        <v>1095</v>
      </c>
      <c r="L750" s="10" t="s">
        <v>10046</v>
      </c>
    </row>
    <row r="751" spans="7:12" ht="15" x14ac:dyDescent="0.2">
      <c r="G751" s="106"/>
      <c r="H751" s="104" t="str">
        <f t="shared" si="16"/>
        <v/>
      </c>
      <c r="I751" s="104"/>
      <c r="J751" s="110" t="s">
        <v>5946</v>
      </c>
      <c r="K751" s="110" t="s">
        <v>1095</v>
      </c>
      <c r="L751" s="10" t="s">
        <v>10047</v>
      </c>
    </row>
    <row r="752" spans="7:12" ht="15" x14ac:dyDescent="0.2">
      <c r="G752" s="106"/>
      <c r="H752" s="104" t="str">
        <f t="shared" si="16"/>
        <v/>
      </c>
      <c r="I752" s="104"/>
      <c r="J752" s="110" t="s">
        <v>5947</v>
      </c>
      <c r="K752" s="110" t="s">
        <v>1095</v>
      </c>
      <c r="L752" s="10" t="s">
        <v>1095</v>
      </c>
    </row>
    <row r="753" spans="7:12" ht="15" x14ac:dyDescent="0.2">
      <c r="G753" s="106"/>
      <c r="H753" s="104" t="str">
        <f t="shared" si="16"/>
        <v/>
      </c>
      <c r="I753" s="104"/>
      <c r="J753" s="110" t="s">
        <v>5948</v>
      </c>
      <c r="K753" s="110" t="s">
        <v>1095</v>
      </c>
      <c r="L753" s="10" t="s">
        <v>10048</v>
      </c>
    </row>
    <row r="754" spans="7:12" ht="15" x14ac:dyDescent="0.2">
      <c r="G754" s="106"/>
      <c r="H754" s="104" t="str">
        <f t="shared" si="16"/>
        <v/>
      </c>
      <c r="I754" s="104"/>
      <c r="J754" s="110" t="s">
        <v>5949</v>
      </c>
      <c r="K754" s="110" t="s">
        <v>1095</v>
      </c>
      <c r="L754" s="10" t="s">
        <v>10049</v>
      </c>
    </row>
    <row r="755" spans="7:12" ht="15" x14ac:dyDescent="0.2">
      <c r="G755" s="106"/>
      <c r="H755" s="104" t="str">
        <f t="shared" si="16"/>
        <v/>
      </c>
      <c r="I755" s="104"/>
      <c r="J755" s="110" t="s">
        <v>5950</v>
      </c>
      <c r="K755" s="110" t="s">
        <v>1095</v>
      </c>
      <c r="L755" s="10" t="s">
        <v>10050</v>
      </c>
    </row>
    <row r="756" spans="7:12" ht="15" x14ac:dyDescent="0.2">
      <c r="G756" s="106"/>
      <c r="H756" s="104" t="str">
        <f t="shared" si="16"/>
        <v/>
      </c>
      <c r="I756" s="104"/>
      <c r="J756" s="110" t="s">
        <v>5951</v>
      </c>
      <c r="K756" s="110" t="s">
        <v>1095</v>
      </c>
      <c r="L756" s="10" t="s">
        <v>10051</v>
      </c>
    </row>
    <row r="757" spans="7:12" ht="15" x14ac:dyDescent="0.2">
      <c r="G757" s="106"/>
      <c r="H757" s="104" t="str">
        <f t="shared" si="16"/>
        <v/>
      </c>
      <c r="I757" s="104"/>
      <c r="J757" s="110" t="s">
        <v>5952</v>
      </c>
      <c r="K757" s="110" t="s">
        <v>1095</v>
      </c>
      <c r="L757" s="10" t="s">
        <v>10052</v>
      </c>
    </row>
    <row r="758" spans="7:12" ht="15" x14ac:dyDescent="0.2">
      <c r="G758" s="106"/>
      <c r="H758" s="104" t="str">
        <f t="shared" si="16"/>
        <v/>
      </c>
      <c r="I758" s="104"/>
      <c r="J758" s="110" t="s">
        <v>5953</v>
      </c>
      <c r="K758" s="110" t="s">
        <v>1095</v>
      </c>
      <c r="L758" s="10" t="s">
        <v>10053</v>
      </c>
    </row>
    <row r="759" spans="7:12" ht="15" x14ac:dyDescent="0.2">
      <c r="G759" s="106"/>
      <c r="H759" s="104" t="str">
        <f t="shared" si="16"/>
        <v/>
      </c>
      <c r="I759" s="104"/>
      <c r="J759" s="110" t="s">
        <v>5954</v>
      </c>
      <c r="K759" s="110" t="s">
        <v>1095</v>
      </c>
      <c r="L759" s="10" t="s">
        <v>10054</v>
      </c>
    </row>
    <row r="760" spans="7:12" ht="15" x14ac:dyDescent="0.2">
      <c r="G760" s="106"/>
      <c r="H760" s="104" t="str">
        <f t="shared" si="16"/>
        <v/>
      </c>
      <c r="I760" s="104"/>
      <c r="J760" s="110" t="s">
        <v>14163</v>
      </c>
      <c r="K760" s="110" t="s">
        <v>1095</v>
      </c>
      <c r="L760" s="10" t="s">
        <v>10055</v>
      </c>
    </row>
    <row r="761" spans="7:12" ht="15" x14ac:dyDescent="0.2">
      <c r="G761" s="106"/>
      <c r="H761" s="104" t="str">
        <f t="shared" si="16"/>
        <v/>
      </c>
      <c r="I761" s="104"/>
      <c r="J761" s="110" t="s">
        <v>14164</v>
      </c>
      <c r="K761" s="110" t="s">
        <v>1095</v>
      </c>
      <c r="L761" s="10" t="s">
        <v>10056</v>
      </c>
    </row>
    <row r="762" spans="7:12" ht="15" x14ac:dyDescent="0.2">
      <c r="G762" s="106"/>
      <c r="H762" s="104" t="str">
        <f t="shared" si="16"/>
        <v/>
      </c>
      <c r="I762" s="104"/>
      <c r="J762" s="110" t="s">
        <v>14165</v>
      </c>
      <c r="K762" s="110" t="s">
        <v>1095</v>
      </c>
      <c r="L762" s="10" t="s">
        <v>10057</v>
      </c>
    </row>
    <row r="763" spans="7:12" ht="15" x14ac:dyDescent="0.2">
      <c r="G763" s="106"/>
      <c r="H763" s="104" t="str">
        <f t="shared" si="16"/>
        <v/>
      </c>
      <c r="I763" s="104"/>
      <c r="J763" s="110" t="s">
        <v>5955</v>
      </c>
      <c r="K763" s="110" t="s">
        <v>1095</v>
      </c>
      <c r="L763" s="10" t="s">
        <v>10058</v>
      </c>
    </row>
    <row r="764" spans="7:12" ht="15" x14ac:dyDescent="0.2">
      <c r="G764" s="106"/>
      <c r="H764" s="104" t="str">
        <f t="shared" si="16"/>
        <v/>
      </c>
      <c r="I764" s="104"/>
      <c r="J764" s="110" t="s">
        <v>5956</v>
      </c>
      <c r="K764" s="110" t="s">
        <v>1095</v>
      </c>
      <c r="L764" s="10" t="s">
        <v>10059</v>
      </c>
    </row>
    <row r="765" spans="7:12" ht="15" x14ac:dyDescent="0.2">
      <c r="G765" s="106"/>
      <c r="H765" s="104" t="str">
        <f t="shared" si="16"/>
        <v/>
      </c>
      <c r="I765" s="104"/>
      <c r="J765" s="110" t="s">
        <v>5957</v>
      </c>
      <c r="K765" s="110" t="s">
        <v>1095</v>
      </c>
      <c r="L765" s="10" t="s">
        <v>10060</v>
      </c>
    </row>
    <row r="766" spans="7:12" ht="15" x14ac:dyDescent="0.2">
      <c r="G766" s="106"/>
      <c r="H766" s="104" t="str">
        <f t="shared" si="16"/>
        <v/>
      </c>
      <c r="I766" s="104"/>
      <c r="J766" s="110" t="s">
        <v>5958</v>
      </c>
      <c r="K766" s="110" t="s">
        <v>1095</v>
      </c>
      <c r="L766" s="10" t="s">
        <v>10061</v>
      </c>
    </row>
    <row r="767" spans="7:12" ht="15" x14ac:dyDescent="0.2">
      <c r="G767" s="106"/>
      <c r="H767" s="104" t="str">
        <f t="shared" si="16"/>
        <v/>
      </c>
      <c r="I767" s="104"/>
      <c r="J767" s="110" t="s">
        <v>5959</v>
      </c>
      <c r="K767" s="110" t="s">
        <v>1095</v>
      </c>
      <c r="L767" s="10" t="s">
        <v>10062</v>
      </c>
    </row>
    <row r="768" spans="7:12" ht="15" x14ac:dyDescent="0.2">
      <c r="G768" s="106"/>
      <c r="H768" s="104" t="str">
        <f t="shared" si="16"/>
        <v/>
      </c>
      <c r="I768" s="104"/>
      <c r="J768" s="110" t="s">
        <v>5960</v>
      </c>
      <c r="K768" s="110" t="s">
        <v>1095</v>
      </c>
      <c r="L768" s="10" t="s">
        <v>10063</v>
      </c>
    </row>
    <row r="769" spans="7:12" ht="15" x14ac:dyDescent="0.2">
      <c r="G769" s="106"/>
      <c r="H769" s="104" t="str">
        <f t="shared" si="16"/>
        <v/>
      </c>
      <c r="I769" s="104"/>
      <c r="J769" s="110" t="s">
        <v>5961</v>
      </c>
      <c r="K769" s="110" t="s">
        <v>1095</v>
      </c>
      <c r="L769" s="10" t="s">
        <v>10064</v>
      </c>
    </row>
    <row r="770" spans="7:12" ht="15" x14ac:dyDescent="0.2">
      <c r="G770" s="106"/>
      <c r="H770" s="104" t="str">
        <f t="shared" si="16"/>
        <v/>
      </c>
      <c r="I770" s="104"/>
      <c r="J770" s="110" t="s">
        <v>5962</v>
      </c>
      <c r="K770" s="110" t="s">
        <v>1095</v>
      </c>
      <c r="L770" s="10" t="s">
        <v>10065</v>
      </c>
    </row>
    <row r="771" spans="7:12" ht="15" x14ac:dyDescent="0.2">
      <c r="G771" s="106"/>
      <c r="H771" s="104" t="str">
        <f t="shared" si="16"/>
        <v/>
      </c>
      <c r="I771" s="104"/>
      <c r="J771" s="110" t="s">
        <v>5963</v>
      </c>
      <c r="K771" s="110" t="s">
        <v>1095</v>
      </c>
      <c r="L771" s="10" t="s">
        <v>10066</v>
      </c>
    </row>
    <row r="772" spans="7:12" ht="15" x14ac:dyDescent="0.2">
      <c r="G772" s="106"/>
      <c r="H772" s="104" t="str">
        <f t="shared" si="16"/>
        <v/>
      </c>
      <c r="I772" s="104"/>
      <c r="J772" s="110" t="s">
        <v>5964</v>
      </c>
      <c r="K772" s="110" t="s">
        <v>1095</v>
      </c>
      <c r="L772" s="10" t="s">
        <v>10067</v>
      </c>
    </row>
    <row r="773" spans="7:12" ht="15" x14ac:dyDescent="0.2">
      <c r="G773" s="106"/>
      <c r="H773" s="104" t="str">
        <f t="shared" si="16"/>
        <v/>
      </c>
      <c r="I773" s="104"/>
      <c r="J773" s="110" t="s">
        <v>5965</v>
      </c>
      <c r="K773" s="110" t="s">
        <v>1095</v>
      </c>
      <c r="L773" s="10" t="s">
        <v>10068</v>
      </c>
    </row>
    <row r="774" spans="7:12" ht="15" x14ac:dyDescent="0.2">
      <c r="G774" s="106"/>
      <c r="H774" s="104" t="str">
        <f t="shared" si="16"/>
        <v/>
      </c>
      <c r="I774" s="104"/>
      <c r="J774" s="110" t="s">
        <v>14166</v>
      </c>
      <c r="K774" s="110" t="s">
        <v>1095</v>
      </c>
      <c r="L774" s="10" t="s">
        <v>10069</v>
      </c>
    </row>
    <row r="775" spans="7:12" ht="15" x14ac:dyDescent="0.2">
      <c r="G775" s="106"/>
      <c r="H775" s="104" t="str">
        <f t="shared" si="16"/>
        <v/>
      </c>
      <c r="I775" s="104"/>
      <c r="J775" s="110" t="s">
        <v>5966</v>
      </c>
      <c r="K775" s="110" t="s">
        <v>1095</v>
      </c>
      <c r="L775" s="10" t="s">
        <v>10070</v>
      </c>
    </row>
    <row r="776" spans="7:12" ht="15" x14ac:dyDescent="0.2">
      <c r="G776" s="106"/>
      <c r="H776" s="104" t="str">
        <f t="shared" si="16"/>
        <v/>
      </c>
      <c r="I776" s="104"/>
      <c r="J776" s="110" t="s">
        <v>5967</v>
      </c>
      <c r="K776" s="110" t="s">
        <v>1095</v>
      </c>
      <c r="L776" s="10" t="s">
        <v>10071</v>
      </c>
    </row>
    <row r="777" spans="7:12" ht="15" x14ac:dyDescent="0.2">
      <c r="G777" s="106"/>
      <c r="H777" s="104" t="str">
        <f t="shared" ref="H777:H840" si="17">IF(I777="","",IFERROR((INDEX(A:D,MATCH($I777,D:D,0),2)),""))</f>
        <v/>
      </c>
      <c r="I777" s="104"/>
      <c r="J777" s="110" t="s">
        <v>5968</v>
      </c>
      <c r="K777" s="110" t="s">
        <v>1095</v>
      </c>
      <c r="L777" s="10" t="s">
        <v>1095</v>
      </c>
    </row>
    <row r="778" spans="7:12" ht="15" x14ac:dyDescent="0.2">
      <c r="G778" s="106"/>
      <c r="H778" s="104" t="str">
        <f t="shared" si="17"/>
        <v/>
      </c>
      <c r="I778" s="104"/>
      <c r="J778" s="110" t="s">
        <v>5969</v>
      </c>
      <c r="K778" s="110" t="s">
        <v>1095</v>
      </c>
      <c r="L778" s="10" t="s">
        <v>10072</v>
      </c>
    </row>
    <row r="779" spans="7:12" ht="15" x14ac:dyDescent="0.2">
      <c r="G779" s="106"/>
      <c r="H779" s="104" t="str">
        <f t="shared" si="17"/>
        <v/>
      </c>
      <c r="I779" s="104"/>
      <c r="J779" s="110" t="s">
        <v>5970</v>
      </c>
      <c r="K779" s="110" t="s">
        <v>1095</v>
      </c>
      <c r="L779" s="10" t="s">
        <v>10073</v>
      </c>
    </row>
    <row r="780" spans="7:12" ht="15" x14ac:dyDescent="0.2">
      <c r="G780" s="106"/>
      <c r="H780" s="104" t="str">
        <f t="shared" si="17"/>
        <v/>
      </c>
      <c r="I780" s="104"/>
      <c r="J780" s="110" t="s">
        <v>5971</v>
      </c>
      <c r="K780" s="110" t="s">
        <v>1095</v>
      </c>
      <c r="L780" s="10" t="s">
        <v>10073</v>
      </c>
    </row>
    <row r="781" spans="7:12" ht="15" x14ac:dyDescent="0.2">
      <c r="G781" s="106"/>
      <c r="H781" s="104" t="str">
        <f t="shared" si="17"/>
        <v/>
      </c>
      <c r="I781" s="104"/>
      <c r="J781" s="110" t="s">
        <v>5972</v>
      </c>
      <c r="K781" s="110" t="s">
        <v>1095</v>
      </c>
      <c r="L781" s="10" t="s">
        <v>10074</v>
      </c>
    </row>
    <row r="782" spans="7:12" ht="15" x14ac:dyDescent="0.2">
      <c r="G782" s="106"/>
      <c r="H782" s="104" t="str">
        <f t="shared" si="17"/>
        <v/>
      </c>
      <c r="I782" s="104"/>
      <c r="J782" s="110" t="s">
        <v>14167</v>
      </c>
      <c r="K782" s="110" t="s">
        <v>1095</v>
      </c>
      <c r="L782" s="10" t="s">
        <v>10074</v>
      </c>
    </row>
    <row r="783" spans="7:12" ht="15" x14ac:dyDescent="0.2">
      <c r="G783" s="106"/>
      <c r="H783" s="104" t="str">
        <f t="shared" si="17"/>
        <v/>
      </c>
      <c r="I783" s="104"/>
      <c r="J783" s="110" t="s">
        <v>5973</v>
      </c>
      <c r="K783" s="110" t="s">
        <v>1095</v>
      </c>
      <c r="L783" s="10" t="s">
        <v>10075</v>
      </c>
    </row>
    <row r="784" spans="7:12" ht="15" x14ac:dyDescent="0.2">
      <c r="G784" s="106"/>
      <c r="H784" s="104" t="str">
        <f t="shared" si="17"/>
        <v/>
      </c>
      <c r="I784" s="104"/>
      <c r="J784" s="110" t="s">
        <v>5974</v>
      </c>
      <c r="K784" s="110" t="s">
        <v>1095</v>
      </c>
      <c r="L784" s="10" t="s">
        <v>10076</v>
      </c>
    </row>
    <row r="785" spans="7:12" ht="15" x14ac:dyDescent="0.2">
      <c r="G785" s="106"/>
      <c r="H785" s="104" t="str">
        <f t="shared" si="17"/>
        <v/>
      </c>
      <c r="I785" s="104"/>
      <c r="J785" s="110" t="s">
        <v>5975</v>
      </c>
      <c r="K785" s="110" t="s">
        <v>1095</v>
      </c>
      <c r="L785" s="10" t="s">
        <v>10077</v>
      </c>
    </row>
    <row r="786" spans="7:12" ht="15" x14ac:dyDescent="0.2">
      <c r="G786" s="106"/>
      <c r="H786" s="104" t="str">
        <f t="shared" si="17"/>
        <v/>
      </c>
      <c r="I786" s="104"/>
      <c r="J786" s="110" t="s">
        <v>5976</v>
      </c>
      <c r="K786" s="110" t="s">
        <v>1095</v>
      </c>
      <c r="L786" s="10" t="s">
        <v>10078</v>
      </c>
    </row>
    <row r="787" spans="7:12" ht="15" x14ac:dyDescent="0.2">
      <c r="G787" s="106"/>
      <c r="H787" s="104" t="str">
        <f t="shared" si="17"/>
        <v/>
      </c>
      <c r="I787" s="104"/>
      <c r="J787" s="110" t="s">
        <v>5977</v>
      </c>
      <c r="K787" s="110" t="s">
        <v>1095</v>
      </c>
      <c r="L787" s="10" t="s">
        <v>10079</v>
      </c>
    </row>
    <row r="788" spans="7:12" ht="15" x14ac:dyDescent="0.2">
      <c r="G788" s="106"/>
      <c r="H788" s="104" t="str">
        <f t="shared" si="17"/>
        <v/>
      </c>
      <c r="I788" s="104"/>
      <c r="J788" s="110" t="s">
        <v>5978</v>
      </c>
      <c r="K788" s="110" t="s">
        <v>1095</v>
      </c>
      <c r="L788" s="10" t="s">
        <v>10080</v>
      </c>
    </row>
    <row r="789" spans="7:12" ht="15" x14ac:dyDescent="0.2">
      <c r="G789" s="106"/>
      <c r="H789" s="104" t="str">
        <f t="shared" si="17"/>
        <v/>
      </c>
      <c r="I789" s="104"/>
      <c r="J789" s="110" t="s">
        <v>5979</v>
      </c>
      <c r="K789" s="110" t="s">
        <v>1095</v>
      </c>
      <c r="L789" s="10" t="s">
        <v>10081</v>
      </c>
    </row>
    <row r="790" spans="7:12" ht="15" x14ac:dyDescent="0.2">
      <c r="G790" s="106"/>
      <c r="H790" s="104" t="str">
        <f t="shared" si="17"/>
        <v/>
      </c>
      <c r="I790" s="104"/>
      <c r="J790" s="110" t="s">
        <v>14168</v>
      </c>
      <c r="K790" s="110" t="s">
        <v>1095</v>
      </c>
      <c r="L790" s="10" t="s">
        <v>10082</v>
      </c>
    </row>
    <row r="791" spans="7:12" ht="15" x14ac:dyDescent="0.2">
      <c r="G791" s="106"/>
      <c r="H791" s="104" t="str">
        <f t="shared" si="17"/>
        <v/>
      </c>
      <c r="I791" s="104"/>
      <c r="J791" s="110" t="s">
        <v>5980</v>
      </c>
      <c r="K791" s="110" t="s">
        <v>1095</v>
      </c>
      <c r="L791" s="10" t="s">
        <v>10083</v>
      </c>
    </row>
    <row r="792" spans="7:12" ht="15" x14ac:dyDescent="0.2">
      <c r="G792" s="106"/>
      <c r="H792" s="104" t="str">
        <f t="shared" si="17"/>
        <v/>
      </c>
      <c r="I792" s="104"/>
      <c r="J792" s="110" t="s">
        <v>13989</v>
      </c>
      <c r="K792" s="110" t="s">
        <v>1095</v>
      </c>
      <c r="L792" s="10" t="s">
        <v>10084</v>
      </c>
    </row>
    <row r="793" spans="7:12" ht="15" x14ac:dyDescent="0.2">
      <c r="G793" s="106"/>
      <c r="H793" s="104" t="str">
        <f t="shared" si="17"/>
        <v/>
      </c>
      <c r="I793" s="104"/>
      <c r="J793" s="110" t="s">
        <v>5981</v>
      </c>
      <c r="K793" s="110" t="s">
        <v>1095</v>
      </c>
      <c r="L793" s="10" t="s">
        <v>10085</v>
      </c>
    </row>
    <row r="794" spans="7:12" ht="15" x14ac:dyDescent="0.2">
      <c r="G794" s="106"/>
      <c r="H794" s="104" t="str">
        <f t="shared" si="17"/>
        <v/>
      </c>
      <c r="I794" s="104"/>
      <c r="J794" s="110" t="s">
        <v>5982</v>
      </c>
      <c r="K794" s="110" t="s">
        <v>1095</v>
      </c>
      <c r="L794" s="10" t="s">
        <v>10086</v>
      </c>
    </row>
    <row r="795" spans="7:12" ht="15" x14ac:dyDescent="0.2">
      <c r="G795" s="106"/>
      <c r="H795" s="104" t="str">
        <f t="shared" si="17"/>
        <v/>
      </c>
      <c r="I795" s="104"/>
      <c r="J795" s="110" t="s">
        <v>5983</v>
      </c>
      <c r="K795" s="110" t="s">
        <v>1095</v>
      </c>
      <c r="L795" s="10" t="s">
        <v>10087</v>
      </c>
    </row>
    <row r="796" spans="7:12" ht="15" x14ac:dyDescent="0.2">
      <c r="G796" s="106"/>
      <c r="H796" s="104" t="str">
        <f t="shared" si="17"/>
        <v/>
      </c>
      <c r="I796" s="104"/>
      <c r="J796" s="110" t="s">
        <v>5984</v>
      </c>
      <c r="K796" s="110" t="s">
        <v>1095</v>
      </c>
      <c r="L796" s="10" t="s">
        <v>10088</v>
      </c>
    </row>
    <row r="797" spans="7:12" ht="15" x14ac:dyDescent="0.2">
      <c r="G797" s="106"/>
      <c r="H797" s="104" t="str">
        <f t="shared" si="17"/>
        <v/>
      </c>
      <c r="I797" s="104"/>
      <c r="J797" s="110" t="s">
        <v>5985</v>
      </c>
      <c r="K797" s="110" t="s">
        <v>1095</v>
      </c>
      <c r="L797" s="10" t="s">
        <v>10089</v>
      </c>
    </row>
    <row r="798" spans="7:12" ht="15" x14ac:dyDescent="0.2">
      <c r="G798" s="106"/>
      <c r="H798" s="104" t="str">
        <f t="shared" si="17"/>
        <v/>
      </c>
      <c r="I798" s="104"/>
      <c r="J798" s="110" t="s">
        <v>5986</v>
      </c>
      <c r="K798" s="110" t="s">
        <v>1095</v>
      </c>
      <c r="L798" s="10" t="s">
        <v>10089</v>
      </c>
    </row>
    <row r="799" spans="7:12" ht="15" x14ac:dyDescent="0.2">
      <c r="G799" s="106"/>
      <c r="H799" s="104" t="str">
        <f t="shared" si="17"/>
        <v/>
      </c>
      <c r="I799" s="104"/>
      <c r="J799" s="110" t="s">
        <v>13990</v>
      </c>
      <c r="K799" s="110" t="s">
        <v>1095</v>
      </c>
      <c r="L799" s="10" t="s">
        <v>10090</v>
      </c>
    </row>
    <row r="800" spans="7:12" ht="15" x14ac:dyDescent="0.2">
      <c r="G800" s="106"/>
      <c r="H800" s="104" t="str">
        <f t="shared" si="17"/>
        <v/>
      </c>
      <c r="I800" s="104"/>
      <c r="J800" s="110" t="s">
        <v>5987</v>
      </c>
      <c r="K800" s="110" t="s">
        <v>1095</v>
      </c>
      <c r="L800" s="10" t="s">
        <v>10091</v>
      </c>
    </row>
    <row r="801" spans="7:12" ht="15" x14ac:dyDescent="0.2">
      <c r="G801" s="106"/>
      <c r="H801" s="104" t="str">
        <f t="shared" si="17"/>
        <v/>
      </c>
      <c r="I801" s="104"/>
      <c r="J801" s="110" t="s">
        <v>14169</v>
      </c>
      <c r="K801" s="110" t="s">
        <v>1095</v>
      </c>
      <c r="L801" s="10" t="s">
        <v>10092</v>
      </c>
    </row>
    <row r="802" spans="7:12" ht="15" x14ac:dyDescent="0.2">
      <c r="G802" s="106"/>
      <c r="H802" s="104" t="str">
        <f t="shared" si="17"/>
        <v/>
      </c>
      <c r="I802" s="104"/>
      <c r="J802" s="110" t="s">
        <v>5988</v>
      </c>
      <c r="K802" s="110" t="s">
        <v>1095</v>
      </c>
      <c r="L802" s="10" t="s">
        <v>10093</v>
      </c>
    </row>
    <row r="803" spans="7:12" ht="15" x14ac:dyDescent="0.2">
      <c r="G803" s="106"/>
      <c r="H803" s="104" t="str">
        <f t="shared" si="17"/>
        <v/>
      </c>
      <c r="I803" s="104"/>
      <c r="J803" s="110" t="s">
        <v>5989</v>
      </c>
      <c r="K803" s="110" t="s">
        <v>1095</v>
      </c>
      <c r="L803" s="10" t="s">
        <v>10094</v>
      </c>
    </row>
    <row r="804" spans="7:12" ht="15" x14ac:dyDescent="0.2">
      <c r="G804" s="106"/>
      <c r="H804" s="104" t="str">
        <f t="shared" si="17"/>
        <v/>
      </c>
      <c r="I804" s="104"/>
      <c r="J804" s="110" t="s">
        <v>5990</v>
      </c>
      <c r="K804" s="110" t="s">
        <v>1095</v>
      </c>
      <c r="L804" s="10" t="s">
        <v>10095</v>
      </c>
    </row>
    <row r="805" spans="7:12" ht="15" x14ac:dyDescent="0.2">
      <c r="G805" s="106"/>
      <c r="H805" s="104" t="str">
        <f t="shared" si="17"/>
        <v/>
      </c>
      <c r="I805" s="104"/>
      <c r="J805" s="110" t="s">
        <v>5991</v>
      </c>
      <c r="K805" s="110" t="s">
        <v>1095</v>
      </c>
      <c r="L805" s="10" t="s">
        <v>1095</v>
      </c>
    </row>
    <row r="806" spans="7:12" ht="15" x14ac:dyDescent="0.2">
      <c r="G806" s="106"/>
      <c r="H806" s="104" t="str">
        <f t="shared" si="17"/>
        <v/>
      </c>
      <c r="I806" s="104"/>
      <c r="J806" s="110" t="s">
        <v>5992</v>
      </c>
      <c r="K806" s="110" t="s">
        <v>1095</v>
      </c>
      <c r="L806" s="10" t="s">
        <v>10096</v>
      </c>
    </row>
    <row r="807" spans="7:12" ht="15" x14ac:dyDescent="0.2">
      <c r="G807" s="106"/>
      <c r="H807" s="104" t="str">
        <f t="shared" si="17"/>
        <v/>
      </c>
      <c r="I807" s="104"/>
      <c r="J807" s="110" t="s">
        <v>5993</v>
      </c>
      <c r="K807" s="110" t="s">
        <v>1095</v>
      </c>
      <c r="L807" s="10" t="s">
        <v>10097</v>
      </c>
    </row>
    <row r="808" spans="7:12" ht="15" x14ac:dyDescent="0.2">
      <c r="G808" s="106"/>
      <c r="H808" s="104" t="str">
        <f t="shared" si="17"/>
        <v/>
      </c>
      <c r="I808" s="104"/>
      <c r="J808" s="110" t="s">
        <v>5994</v>
      </c>
      <c r="K808" s="110" t="s">
        <v>1095</v>
      </c>
      <c r="L808" s="10" t="s">
        <v>10098</v>
      </c>
    </row>
    <row r="809" spans="7:12" ht="15" x14ac:dyDescent="0.2">
      <c r="G809" s="106"/>
      <c r="H809" s="104" t="str">
        <f t="shared" si="17"/>
        <v/>
      </c>
      <c r="I809" s="104"/>
      <c r="J809" s="110" t="s">
        <v>5995</v>
      </c>
      <c r="K809" s="110" t="s">
        <v>1095</v>
      </c>
      <c r="L809" s="10" t="s">
        <v>10099</v>
      </c>
    </row>
    <row r="810" spans="7:12" ht="15" x14ac:dyDescent="0.2">
      <c r="G810" s="106"/>
      <c r="H810" s="104" t="str">
        <f t="shared" si="17"/>
        <v/>
      </c>
      <c r="I810" s="104"/>
      <c r="J810" s="110" t="s">
        <v>5996</v>
      </c>
      <c r="K810" s="110" t="s">
        <v>1095</v>
      </c>
      <c r="L810" s="10" t="s">
        <v>10100</v>
      </c>
    </row>
    <row r="811" spans="7:12" ht="15" x14ac:dyDescent="0.2">
      <c r="G811" s="106"/>
      <c r="H811" s="104" t="str">
        <f t="shared" si="17"/>
        <v/>
      </c>
      <c r="I811" s="104"/>
      <c r="J811" s="110" t="s">
        <v>5997</v>
      </c>
      <c r="K811" s="110" t="s">
        <v>1095</v>
      </c>
      <c r="L811" s="10" t="s">
        <v>10101</v>
      </c>
    </row>
    <row r="812" spans="7:12" ht="15" x14ac:dyDescent="0.2">
      <c r="G812" s="106"/>
      <c r="H812" s="104" t="str">
        <f t="shared" si="17"/>
        <v/>
      </c>
      <c r="I812" s="104"/>
      <c r="J812" s="110" t="s">
        <v>5998</v>
      </c>
      <c r="K812" s="110" t="s">
        <v>1095</v>
      </c>
      <c r="L812" s="10" t="s">
        <v>10102</v>
      </c>
    </row>
    <row r="813" spans="7:12" ht="15" x14ac:dyDescent="0.2">
      <c r="G813" s="106"/>
      <c r="H813" s="104" t="str">
        <f t="shared" si="17"/>
        <v/>
      </c>
      <c r="I813" s="104"/>
      <c r="J813" s="110" t="s">
        <v>14170</v>
      </c>
      <c r="K813" s="110" t="s">
        <v>1095</v>
      </c>
      <c r="L813" s="10" t="s">
        <v>10103</v>
      </c>
    </row>
    <row r="814" spans="7:12" ht="15" x14ac:dyDescent="0.2">
      <c r="G814" s="106"/>
      <c r="H814" s="104" t="str">
        <f t="shared" si="17"/>
        <v/>
      </c>
      <c r="I814" s="104"/>
      <c r="J814" s="110" t="s">
        <v>5999</v>
      </c>
      <c r="K814" s="110" t="s">
        <v>1095</v>
      </c>
      <c r="L814" s="10" t="s">
        <v>10104</v>
      </c>
    </row>
    <row r="815" spans="7:12" ht="15" x14ac:dyDescent="0.2">
      <c r="G815" s="106"/>
      <c r="H815" s="104" t="str">
        <f t="shared" si="17"/>
        <v/>
      </c>
      <c r="I815" s="104"/>
      <c r="J815" s="110" t="s">
        <v>6000</v>
      </c>
      <c r="K815" s="110" t="s">
        <v>1095</v>
      </c>
      <c r="L815" s="10" t="s">
        <v>10105</v>
      </c>
    </row>
    <row r="816" spans="7:12" ht="15" x14ac:dyDescent="0.2">
      <c r="G816" s="106"/>
      <c r="H816" s="104" t="str">
        <f t="shared" si="17"/>
        <v/>
      </c>
      <c r="I816" s="104"/>
      <c r="J816" s="110" t="s">
        <v>14171</v>
      </c>
      <c r="K816" s="110" t="s">
        <v>1095</v>
      </c>
      <c r="L816" s="10" t="s">
        <v>10106</v>
      </c>
    </row>
    <row r="817" spans="7:12" ht="15" x14ac:dyDescent="0.2">
      <c r="G817" s="106"/>
      <c r="H817" s="104" t="str">
        <f t="shared" si="17"/>
        <v/>
      </c>
      <c r="I817" s="104"/>
      <c r="J817" s="110" t="s">
        <v>14172</v>
      </c>
      <c r="K817" s="110" t="s">
        <v>1095</v>
      </c>
      <c r="L817" s="10" t="s">
        <v>10107</v>
      </c>
    </row>
    <row r="818" spans="7:12" ht="15" x14ac:dyDescent="0.2">
      <c r="G818" s="106"/>
      <c r="H818" s="104" t="str">
        <f t="shared" si="17"/>
        <v/>
      </c>
      <c r="I818" s="104"/>
      <c r="J818" s="110" t="s">
        <v>6001</v>
      </c>
      <c r="K818" s="110" t="s">
        <v>1095</v>
      </c>
      <c r="L818" s="10" t="s">
        <v>1095</v>
      </c>
    </row>
    <row r="819" spans="7:12" ht="15" x14ac:dyDescent="0.2">
      <c r="G819" s="106"/>
      <c r="H819" s="104" t="str">
        <f t="shared" si="17"/>
        <v/>
      </c>
      <c r="I819" s="104"/>
      <c r="J819" s="110" t="s">
        <v>6002</v>
      </c>
      <c r="K819" s="110" t="s">
        <v>1095</v>
      </c>
      <c r="L819" s="10" t="s">
        <v>10108</v>
      </c>
    </row>
    <row r="820" spans="7:12" ht="15" x14ac:dyDescent="0.2">
      <c r="G820" s="106"/>
      <c r="H820" s="104" t="str">
        <f t="shared" si="17"/>
        <v/>
      </c>
      <c r="I820" s="104"/>
      <c r="J820" s="110" t="s">
        <v>6003</v>
      </c>
      <c r="K820" s="110" t="s">
        <v>1095</v>
      </c>
      <c r="L820" s="10" t="s">
        <v>1095</v>
      </c>
    </row>
    <row r="821" spans="7:12" ht="15" x14ac:dyDescent="0.2">
      <c r="G821" s="106"/>
      <c r="H821" s="104" t="str">
        <f t="shared" si="17"/>
        <v/>
      </c>
      <c r="I821" s="104"/>
      <c r="J821" s="110" t="s">
        <v>6004</v>
      </c>
      <c r="K821" s="110" t="s">
        <v>1095</v>
      </c>
      <c r="L821" s="10" t="s">
        <v>10109</v>
      </c>
    </row>
    <row r="822" spans="7:12" ht="15" x14ac:dyDescent="0.2">
      <c r="G822" s="106"/>
      <c r="H822" s="104" t="str">
        <f t="shared" si="17"/>
        <v/>
      </c>
      <c r="I822" s="104"/>
      <c r="J822" s="110" t="s">
        <v>14173</v>
      </c>
      <c r="K822" s="110" t="s">
        <v>1095</v>
      </c>
      <c r="L822" s="10" t="s">
        <v>10110</v>
      </c>
    </row>
    <row r="823" spans="7:12" ht="15" x14ac:dyDescent="0.2">
      <c r="G823" s="106"/>
      <c r="H823" s="104" t="str">
        <f t="shared" si="17"/>
        <v/>
      </c>
      <c r="I823" s="104"/>
      <c r="J823" s="110" t="s">
        <v>6005</v>
      </c>
      <c r="K823" s="110" t="s">
        <v>1095</v>
      </c>
      <c r="L823" s="10" t="s">
        <v>10111</v>
      </c>
    </row>
    <row r="824" spans="7:12" ht="15" x14ac:dyDescent="0.2">
      <c r="G824" s="106"/>
      <c r="H824" s="104" t="str">
        <f t="shared" si="17"/>
        <v/>
      </c>
      <c r="I824" s="104"/>
      <c r="J824" s="110" t="s">
        <v>6006</v>
      </c>
      <c r="K824" s="110" t="s">
        <v>1095</v>
      </c>
      <c r="L824" s="10" t="s">
        <v>10112</v>
      </c>
    </row>
    <row r="825" spans="7:12" ht="15" x14ac:dyDescent="0.2">
      <c r="G825" s="106"/>
      <c r="H825" s="104" t="str">
        <f t="shared" si="17"/>
        <v/>
      </c>
      <c r="I825" s="104"/>
      <c r="J825" s="110" t="s">
        <v>14174</v>
      </c>
      <c r="K825" s="110" t="s">
        <v>1095</v>
      </c>
      <c r="L825" s="10" t="s">
        <v>10113</v>
      </c>
    </row>
    <row r="826" spans="7:12" ht="15" x14ac:dyDescent="0.2">
      <c r="G826" s="106"/>
      <c r="H826" s="104" t="str">
        <f t="shared" si="17"/>
        <v/>
      </c>
      <c r="I826" s="104"/>
      <c r="J826" s="110" t="s">
        <v>6007</v>
      </c>
      <c r="K826" s="110" t="s">
        <v>1095</v>
      </c>
      <c r="L826" s="10" t="s">
        <v>10114</v>
      </c>
    </row>
    <row r="827" spans="7:12" ht="15" x14ac:dyDescent="0.2">
      <c r="G827" s="106"/>
      <c r="H827" s="104" t="str">
        <f t="shared" si="17"/>
        <v/>
      </c>
      <c r="I827" s="104"/>
      <c r="J827" s="110" t="s">
        <v>6008</v>
      </c>
      <c r="K827" s="110" t="s">
        <v>1095</v>
      </c>
      <c r="L827" s="10" t="s">
        <v>10115</v>
      </c>
    </row>
    <row r="828" spans="7:12" ht="15" x14ac:dyDescent="0.2">
      <c r="G828" s="106"/>
      <c r="H828" s="104" t="str">
        <f t="shared" si="17"/>
        <v/>
      </c>
      <c r="I828" s="104"/>
      <c r="J828" s="110" t="s">
        <v>6009</v>
      </c>
      <c r="K828" s="110" t="s">
        <v>1095</v>
      </c>
      <c r="L828" s="10" t="s">
        <v>10116</v>
      </c>
    </row>
    <row r="829" spans="7:12" ht="15" x14ac:dyDescent="0.2">
      <c r="G829" s="106"/>
      <c r="H829" s="104" t="str">
        <f t="shared" si="17"/>
        <v/>
      </c>
      <c r="I829" s="104"/>
      <c r="J829" s="110" t="s">
        <v>6010</v>
      </c>
      <c r="K829" s="110" t="s">
        <v>1095</v>
      </c>
      <c r="L829" s="10" t="s">
        <v>10117</v>
      </c>
    </row>
    <row r="830" spans="7:12" ht="15" x14ac:dyDescent="0.2">
      <c r="G830" s="106"/>
      <c r="H830" s="104" t="str">
        <f t="shared" si="17"/>
        <v/>
      </c>
      <c r="I830" s="104"/>
      <c r="J830" s="110" t="s">
        <v>6011</v>
      </c>
      <c r="K830" s="110" t="s">
        <v>1095</v>
      </c>
      <c r="L830" s="10" t="s">
        <v>1095</v>
      </c>
    </row>
    <row r="831" spans="7:12" ht="15" x14ac:dyDescent="0.2">
      <c r="G831" s="106"/>
      <c r="H831" s="104" t="str">
        <f t="shared" si="17"/>
        <v/>
      </c>
      <c r="I831" s="104"/>
      <c r="J831" s="110" t="s">
        <v>6012</v>
      </c>
      <c r="K831" s="110" t="s">
        <v>1095</v>
      </c>
      <c r="L831" s="10" t="s">
        <v>1095</v>
      </c>
    </row>
    <row r="832" spans="7:12" ht="15" x14ac:dyDescent="0.2">
      <c r="G832" s="106"/>
      <c r="H832" s="104" t="str">
        <f t="shared" si="17"/>
        <v/>
      </c>
      <c r="I832" s="104"/>
      <c r="J832" s="110" t="s">
        <v>14175</v>
      </c>
      <c r="K832" s="110" t="s">
        <v>1095</v>
      </c>
      <c r="L832" s="10" t="s">
        <v>10118</v>
      </c>
    </row>
    <row r="833" spans="7:12" ht="15" x14ac:dyDescent="0.2">
      <c r="G833" s="106"/>
      <c r="H833" s="104" t="str">
        <f t="shared" si="17"/>
        <v/>
      </c>
      <c r="I833" s="104"/>
      <c r="J833" s="110" t="s">
        <v>14176</v>
      </c>
      <c r="K833" s="110" t="s">
        <v>1095</v>
      </c>
      <c r="L833" s="10" t="s">
        <v>10119</v>
      </c>
    </row>
    <row r="834" spans="7:12" ht="15" x14ac:dyDescent="0.2">
      <c r="G834" s="106"/>
      <c r="H834" s="104" t="str">
        <f t="shared" si="17"/>
        <v/>
      </c>
      <c r="I834" s="104"/>
      <c r="J834" s="110" t="s">
        <v>6013</v>
      </c>
      <c r="K834" s="110" t="s">
        <v>1095</v>
      </c>
      <c r="L834" s="10" t="s">
        <v>10120</v>
      </c>
    </row>
    <row r="835" spans="7:12" ht="15" x14ac:dyDescent="0.2">
      <c r="G835" s="106"/>
      <c r="H835" s="104" t="str">
        <f t="shared" si="17"/>
        <v/>
      </c>
      <c r="I835" s="104"/>
      <c r="J835" s="110" t="s">
        <v>6014</v>
      </c>
      <c r="K835" s="110" t="s">
        <v>1095</v>
      </c>
      <c r="L835" s="10" t="s">
        <v>10121</v>
      </c>
    </row>
    <row r="836" spans="7:12" ht="15" x14ac:dyDescent="0.2">
      <c r="G836" s="106"/>
      <c r="H836" s="104" t="str">
        <f t="shared" si="17"/>
        <v/>
      </c>
      <c r="I836" s="104"/>
      <c r="J836" s="110" t="s">
        <v>14177</v>
      </c>
      <c r="K836" s="110" t="s">
        <v>1095</v>
      </c>
      <c r="L836" s="10" t="s">
        <v>10122</v>
      </c>
    </row>
    <row r="837" spans="7:12" ht="15" x14ac:dyDescent="0.2">
      <c r="G837" s="106"/>
      <c r="H837" s="104" t="str">
        <f t="shared" si="17"/>
        <v/>
      </c>
      <c r="I837" s="104"/>
      <c r="J837" s="110" t="s">
        <v>14178</v>
      </c>
      <c r="K837" s="110" t="s">
        <v>1095</v>
      </c>
      <c r="L837" s="10" t="s">
        <v>10123</v>
      </c>
    </row>
    <row r="838" spans="7:12" ht="15" x14ac:dyDescent="0.2">
      <c r="G838" s="106"/>
      <c r="H838" s="104" t="str">
        <f t="shared" si="17"/>
        <v/>
      </c>
      <c r="I838" s="104"/>
      <c r="J838" s="110" t="s">
        <v>14179</v>
      </c>
      <c r="K838" s="110" t="s">
        <v>1095</v>
      </c>
      <c r="L838" s="10" t="s">
        <v>10124</v>
      </c>
    </row>
    <row r="839" spans="7:12" ht="15" x14ac:dyDescent="0.2">
      <c r="G839" s="106"/>
      <c r="H839" s="104" t="str">
        <f t="shared" si="17"/>
        <v/>
      </c>
      <c r="I839" s="104"/>
      <c r="J839" s="110" t="s">
        <v>6015</v>
      </c>
      <c r="K839" s="110" t="s">
        <v>1095</v>
      </c>
      <c r="L839" s="10" t="s">
        <v>10125</v>
      </c>
    </row>
    <row r="840" spans="7:12" ht="15" x14ac:dyDescent="0.2">
      <c r="G840" s="106"/>
      <c r="H840" s="104" t="str">
        <f t="shared" si="17"/>
        <v/>
      </c>
      <c r="I840" s="104"/>
      <c r="J840" s="110" t="s">
        <v>6016</v>
      </c>
      <c r="K840" s="110" t="s">
        <v>1095</v>
      </c>
      <c r="L840" s="10" t="s">
        <v>10126</v>
      </c>
    </row>
    <row r="841" spans="7:12" ht="15" x14ac:dyDescent="0.2">
      <c r="G841" s="106"/>
      <c r="H841" s="104" t="str">
        <f t="shared" ref="H841:H904" si="18">IF(I841="","",IFERROR((INDEX(A:D,MATCH($I841,D:D,0),2)),""))</f>
        <v/>
      </c>
      <c r="I841" s="104"/>
      <c r="J841" s="110" t="s">
        <v>6017</v>
      </c>
      <c r="K841" s="110" t="s">
        <v>1095</v>
      </c>
      <c r="L841" s="10" t="s">
        <v>10127</v>
      </c>
    </row>
    <row r="842" spans="7:12" ht="15" x14ac:dyDescent="0.2">
      <c r="G842" s="106"/>
      <c r="H842" s="104" t="str">
        <f t="shared" si="18"/>
        <v/>
      </c>
      <c r="I842" s="104"/>
      <c r="J842" s="110" t="s">
        <v>6018</v>
      </c>
      <c r="K842" s="110" t="s">
        <v>1095</v>
      </c>
      <c r="L842" s="10" t="s">
        <v>10128</v>
      </c>
    </row>
    <row r="843" spans="7:12" ht="15" x14ac:dyDescent="0.2">
      <c r="G843" s="106"/>
      <c r="H843" s="104" t="str">
        <f t="shared" si="18"/>
        <v/>
      </c>
      <c r="I843" s="104"/>
      <c r="J843" s="110" t="s">
        <v>14180</v>
      </c>
      <c r="K843" s="110" t="s">
        <v>1095</v>
      </c>
      <c r="L843" s="10" t="s">
        <v>10129</v>
      </c>
    </row>
    <row r="844" spans="7:12" ht="15" x14ac:dyDescent="0.2">
      <c r="G844" s="106"/>
      <c r="H844" s="104" t="str">
        <f t="shared" si="18"/>
        <v/>
      </c>
      <c r="I844" s="104"/>
      <c r="J844" s="110" t="s">
        <v>6019</v>
      </c>
      <c r="K844" s="110" t="s">
        <v>1095</v>
      </c>
      <c r="L844" s="10" t="s">
        <v>10130</v>
      </c>
    </row>
    <row r="845" spans="7:12" ht="15" x14ac:dyDescent="0.2">
      <c r="G845" s="106"/>
      <c r="H845" s="104" t="str">
        <f t="shared" si="18"/>
        <v/>
      </c>
      <c r="I845" s="104"/>
      <c r="J845" s="110" t="s">
        <v>14181</v>
      </c>
      <c r="K845" s="110" t="s">
        <v>1095</v>
      </c>
      <c r="L845" s="10" t="s">
        <v>10131</v>
      </c>
    </row>
    <row r="846" spans="7:12" ht="15" x14ac:dyDescent="0.2">
      <c r="G846" s="106"/>
      <c r="H846" s="104" t="str">
        <f t="shared" si="18"/>
        <v/>
      </c>
      <c r="I846" s="104"/>
      <c r="J846" s="110" t="s">
        <v>6020</v>
      </c>
      <c r="K846" s="110" t="s">
        <v>1095</v>
      </c>
      <c r="L846" s="10" t="s">
        <v>10132</v>
      </c>
    </row>
    <row r="847" spans="7:12" ht="15" x14ac:dyDescent="0.2">
      <c r="G847" s="106"/>
      <c r="H847" s="104" t="str">
        <f t="shared" si="18"/>
        <v/>
      </c>
      <c r="I847" s="104"/>
      <c r="J847" s="110" t="s">
        <v>14182</v>
      </c>
      <c r="K847" s="110" t="s">
        <v>1095</v>
      </c>
      <c r="L847" s="10" t="s">
        <v>10133</v>
      </c>
    </row>
    <row r="848" spans="7:12" ht="15" x14ac:dyDescent="0.2">
      <c r="G848" s="106"/>
      <c r="H848" s="104" t="str">
        <f t="shared" si="18"/>
        <v/>
      </c>
      <c r="I848" s="104"/>
      <c r="J848" s="110" t="s">
        <v>6021</v>
      </c>
      <c r="K848" s="110" t="s">
        <v>1095</v>
      </c>
      <c r="L848" s="10" t="s">
        <v>10134</v>
      </c>
    </row>
    <row r="849" spans="7:12" ht="15" x14ac:dyDescent="0.2">
      <c r="G849" s="106"/>
      <c r="H849" s="104" t="str">
        <f t="shared" si="18"/>
        <v/>
      </c>
      <c r="I849" s="104"/>
      <c r="J849" s="110" t="s">
        <v>14183</v>
      </c>
      <c r="K849" s="110" t="s">
        <v>1095</v>
      </c>
      <c r="L849" s="10" t="s">
        <v>10135</v>
      </c>
    </row>
    <row r="850" spans="7:12" ht="15" x14ac:dyDescent="0.2">
      <c r="G850" s="106"/>
      <c r="H850" s="104" t="str">
        <f t="shared" si="18"/>
        <v/>
      </c>
      <c r="I850" s="104"/>
      <c r="J850" s="110" t="s">
        <v>14184</v>
      </c>
      <c r="K850" s="110" t="s">
        <v>1095</v>
      </c>
      <c r="L850" s="10" t="s">
        <v>10136</v>
      </c>
    </row>
    <row r="851" spans="7:12" ht="15" x14ac:dyDescent="0.2">
      <c r="G851" s="106"/>
      <c r="H851" s="104" t="str">
        <f t="shared" si="18"/>
        <v/>
      </c>
      <c r="I851" s="104"/>
      <c r="J851" s="110" t="s">
        <v>6022</v>
      </c>
      <c r="K851" s="110" t="s">
        <v>1095</v>
      </c>
      <c r="L851" s="10" t="s">
        <v>10137</v>
      </c>
    </row>
    <row r="852" spans="7:12" ht="15" x14ac:dyDescent="0.2">
      <c r="G852" s="106"/>
      <c r="H852" s="104" t="str">
        <f t="shared" si="18"/>
        <v/>
      </c>
      <c r="I852" s="104"/>
      <c r="J852" s="110" t="s">
        <v>6023</v>
      </c>
      <c r="K852" s="110" t="s">
        <v>1095</v>
      </c>
      <c r="L852" s="10" t="s">
        <v>10136</v>
      </c>
    </row>
    <row r="853" spans="7:12" ht="15" x14ac:dyDescent="0.2">
      <c r="G853" s="106"/>
      <c r="H853" s="104" t="str">
        <f t="shared" si="18"/>
        <v/>
      </c>
      <c r="I853" s="104"/>
      <c r="J853" s="110" t="s">
        <v>6024</v>
      </c>
      <c r="K853" s="110" t="s">
        <v>1095</v>
      </c>
      <c r="L853" s="10" t="s">
        <v>10138</v>
      </c>
    </row>
    <row r="854" spans="7:12" ht="15" x14ac:dyDescent="0.2">
      <c r="G854" s="106"/>
      <c r="H854" s="104" t="str">
        <f t="shared" si="18"/>
        <v/>
      </c>
      <c r="I854" s="104"/>
      <c r="J854" s="110" t="s">
        <v>6025</v>
      </c>
      <c r="K854" s="110" t="s">
        <v>1095</v>
      </c>
      <c r="L854" s="10" t="s">
        <v>1095</v>
      </c>
    </row>
    <row r="855" spans="7:12" ht="15" x14ac:dyDescent="0.2">
      <c r="G855" s="106"/>
      <c r="H855" s="104" t="str">
        <f t="shared" si="18"/>
        <v/>
      </c>
      <c r="I855" s="104"/>
      <c r="J855" s="110" t="s">
        <v>6026</v>
      </c>
      <c r="K855" s="110" t="s">
        <v>1095</v>
      </c>
      <c r="L855" s="10" t="s">
        <v>10139</v>
      </c>
    </row>
    <row r="856" spans="7:12" ht="15" x14ac:dyDescent="0.2">
      <c r="G856" s="106"/>
      <c r="H856" s="104" t="str">
        <f t="shared" si="18"/>
        <v/>
      </c>
      <c r="I856" s="104"/>
      <c r="J856" s="110" t="s">
        <v>6027</v>
      </c>
      <c r="K856" s="110" t="s">
        <v>1095</v>
      </c>
      <c r="L856" s="10" t="s">
        <v>10140</v>
      </c>
    </row>
    <row r="857" spans="7:12" ht="15" x14ac:dyDescent="0.2">
      <c r="G857" s="106"/>
      <c r="H857" s="104" t="str">
        <f t="shared" si="18"/>
        <v/>
      </c>
      <c r="I857" s="104"/>
      <c r="J857" s="110" t="s">
        <v>6028</v>
      </c>
      <c r="K857" s="110" t="s">
        <v>1095</v>
      </c>
      <c r="L857" s="10" t="s">
        <v>10141</v>
      </c>
    </row>
    <row r="858" spans="7:12" ht="15" x14ac:dyDescent="0.2">
      <c r="G858" s="106"/>
      <c r="H858" s="104" t="str">
        <f t="shared" si="18"/>
        <v/>
      </c>
      <c r="I858" s="104"/>
      <c r="J858" s="110" t="s">
        <v>6029</v>
      </c>
      <c r="K858" s="110" t="s">
        <v>1095</v>
      </c>
      <c r="L858" s="10" t="s">
        <v>10142</v>
      </c>
    </row>
    <row r="859" spans="7:12" ht="15" x14ac:dyDescent="0.2">
      <c r="G859" s="106"/>
      <c r="H859" s="104" t="str">
        <f t="shared" si="18"/>
        <v/>
      </c>
      <c r="I859" s="104"/>
      <c r="J859" s="110" t="s">
        <v>6030</v>
      </c>
      <c r="K859" s="110" t="s">
        <v>1095</v>
      </c>
      <c r="L859" s="10" t="s">
        <v>10143</v>
      </c>
    </row>
    <row r="860" spans="7:12" ht="15" x14ac:dyDescent="0.2">
      <c r="G860" s="106"/>
      <c r="H860" s="104" t="str">
        <f t="shared" si="18"/>
        <v/>
      </c>
      <c r="I860" s="104"/>
      <c r="J860" s="110" t="s">
        <v>6031</v>
      </c>
      <c r="K860" s="110" t="s">
        <v>1095</v>
      </c>
      <c r="L860" s="10" t="s">
        <v>10144</v>
      </c>
    </row>
    <row r="861" spans="7:12" ht="15" x14ac:dyDescent="0.2">
      <c r="G861" s="106"/>
      <c r="H861" s="104" t="str">
        <f t="shared" si="18"/>
        <v/>
      </c>
      <c r="I861" s="104"/>
      <c r="J861" s="110" t="s">
        <v>6032</v>
      </c>
      <c r="K861" s="110" t="s">
        <v>1095</v>
      </c>
      <c r="L861" s="10" t="s">
        <v>10145</v>
      </c>
    </row>
    <row r="862" spans="7:12" ht="15" x14ac:dyDescent="0.2">
      <c r="G862" s="106"/>
      <c r="H862" s="104" t="str">
        <f t="shared" si="18"/>
        <v/>
      </c>
      <c r="I862" s="104"/>
      <c r="J862" s="110" t="s">
        <v>14185</v>
      </c>
      <c r="K862" s="110" t="s">
        <v>1095</v>
      </c>
      <c r="L862" s="10" t="s">
        <v>10146</v>
      </c>
    </row>
    <row r="863" spans="7:12" ht="15" x14ac:dyDescent="0.2">
      <c r="G863" s="106"/>
      <c r="H863" s="104" t="str">
        <f t="shared" si="18"/>
        <v/>
      </c>
      <c r="I863" s="104"/>
      <c r="J863" s="110" t="s">
        <v>6033</v>
      </c>
      <c r="K863" s="110" t="s">
        <v>1095</v>
      </c>
      <c r="L863" s="10" t="s">
        <v>10147</v>
      </c>
    </row>
    <row r="864" spans="7:12" ht="15" x14ac:dyDescent="0.2">
      <c r="G864" s="106"/>
      <c r="H864" s="104" t="str">
        <f t="shared" si="18"/>
        <v/>
      </c>
      <c r="I864" s="104"/>
      <c r="J864" s="110" t="s">
        <v>6034</v>
      </c>
      <c r="K864" s="110" t="s">
        <v>1095</v>
      </c>
      <c r="L864" s="10" t="s">
        <v>10148</v>
      </c>
    </row>
    <row r="865" spans="7:12" ht="15" x14ac:dyDescent="0.2">
      <c r="G865" s="106"/>
      <c r="H865" s="104" t="str">
        <f t="shared" si="18"/>
        <v/>
      </c>
      <c r="I865" s="104"/>
      <c r="J865" s="110" t="s">
        <v>6035</v>
      </c>
      <c r="K865" s="110" t="s">
        <v>1095</v>
      </c>
      <c r="L865" s="10" t="s">
        <v>10149</v>
      </c>
    </row>
    <row r="866" spans="7:12" ht="15" x14ac:dyDescent="0.2">
      <c r="G866" s="106"/>
      <c r="H866" s="104" t="str">
        <f t="shared" si="18"/>
        <v/>
      </c>
      <c r="I866" s="104"/>
      <c r="J866" s="110" t="s">
        <v>14186</v>
      </c>
      <c r="K866" s="110" t="s">
        <v>1095</v>
      </c>
      <c r="L866" s="10" t="s">
        <v>10150</v>
      </c>
    </row>
    <row r="867" spans="7:12" ht="15" x14ac:dyDescent="0.2">
      <c r="G867" s="106"/>
      <c r="H867" s="104" t="str">
        <f t="shared" si="18"/>
        <v/>
      </c>
      <c r="I867" s="104"/>
      <c r="J867" s="110" t="s">
        <v>6036</v>
      </c>
      <c r="K867" s="110" t="s">
        <v>1095</v>
      </c>
      <c r="L867" s="10" t="s">
        <v>10151</v>
      </c>
    </row>
    <row r="868" spans="7:12" ht="15" x14ac:dyDescent="0.2">
      <c r="G868" s="106"/>
      <c r="H868" s="104" t="str">
        <f t="shared" si="18"/>
        <v/>
      </c>
      <c r="I868" s="104"/>
      <c r="J868" s="110" t="s">
        <v>14187</v>
      </c>
      <c r="K868" s="110" t="s">
        <v>1095</v>
      </c>
      <c r="L868" s="10" t="s">
        <v>10152</v>
      </c>
    </row>
    <row r="869" spans="7:12" ht="15" x14ac:dyDescent="0.2">
      <c r="G869" s="106"/>
      <c r="H869" s="104" t="str">
        <f t="shared" si="18"/>
        <v/>
      </c>
      <c r="I869" s="104"/>
      <c r="J869" s="110" t="s">
        <v>6037</v>
      </c>
      <c r="K869" s="110" t="s">
        <v>1095</v>
      </c>
      <c r="L869" s="10" t="s">
        <v>10153</v>
      </c>
    </row>
    <row r="870" spans="7:12" ht="15" x14ac:dyDescent="0.2">
      <c r="G870" s="106"/>
      <c r="H870" s="104" t="str">
        <f t="shared" si="18"/>
        <v/>
      </c>
      <c r="I870" s="104"/>
      <c r="J870" s="110" t="s">
        <v>6038</v>
      </c>
      <c r="K870" s="110" t="s">
        <v>1095</v>
      </c>
      <c r="L870" s="10" t="s">
        <v>10154</v>
      </c>
    </row>
    <row r="871" spans="7:12" ht="15" x14ac:dyDescent="0.2">
      <c r="G871" s="106"/>
      <c r="H871" s="104" t="str">
        <f t="shared" si="18"/>
        <v/>
      </c>
      <c r="I871" s="104"/>
      <c r="J871" s="110" t="s">
        <v>6039</v>
      </c>
      <c r="K871" s="110" t="s">
        <v>1095</v>
      </c>
      <c r="L871" s="10" t="s">
        <v>10155</v>
      </c>
    </row>
    <row r="872" spans="7:12" ht="15" x14ac:dyDescent="0.2">
      <c r="G872" s="106"/>
      <c r="H872" s="104" t="str">
        <f t="shared" si="18"/>
        <v/>
      </c>
      <c r="I872" s="104"/>
      <c r="J872" s="110" t="s">
        <v>14188</v>
      </c>
      <c r="K872" s="110" t="s">
        <v>1095</v>
      </c>
      <c r="L872" s="10" t="s">
        <v>10156</v>
      </c>
    </row>
    <row r="873" spans="7:12" ht="15" x14ac:dyDescent="0.2">
      <c r="G873" s="106"/>
      <c r="H873" s="104" t="str">
        <f t="shared" si="18"/>
        <v/>
      </c>
      <c r="I873" s="104"/>
      <c r="J873" s="110" t="s">
        <v>6040</v>
      </c>
      <c r="K873" s="110" t="s">
        <v>1095</v>
      </c>
      <c r="L873" s="10" t="s">
        <v>10157</v>
      </c>
    </row>
    <row r="874" spans="7:12" ht="15" x14ac:dyDescent="0.2">
      <c r="G874" s="106"/>
      <c r="H874" s="104" t="str">
        <f t="shared" si="18"/>
        <v/>
      </c>
      <c r="I874" s="104"/>
      <c r="J874" s="110" t="s">
        <v>14189</v>
      </c>
      <c r="K874" s="110" t="s">
        <v>1095</v>
      </c>
      <c r="L874" s="10" t="s">
        <v>10158</v>
      </c>
    </row>
    <row r="875" spans="7:12" ht="15" x14ac:dyDescent="0.2">
      <c r="G875" s="106"/>
      <c r="H875" s="104" t="str">
        <f t="shared" si="18"/>
        <v/>
      </c>
      <c r="I875" s="104"/>
      <c r="J875" s="110" t="s">
        <v>14190</v>
      </c>
      <c r="K875" s="110" t="s">
        <v>1095</v>
      </c>
      <c r="L875" s="10" t="s">
        <v>10159</v>
      </c>
    </row>
    <row r="876" spans="7:12" ht="15" x14ac:dyDescent="0.2">
      <c r="G876" s="106"/>
      <c r="H876" s="104" t="str">
        <f t="shared" si="18"/>
        <v/>
      </c>
      <c r="I876" s="104"/>
      <c r="J876" s="110" t="s">
        <v>14191</v>
      </c>
      <c r="K876" s="110" t="s">
        <v>1095</v>
      </c>
      <c r="L876" s="10" t="s">
        <v>10160</v>
      </c>
    </row>
    <row r="877" spans="7:12" ht="15" x14ac:dyDescent="0.2">
      <c r="G877" s="106"/>
      <c r="H877" s="104" t="str">
        <f t="shared" si="18"/>
        <v/>
      </c>
      <c r="I877" s="104"/>
      <c r="J877" s="110" t="s">
        <v>14997</v>
      </c>
      <c r="K877" s="110" t="s">
        <v>1095</v>
      </c>
      <c r="L877" s="10" t="s">
        <v>10161</v>
      </c>
    </row>
    <row r="878" spans="7:12" ht="15" x14ac:dyDescent="0.2">
      <c r="G878" s="106"/>
      <c r="H878" s="104" t="str">
        <f t="shared" si="18"/>
        <v/>
      </c>
      <c r="I878" s="104"/>
      <c r="J878" s="110" t="s">
        <v>6041</v>
      </c>
      <c r="K878" s="110" t="s">
        <v>1095</v>
      </c>
      <c r="L878" s="10" t="s">
        <v>10162</v>
      </c>
    </row>
    <row r="879" spans="7:12" ht="15" x14ac:dyDescent="0.2">
      <c r="G879" s="106"/>
      <c r="H879" s="104" t="str">
        <f t="shared" si="18"/>
        <v/>
      </c>
      <c r="I879" s="104"/>
      <c r="J879" s="110" t="s">
        <v>6042</v>
      </c>
      <c r="K879" s="110" t="s">
        <v>1095</v>
      </c>
      <c r="L879" s="10" t="s">
        <v>10163</v>
      </c>
    </row>
    <row r="880" spans="7:12" ht="15" x14ac:dyDescent="0.2">
      <c r="G880" s="106"/>
      <c r="H880" s="104" t="str">
        <f t="shared" si="18"/>
        <v/>
      </c>
      <c r="I880" s="104"/>
      <c r="J880" s="110" t="s">
        <v>6043</v>
      </c>
      <c r="K880" s="110" t="s">
        <v>1095</v>
      </c>
      <c r="L880" s="10" t="s">
        <v>10163</v>
      </c>
    </row>
    <row r="881" spans="7:12" ht="15" x14ac:dyDescent="0.2">
      <c r="G881" s="106"/>
      <c r="H881" s="104" t="str">
        <f t="shared" si="18"/>
        <v/>
      </c>
      <c r="I881" s="104"/>
      <c r="J881" s="110" t="s">
        <v>6044</v>
      </c>
      <c r="K881" s="110" t="s">
        <v>1095</v>
      </c>
      <c r="L881" s="10" t="s">
        <v>10164</v>
      </c>
    </row>
    <row r="882" spans="7:12" ht="15" x14ac:dyDescent="0.2">
      <c r="G882" s="106"/>
      <c r="H882" s="104" t="str">
        <f t="shared" si="18"/>
        <v/>
      </c>
      <c r="I882" s="104"/>
      <c r="J882" s="110" t="s">
        <v>6045</v>
      </c>
      <c r="K882" s="110" t="s">
        <v>1095</v>
      </c>
      <c r="L882" s="10" t="s">
        <v>10165</v>
      </c>
    </row>
    <row r="883" spans="7:12" ht="15" x14ac:dyDescent="0.2">
      <c r="G883" s="106"/>
      <c r="H883" s="104" t="str">
        <f t="shared" si="18"/>
        <v/>
      </c>
      <c r="I883" s="104"/>
      <c r="J883" s="110" t="s">
        <v>6046</v>
      </c>
      <c r="K883" s="110" t="s">
        <v>1095</v>
      </c>
      <c r="L883" s="10" t="s">
        <v>10166</v>
      </c>
    </row>
    <row r="884" spans="7:12" ht="15" x14ac:dyDescent="0.2">
      <c r="G884" s="106"/>
      <c r="H884" s="104" t="str">
        <f t="shared" si="18"/>
        <v/>
      </c>
      <c r="I884" s="104"/>
      <c r="J884" s="110" t="s">
        <v>6047</v>
      </c>
      <c r="K884" s="110" t="s">
        <v>1095</v>
      </c>
      <c r="L884" s="10" t="s">
        <v>10167</v>
      </c>
    </row>
    <row r="885" spans="7:12" ht="15" x14ac:dyDescent="0.2">
      <c r="G885" s="106"/>
      <c r="H885" s="104" t="str">
        <f t="shared" si="18"/>
        <v/>
      </c>
      <c r="I885" s="104"/>
      <c r="J885" s="110" t="s">
        <v>6048</v>
      </c>
      <c r="K885" s="110" t="s">
        <v>1095</v>
      </c>
      <c r="L885" s="10" t="s">
        <v>10168</v>
      </c>
    </row>
    <row r="886" spans="7:12" ht="15" x14ac:dyDescent="0.2">
      <c r="G886" s="106"/>
      <c r="H886" s="104" t="str">
        <f t="shared" si="18"/>
        <v/>
      </c>
      <c r="I886" s="104"/>
      <c r="J886" s="110" t="s">
        <v>6049</v>
      </c>
      <c r="K886" s="110" t="s">
        <v>1095</v>
      </c>
      <c r="L886" s="10" t="s">
        <v>10169</v>
      </c>
    </row>
    <row r="887" spans="7:12" ht="15" x14ac:dyDescent="0.2">
      <c r="G887" s="106"/>
      <c r="H887" s="104" t="str">
        <f t="shared" si="18"/>
        <v/>
      </c>
      <c r="I887" s="104"/>
      <c r="J887" s="110" t="s">
        <v>6050</v>
      </c>
      <c r="K887" s="110" t="s">
        <v>1095</v>
      </c>
      <c r="L887" s="10" t="s">
        <v>10170</v>
      </c>
    </row>
    <row r="888" spans="7:12" ht="15" x14ac:dyDescent="0.2">
      <c r="G888" s="106"/>
      <c r="H888" s="104" t="str">
        <f t="shared" si="18"/>
        <v/>
      </c>
      <c r="I888" s="104"/>
      <c r="J888" s="110" t="s">
        <v>6051</v>
      </c>
      <c r="K888" s="110" t="s">
        <v>1095</v>
      </c>
      <c r="L888" s="10" t="s">
        <v>10171</v>
      </c>
    </row>
    <row r="889" spans="7:12" ht="15" x14ac:dyDescent="0.2">
      <c r="G889" s="106"/>
      <c r="H889" s="104" t="str">
        <f t="shared" si="18"/>
        <v/>
      </c>
      <c r="I889" s="104"/>
      <c r="J889" s="110" t="s">
        <v>6052</v>
      </c>
      <c r="K889" s="110" t="s">
        <v>1095</v>
      </c>
      <c r="L889" s="10" t="s">
        <v>10172</v>
      </c>
    </row>
    <row r="890" spans="7:12" ht="15" x14ac:dyDescent="0.2">
      <c r="G890" s="106"/>
      <c r="H890" s="104" t="str">
        <f t="shared" si="18"/>
        <v/>
      </c>
      <c r="I890" s="104"/>
      <c r="J890" s="110" t="s">
        <v>6053</v>
      </c>
      <c r="K890" s="110" t="s">
        <v>1095</v>
      </c>
      <c r="L890" s="10" t="s">
        <v>10173</v>
      </c>
    </row>
    <row r="891" spans="7:12" ht="15" x14ac:dyDescent="0.2">
      <c r="G891" s="106"/>
      <c r="H891" s="104" t="str">
        <f t="shared" si="18"/>
        <v/>
      </c>
      <c r="I891" s="104"/>
      <c r="J891" s="110" t="s">
        <v>6054</v>
      </c>
      <c r="K891" s="110" t="s">
        <v>1095</v>
      </c>
      <c r="L891" s="10" t="s">
        <v>10174</v>
      </c>
    </row>
    <row r="892" spans="7:12" ht="15" x14ac:dyDescent="0.2">
      <c r="G892" s="106"/>
      <c r="H892" s="104" t="str">
        <f t="shared" si="18"/>
        <v/>
      </c>
      <c r="I892" s="104"/>
      <c r="J892" s="110" t="s">
        <v>6055</v>
      </c>
      <c r="K892" s="110" t="s">
        <v>1095</v>
      </c>
      <c r="L892" s="10" t="s">
        <v>10175</v>
      </c>
    </row>
    <row r="893" spans="7:12" ht="15" x14ac:dyDescent="0.2">
      <c r="G893" s="106"/>
      <c r="H893" s="104" t="str">
        <f t="shared" si="18"/>
        <v/>
      </c>
      <c r="I893" s="104"/>
      <c r="J893" s="110" t="s">
        <v>6056</v>
      </c>
      <c r="K893" s="110" t="s">
        <v>1095</v>
      </c>
      <c r="L893" s="10" t="s">
        <v>10176</v>
      </c>
    </row>
    <row r="894" spans="7:12" ht="15" x14ac:dyDescent="0.2">
      <c r="G894" s="106"/>
      <c r="H894" s="104" t="str">
        <f t="shared" si="18"/>
        <v/>
      </c>
      <c r="I894" s="104"/>
      <c r="J894" s="110" t="s">
        <v>14192</v>
      </c>
      <c r="K894" s="110" t="s">
        <v>1095</v>
      </c>
      <c r="L894" s="10" t="s">
        <v>10177</v>
      </c>
    </row>
    <row r="895" spans="7:12" ht="15" x14ac:dyDescent="0.2">
      <c r="G895" s="106"/>
      <c r="H895" s="104" t="str">
        <f t="shared" si="18"/>
        <v/>
      </c>
      <c r="I895" s="104"/>
      <c r="J895" s="110" t="s">
        <v>6057</v>
      </c>
      <c r="K895" s="110" t="s">
        <v>1095</v>
      </c>
      <c r="L895" s="10" t="s">
        <v>10178</v>
      </c>
    </row>
    <row r="896" spans="7:12" ht="15" x14ac:dyDescent="0.2">
      <c r="G896" s="106"/>
      <c r="H896" s="104" t="str">
        <f t="shared" si="18"/>
        <v/>
      </c>
      <c r="I896" s="104"/>
      <c r="J896" s="110" t="s">
        <v>6058</v>
      </c>
      <c r="K896" s="110" t="s">
        <v>1095</v>
      </c>
      <c r="L896" s="10" t="s">
        <v>10179</v>
      </c>
    </row>
    <row r="897" spans="7:12" ht="15" x14ac:dyDescent="0.2">
      <c r="G897" s="106"/>
      <c r="H897" s="104" t="str">
        <f t="shared" si="18"/>
        <v/>
      </c>
      <c r="I897" s="104"/>
      <c r="J897" s="110" t="s">
        <v>6059</v>
      </c>
      <c r="K897" s="110" t="s">
        <v>1095</v>
      </c>
      <c r="L897" s="10" t="s">
        <v>10180</v>
      </c>
    </row>
    <row r="898" spans="7:12" ht="15" x14ac:dyDescent="0.2">
      <c r="G898" s="106"/>
      <c r="H898" s="104" t="str">
        <f t="shared" si="18"/>
        <v/>
      </c>
      <c r="I898" s="104"/>
      <c r="J898" s="110" t="s">
        <v>14193</v>
      </c>
      <c r="K898" s="110" t="s">
        <v>1095</v>
      </c>
      <c r="L898" s="10" t="s">
        <v>10181</v>
      </c>
    </row>
    <row r="899" spans="7:12" ht="15" x14ac:dyDescent="0.2">
      <c r="G899" s="106"/>
      <c r="H899" s="104" t="str">
        <f t="shared" si="18"/>
        <v/>
      </c>
      <c r="I899" s="104"/>
      <c r="J899" s="110" t="s">
        <v>14194</v>
      </c>
      <c r="K899" s="110" t="s">
        <v>1095</v>
      </c>
      <c r="L899" s="10" t="s">
        <v>10182</v>
      </c>
    </row>
    <row r="900" spans="7:12" ht="15" x14ac:dyDescent="0.2">
      <c r="G900" s="106"/>
      <c r="H900" s="104" t="str">
        <f t="shared" si="18"/>
        <v/>
      </c>
      <c r="I900" s="104"/>
      <c r="J900" s="110" t="s">
        <v>6060</v>
      </c>
      <c r="K900" s="110" t="s">
        <v>1095</v>
      </c>
      <c r="L900" s="10" t="s">
        <v>1095</v>
      </c>
    </row>
    <row r="901" spans="7:12" ht="15" x14ac:dyDescent="0.2">
      <c r="G901" s="106"/>
      <c r="H901" s="104" t="str">
        <f t="shared" si="18"/>
        <v/>
      </c>
      <c r="I901" s="104"/>
      <c r="J901" s="110" t="s">
        <v>6061</v>
      </c>
      <c r="K901" s="110" t="s">
        <v>1095</v>
      </c>
      <c r="L901" s="10" t="s">
        <v>10183</v>
      </c>
    </row>
    <row r="902" spans="7:12" ht="15" x14ac:dyDescent="0.2">
      <c r="G902" s="106"/>
      <c r="H902" s="104" t="str">
        <f t="shared" si="18"/>
        <v/>
      </c>
      <c r="I902" s="104"/>
      <c r="J902" s="110" t="s">
        <v>6062</v>
      </c>
      <c r="K902" s="110" t="s">
        <v>1095</v>
      </c>
      <c r="L902" s="10" t="s">
        <v>10184</v>
      </c>
    </row>
    <row r="903" spans="7:12" ht="15" x14ac:dyDescent="0.2">
      <c r="G903" s="106"/>
      <c r="H903" s="104" t="str">
        <f t="shared" si="18"/>
        <v/>
      </c>
      <c r="I903" s="104"/>
      <c r="J903" s="110" t="s">
        <v>6063</v>
      </c>
      <c r="K903" s="110" t="s">
        <v>1095</v>
      </c>
      <c r="L903" s="10" t="s">
        <v>1095</v>
      </c>
    </row>
    <row r="904" spans="7:12" ht="15" x14ac:dyDescent="0.2">
      <c r="G904" s="106"/>
      <c r="H904" s="104" t="str">
        <f t="shared" si="18"/>
        <v/>
      </c>
      <c r="I904" s="104"/>
      <c r="J904" s="110" t="s">
        <v>6064</v>
      </c>
      <c r="K904" s="110" t="s">
        <v>1095</v>
      </c>
      <c r="L904" s="10" t="s">
        <v>1095</v>
      </c>
    </row>
    <row r="905" spans="7:12" ht="15" x14ac:dyDescent="0.2">
      <c r="G905" s="106"/>
      <c r="H905" s="104" t="str">
        <f t="shared" ref="H905:H968" si="19">IF(I905="","",IFERROR((INDEX(A:D,MATCH($I905,D:D,0),2)),""))</f>
        <v/>
      </c>
      <c r="I905" s="104"/>
      <c r="J905" s="110" t="s">
        <v>6065</v>
      </c>
      <c r="K905" s="110" t="s">
        <v>1095</v>
      </c>
      <c r="L905" s="10" t="s">
        <v>10185</v>
      </c>
    </row>
    <row r="906" spans="7:12" ht="15" x14ac:dyDescent="0.2">
      <c r="G906" s="106"/>
      <c r="H906" s="104" t="str">
        <f t="shared" si="19"/>
        <v/>
      </c>
      <c r="I906" s="104"/>
      <c r="J906" s="110" t="s">
        <v>13991</v>
      </c>
      <c r="K906" s="110" t="s">
        <v>1095</v>
      </c>
      <c r="L906" s="10" t="s">
        <v>10186</v>
      </c>
    </row>
    <row r="907" spans="7:12" ht="15" x14ac:dyDescent="0.2">
      <c r="G907" s="106"/>
      <c r="H907" s="104" t="str">
        <f t="shared" si="19"/>
        <v/>
      </c>
      <c r="I907" s="104"/>
      <c r="J907" s="110" t="s">
        <v>6066</v>
      </c>
      <c r="K907" s="110" t="s">
        <v>1095</v>
      </c>
      <c r="L907" s="10" t="s">
        <v>10187</v>
      </c>
    </row>
    <row r="908" spans="7:12" ht="15" x14ac:dyDescent="0.2">
      <c r="G908" s="106"/>
      <c r="H908" s="104" t="str">
        <f t="shared" si="19"/>
        <v/>
      </c>
      <c r="I908" s="104"/>
      <c r="J908" s="110" t="s">
        <v>6067</v>
      </c>
      <c r="K908" s="110" t="s">
        <v>1095</v>
      </c>
      <c r="L908" s="10" t="s">
        <v>10188</v>
      </c>
    </row>
    <row r="909" spans="7:12" ht="15" x14ac:dyDescent="0.2">
      <c r="G909" s="106"/>
      <c r="H909" s="104" t="str">
        <f t="shared" si="19"/>
        <v/>
      </c>
      <c r="I909" s="104"/>
      <c r="J909" s="110" t="s">
        <v>6068</v>
      </c>
      <c r="K909" s="110" t="s">
        <v>1095</v>
      </c>
      <c r="L909" s="10" t="s">
        <v>10189</v>
      </c>
    </row>
    <row r="910" spans="7:12" ht="15" x14ac:dyDescent="0.2">
      <c r="G910" s="106"/>
      <c r="H910" s="104" t="str">
        <f t="shared" si="19"/>
        <v/>
      </c>
      <c r="I910" s="104"/>
      <c r="J910" s="110" t="s">
        <v>6069</v>
      </c>
      <c r="K910" s="110" t="s">
        <v>1095</v>
      </c>
      <c r="L910" s="10" t="s">
        <v>10185</v>
      </c>
    </row>
    <row r="911" spans="7:12" ht="15" x14ac:dyDescent="0.2">
      <c r="G911" s="106"/>
      <c r="H911" s="104" t="str">
        <f t="shared" si="19"/>
        <v/>
      </c>
      <c r="I911" s="104"/>
      <c r="J911" s="110" t="s">
        <v>6070</v>
      </c>
      <c r="K911" s="110" t="s">
        <v>1095</v>
      </c>
      <c r="L911" s="10" t="s">
        <v>10190</v>
      </c>
    </row>
    <row r="912" spans="7:12" ht="15" x14ac:dyDescent="0.2">
      <c r="G912" s="106"/>
      <c r="H912" s="104" t="str">
        <f t="shared" si="19"/>
        <v/>
      </c>
      <c r="I912" s="104"/>
      <c r="J912" s="110" t="s">
        <v>14195</v>
      </c>
      <c r="K912" s="110" t="s">
        <v>1095</v>
      </c>
      <c r="L912" s="10" t="s">
        <v>10191</v>
      </c>
    </row>
    <row r="913" spans="7:12" ht="15" x14ac:dyDescent="0.2">
      <c r="G913" s="106"/>
      <c r="H913" s="104" t="str">
        <f t="shared" si="19"/>
        <v/>
      </c>
      <c r="I913" s="104"/>
      <c r="J913" s="110" t="s">
        <v>6071</v>
      </c>
      <c r="K913" s="110" t="s">
        <v>1095</v>
      </c>
      <c r="L913" s="10" t="s">
        <v>10192</v>
      </c>
    </row>
    <row r="914" spans="7:12" ht="15" x14ac:dyDescent="0.2">
      <c r="G914" s="106"/>
      <c r="H914" s="104" t="str">
        <f t="shared" si="19"/>
        <v/>
      </c>
      <c r="I914" s="104"/>
      <c r="J914" s="110" t="s">
        <v>6072</v>
      </c>
      <c r="K914" s="110" t="s">
        <v>1095</v>
      </c>
      <c r="L914" s="10" t="s">
        <v>1095</v>
      </c>
    </row>
    <row r="915" spans="7:12" ht="15" x14ac:dyDescent="0.2">
      <c r="G915" s="106"/>
      <c r="H915" s="104" t="str">
        <f t="shared" si="19"/>
        <v/>
      </c>
      <c r="I915" s="104"/>
      <c r="J915" s="110" t="s">
        <v>6073</v>
      </c>
      <c r="K915" s="110" t="s">
        <v>1095</v>
      </c>
      <c r="L915" s="10" t="s">
        <v>10193</v>
      </c>
    </row>
    <row r="916" spans="7:12" ht="15" x14ac:dyDescent="0.2">
      <c r="G916" s="106"/>
      <c r="H916" s="104" t="str">
        <f t="shared" si="19"/>
        <v/>
      </c>
      <c r="I916" s="104"/>
      <c r="J916" s="110" t="s">
        <v>6074</v>
      </c>
      <c r="K916" s="110" t="s">
        <v>1095</v>
      </c>
      <c r="L916" s="10" t="s">
        <v>1095</v>
      </c>
    </row>
    <row r="917" spans="7:12" ht="15" x14ac:dyDescent="0.2">
      <c r="G917" s="106"/>
      <c r="H917" s="104" t="str">
        <f t="shared" si="19"/>
        <v/>
      </c>
      <c r="I917" s="104"/>
      <c r="J917" s="110" t="s">
        <v>6075</v>
      </c>
      <c r="K917" s="110" t="s">
        <v>1095</v>
      </c>
      <c r="L917" s="10" t="s">
        <v>1095</v>
      </c>
    </row>
    <row r="918" spans="7:12" ht="15" x14ac:dyDescent="0.2">
      <c r="G918" s="106"/>
      <c r="H918" s="104" t="str">
        <f t="shared" si="19"/>
        <v/>
      </c>
      <c r="I918" s="104"/>
      <c r="J918" s="110" t="s">
        <v>6076</v>
      </c>
      <c r="K918" s="110" t="s">
        <v>1095</v>
      </c>
      <c r="L918" s="10" t="s">
        <v>10194</v>
      </c>
    </row>
    <row r="919" spans="7:12" ht="15" x14ac:dyDescent="0.2">
      <c r="G919" s="106"/>
      <c r="H919" s="104" t="str">
        <f t="shared" si="19"/>
        <v/>
      </c>
      <c r="I919" s="104"/>
      <c r="J919" s="110" t="s">
        <v>13992</v>
      </c>
      <c r="K919" s="110" t="s">
        <v>1095</v>
      </c>
      <c r="L919" s="10" t="s">
        <v>10195</v>
      </c>
    </row>
    <row r="920" spans="7:12" ht="15" x14ac:dyDescent="0.2">
      <c r="G920" s="106"/>
      <c r="H920" s="104" t="str">
        <f t="shared" si="19"/>
        <v/>
      </c>
      <c r="I920" s="104"/>
      <c r="J920" s="110" t="s">
        <v>6077</v>
      </c>
      <c r="K920" s="110" t="s">
        <v>1095</v>
      </c>
      <c r="L920" s="10" t="s">
        <v>10196</v>
      </c>
    </row>
    <row r="921" spans="7:12" ht="15" x14ac:dyDescent="0.2">
      <c r="G921" s="106"/>
      <c r="H921" s="104" t="str">
        <f t="shared" si="19"/>
        <v/>
      </c>
      <c r="I921" s="104"/>
      <c r="J921" s="110" t="s">
        <v>6078</v>
      </c>
      <c r="K921" s="110" t="s">
        <v>1095</v>
      </c>
      <c r="L921" s="10" t="s">
        <v>10197</v>
      </c>
    </row>
    <row r="922" spans="7:12" ht="15" x14ac:dyDescent="0.2">
      <c r="G922" s="106"/>
      <c r="H922" s="104" t="str">
        <f t="shared" si="19"/>
        <v/>
      </c>
      <c r="I922" s="104"/>
      <c r="J922" s="110" t="s">
        <v>14196</v>
      </c>
      <c r="K922" s="110" t="s">
        <v>1095</v>
      </c>
      <c r="L922" s="10" t="s">
        <v>10198</v>
      </c>
    </row>
    <row r="923" spans="7:12" ht="15" x14ac:dyDescent="0.2">
      <c r="G923" s="106"/>
      <c r="H923" s="104" t="str">
        <f t="shared" si="19"/>
        <v/>
      </c>
      <c r="I923" s="104"/>
      <c r="J923" s="110" t="s">
        <v>6079</v>
      </c>
      <c r="K923" s="110" t="s">
        <v>1095</v>
      </c>
      <c r="L923" s="10" t="s">
        <v>10199</v>
      </c>
    </row>
    <row r="924" spans="7:12" ht="15" x14ac:dyDescent="0.2">
      <c r="G924" s="106"/>
      <c r="H924" s="104" t="str">
        <f t="shared" si="19"/>
        <v/>
      </c>
      <c r="I924" s="104"/>
      <c r="J924" s="110" t="s">
        <v>6080</v>
      </c>
      <c r="K924" s="110" t="s">
        <v>1095</v>
      </c>
      <c r="L924" s="10" t="s">
        <v>10200</v>
      </c>
    </row>
    <row r="925" spans="7:12" ht="15" x14ac:dyDescent="0.2">
      <c r="G925" s="106"/>
      <c r="H925" s="104" t="str">
        <f t="shared" si="19"/>
        <v/>
      </c>
      <c r="I925" s="104"/>
      <c r="J925" s="110" t="s">
        <v>6081</v>
      </c>
      <c r="K925" s="110" t="s">
        <v>1095</v>
      </c>
      <c r="L925" s="10" t="s">
        <v>10201</v>
      </c>
    </row>
    <row r="926" spans="7:12" ht="15" x14ac:dyDescent="0.2">
      <c r="G926" s="106"/>
      <c r="H926" s="104" t="str">
        <f t="shared" si="19"/>
        <v/>
      </c>
      <c r="I926" s="104"/>
      <c r="J926" s="110" t="s">
        <v>6082</v>
      </c>
      <c r="K926" s="110" t="s">
        <v>1095</v>
      </c>
      <c r="L926" s="10" t="s">
        <v>10202</v>
      </c>
    </row>
    <row r="927" spans="7:12" ht="15" x14ac:dyDescent="0.2">
      <c r="G927" s="106"/>
      <c r="H927" s="104" t="str">
        <f t="shared" si="19"/>
        <v/>
      </c>
      <c r="I927" s="104"/>
      <c r="J927" s="110" t="s">
        <v>6083</v>
      </c>
      <c r="K927" s="110" t="s">
        <v>1095</v>
      </c>
      <c r="L927" s="10" t="s">
        <v>10203</v>
      </c>
    </row>
    <row r="928" spans="7:12" ht="15" x14ac:dyDescent="0.2">
      <c r="G928" s="106"/>
      <c r="H928" s="104" t="str">
        <f t="shared" si="19"/>
        <v/>
      </c>
      <c r="I928" s="104"/>
      <c r="J928" s="110" t="s">
        <v>6084</v>
      </c>
      <c r="K928" s="110" t="s">
        <v>1095</v>
      </c>
      <c r="L928" s="10" t="s">
        <v>10204</v>
      </c>
    </row>
    <row r="929" spans="7:12" ht="15" x14ac:dyDescent="0.2">
      <c r="G929" s="106"/>
      <c r="H929" s="104" t="str">
        <f t="shared" si="19"/>
        <v/>
      </c>
      <c r="I929" s="104"/>
      <c r="J929" s="110" t="s">
        <v>14197</v>
      </c>
      <c r="K929" s="110" t="s">
        <v>1095</v>
      </c>
      <c r="L929" s="10" t="s">
        <v>10205</v>
      </c>
    </row>
    <row r="930" spans="7:12" ht="15" x14ac:dyDescent="0.2">
      <c r="G930" s="106"/>
      <c r="H930" s="104" t="str">
        <f t="shared" si="19"/>
        <v/>
      </c>
      <c r="I930" s="104"/>
      <c r="J930" s="110" t="s">
        <v>6085</v>
      </c>
      <c r="K930" s="110" t="s">
        <v>1095</v>
      </c>
      <c r="L930" s="10" t="s">
        <v>1095</v>
      </c>
    </row>
    <row r="931" spans="7:12" ht="15" x14ac:dyDescent="0.2">
      <c r="G931" s="106"/>
      <c r="H931" s="104" t="str">
        <f t="shared" si="19"/>
        <v/>
      </c>
      <c r="I931" s="104"/>
      <c r="J931" s="110" t="s">
        <v>6086</v>
      </c>
      <c r="K931" s="110" t="s">
        <v>1095</v>
      </c>
      <c r="L931" s="10" t="s">
        <v>10206</v>
      </c>
    </row>
    <row r="932" spans="7:12" ht="15" x14ac:dyDescent="0.2">
      <c r="G932" s="106"/>
      <c r="H932" s="104" t="str">
        <f t="shared" si="19"/>
        <v/>
      </c>
      <c r="I932" s="104"/>
      <c r="J932" s="110" t="s">
        <v>6087</v>
      </c>
      <c r="K932" s="110" t="s">
        <v>1095</v>
      </c>
      <c r="L932" s="10" t="s">
        <v>10207</v>
      </c>
    </row>
    <row r="933" spans="7:12" ht="15" x14ac:dyDescent="0.2">
      <c r="G933" s="106"/>
      <c r="H933" s="104" t="str">
        <f t="shared" si="19"/>
        <v/>
      </c>
      <c r="I933" s="104"/>
      <c r="J933" s="110" t="s">
        <v>6088</v>
      </c>
      <c r="K933" s="110" t="s">
        <v>1095</v>
      </c>
      <c r="L933" s="10" t="s">
        <v>10208</v>
      </c>
    </row>
    <row r="934" spans="7:12" ht="15" x14ac:dyDescent="0.2">
      <c r="G934" s="106"/>
      <c r="H934" s="104" t="str">
        <f t="shared" si="19"/>
        <v/>
      </c>
      <c r="I934" s="104"/>
      <c r="J934" s="110" t="s">
        <v>6089</v>
      </c>
      <c r="K934" s="110" t="s">
        <v>1095</v>
      </c>
      <c r="L934" s="10" t="s">
        <v>10209</v>
      </c>
    </row>
    <row r="935" spans="7:12" ht="15" x14ac:dyDescent="0.2">
      <c r="G935" s="106"/>
      <c r="H935" s="104" t="str">
        <f t="shared" si="19"/>
        <v/>
      </c>
      <c r="I935" s="104"/>
      <c r="J935" s="110" t="s">
        <v>6090</v>
      </c>
      <c r="K935" s="110" t="s">
        <v>1095</v>
      </c>
      <c r="L935" s="10" t="s">
        <v>10210</v>
      </c>
    </row>
    <row r="936" spans="7:12" ht="15" x14ac:dyDescent="0.2">
      <c r="G936" s="106"/>
      <c r="H936" s="104" t="str">
        <f t="shared" si="19"/>
        <v/>
      </c>
      <c r="I936" s="104"/>
      <c r="J936" s="110" t="s">
        <v>14198</v>
      </c>
      <c r="K936" s="110" t="s">
        <v>1095</v>
      </c>
      <c r="L936" s="10" t="s">
        <v>10211</v>
      </c>
    </row>
    <row r="937" spans="7:12" ht="15" x14ac:dyDescent="0.2">
      <c r="G937" s="106"/>
      <c r="H937" s="104" t="str">
        <f t="shared" si="19"/>
        <v/>
      </c>
      <c r="I937" s="104"/>
      <c r="J937" s="110" t="s">
        <v>6091</v>
      </c>
      <c r="K937" s="110" t="s">
        <v>1095</v>
      </c>
      <c r="L937" s="10" t="s">
        <v>10212</v>
      </c>
    </row>
    <row r="938" spans="7:12" ht="15" x14ac:dyDescent="0.2">
      <c r="G938" s="106"/>
      <c r="H938" s="104" t="str">
        <f t="shared" si="19"/>
        <v/>
      </c>
      <c r="I938" s="104"/>
      <c r="J938" s="110" t="s">
        <v>6092</v>
      </c>
      <c r="K938" s="110" t="s">
        <v>1095</v>
      </c>
      <c r="L938" s="10" t="s">
        <v>10213</v>
      </c>
    </row>
    <row r="939" spans="7:12" ht="15" x14ac:dyDescent="0.2">
      <c r="G939" s="106"/>
      <c r="H939" s="104" t="str">
        <f t="shared" si="19"/>
        <v/>
      </c>
      <c r="I939" s="104"/>
      <c r="J939" s="110" t="s">
        <v>6093</v>
      </c>
      <c r="K939" s="110" t="s">
        <v>1095</v>
      </c>
      <c r="L939" s="10" t="s">
        <v>10214</v>
      </c>
    </row>
    <row r="940" spans="7:12" ht="15" x14ac:dyDescent="0.2">
      <c r="G940" s="106"/>
      <c r="H940" s="104" t="str">
        <f t="shared" si="19"/>
        <v/>
      </c>
      <c r="I940" s="104"/>
      <c r="J940" s="110" t="s">
        <v>6094</v>
      </c>
      <c r="K940" s="110" t="s">
        <v>1095</v>
      </c>
      <c r="L940" s="10" t="s">
        <v>10215</v>
      </c>
    </row>
    <row r="941" spans="7:12" ht="15" x14ac:dyDescent="0.2">
      <c r="G941" s="106"/>
      <c r="H941" s="104" t="str">
        <f t="shared" si="19"/>
        <v/>
      </c>
      <c r="I941" s="104"/>
      <c r="J941" s="110" t="s">
        <v>6095</v>
      </c>
      <c r="K941" s="110" t="s">
        <v>1095</v>
      </c>
      <c r="L941" s="10" t="s">
        <v>10216</v>
      </c>
    </row>
    <row r="942" spans="7:12" ht="15" x14ac:dyDescent="0.2">
      <c r="G942" s="106"/>
      <c r="H942" s="104" t="str">
        <f t="shared" si="19"/>
        <v/>
      </c>
      <c r="I942" s="104"/>
      <c r="J942" s="110" t="s">
        <v>6096</v>
      </c>
      <c r="K942" s="110" t="s">
        <v>1095</v>
      </c>
      <c r="L942" s="10" t="s">
        <v>1095</v>
      </c>
    </row>
    <row r="943" spans="7:12" ht="15" x14ac:dyDescent="0.2">
      <c r="G943" s="106"/>
      <c r="H943" s="104" t="str">
        <f t="shared" si="19"/>
        <v/>
      </c>
      <c r="I943" s="104"/>
      <c r="J943" s="110" t="s">
        <v>6097</v>
      </c>
      <c r="K943" s="110" t="s">
        <v>1095</v>
      </c>
      <c r="L943" s="10" t="s">
        <v>1095</v>
      </c>
    </row>
    <row r="944" spans="7:12" ht="15" x14ac:dyDescent="0.2">
      <c r="G944" s="106"/>
      <c r="H944" s="104" t="str">
        <f t="shared" si="19"/>
        <v/>
      </c>
      <c r="I944" s="104"/>
      <c r="J944" s="110" t="s">
        <v>14199</v>
      </c>
      <c r="K944" s="110" t="s">
        <v>1095</v>
      </c>
      <c r="L944" s="10" t="s">
        <v>10217</v>
      </c>
    </row>
    <row r="945" spans="7:12" ht="15" x14ac:dyDescent="0.2">
      <c r="G945" s="106"/>
      <c r="H945" s="104" t="str">
        <f t="shared" si="19"/>
        <v/>
      </c>
      <c r="I945" s="104"/>
      <c r="J945" s="110" t="s">
        <v>6098</v>
      </c>
      <c r="K945" s="110" t="s">
        <v>1095</v>
      </c>
      <c r="L945" s="10" t="s">
        <v>10218</v>
      </c>
    </row>
    <row r="946" spans="7:12" ht="15" x14ac:dyDescent="0.2">
      <c r="G946" s="106"/>
      <c r="H946" s="104" t="str">
        <f t="shared" si="19"/>
        <v/>
      </c>
      <c r="I946" s="104"/>
      <c r="J946" s="110" t="s">
        <v>6099</v>
      </c>
      <c r="K946" s="110" t="s">
        <v>1095</v>
      </c>
      <c r="L946" s="10" t="s">
        <v>10219</v>
      </c>
    </row>
    <row r="947" spans="7:12" ht="15" x14ac:dyDescent="0.2">
      <c r="G947" s="106"/>
      <c r="H947" s="104" t="str">
        <f t="shared" si="19"/>
        <v/>
      </c>
      <c r="I947" s="104"/>
      <c r="J947" s="110" t="s">
        <v>6100</v>
      </c>
      <c r="K947" s="110" t="s">
        <v>1095</v>
      </c>
      <c r="L947" s="10" t="s">
        <v>1095</v>
      </c>
    </row>
    <row r="948" spans="7:12" ht="15" x14ac:dyDescent="0.2">
      <c r="G948" s="106"/>
      <c r="H948" s="104" t="str">
        <f t="shared" si="19"/>
        <v/>
      </c>
      <c r="I948" s="104"/>
      <c r="J948" s="110" t="s">
        <v>6101</v>
      </c>
      <c r="K948" s="110" t="s">
        <v>1095</v>
      </c>
      <c r="L948" s="10" t="s">
        <v>1095</v>
      </c>
    </row>
    <row r="949" spans="7:12" ht="15" x14ac:dyDescent="0.2">
      <c r="G949" s="106"/>
      <c r="H949" s="104" t="str">
        <f t="shared" si="19"/>
        <v/>
      </c>
      <c r="I949" s="104"/>
      <c r="J949" s="110" t="s">
        <v>14200</v>
      </c>
      <c r="K949" s="110" t="s">
        <v>1095</v>
      </c>
      <c r="L949" s="10" t="s">
        <v>10220</v>
      </c>
    </row>
    <row r="950" spans="7:12" ht="15" x14ac:dyDescent="0.2">
      <c r="G950" s="106"/>
      <c r="H950" s="104" t="str">
        <f t="shared" si="19"/>
        <v/>
      </c>
      <c r="I950" s="104"/>
      <c r="J950" s="110" t="s">
        <v>14998</v>
      </c>
      <c r="K950" s="110" t="s">
        <v>1095</v>
      </c>
      <c r="L950" s="10" t="s">
        <v>10221</v>
      </c>
    </row>
    <row r="951" spans="7:12" ht="15" x14ac:dyDescent="0.2">
      <c r="G951" s="106"/>
      <c r="H951" s="104" t="str">
        <f t="shared" si="19"/>
        <v/>
      </c>
      <c r="I951" s="104"/>
      <c r="J951" s="110" t="s">
        <v>14999</v>
      </c>
      <c r="K951" s="110" t="s">
        <v>1095</v>
      </c>
      <c r="L951" s="10" t="s">
        <v>10222</v>
      </c>
    </row>
    <row r="952" spans="7:12" ht="15" x14ac:dyDescent="0.2">
      <c r="G952" s="106"/>
      <c r="H952" s="104" t="str">
        <f t="shared" si="19"/>
        <v/>
      </c>
      <c r="I952" s="104"/>
      <c r="J952" s="110" t="s">
        <v>15000</v>
      </c>
      <c r="K952" s="110" t="s">
        <v>1095</v>
      </c>
      <c r="L952" s="10" t="s">
        <v>10223</v>
      </c>
    </row>
    <row r="953" spans="7:12" ht="15" x14ac:dyDescent="0.2">
      <c r="G953" s="106"/>
      <c r="H953" s="104" t="str">
        <f t="shared" si="19"/>
        <v/>
      </c>
      <c r="I953" s="104"/>
      <c r="J953" s="110" t="s">
        <v>15001</v>
      </c>
      <c r="K953" s="110" t="s">
        <v>1095</v>
      </c>
      <c r="L953" s="10" t="s">
        <v>10224</v>
      </c>
    </row>
    <row r="954" spans="7:12" ht="15" x14ac:dyDescent="0.2">
      <c r="G954" s="106"/>
      <c r="H954" s="104" t="str">
        <f t="shared" si="19"/>
        <v/>
      </c>
      <c r="I954" s="104"/>
      <c r="J954" s="110" t="s">
        <v>15002</v>
      </c>
      <c r="K954" s="110" t="s">
        <v>1095</v>
      </c>
      <c r="L954" s="10" t="s">
        <v>10225</v>
      </c>
    </row>
    <row r="955" spans="7:12" ht="15" x14ac:dyDescent="0.2">
      <c r="G955" s="106"/>
      <c r="H955" s="104" t="str">
        <f t="shared" si="19"/>
        <v/>
      </c>
      <c r="I955" s="104"/>
      <c r="J955" s="110" t="s">
        <v>13993</v>
      </c>
      <c r="K955" s="110" t="s">
        <v>1095</v>
      </c>
      <c r="L955" s="10" t="s">
        <v>10226</v>
      </c>
    </row>
    <row r="956" spans="7:12" ht="15" x14ac:dyDescent="0.2">
      <c r="G956" s="106"/>
      <c r="H956" s="104" t="str">
        <f t="shared" si="19"/>
        <v/>
      </c>
      <c r="I956" s="104"/>
      <c r="J956" s="110" t="s">
        <v>13994</v>
      </c>
      <c r="K956" s="110" t="s">
        <v>1095</v>
      </c>
      <c r="L956" s="10" t="s">
        <v>10227</v>
      </c>
    </row>
    <row r="957" spans="7:12" ht="15" x14ac:dyDescent="0.2">
      <c r="G957" s="106"/>
      <c r="H957" s="104" t="str">
        <f t="shared" si="19"/>
        <v/>
      </c>
      <c r="I957" s="104"/>
      <c r="J957" s="110" t="s">
        <v>15003</v>
      </c>
      <c r="K957" s="110" t="s">
        <v>1095</v>
      </c>
      <c r="L957" s="10" t="s">
        <v>10228</v>
      </c>
    </row>
    <row r="958" spans="7:12" ht="15" x14ac:dyDescent="0.2">
      <c r="G958" s="106"/>
      <c r="H958" s="104" t="str">
        <f t="shared" si="19"/>
        <v/>
      </c>
      <c r="I958" s="104"/>
      <c r="J958" s="110" t="s">
        <v>13995</v>
      </c>
      <c r="K958" s="110" t="s">
        <v>1095</v>
      </c>
      <c r="L958" s="10" t="s">
        <v>10229</v>
      </c>
    </row>
    <row r="959" spans="7:12" ht="15" x14ac:dyDescent="0.2">
      <c r="G959" s="106"/>
      <c r="H959" s="104" t="str">
        <f t="shared" si="19"/>
        <v/>
      </c>
      <c r="I959" s="104"/>
      <c r="J959" s="110" t="s">
        <v>15004</v>
      </c>
      <c r="K959" s="110" t="s">
        <v>1095</v>
      </c>
      <c r="L959" s="10" t="s">
        <v>10230</v>
      </c>
    </row>
    <row r="960" spans="7:12" ht="15" x14ac:dyDescent="0.2">
      <c r="G960" s="106"/>
      <c r="H960" s="104" t="str">
        <f t="shared" si="19"/>
        <v/>
      </c>
      <c r="I960" s="104"/>
      <c r="J960" s="110" t="s">
        <v>6102</v>
      </c>
      <c r="K960" s="110" t="s">
        <v>1095</v>
      </c>
      <c r="L960" s="10" t="s">
        <v>9675</v>
      </c>
    </row>
    <row r="961" spans="7:12" ht="15" x14ac:dyDescent="0.2">
      <c r="G961" s="106"/>
      <c r="H961" s="104" t="str">
        <f t="shared" si="19"/>
        <v/>
      </c>
      <c r="I961" s="104"/>
      <c r="J961" s="110" t="s">
        <v>6103</v>
      </c>
      <c r="K961" s="110" t="s">
        <v>1095</v>
      </c>
      <c r="L961" s="10" t="s">
        <v>10231</v>
      </c>
    </row>
    <row r="962" spans="7:12" ht="15" x14ac:dyDescent="0.2">
      <c r="G962" s="106"/>
      <c r="H962" s="104" t="str">
        <f t="shared" si="19"/>
        <v/>
      </c>
      <c r="I962" s="104"/>
      <c r="J962" s="110" t="s">
        <v>6104</v>
      </c>
      <c r="K962" s="110" t="s">
        <v>1095</v>
      </c>
      <c r="L962" s="10" t="s">
        <v>10232</v>
      </c>
    </row>
    <row r="963" spans="7:12" ht="15" x14ac:dyDescent="0.2">
      <c r="G963" s="106"/>
      <c r="H963" s="104" t="str">
        <f t="shared" si="19"/>
        <v/>
      </c>
      <c r="I963" s="104"/>
      <c r="J963" s="110" t="s">
        <v>15005</v>
      </c>
      <c r="K963" s="110" t="s">
        <v>1095</v>
      </c>
      <c r="L963" s="10" t="s">
        <v>10233</v>
      </c>
    </row>
    <row r="964" spans="7:12" ht="15" x14ac:dyDescent="0.2">
      <c r="G964" s="106"/>
      <c r="H964" s="104" t="str">
        <f t="shared" si="19"/>
        <v/>
      </c>
      <c r="I964" s="104"/>
      <c r="J964" s="110" t="s">
        <v>15006</v>
      </c>
      <c r="K964" s="110" t="s">
        <v>1095</v>
      </c>
      <c r="L964" s="10" t="s">
        <v>10065</v>
      </c>
    </row>
    <row r="965" spans="7:12" ht="15" x14ac:dyDescent="0.2">
      <c r="G965" s="106"/>
      <c r="H965" s="104" t="str">
        <f t="shared" si="19"/>
        <v/>
      </c>
      <c r="I965" s="104"/>
      <c r="J965" s="110" t="s">
        <v>15007</v>
      </c>
      <c r="K965" s="110" t="s">
        <v>1095</v>
      </c>
      <c r="L965" s="10" t="s">
        <v>10234</v>
      </c>
    </row>
    <row r="966" spans="7:12" ht="15" x14ac:dyDescent="0.2">
      <c r="G966" s="106"/>
      <c r="H966" s="104" t="str">
        <f t="shared" si="19"/>
        <v/>
      </c>
      <c r="I966" s="104"/>
      <c r="J966" s="110" t="s">
        <v>13996</v>
      </c>
      <c r="K966" s="110" t="s">
        <v>1095</v>
      </c>
      <c r="L966" s="10" t="s">
        <v>10235</v>
      </c>
    </row>
    <row r="967" spans="7:12" ht="15" x14ac:dyDescent="0.2">
      <c r="G967" s="106"/>
      <c r="H967" s="104" t="str">
        <f t="shared" si="19"/>
        <v/>
      </c>
      <c r="I967" s="104"/>
      <c r="J967" s="110" t="s">
        <v>13997</v>
      </c>
      <c r="K967" s="110" t="s">
        <v>1095</v>
      </c>
      <c r="L967" s="10" t="s">
        <v>10236</v>
      </c>
    </row>
    <row r="968" spans="7:12" ht="15" x14ac:dyDescent="0.2">
      <c r="G968" s="106"/>
      <c r="H968" s="104" t="str">
        <f t="shared" si="19"/>
        <v/>
      </c>
      <c r="I968" s="104"/>
      <c r="J968" s="110" t="s">
        <v>15008</v>
      </c>
      <c r="K968" s="110" t="s">
        <v>1095</v>
      </c>
      <c r="L968" s="10" t="s">
        <v>10237</v>
      </c>
    </row>
    <row r="969" spans="7:12" ht="15" x14ac:dyDescent="0.2">
      <c r="G969" s="106"/>
      <c r="H969" s="104" t="str">
        <f t="shared" ref="H969:H1032" si="20">IF(I969="","",IFERROR((INDEX(A:D,MATCH($I969,D:D,0),2)),""))</f>
        <v/>
      </c>
      <c r="I969" s="104"/>
      <c r="J969" s="110" t="s">
        <v>6105</v>
      </c>
      <c r="K969" s="110" t="s">
        <v>1095</v>
      </c>
      <c r="L969" s="10" t="s">
        <v>1095</v>
      </c>
    </row>
    <row r="970" spans="7:12" ht="15" x14ac:dyDescent="0.2">
      <c r="G970" s="106"/>
      <c r="H970" s="104" t="str">
        <f t="shared" si="20"/>
        <v/>
      </c>
      <c r="I970" s="104"/>
      <c r="J970" s="110" t="s">
        <v>6106</v>
      </c>
      <c r="K970" s="110" t="s">
        <v>1095</v>
      </c>
      <c r="L970" s="10" t="s">
        <v>1095</v>
      </c>
    </row>
    <row r="971" spans="7:12" ht="15" x14ac:dyDescent="0.2">
      <c r="G971" s="106"/>
      <c r="H971" s="104" t="str">
        <f t="shared" si="20"/>
        <v/>
      </c>
      <c r="I971" s="104"/>
      <c r="J971" s="110" t="s">
        <v>6107</v>
      </c>
      <c r="K971" s="110" t="s">
        <v>1095</v>
      </c>
      <c r="L971" s="10" t="s">
        <v>1095</v>
      </c>
    </row>
    <row r="972" spans="7:12" ht="15" x14ac:dyDescent="0.2">
      <c r="G972" s="106"/>
      <c r="H972" s="104" t="str">
        <f t="shared" si="20"/>
        <v/>
      </c>
      <c r="I972" s="104"/>
      <c r="J972" s="110" t="s">
        <v>14201</v>
      </c>
      <c r="K972" s="110" t="s">
        <v>1095</v>
      </c>
      <c r="L972" s="10" t="s">
        <v>10238</v>
      </c>
    </row>
    <row r="973" spans="7:12" ht="15" x14ac:dyDescent="0.2">
      <c r="G973" s="106"/>
      <c r="H973" s="104" t="str">
        <f t="shared" si="20"/>
        <v/>
      </c>
      <c r="I973" s="104"/>
      <c r="J973" s="110" t="s">
        <v>6108</v>
      </c>
      <c r="K973" s="110" t="s">
        <v>1095</v>
      </c>
      <c r="L973" s="10" t="s">
        <v>10239</v>
      </c>
    </row>
    <row r="974" spans="7:12" ht="15" x14ac:dyDescent="0.2">
      <c r="G974" s="106"/>
      <c r="H974" s="104" t="str">
        <f t="shared" si="20"/>
        <v/>
      </c>
      <c r="I974" s="104"/>
      <c r="J974" s="110" t="s">
        <v>6109</v>
      </c>
      <c r="K974" s="110" t="s">
        <v>1095</v>
      </c>
      <c r="L974" s="10" t="s">
        <v>10240</v>
      </c>
    </row>
    <row r="975" spans="7:12" ht="15" x14ac:dyDescent="0.2">
      <c r="G975" s="106"/>
      <c r="H975" s="104" t="str">
        <f t="shared" si="20"/>
        <v/>
      </c>
      <c r="I975" s="104"/>
      <c r="J975" s="110" t="s">
        <v>6110</v>
      </c>
      <c r="K975" s="110" t="s">
        <v>1095</v>
      </c>
      <c r="L975" s="10" t="s">
        <v>10241</v>
      </c>
    </row>
    <row r="976" spans="7:12" ht="15" x14ac:dyDescent="0.2">
      <c r="G976" s="106"/>
      <c r="H976" s="104" t="str">
        <f t="shared" si="20"/>
        <v/>
      </c>
      <c r="I976" s="104"/>
      <c r="J976" s="110" t="s">
        <v>6111</v>
      </c>
      <c r="K976" s="110" t="s">
        <v>1095</v>
      </c>
      <c r="L976" s="10" t="s">
        <v>10242</v>
      </c>
    </row>
    <row r="977" spans="7:12" ht="15" x14ac:dyDescent="0.2">
      <c r="G977" s="106"/>
      <c r="H977" s="104" t="str">
        <f t="shared" si="20"/>
        <v/>
      </c>
      <c r="I977" s="104"/>
      <c r="J977" s="110" t="s">
        <v>6112</v>
      </c>
      <c r="K977" s="110" t="s">
        <v>1095</v>
      </c>
      <c r="L977" s="10" t="s">
        <v>10243</v>
      </c>
    </row>
    <row r="978" spans="7:12" ht="15" x14ac:dyDescent="0.2">
      <c r="G978" s="106"/>
      <c r="H978" s="104" t="str">
        <f t="shared" si="20"/>
        <v/>
      </c>
      <c r="I978" s="104"/>
      <c r="J978" s="110" t="s">
        <v>6113</v>
      </c>
      <c r="K978" s="110" t="s">
        <v>1095</v>
      </c>
      <c r="L978" s="10" t="s">
        <v>10244</v>
      </c>
    </row>
    <row r="979" spans="7:12" ht="15" x14ac:dyDescent="0.2">
      <c r="G979" s="106"/>
      <c r="H979" s="104" t="str">
        <f t="shared" si="20"/>
        <v/>
      </c>
      <c r="I979" s="104"/>
      <c r="J979" s="110" t="s">
        <v>13998</v>
      </c>
      <c r="K979" s="110" t="s">
        <v>1095</v>
      </c>
      <c r="L979" s="10" t="s">
        <v>10245</v>
      </c>
    </row>
    <row r="980" spans="7:12" ht="15" x14ac:dyDescent="0.2">
      <c r="G980" s="106"/>
      <c r="H980" s="104" t="str">
        <f t="shared" si="20"/>
        <v/>
      </c>
      <c r="I980" s="104"/>
      <c r="J980" s="110" t="s">
        <v>6114</v>
      </c>
      <c r="K980" s="110" t="s">
        <v>1095</v>
      </c>
      <c r="L980" s="10" t="s">
        <v>10246</v>
      </c>
    </row>
    <row r="981" spans="7:12" ht="15" x14ac:dyDescent="0.2">
      <c r="G981" s="106"/>
      <c r="H981" s="104" t="str">
        <f t="shared" si="20"/>
        <v/>
      </c>
      <c r="I981" s="104"/>
      <c r="J981" s="110" t="s">
        <v>6115</v>
      </c>
      <c r="K981" s="110" t="s">
        <v>1095</v>
      </c>
      <c r="L981" s="10" t="s">
        <v>10247</v>
      </c>
    </row>
    <row r="982" spans="7:12" ht="15" x14ac:dyDescent="0.2">
      <c r="G982" s="106"/>
      <c r="H982" s="104" t="str">
        <f t="shared" si="20"/>
        <v/>
      </c>
      <c r="I982" s="104"/>
      <c r="J982" s="110" t="s">
        <v>6116</v>
      </c>
      <c r="K982" s="110" t="s">
        <v>1095</v>
      </c>
      <c r="L982" s="10" t="s">
        <v>10248</v>
      </c>
    </row>
    <row r="983" spans="7:12" ht="15" x14ac:dyDescent="0.2">
      <c r="G983" s="106"/>
      <c r="H983" s="104" t="str">
        <f t="shared" si="20"/>
        <v/>
      </c>
      <c r="I983" s="104"/>
      <c r="J983" s="110" t="s">
        <v>6117</v>
      </c>
      <c r="K983" s="110" t="s">
        <v>1095</v>
      </c>
      <c r="L983" s="10" t="s">
        <v>10249</v>
      </c>
    </row>
    <row r="984" spans="7:12" ht="15" x14ac:dyDescent="0.2">
      <c r="G984" s="106"/>
      <c r="H984" s="104" t="str">
        <f t="shared" si="20"/>
        <v/>
      </c>
      <c r="I984" s="104"/>
      <c r="J984" s="110" t="s">
        <v>6118</v>
      </c>
      <c r="K984" s="110" t="s">
        <v>1095</v>
      </c>
      <c r="L984" s="10" t="s">
        <v>10250</v>
      </c>
    </row>
    <row r="985" spans="7:12" ht="15" x14ac:dyDescent="0.2">
      <c r="G985" s="106"/>
      <c r="H985" s="104" t="str">
        <f t="shared" si="20"/>
        <v/>
      </c>
      <c r="I985" s="104"/>
      <c r="J985" s="110" t="s">
        <v>6119</v>
      </c>
      <c r="K985" s="110" t="s">
        <v>1095</v>
      </c>
      <c r="L985" s="10" t="s">
        <v>10251</v>
      </c>
    </row>
    <row r="986" spans="7:12" ht="15" x14ac:dyDescent="0.2">
      <c r="G986" s="106"/>
      <c r="H986" s="104" t="str">
        <f t="shared" si="20"/>
        <v/>
      </c>
      <c r="I986" s="104"/>
      <c r="J986" s="110" t="s">
        <v>6120</v>
      </c>
      <c r="K986" s="110" t="s">
        <v>1095</v>
      </c>
      <c r="L986" s="10" t="s">
        <v>10252</v>
      </c>
    </row>
    <row r="987" spans="7:12" ht="15" x14ac:dyDescent="0.2">
      <c r="G987" s="106"/>
      <c r="H987" s="104" t="str">
        <f t="shared" si="20"/>
        <v/>
      </c>
      <c r="I987" s="104"/>
      <c r="J987" s="110" t="s">
        <v>14202</v>
      </c>
      <c r="K987" s="110" t="s">
        <v>1095</v>
      </c>
      <c r="L987" s="10" t="s">
        <v>10253</v>
      </c>
    </row>
    <row r="988" spans="7:12" ht="15" x14ac:dyDescent="0.2">
      <c r="G988" s="106"/>
      <c r="H988" s="104" t="str">
        <f t="shared" si="20"/>
        <v/>
      </c>
      <c r="I988" s="104"/>
      <c r="J988" s="110" t="s">
        <v>6121</v>
      </c>
      <c r="K988" s="110" t="s">
        <v>1095</v>
      </c>
      <c r="L988" s="10" t="s">
        <v>10254</v>
      </c>
    </row>
    <row r="989" spans="7:12" ht="15" x14ac:dyDescent="0.2">
      <c r="G989" s="106"/>
      <c r="H989" s="104" t="str">
        <f t="shared" si="20"/>
        <v/>
      </c>
      <c r="I989" s="104"/>
      <c r="J989" s="110" t="s">
        <v>6122</v>
      </c>
      <c r="K989" s="110" t="s">
        <v>1095</v>
      </c>
      <c r="L989" s="10" t="s">
        <v>10255</v>
      </c>
    </row>
    <row r="990" spans="7:12" ht="15" x14ac:dyDescent="0.2">
      <c r="G990" s="106"/>
      <c r="H990" s="104" t="str">
        <f t="shared" si="20"/>
        <v/>
      </c>
      <c r="I990" s="104"/>
      <c r="J990" s="110" t="s">
        <v>6123</v>
      </c>
      <c r="K990" s="110" t="s">
        <v>1095</v>
      </c>
      <c r="L990" s="10" t="s">
        <v>10256</v>
      </c>
    </row>
    <row r="991" spans="7:12" ht="15" x14ac:dyDescent="0.2">
      <c r="G991" s="106"/>
      <c r="H991" s="104" t="str">
        <f t="shared" si="20"/>
        <v/>
      </c>
      <c r="I991" s="104"/>
      <c r="J991" s="110" t="s">
        <v>6124</v>
      </c>
      <c r="K991" s="110" t="s">
        <v>1095</v>
      </c>
      <c r="L991" s="10" t="s">
        <v>10257</v>
      </c>
    </row>
    <row r="992" spans="7:12" ht="15" x14ac:dyDescent="0.2">
      <c r="G992" s="106"/>
      <c r="H992" s="104" t="str">
        <f t="shared" si="20"/>
        <v/>
      </c>
      <c r="I992" s="104"/>
      <c r="J992" s="110" t="s">
        <v>6125</v>
      </c>
      <c r="K992" s="110" t="s">
        <v>1095</v>
      </c>
      <c r="L992" s="10" t="s">
        <v>10258</v>
      </c>
    </row>
    <row r="993" spans="7:12" ht="15" x14ac:dyDescent="0.2">
      <c r="G993" s="106"/>
      <c r="H993" s="104" t="str">
        <f t="shared" si="20"/>
        <v/>
      </c>
      <c r="I993" s="104"/>
      <c r="J993" s="110" t="s">
        <v>6126</v>
      </c>
      <c r="K993" s="110" t="s">
        <v>1095</v>
      </c>
      <c r="L993" s="10" t="s">
        <v>10259</v>
      </c>
    </row>
    <row r="994" spans="7:12" ht="15" x14ac:dyDescent="0.2">
      <c r="G994" s="106"/>
      <c r="H994" s="104" t="str">
        <f t="shared" si="20"/>
        <v/>
      </c>
      <c r="I994" s="104"/>
      <c r="J994" s="110" t="s">
        <v>6127</v>
      </c>
      <c r="K994" s="110" t="s">
        <v>1095</v>
      </c>
      <c r="L994" s="10" t="s">
        <v>10260</v>
      </c>
    </row>
    <row r="995" spans="7:12" ht="15" x14ac:dyDescent="0.2">
      <c r="G995" s="106"/>
      <c r="H995" s="104" t="str">
        <f t="shared" si="20"/>
        <v/>
      </c>
      <c r="I995" s="104"/>
      <c r="J995" s="110" t="s">
        <v>14203</v>
      </c>
      <c r="K995" s="110" t="s">
        <v>1095</v>
      </c>
      <c r="L995" s="10" t="s">
        <v>10261</v>
      </c>
    </row>
    <row r="996" spans="7:12" ht="15" x14ac:dyDescent="0.2">
      <c r="G996" s="106"/>
      <c r="H996" s="104" t="str">
        <f t="shared" si="20"/>
        <v/>
      </c>
      <c r="I996" s="104"/>
      <c r="J996" s="110" t="s">
        <v>14204</v>
      </c>
      <c r="K996" s="110" t="s">
        <v>1095</v>
      </c>
      <c r="L996" s="10" t="s">
        <v>10262</v>
      </c>
    </row>
    <row r="997" spans="7:12" ht="15" x14ac:dyDescent="0.2">
      <c r="G997" s="106"/>
      <c r="H997" s="104" t="str">
        <f t="shared" si="20"/>
        <v/>
      </c>
      <c r="I997" s="104"/>
      <c r="J997" s="110" t="s">
        <v>6128</v>
      </c>
      <c r="K997" s="110" t="s">
        <v>1095</v>
      </c>
      <c r="L997" s="10" t="s">
        <v>1095</v>
      </c>
    </row>
    <row r="998" spans="7:12" ht="15" x14ac:dyDescent="0.2">
      <c r="G998" s="106"/>
      <c r="H998" s="104" t="str">
        <f t="shared" si="20"/>
        <v/>
      </c>
      <c r="I998" s="104"/>
      <c r="J998" s="110" t="s">
        <v>6129</v>
      </c>
      <c r="K998" s="110" t="s">
        <v>1095</v>
      </c>
      <c r="L998" s="10" t="s">
        <v>10263</v>
      </c>
    </row>
    <row r="999" spans="7:12" ht="15" x14ac:dyDescent="0.2">
      <c r="G999" s="106"/>
      <c r="H999" s="104" t="str">
        <f t="shared" si="20"/>
        <v/>
      </c>
      <c r="I999" s="104"/>
      <c r="J999" s="110" t="s">
        <v>6130</v>
      </c>
      <c r="K999" s="110" t="s">
        <v>1095</v>
      </c>
      <c r="L999" s="10" t="s">
        <v>10264</v>
      </c>
    </row>
    <row r="1000" spans="7:12" ht="15" x14ac:dyDescent="0.2">
      <c r="G1000" s="106"/>
      <c r="H1000" s="104" t="str">
        <f t="shared" si="20"/>
        <v/>
      </c>
      <c r="I1000" s="104"/>
      <c r="J1000" s="110" t="s">
        <v>6131</v>
      </c>
      <c r="K1000" s="110" t="s">
        <v>1095</v>
      </c>
      <c r="L1000" s="10" t="s">
        <v>10265</v>
      </c>
    </row>
    <row r="1001" spans="7:12" ht="15" x14ac:dyDescent="0.2">
      <c r="G1001" s="106"/>
      <c r="H1001" s="104" t="str">
        <f t="shared" si="20"/>
        <v/>
      </c>
      <c r="I1001" s="104"/>
      <c r="J1001" s="110" t="s">
        <v>13999</v>
      </c>
      <c r="K1001" s="110" t="s">
        <v>1095</v>
      </c>
      <c r="L1001" s="10" t="s">
        <v>10266</v>
      </c>
    </row>
    <row r="1002" spans="7:12" ht="15" x14ac:dyDescent="0.2">
      <c r="G1002" s="106"/>
      <c r="H1002" s="104" t="str">
        <f t="shared" si="20"/>
        <v/>
      </c>
      <c r="I1002" s="104"/>
      <c r="J1002" s="110" t="s">
        <v>6132</v>
      </c>
      <c r="K1002" s="110" t="s">
        <v>1095</v>
      </c>
      <c r="L1002" s="10" t="s">
        <v>10267</v>
      </c>
    </row>
    <row r="1003" spans="7:12" ht="15" x14ac:dyDescent="0.2">
      <c r="G1003" s="106"/>
      <c r="H1003" s="104" t="str">
        <f t="shared" si="20"/>
        <v/>
      </c>
      <c r="I1003" s="104"/>
      <c r="J1003" s="110" t="s">
        <v>6133</v>
      </c>
      <c r="K1003" s="110" t="s">
        <v>1095</v>
      </c>
      <c r="L1003" s="10" t="s">
        <v>10268</v>
      </c>
    </row>
    <row r="1004" spans="7:12" ht="15" x14ac:dyDescent="0.2">
      <c r="G1004" s="106"/>
      <c r="H1004" s="104" t="str">
        <f t="shared" si="20"/>
        <v/>
      </c>
      <c r="I1004" s="104"/>
      <c r="J1004" s="110" t="s">
        <v>6134</v>
      </c>
      <c r="K1004" s="110" t="s">
        <v>1095</v>
      </c>
      <c r="L1004" s="10" t="s">
        <v>10269</v>
      </c>
    </row>
    <row r="1005" spans="7:12" ht="15" x14ac:dyDescent="0.2">
      <c r="G1005" s="106"/>
      <c r="H1005" s="104" t="str">
        <f t="shared" si="20"/>
        <v/>
      </c>
      <c r="I1005" s="104"/>
      <c r="J1005" s="110" t="s">
        <v>6136</v>
      </c>
      <c r="K1005" s="110" t="s">
        <v>1095</v>
      </c>
      <c r="L1005" s="10" t="s">
        <v>10271</v>
      </c>
    </row>
    <row r="1006" spans="7:12" ht="15" x14ac:dyDescent="0.2">
      <c r="G1006" s="106"/>
      <c r="H1006" s="104" t="str">
        <f t="shared" si="20"/>
        <v/>
      </c>
      <c r="I1006" s="104"/>
      <c r="J1006" s="110" t="s">
        <v>6137</v>
      </c>
      <c r="K1006" s="110" t="s">
        <v>1095</v>
      </c>
      <c r="L1006" s="10" t="s">
        <v>10272</v>
      </c>
    </row>
    <row r="1007" spans="7:12" ht="15" x14ac:dyDescent="0.2">
      <c r="G1007" s="106"/>
      <c r="H1007" s="104" t="str">
        <f t="shared" si="20"/>
        <v/>
      </c>
      <c r="I1007" s="104"/>
      <c r="J1007" s="110" t="s">
        <v>6138</v>
      </c>
      <c r="K1007" s="110" t="s">
        <v>1095</v>
      </c>
      <c r="L1007" s="10" t="s">
        <v>10273</v>
      </c>
    </row>
    <row r="1008" spans="7:12" ht="15" x14ac:dyDescent="0.2">
      <c r="G1008" s="106"/>
      <c r="H1008" s="104" t="str">
        <f t="shared" si="20"/>
        <v/>
      </c>
      <c r="I1008" s="104"/>
      <c r="J1008" s="110" t="s">
        <v>6139</v>
      </c>
      <c r="K1008" s="110" t="s">
        <v>1095</v>
      </c>
      <c r="L1008" s="10" t="s">
        <v>1095</v>
      </c>
    </row>
    <row r="1009" spans="7:12" ht="15" x14ac:dyDescent="0.2">
      <c r="G1009" s="106"/>
      <c r="H1009" s="104" t="str">
        <f t="shared" si="20"/>
        <v/>
      </c>
      <c r="I1009" s="104"/>
      <c r="J1009" s="110" t="s">
        <v>6140</v>
      </c>
      <c r="K1009" s="110" t="s">
        <v>1095</v>
      </c>
      <c r="L1009" s="10" t="s">
        <v>10274</v>
      </c>
    </row>
    <row r="1010" spans="7:12" ht="15" x14ac:dyDescent="0.2">
      <c r="G1010" s="106"/>
      <c r="H1010" s="104" t="str">
        <f t="shared" si="20"/>
        <v/>
      </c>
      <c r="I1010" s="104"/>
      <c r="J1010" s="110" t="s">
        <v>6141</v>
      </c>
      <c r="K1010" s="110" t="s">
        <v>1095</v>
      </c>
      <c r="L1010" s="10" t="s">
        <v>10275</v>
      </c>
    </row>
    <row r="1011" spans="7:12" ht="15" x14ac:dyDescent="0.2">
      <c r="G1011" s="106"/>
      <c r="H1011" s="104" t="str">
        <f t="shared" si="20"/>
        <v/>
      </c>
      <c r="I1011" s="104"/>
      <c r="J1011" s="110" t="s">
        <v>6142</v>
      </c>
      <c r="K1011" s="110" t="s">
        <v>1095</v>
      </c>
      <c r="L1011" s="10" t="s">
        <v>10276</v>
      </c>
    </row>
    <row r="1012" spans="7:12" ht="15" x14ac:dyDescent="0.2">
      <c r="G1012" s="106"/>
      <c r="H1012" s="104" t="str">
        <f t="shared" si="20"/>
        <v/>
      </c>
      <c r="I1012" s="104"/>
      <c r="J1012" s="110" t="s">
        <v>6143</v>
      </c>
      <c r="K1012" s="110" t="s">
        <v>1095</v>
      </c>
      <c r="L1012" s="10" t="s">
        <v>10277</v>
      </c>
    </row>
    <row r="1013" spans="7:12" ht="15" x14ac:dyDescent="0.2">
      <c r="G1013" s="106"/>
      <c r="H1013" s="104" t="str">
        <f t="shared" si="20"/>
        <v/>
      </c>
      <c r="I1013" s="104"/>
      <c r="J1013" s="110" t="s">
        <v>6144</v>
      </c>
      <c r="K1013" s="110" t="s">
        <v>1095</v>
      </c>
      <c r="L1013" s="10" t="s">
        <v>10278</v>
      </c>
    </row>
    <row r="1014" spans="7:12" ht="15" x14ac:dyDescent="0.2">
      <c r="G1014" s="106"/>
      <c r="H1014" s="104" t="str">
        <f t="shared" si="20"/>
        <v/>
      </c>
      <c r="I1014" s="104"/>
      <c r="J1014" s="110" t="s">
        <v>6145</v>
      </c>
      <c r="K1014" s="110" t="s">
        <v>1095</v>
      </c>
      <c r="L1014" s="10" t="s">
        <v>1095</v>
      </c>
    </row>
    <row r="1015" spans="7:12" ht="15" x14ac:dyDescent="0.2">
      <c r="G1015" s="106"/>
      <c r="H1015" s="104" t="str">
        <f t="shared" si="20"/>
        <v/>
      </c>
      <c r="I1015" s="104"/>
      <c r="J1015" s="110" t="s">
        <v>6146</v>
      </c>
      <c r="K1015" s="110" t="s">
        <v>1095</v>
      </c>
      <c r="L1015" s="10" t="s">
        <v>1095</v>
      </c>
    </row>
    <row r="1016" spans="7:12" ht="15" x14ac:dyDescent="0.2">
      <c r="G1016" s="106"/>
      <c r="H1016" s="104" t="str">
        <f t="shared" si="20"/>
        <v/>
      </c>
      <c r="I1016" s="104"/>
      <c r="J1016" s="110" t="s">
        <v>6147</v>
      </c>
      <c r="K1016" s="110" t="s">
        <v>1095</v>
      </c>
      <c r="L1016" s="10" t="s">
        <v>10279</v>
      </c>
    </row>
    <row r="1017" spans="7:12" ht="15" x14ac:dyDescent="0.2">
      <c r="G1017" s="106"/>
      <c r="H1017" s="104" t="str">
        <f t="shared" si="20"/>
        <v/>
      </c>
      <c r="I1017" s="104"/>
      <c r="J1017" s="110" t="s">
        <v>6148</v>
      </c>
      <c r="K1017" s="110" t="s">
        <v>1095</v>
      </c>
      <c r="L1017" s="10" t="s">
        <v>10280</v>
      </c>
    </row>
    <row r="1018" spans="7:12" ht="15" x14ac:dyDescent="0.2">
      <c r="G1018" s="106"/>
      <c r="H1018" s="104" t="str">
        <f t="shared" si="20"/>
        <v/>
      </c>
      <c r="I1018" s="104"/>
      <c r="J1018" s="110" t="s">
        <v>6149</v>
      </c>
      <c r="K1018" s="110" t="s">
        <v>1095</v>
      </c>
      <c r="L1018" s="10" t="s">
        <v>1095</v>
      </c>
    </row>
    <row r="1019" spans="7:12" ht="15" x14ac:dyDescent="0.2">
      <c r="G1019" s="106"/>
      <c r="H1019" s="104" t="str">
        <f t="shared" si="20"/>
        <v/>
      </c>
      <c r="I1019" s="104"/>
      <c r="J1019" s="110" t="s">
        <v>6150</v>
      </c>
      <c r="K1019" s="110" t="s">
        <v>1095</v>
      </c>
      <c r="L1019" s="10" t="s">
        <v>10281</v>
      </c>
    </row>
    <row r="1020" spans="7:12" ht="15" x14ac:dyDescent="0.2">
      <c r="G1020" s="106"/>
      <c r="H1020" s="104" t="str">
        <f t="shared" si="20"/>
        <v/>
      </c>
      <c r="I1020" s="104"/>
      <c r="J1020" s="110" t="s">
        <v>6151</v>
      </c>
      <c r="K1020" s="110" t="s">
        <v>1095</v>
      </c>
      <c r="L1020" s="10" t="s">
        <v>10282</v>
      </c>
    </row>
    <row r="1021" spans="7:12" ht="15" x14ac:dyDescent="0.2">
      <c r="G1021" s="106"/>
      <c r="H1021" s="104" t="str">
        <f t="shared" si="20"/>
        <v/>
      </c>
      <c r="I1021" s="104"/>
      <c r="J1021" s="110" t="s">
        <v>6152</v>
      </c>
      <c r="K1021" s="110" t="s">
        <v>1095</v>
      </c>
      <c r="L1021" s="10" t="s">
        <v>10283</v>
      </c>
    </row>
    <row r="1022" spans="7:12" ht="15" x14ac:dyDescent="0.2">
      <c r="G1022" s="106"/>
      <c r="H1022" s="104" t="str">
        <f t="shared" si="20"/>
        <v/>
      </c>
      <c r="I1022" s="104"/>
      <c r="J1022" s="110" t="s">
        <v>6153</v>
      </c>
      <c r="K1022" s="110" t="s">
        <v>1095</v>
      </c>
      <c r="L1022" s="10" t="s">
        <v>10284</v>
      </c>
    </row>
    <row r="1023" spans="7:12" ht="15" x14ac:dyDescent="0.2">
      <c r="G1023" s="106"/>
      <c r="H1023" s="104" t="str">
        <f t="shared" si="20"/>
        <v/>
      </c>
      <c r="I1023" s="104"/>
      <c r="J1023" s="110" t="s">
        <v>6154</v>
      </c>
      <c r="K1023" s="110" t="s">
        <v>1095</v>
      </c>
      <c r="L1023" s="10" t="s">
        <v>10285</v>
      </c>
    </row>
    <row r="1024" spans="7:12" ht="15" x14ac:dyDescent="0.2">
      <c r="G1024" s="106"/>
      <c r="H1024" s="104" t="str">
        <f t="shared" si="20"/>
        <v/>
      </c>
      <c r="I1024" s="104"/>
      <c r="J1024" s="110" t="s">
        <v>6155</v>
      </c>
      <c r="K1024" s="110" t="s">
        <v>1095</v>
      </c>
      <c r="L1024" s="10" t="s">
        <v>10286</v>
      </c>
    </row>
    <row r="1025" spans="7:12" ht="15" x14ac:dyDescent="0.2">
      <c r="G1025" s="106"/>
      <c r="H1025" s="104" t="str">
        <f t="shared" si="20"/>
        <v/>
      </c>
      <c r="I1025" s="104"/>
      <c r="J1025" s="110" t="s">
        <v>6156</v>
      </c>
      <c r="K1025" s="110" t="s">
        <v>1095</v>
      </c>
      <c r="L1025" s="10" t="s">
        <v>10287</v>
      </c>
    </row>
    <row r="1026" spans="7:12" ht="15" x14ac:dyDescent="0.2">
      <c r="G1026" s="106"/>
      <c r="H1026" s="104" t="str">
        <f t="shared" si="20"/>
        <v/>
      </c>
      <c r="I1026" s="104"/>
      <c r="J1026" s="110" t="s">
        <v>6157</v>
      </c>
      <c r="K1026" s="110" t="s">
        <v>1095</v>
      </c>
      <c r="L1026" s="10" t="s">
        <v>1095</v>
      </c>
    </row>
    <row r="1027" spans="7:12" ht="15" x14ac:dyDescent="0.2">
      <c r="G1027" s="106"/>
      <c r="H1027" s="104" t="str">
        <f t="shared" si="20"/>
        <v/>
      </c>
      <c r="I1027" s="104"/>
      <c r="J1027" s="110" t="s">
        <v>6158</v>
      </c>
      <c r="K1027" s="110" t="s">
        <v>1095</v>
      </c>
      <c r="L1027" s="10" t="s">
        <v>10288</v>
      </c>
    </row>
    <row r="1028" spans="7:12" ht="15" x14ac:dyDescent="0.2">
      <c r="G1028" s="106"/>
      <c r="H1028" s="104" t="str">
        <f t="shared" si="20"/>
        <v/>
      </c>
      <c r="I1028" s="104"/>
      <c r="J1028" s="110" t="s">
        <v>6159</v>
      </c>
      <c r="K1028" s="110" t="s">
        <v>1095</v>
      </c>
      <c r="L1028" s="10" t="s">
        <v>1095</v>
      </c>
    </row>
    <row r="1029" spans="7:12" ht="15" x14ac:dyDescent="0.2">
      <c r="G1029" s="106"/>
      <c r="H1029" s="104" t="str">
        <f t="shared" si="20"/>
        <v/>
      </c>
      <c r="I1029" s="104"/>
      <c r="J1029" s="110" t="s">
        <v>6160</v>
      </c>
      <c r="K1029" s="110" t="s">
        <v>1095</v>
      </c>
      <c r="L1029" s="10" t="s">
        <v>10289</v>
      </c>
    </row>
    <row r="1030" spans="7:12" ht="15" x14ac:dyDescent="0.2">
      <c r="G1030" s="106"/>
      <c r="H1030" s="104" t="str">
        <f t="shared" si="20"/>
        <v/>
      </c>
      <c r="I1030" s="104"/>
      <c r="J1030" s="110" t="s">
        <v>14205</v>
      </c>
      <c r="K1030" s="110" t="s">
        <v>1095</v>
      </c>
      <c r="L1030" s="10" t="s">
        <v>10290</v>
      </c>
    </row>
    <row r="1031" spans="7:12" ht="15" x14ac:dyDescent="0.2">
      <c r="G1031" s="106"/>
      <c r="H1031" s="104" t="str">
        <f t="shared" si="20"/>
        <v/>
      </c>
      <c r="I1031" s="104"/>
      <c r="J1031" s="110" t="s">
        <v>6161</v>
      </c>
      <c r="K1031" s="110" t="s">
        <v>1095</v>
      </c>
      <c r="L1031" s="10" t="s">
        <v>10291</v>
      </c>
    </row>
    <row r="1032" spans="7:12" ht="15" x14ac:dyDescent="0.2">
      <c r="G1032" s="106"/>
      <c r="H1032" s="104" t="str">
        <f t="shared" si="20"/>
        <v/>
      </c>
      <c r="I1032" s="104"/>
      <c r="J1032" s="110" t="s">
        <v>14206</v>
      </c>
      <c r="K1032" s="110" t="s">
        <v>1095</v>
      </c>
      <c r="L1032" s="10" t="s">
        <v>10292</v>
      </c>
    </row>
    <row r="1033" spans="7:12" ht="15" x14ac:dyDescent="0.2">
      <c r="G1033" s="106"/>
      <c r="H1033" s="104" t="str">
        <f t="shared" ref="H1033:H1096" si="21">IF(I1033="","",IFERROR((INDEX(A:D,MATCH($I1033,D:D,0),2)),""))</f>
        <v/>
      </c>
      <c r="I1033" s="104"/>
      <c r="J1033" s="110" t="s">
        <v>6162</v>
      </c>
      <c r="K1033" s="110" t="s">
        <v>1095</v>
      </c>
      <c r="L1033" s="10" t="s">
        <v>10293</v>
      </c>
    </row>
    <row r="1034" spans="7:12" ht="15" x14ac:dyDescent="0.2">
      <c r="G1034" s="106"/>
      <c r="H1034" s="104" t="str">
        <f t="shared" si="21"/>
        <v/>
      </c>
      <c r="I1034" s="104"/>
      <c r="J1034" s="110" t="s">
        <v>6163</v>
      </c>
      <c r="K1034" s="110" t="s">
        <v>1095</v>
      </c>
      <c r="L1034" s="10" t="s">
        <v>1095</v>
      </c>
    </row>
    <row r="1035" spans="7:12" ht="15" x14ac:dyDescent="0.2">
      <c r="G1035" s="106"/>
      <c r="H1035" s="104" t="str">
        <f t="shared" si="21"/>
        <v/>
      </c>
      <c r="I1035" s="104"/>
      <c r="J1035" s="110" t="s">
        <v>14207</v>
      </c>
      <c r="K1035" s="110" t="s">
        <v>1095</v>
      </c>
      <c r="L1035" s="10" t="s">
        <v>10294</v>
      </c>
    </row>
    <row r="1036" spans="7:12" ht="15" x14ac:dyDescent="0.2">
      <c r="G1036" s="106"/>
      <c r="H1036" s="104" t="str">
        <f t="shared" si="21"/>
        <v/>
      </c>
      <c r="I1036" s="104"/>
      <c r="J1036" s="110" t="s">
        <v>6164</v>
      </c>
      <c r="K1036" s="110" t="s">
        <v>1095</v>
      </c>
      <c r="L1036" s="10" t="s">
        <v>10295</v>
      </c>
    </row>
    <row r="1037" spans="7:12" ht="15" x14ac:dyDescent="0.2">
      <c r="G1037" s="106"/>
      <c r="H1037" s="104" t="str">
        <f t="shared" si="21"/>
        <v/>
      </c>
      <c r="I1037" s="104"/>
      <c r="J1037" s="110" t="s">
        <v>6165</v>
      </c>
      <c r="K1037" s="110" t="s">
        <v>1095</v>
      </c>
      <c r="L1037" s="10" t="s">
        <v>10296</v>
      </c>
    </row>
    <row r="1038" spans="7:12" ht="15" x14ac:dyDescent="0.2">
      <c r="G1038" s="106"/>
      <c r="H1038" s="104" t="str">
        <f t="shared" si="21"/>
        <v/>
      </c>
      <c r="I1038" s="104"/>
      <c r="J1038" s="110" t="s">
        <v>6166</v>
      </c>
      <c r="K1038" s="110" t="s">
        <v>1095</v>
      </c>
      <c r="L1038" s="10" t="s">
        <v>1095</v>
      </c>
    </row>
    <row r="1039" spans="7:12" ht="15" x14ac:dyDescent="0.2">
      <c r="G1039" s="106"/>
      <c r="H1039" s="104" t="str">
        <f t="shared" si="21"/>
        <v/>
      </c>
      <c r="I1039" s="104"/>
      <c r="J1039" s="110" t="s">
        <v>6167</v>
      </c>
      <c r="K1039" s="110" t="s">
        <v>1095</v>
      </c>
      <c r="L1039" s="10" t="s">
        <v>10297</v>
      </c>
    </row>
    <row r="1040" spans="7:12" ht="15" x14ac:dyDescent="0.2">
      <c r="G1040" s="106"/>
      <c r="H1040" s="104" t="str">
        <f t="shared" si="21"/>
        <v/>
      </c>
      <c r="I1040" s="104"/>
      <c r="J1040" s="110" t="s">
        <v>6168</v>
      </c>
      <c r="K1040" s="110" t="s">
        <v>1095</v>
      </c>
      <c r="L1040" s="10" t="s">
        <v>10298</v>
      </c>
    </row>
    <row r="1041" spans="7:12" ht="15" x14ac:dyDescent="0.2">
      <c r="G1041" s="106"/>
      <c r="H1041" s="104" t="str">
        <f t="shared" si="21"/>
        <v/>
      </c>
      <c r="I1041" s="104"/>
      <c r="J1041" s="110" t="s">
        <v>6169</v>
      </c>
      <c r="K1041" s="110" t="s">
        <v>1095</v>
      </c>
      <c r="L1041" s="10" t="s">
        <v>10299</v>
      </c>
    </row>
    <row r="1042" spans="7:12" ht="15" x14ac:dyDescent="0.2">
      <c r="G1042" s="106"/>
      <c r="H1042" s="104" t="str">
        <f t="shared" si="21"/>
        <v/>
      </c>
      <c r="I1042" s="104"/>
      <c r="J1042" s="110" t="s">
        <v>6170</v>
      </c>
      <c r="K1042" s="110" t="s">
        <v>1095</v>
      </c>
      <c r="L1042" s="10" t="s">
        <v>1095</v>
      </c>
    </row>
    <row r="1043" spans="7:12" ht="15" x14ac:dyDescent="0.2">
      <c r="G1043" s="106"/>
      <c r="H1043" s="104" t="str">
        <f t="shared" si="21"/>
        <v/>
      </c>
      <c r="I1043" s="104"/>
      <c r="J1043" s="110" t="s">
        <v>6171</v>
      </c>
      <c r="K1043" s="110" t="s">
        <v>1095</v>
      </c>
      <c r="L1043" s="10" t="s">
        <v>10300</v>
      </c>
    </row>
    <row r="1044" spans="7:12" ht="15" x14ac:dyDescent="0.2">
      <c r="G1044" s="106"/>
      <c r="H1044" s="104" t="str">
        <f t="shared" si="21"/>
        <v/>
      </c>
      <c r="I1044" s="104"/>
      <c r="J1044" s="110" t="s">
        <v>6172</v>
      </c>
      <c r="K1044" s="110" t="s">
        <v>1095</v>
      </c>
      <c r="L1044" s="10" t="s">
        <v>10301</v>
      </c>
    </row>
    <row r="1045" spans="7:12" ht="15" x14ac:dyDescent="0.2">
      <c r="G1045" s="106"/>
      <c r="H1045" s="104" t="str">
        <f t="shared" si="21"/>
        <v/>
      </c>
      <c r="I1045" s="104"/>
      <c r="J1045" s="110" t="s">
        <v>6173</v>
      </c>
      <c r="K1045" s="110" t="s">
        <v>1095</v>
      </c>
      <c r="L1045" s="10" t="s">
        <v>10302</v>
      </c>
    </row>
    <row r="1046" spans="7:12" ht="15" x14ac:dyDescent="0.2">
      <c r="G1046" s="106"/>
      <c r="H1046" s="104" t="str">
        <f t="shared" si="21"/>
        <v/>
      </c>
      <c r="I1046" s="104"/>
      <c r="J1046" s="110" t="s">
        <v>14208</v>
      </c>
      <c r="K1046" s="110" t="s">
        <v>1095</v>
      </c>
      <c r="L1046" s="10" t="s">
        <v>10303</v>
      </c>
    </row>
    <row r="1047" spans="7:12" ht="15" x14ac:dyDescent="0.2">
      <c r="G1047" s="106"/>
      <c r="H1047" s="104" t="str">
        <f t="shared" si="21"/>
        <v/>
      </c>
      <c r="I1047" s="104"/>
      <c r="J1047" s="110" t="s">
        <v>6174</v>
      </c>
      <c r="K1047" s="110" t="s">
        <v>1095</v>
      </c>
      <c r="L1047" s="10" t="s">
        <v>10304</v>
      </c>
    </row>
    <row r="1048" spans="7:12" ht="15" x14ac:dyDescent="0.2">
      <c r="G1048" s="106"/>
      <c r="H1048" s="104" t="str">
        <f t="shared" si="21"/>
        <v/>
      </c>
      <c r="I1048" s="104"/>
      <c r="J1048" s="110" t="s">
        <v>6175</v>
      </c>
      <c r="K1048" s="110" t="s">
        <v>1095</v>
      </c>
      <c r="L1048" s="10" t="s">
        <v>10305</v>
      </c>
    </row>
    <row r="1049" spans="7:12" ht="15" x14ac:dyDescent="0.2">
      <c r="G1049" s="106"/>
      <c r="H1049" s="104" t="str">
        <f t="shared" si="21"/>
        <v/>
      </c>
      <c r="I1049" s="104"/>
      <c r="J1049" s="110" t="s">
        <v>6176</v>
      </c>
      <c r="K1049" s="110" t="s">
        <v>1095</v>
      </c>
      <c r="L1049" s="10" t="s">
        <v>10306</v>
      </c>
    </row>
    <row r="1050" spans="7:12" ht="15" x14ac:dyDescent="0.2">
      <c r="G1050" s="106"/>
      <c r="H1050" s="104" t="str">
        <f t="shared" si="21"/>
        <v/>
      </c>
      <c r="I1050" s="104"/>
      <c r="J1050" s="110" t="s">
        <v>6177</v>
      </c>
      <c r="K1050" s="110" t="s">
        <v>1095</v>
      </c>
      <c r="L1050" s="10" t="s">
        <v>10307</v>
      </c>
    </row>
    <row r="1051" spans="7:12" ht="15" x14ac:dyDescent="0.2">
      <c r="G1051" s="106"/>
      <c r="H1051" s="104" t="str">
        <f t="shared" si="21"/>
        <v/>
      </c>
      <c r="I1051" s="104"/>
      <c r="J1051" s="110" t="s">
        <v>6178</v>
      </c>
      <c r="K1051" s="110" t="s">
        <v>1095</v>
      </c>
      <c r="L1051" s="10" t="s">
        <v>10308</v>
      </c>
    </row>
    <row r="1052" spans="7:12" ht="15" x14ac:dyDescent="0.2">
      <c r="G1052" s="106"/>
      <c r="H1052" s="104" t="str">
        <f t="shared" si="21"/>
        <v/>
      </c>
      <c r="I1052" s="104"/>
      <c r="J1052" s="110" t="s">
        <v>6179</v>
      </c>
      <c r="K1052" s="110" t="s">
        <v>1095</v>
      </c>
      <c r="L1052" s="10" t="s">
        <v>10308</v>
      </c>
    </row>
    <row r="1053" spans="7:12" ht="15" x14ac:dyDescent="0.2">
      <c r="G1053" s="106"/>
      <c r="H1053" s="104" t="str">
        <f t="shared" si="21"/>
        <v/>
      </c>
      <c r="I1053" s="104"/>
      <c r="J1053" s="110" t="s">
        <v>6180</v>
      </c>
      <c r="K1053" s="110" t="s">
        <v>1095</v>
      </c>
      <c r="L1053" s="10" t="s">
        <v>10309</v>
      </c>
    </row>
    <row r="1054" spans="7:12" ht="15" x14ac:dyDescent="0.2">
      <c r="G1054" s="106"/>
      <c r="H1054" s="104" t="str">
        <f t="shared" si="21"/>
        <v/>
      </c>
      <c r="I1054" s="104"/>
      <c r="J1054" s="110" t="s">
        <v>6181</v>
      </c>
      <c r="K1054" s="110" t="s">
        <v>1095</v>
      </c>
      <c r="L1054" s="10" t="s">
        <v>10310</v>
      </c>
    </row>
    <row r="1055" spans="7:12" ht="15" x14ac:dyDescent="0.2">
      <c r="G1055" s="106"/>
      <c r="H1055" s="104" t="str">
        <f t="shared" si="21"/>
        <v/>
      </c>
      <c r="I1055" s="104"/>
      <c r="J1055" s="110" t="s">
        <v>6182</v>
      </c>
      <c r="K1055" s="110" t="s">
        <v>1095</v>
      </c>
      <c r="L1055" s="10" t="s">
        <v>1095</v>
      </c>
    </row>
    <row r="1056" spans="7:12" ht="15" x14ac:dyDescent="0.2">
      <c r="G1056" s="106"/>
      <c r="H1056" s="104" t="str">
        <f t="shared" si="21"/>
        <v/>
      </c>
      <c r="I1056" s="104"/>
      <c r="J1056" s="110" t="s">
        <v>6183</v>
      </c>
      <c r="K1056" s="110" t="s">
        <v>1095</v>
      </c>
      <c r="L1056" s="10" t="s">
        <v>10311</v>
      </c>
    </row>
    <row r="1057" spans="7:12" ht="15" x14ac:dyDescent="0.2">
      <c r="G1057" s="106"/>
      <c r="H1057" s="104" t="str">
        <f t="shared" si="21"/>
        <v/>
      </c>
      <c r="I1057" s="104"/>
      <c r="J1057" s="110" t="s">
        <v>6184</v>
      </c>
      <c r="K1057" s="110" t="s">
        <v>1095</v>
      </c>
      <c r="L1057" s="10" t="s">
        <v>10312</v>
      </c>
    </row>
    <row r="1058" spans="7:12" ht="15" x14ac:dyDescent="0.2">
      <c r="G1058" s="106"/>
      <c r="H1058" s="104" t="str">
        <f t="shared" si="21"/>
        <v/>
      </c>
      <c r="I1058" s="104"/>
      <c r="J1058" s="110" t="s">
        <v>6185</v>
      </c>
      <c r="K1058" s="110" t="s">
        <v>1095</v>
      </c>
      <c r="L1058" s="10" t="s">
        <v>10313</v>
      </c>
    </row>
    <row r="1059" spans="7:12" ht="15" x14ac:dyDescent="0.2">
      <c r="G1059" s="106"/>
      <c r="H1059" s="104" t="str">
        <f t="shared" si="21"/>
        <v/>
      </c>
      <c r="I1059" s="104"/>
      <c r="J1059" s="110" t="s">
        <v>6186</v>
      </c>
      <c r="K1059" s="110" t="s">
        <v>1095</v>
      </c>
      <c r="L1059" s="10" t="s">
        <v>10314</v>
      </c>
    </row>
    <row r="1060" spans="7:12" ht="15" x14ac:dyDescent="0.2">
      <c r="G1060" s="106"/>
      <c r="H1060" s="104" t="str">
        <f t="shared" si="21"/>
        <v/>
      </c>
      <c r="I1060" s="104"/>
      <c r="J1060" s="110" t="s">
        <v>6187</v>
      </c>
      <c r="K1060" s="110" t="s">
        <v>1095</v>
      </c>
      <c r="L1060" s="10" t="s">
        <v>10315</v>
      </c>
    </row>
    <row r="1061" spans="7:12" ht="15" x14ac:dyDescent="0.2">
      <c r="G1061" s="106"/>
      <c r="H1061" s="104" t="str">
        <f t="shared" si="21"/>
        <v/>
      </c>
      <c r="I1061" s="104"/>
      <c r="J1061" s="110" t="s">
        <v>6188</v>
      </c>
      <c r="K1061" s="110" t="s">
        <v>1095</v>
      </c>
      <c r="L1061" s="10" t="s">
        <v>10316</v>
      </c>
    </row>
    <row r="1062" spans="7:12" ht="15" x14ac:dyDescent="0.2">
      <c r="G1062" s="106"/>
      <c r="H1062" s="104" t="str">
        <f t="shared" si="21"/>
        <v/>
      </c>
      <c r="I1062" s="104"/>
      <c r="J1062" s="110" t="s">
        <v>14209</v>
      </c>
      <c r="K1062" s="110" t="s">
        <v>1095</v>
      </c>
      <c r="L1062" s="10" t="s">
        <v>10317</v>
      </c>
    </row>
    <row r="1063" spans="7:12" ht="15" x14ac:dyDescent="0.2">
      <c r="G1063" s="106"/>
      <c r="H1063" s="104" t="str">
        <f t="shared" si="21"/>
        <v/>
      </c>
      <c r="I1063" s="104"/>
      <c r="J1063" s="110" t="s">
        <v>6189</v>
      </c>
      <c r="K1063" s="110" t="s">
        <v>1095</v>
      </c>
      <c r="L1063" s="10" t="s">
        <v>1095</v>
      </c>
    </row>
    <row r="1064" spans="7:12" ht="15" x14ac:dyDescent="0.2">
      <c r="G1064" s="106"/>
      <c r="H1064" s="104" t="str">
        <f t="shared" si="21"/>
        <v/>
      </c>
      <c r="I1064" s="104"/>
      <c r="J1064" s="110" t="s">
        <v>6190</v>
      </c>
      <c r="K1064" s="110" t="s">
        <v>1095</v>
      </c>
      <c r="L1064" s="10" t="s">
        <v>10318</v>
      </c>
    </row>
    <row r="1065" spans="7:12" ht="15" x14ac:dyDescent="0.2">
      <c r="G1065" s="106"/>
      <c r="H1065" s="104" t="str">
        <f t="shared" si="21"/>
        <v/>
      </c>
      <c r="I1065" s="104"/>
      <c r="J1065" s="110" t="s">
        <v>6191</v>
      </c>
      <c r="K1065" s="110" t="s">
        <v>1095</v>
      </c>
      <c r="L1065" s="10" t="s">
        <v>10319</v>
      </c>
    </row>
    <row r="1066" spans="7:12" ht="15" x14ac:dyDescent="0.2">
      <c r="G1066" s="106"/>
      <c r="H1066" s="104" t="str">
        <f t="shared" si="21"/>
        <v/>
      </c>
      <c r="I1066" s="104"/>
      <c r="J1066" s="110" t="s">
        <v>6192</v>
      </c>
      <c r="K1066" s="110" t="s">
        <v>1095</v>
      </c>
      <c r="L1066" s="10" t="s">
        <v>1095</v>
      </c>
    </row>
    <row r="1067" spans="7:12" ht="15" x14ac:dyDescent="0.2">
      <c r="G1067" s="106"/>
      <c r="H1067" s="104" t="str">
        <f t="shared" si="21"/>
        <v/>
      </c>
      <c r="I1067" s="104"/>
      <c r="J1067" s="110" t="s">
        <v>6193</v>
      </c>
      <c r="K1067" s="110" t="s">
        <v>1095</v>
      </c>
      <c r="L1067" s="10" t="s">
        <v>10320</v>
      </c>
    </row>
    <row r="1068" spans="7:12" ht="15" x14ac:dyDescent="0.2">
      <c r="G1068" s="106"/>
      <c r="H1068" s="104" t="str">
        <f t="shared" si="21"/>
        <v/>
      </c>
      <c r="I1068" s="104"/>
      <c r="J1068" s="110" t="s">
        <v>6194</v>
      </c>
      <c r="K1068" s="110" t="s">
        <v>1095</v>
      </c>
      <c r="L1068" s="10" t="s">
        <v>1095</v>
      </c>
    </row>
    <row r="1069" spans="7:12" ht="15" x14ac:dyDescent="0.2">
      <c r="G1069" s="106"/>
      <c r="H1069" s="104" t="str">
        <f t="shared" si="21"/>
        <v/>
      </c>
      <c r="I1069" s="104"/>
      <c r="J1069" s="110" t="s">
        <v>6195</v>
      </c>
      <c r="K1069" s="110" t="s">
        <v>1095</v>
      </c>
      <c r="L1069" s="10" t="s">
        <v>10321</v>
      </c>
    </row>
    <row r="1070" spans="7:12" ht="15" x14ac:dyDescent="0.2">
      <c r="G1070" s="106"/>
      <c r="H1070" s="104" t="str">
        <f t="shared" si="21"/>
        <v/>
      </c>
      <c r="I1070" s="104"/>
      <c r="J1070" s="110" t="s">
        <v>15009</v>
      </c>
      <c r="K1070" s="110" t="s">
        <v>1095</v>
      </c>
      <c r="L1070" s="10" t="s">
        <v>10322</v>
      </c>
    </row>
    <row r="1071" spans="7:12" ht="15" x14ac:dyDescent="0.2">
      <c r="G1071" s="106"/>
      <c r="H1071" s="104" t="str">
        <f t="shared" si="21"/>
        <v/>
      </c>
      <c r="I1071" s="104"/>
      <c r="J1071" s="110" t="s">
        <v>6196</v>
      </c>
      <c r="K1071" s="110" t="s">
        <v>1095</v>
      </c>
      <c r="L1071" s="10" t="s">
        <v>10323</v>
      </c>
    </row>
    <row r="1072" spans="7:12" ht="15" x14ac:dyDescent="0.2">
      <c r="G1072" s="106"/>
      <c r="H1072" s="104" t="str">
        <f t="shared" si="21"/>
        <v/>
      </c>
      <c r="I1072" s="104"/>
      <c r="J1072" s="110" t="s">
        <v>6197</v>
      </c>
      <c r="K1072" s="110" t="s">
        <v>1095</v>
      </c>
      <c r="L1072" s="10" t="s">
        <v>1095</v>
      </c>
    </row>
    <row r="1073" spans="7:12" ht="15" x14ac:dyDescent="0.2">
      <c r="G1073" s="106"/>
      <c r="H1073" s="104" t="str">
        <f t="shared" si="21"/>
        <v/>
      </c>
      <c r="I1073" s="104"/>
      <c r="J1073" s="110" t="s">
        <v>6198</v>
      </c>
      <c r="K1073" s="110" t="s">
        <v>1095</v>
      </c>
      <c r="L1073" s="10" t="s">
        <v>10324</v>
      </c>
    </row>
    <row r="1074" spans="7:12" ht="15" x14ac:dyDescent="0.2">
      <c r="G1074" s="106"/>
      <c r="H1074" s="104" t="str">
        <f t="shared" si="21"/>
        <v/>
      </c>
      <c r="I1074" s="104"/>
      <c r="J1074" s="110" t="s">
        <v>14210</v>
      </c>
      <c r="K1074" s="110" t="s">
        <v>1095</v>
      </c>
      <c r="L1074" s="10" t="s">
        <v>10325</v>
      </c>
    </row>
    <row r="1075" spans="7:12" ht="15" x14ac:dyDescent="0.2">
      <c r="G1075" s="106"/>
      <c r="H1075" s="104" t="str">
        <f t="shared" si="21"/>
        <v/>
      </c>
      <c r="I1075" s="104"/>
      <c r="J1075" s="110" t="s">
        <v>6199</v>
      </c>
      <c r="K1075" s="110" t="s">
        <v>1095</v>
      </c>
      <c r="L1075" s="10" t="s">
        <v>10326</v>
      </c>
    </row>
    <row r="1076" spans="7:12" ht="15" x14ac:dyDescent="0.2">
      <c r="G1076" s="106"/>
      <c r="H1076" s="104" t="str">
        <f t="shared" si="21"/>
        <v/>
      </c>
      <c r="I1076" s="104"/>
      <c r="J1076" s="110" t="s">
        <v>6200</v>
      </c>
      <c r="K1076" s="110" t="s">
        <v>1095</v>
      </c>
      <c r="L1076" s="10" t="s">
        <v>10327</v>
      </c>
    </row>
    <row r="1077" spans="7:12" ht="15" x14ac:dyDescent="0.2">
      <c r="G1077" s="106"/>
      <c r="H1077" s="104" t="str">
        <f t="shared" si="21"/>
        <v/>
      </c>
      <c r="I1077" s="104"/>
      <c r="J1077" s="110" t="s">
        <v>14211</v>
      </c>
      <c r="K1077" s="110" t="s">
        <v>1095</v>
      </c>
      <c r="L1077" s="10" t="s">
        <v>10328</v>
      </c>
    </row>
    <row r="1078" spans="7:12" ht="15" x14ac:dyDescent="0.2">
      <c r="G1078" s="106"/>
      <c r="H1078" s="104" t="str">
        <f t="shared" si="21"/>
        <v/>
      </c>
      <c r="I1078" s="104"/>
      <c r="J1078" s="110" t="s">
        <v>6201</v>
      </c>
      <c r="K1078" s="110" t="s">
        <v>1095</v>
      </c>
      <c r="L1078" s="10" t="s">
        <v>10329</v>
      </c>
    </row>
    <row r="1079" spans="7:12" ht="15" x14ac:dyDescent="0.2">
      <c r="G1079" s="106"/>
      <c r="H1079" s="104" t="str">
        <f t="shared" si="21"/>
        <v/>
      </c>
      <c r="I1079" s="104"/>
      <c r="J1079" s="110" t="s">
        <v>6202</v>
      </c>
      <c r="K1079" s="110" t="s">
        <v>1095</v>
      </c>
      <c r="L1079" s="10" t="s">
        <v>10330</v>
      </c>
    </row>
    <row r="1080" spans="7:12" ht="15" x14ac:dyDescent="0.2">
      <c r="G1080" s="106"/>
      <c r="H1080" s="104" t="str">
        <f t="shared" si="21"/>
        <v/>
      </c>
      <c r="I1080" s="104"/>
      <c r="J1080" s="110" t="s">
        <v>14212</v>
      </c>
      <c r="K1080" s="110" t="s">
        <v>1095</v>
      </c>
      <c r="L1080" s="10" t="s">
        <v>10331</v>
      </c>
    </row>
    <row r="1081" spans="7:12" ht="15" x14ac:dyDescent="0.2">
      <c r="G1081" s="106"/>
      <c r="H1081" s="104" t="str">
        <f t="shared" si="21"/>
        <v/>
      </c>
      <c r="I1081" s="104"/>
      <c r="J1081" s="110" t="s">
        <v>6203</v>
      </c>
      <c r="K1081" s="110" t="s">
        <v>1095</v>
      </c>
      <c r="L1081" s="10" t="s">
        <v>1095</v>
      </c>
    </row>
    <row r="1082" spans="7:12" ht="15" x14ac:dyDescent="0.2">
      <c r="G1082" s="106"/>
      <c r="H1082" s="104" t="str">
        <f t="shared" si="21"/>
        <v/>
      </c>
      <c r="I1082" s="104"/>
      <c r="J1082" s="110" t="s">
        <v>6204</v>
      </c>
      <c r="K1082" s="110" t="s">
        <v>1095</v>
      </c>
      <c r="L1082" s="10" t="s">
        <v>10332</v>
      </c>
    </row>
    <row r="1083" spans="7:12" ht="15" x14ac:dyDescent="0.2">
      <c r="G1083" s="106"/>
      <c r="H1083" s="104" t="str">
        <f t="shared" si="21"/>
        <v/>
      </c>
      <c r="I1083" s="104"/>
      <c r="J1083" s="110" t="s">
        <v>6205</v>
      </c>
      <c r="K1083" s="110" t="s">
        <v>1095</v>
      </c>
      <c r="L1083" s="10" t="s">
        <v>10333</v>
      </c>
    </row>
    <row r="1084" spans="7:12" ht="15" x14ac:dyDescent="0.2">
      <c r="G1084" s="106"/>
      <c r="H1084" s="104" t="str">
        <f t="shared" si="21"/>
        <v/>
      </c>
      <c r="I1084" s="104"/>
      <c r="J1084" s="110" t="s">
        <v>6206</v>
      </c>
      <c r="K1084" s="110" t="s">
        <v>1095</v>
      </c>
      <c r="L1084" s="10" t="s">
        <v>10333</v>
      </c>
    </row>
    <row r="1085" spans="7:12" ht="15" x14ac:dyDescent="0.2">
      <c r="G1085" s="106"/>
      <c r="H1085" s="104" t="str">
        <f t="shared" si="21"/>
        <v/>
      </c>
      <c r="I1085" s="104"/>
      <c r="J1085" s="110" t="s">
        <v>6207</v>
      </c>
      <c r="K1085" s="110" t="s">
        <v>1095</v>
      </c>
      <c r="L1085" s="10" t="s">
        <v>10334</v>
      </c>
    </row>
    <row r="1086" spans="7:12" ht="15" x14ac:dyDescent="0.2">
      <c r="G1086" s="106"/>
      <c r="H1086" s="104" t="str">
        <f t="shared" si="21"/>
        <v/>
      </c>
      <c r="I1086" s="104"/>
      <c r="J1086" s="110" t="s">
        <v>14213</v>
      </c>
      <c r="K1086" s="110" t="s">
        <v>1095</v>
      </c>
      <c r="L1086" s="10" t="s">
        <v>10335</v>
      </c>
    </row>
    <row r="1087" spans="7:12" ht="15" x14ac:dyDescent="0.2">
      <c r="G1087" s="106"/>
      <c r="H1087" s="104" t="str">
        <f t="shared" si="21"/>
        <v/>
      </c>
      <c r="I1087" s="104"/>
      <c r="J1087" s="110" t="s">
        <v>14214</v>
      </c>
      <c r="K1087" s="110" t="s">
        <v>1095</v>
      </c>
      <c r="L1087" s="10" t="s">
        <v>10336</v>
      </c>
    </row>
    <row r="1088" spans="7:12" ht="15" x14ac:dyDescent="0.2">
      <c r="G1088" s="106"/>
      <c r="H1088" s="104" t="str">
        <f t="shared" si="21"/>
        <v/>
      </c>
      <c r="I1088" s="104"/>
      <c r="J1088" s="110" t="s">
        <v>6208</v>
      </c>
      <c r="K1088" s="110" t="s">
        <v>1095</v>
      </c>
      <c r="L1088" s="10" t="s">
        <v>1095</v>
      </c>
    </row>
    <row r="1089" spans="7:12" ht="15" x14ac:dyDescent="0.2">
      <c r="G1089" s="106"/>
      <c r="H1089" s="104" t="str">
        <f t="shared" si="21"/>
        <v/>
      </c>
      <c r="I1089" s="104"/>
      <c r="J1089" s="110" t="s">
        <v>6209</v>
      </c>
      <c r="K1089" s="110" t="s">
        <v>1095</v>
      </c>
      <c r="L1089" s="10" t="s">
        <v>10337</v>
      </c>
    </row>
    <row r="1090" spans="7:12" ht="15" x14ac:dyDescent="0.2">
      <c r="G1090" s="106"/>
      <c r="H1090" s="104" t="str">
        <f t="shared" si="21"/>
        <v/>
      </c>
      <c r="I1090" s="104"/>
      <c r="J1090" s="110" t="s">
        <v>6210</v>
      </c>
      <c r="K1090" s="110" t="s">
        <v>1095</v>
      </c>
      <c r="L1090" s="10" t="s">
        <v>10338</v>
      </c>
    </row>
    <row r="1091" spans="7:12" ht="15" x14ac:dyDescent="0.2">
      <c r="G1091" s="106"/>
      <c r="H1091" s="104" t="str">
        <f t="shared" si="21"/>
        <v/>
      </c>
      <c r="I1091" s="104"/>
      <c r="J1091" s="110" t="s">
        <v>6211</v>
      </c>
      <c r="K1091" s="110" t="s">
        <v>1095</v>
      </c>
      <c r="L1091" s="10" t="s">
        <v>10339</v>
      </c>
    </row>
    <row r="1092" spans="7:12" ht="15" x14ac:dyDescent="0.2">
      <c r="G1092" s="106"/>
      <c r="H1092" s="104" t="str">
        <f t="shared" si="21"/>
        <v/>
      </c>
      <c r="I1092" s="104"/>
      <c r="J1092" s="110" t="s">
        <v>6212</v>
      </c>
      <c r="K1092" s="110" t="s">
        <v>1095</v>
      </c>
      <c r="L1092" s="10" t="s">
        <v>10340</v>
      </c>
    </row>
    <row r="1093" spans="7:12" ht="15" x14ac:dyDescent="0.2">
      <c r="G1093" s="106"/>
      <c r="H1093" s="104" t="str">
        <f t="shared" si="21"/>
        <v/>
      </c>
      <c r="I1093" s="104"/>
      <c r="J1093" s="110" t="s">
        <v>6213</v>
      </c>
      <c r="K1093" s="110" t="s">
        <v>1095</v>
      </c>
      <c r="L1093" s="10" t="s">
        <v>10341</v>
      </c>
    </row>
    <row r="1094" spans="7:12" ht="15" x14ac:dyDescent="0.2">
      <c r="G1094" s="106"/>
      <c r="H1094" s="104" t="str">
        <f t="shared" si="21"/>
        <v/>
      </c>
      <c r="I1094" s="104"/>
      <c r="J1094" s="110" t="s">
        <v>6214</v>
      </c>
      <c r="K1094" s="110" t="s">
        <v>1095</v>
      </c>
      <c r="L1094" s="10" t="s">
        <v>10342</v>
      </c>
    </row>
    <row r="1095" spans="7:12" ht="15" x14ac:dyDescent="0.2">
      <c r="G1095" s="106"/>
      <c r="H1095" s="104" t="str">
        <f t="shared" si="21"/>
        <v/>
      </c>
      <c r="I1095" s="104"/>
      <c r="J1095" s="110" t="s">
        <v>6215</v>
      </c>
      <c r="K1095" s="110" t="s">
        <v>1095</v>
      </c>
      <c r="L1095" s="10" t="s">
        <v>10343</v>
      </c>
    </row>
    <row r="1096" spans="7:12" ht="15" x14ac:dyDescent="0.2">
      <c r="G1096" s="106"/>
      <c r="H1096" s="104" t="str">
        <f t="shared" si="21"/>
        <v/>
      </c>
      <c r="I1096" s="104"/>
      <c r="J1096" s="110" t="s">
        <v>6216</v>
      </c>
      <c r="K1096" s="110" t="s">
        <v>1095</v>
      </c>
      <c r="L1096" s="10" t="s">
        <v>1095</v>
      </c>
    </row>
    <row r="1097" spans="7:12" ht="15" x14ac:dyDescent="0.2">
      <c r="G1097" s="106"/>
      <c r="H1097" s="104" t="str">
        <f t="shared" ref="H1097:H1160" si="22">IF(I1097="","",IFERROR((INDEX(A:D,MATCH($I1097,D:D,0),2)),""))</f>
        <v/>
      </c>
      <c r="I1097" s="104"/>
      <c r="J1097" s="110" t="s">
        <v>6217</v>
      </c>
      <c r="K1097" s="110" t="s">
        <v>1095</v>
      </c>
      <c r="L1097" s="10" t="s">
        <v>1095</v>
      </c>
    </row>
    <row r="1098" spans="7:12" ht="15" x14ac:dyDescent="0.2">
      <c r="G1098" s="106"/>
      <c r="H1098" s="104" t="str">
        <f t="shared" si="22"/>
        <v/>
      </c>
      <c r="I1098" s="104"/>
      <c r="J1098" s="110" t="s">
        <v>6218</v>
      </c>
      <c r="K1098" s="110" t="s">
        <v>1095</v>
      </c>
      <c r="L1098" s="10" t="s">
        <v>10344</v>
      </c>
    </row>
    <row r="1099" spans="7:12" ht="15" x14ac:dyDescent="0.2">
      <c r="G1099" s="106"/>
      <c r="H1099" s="104" t="str">
        <f t="shared" si="22"/>
        <v/>
      </c>
      <c r="I1099" s="104"/>
      <c r="J1099" s="110" t="s">
        <v>6219</v>
      </c>
      <c r="K1099" s="110" t="s">
        <v>1095</v>
      </c>
      <c r="L1099" s="10" t="s">
        <v>10345</v>
      </c>
    </row>
    <row r="1100" spans="7:12" ht="15" x14ac:dyDescent="0.2">
      <c r="G1100" s="106"/>
      <c r="H1100" s="104" t="str">
        <f t="shared" si="22"/>
        <v/>
      </c>
      <c r="I1100" s="104"/>
      <c r="J1100" s="110" t="s">
        <v>6220</v>
      </c>
      <c r="K1100" s="110" t="s">
        <v>1095</v>
      </c>
      <c r="L1100" s="10" t="s">
        <v>10346</v>
      </c>
    </row>
    <row r="1101" spans="7:12" ht="15" x14ac:dyDescent="0.2">
      <c r="G1101" s="106"/>
      <c r="H1101" s="104" t="str">
        <f t="shared" si="22"/>
        <v/>
      </c>
      <c r="I1101" s="104"/>
      <c r="J1101" s="110" t="s">
        <v>6221</v>
      </c>
      <c r="K1101" s="110" t="s">
        <v>1095</v>
      </c>
      <c r="L1101" s="10" t="s">
        <v>10347</v>
      </c>
    </row>
    <row r="1102" spans="7:12" ht="15" x14ac:dyDescent="0.2">
      <c r="G1102" s="106"/>
      <c r="H1102" s="104" t="str">
        <f t="shared" si="22"/>
        <v/>
      </c>
      <c r="I1102" s="104"/>
      <c r="J1102" s="110" t="s">
        <v>6222</v>
      </c>
      <c r="K1102" s="110" t="s">
        <v>1095</v>
      </c>
      <c r="L1102" s="10" t="s">
        <v>10345</v>
      </c>
    </row>
    <row r="1103" spans="7:12" ht="15" x14ac:dyDescent="0.2">
      <c r="G1103" s="106"/>
      <c r="H1103" s="104" t="str">
        <f t="shared" si="22"/>
        <v/>
      </c>
      <c r="I1103" s="104"/>
      <c r="J1103" s="110" t="s">
        <v>14215</v>
      </c>
      <c r="K1103" s="110" t="s">
        <v>1095</v>
      </c>
      <c r="L1103" s="10" t="s">
        <v>10348</v>
      </c>
    </row>
    <row r="1104" spans="7:12" ht="15" x14ac:dyDescent="0.2">
      <c r="G1104" s="106"/>
      <c r="H1104" s="104" t="str">
        <f t="shared" si="22"/>
        <v/>
      </c>
      <c r="I1104" s="104"/>
      <c r="J1104" s="110" t="s">
        <v>14216</v>
      </c>
      <c r="K1104" s="110" t="s">
        <v>1095</v>
      </c>
      <c r="L1104" s="10" t="s">
        <v>10349</v>
      </c>
    </row>
    <row r="1105" spans="7:12" ht="15" x14ac:dyDescent="0.2">
      <c r="G1105" s="106"/>
      <c r="H1105" s="104" t="str">
        <f t="shared" si="22"/>
        <v/>
      </c>
      <c r="I1105" s="104"/>
      <c r="J1105" s="110" t="s">
        <v>14217</v>
      </c>
      <c r="K1105" s="110" t="s">
        <v>1095</v>
      </c>
      <c r="L1105" s="10" t="s">
        <v>10350</v>
      </c>
    </row>
    <row r="1106" spans="7:12" ht="15" x14ac:dyDescent="0.2">
      <c r="G1106" s="106"/>
      <c r="H1106" s="104" t="str">
        <f t="shared" si="22"/>
        <v/>
      </c>
      <c r="I1106" s="104"/>
      <c r="J1106" s="110" t="s">
        <v>14218</v>
      </c>
      <c r="K1106" s="110" t="s">
        <v>1095</v>
      </c>
      <c r="L1106" s="10" t="s">
        <v>10351</v>
      </c>
    </row>
    <row r="1107" spans="7:12" ht="15" x14ac:dyDescent="0.2">
      <c r="G1107" s="106"/>
      <c r="H1107" s="104" t="str">
        <f t="shared" si="22"/>
        <v/>
      </c>
      <c r="I1107" s="104"/>
      <c r="J1107" s="110" t="s">
        <v>14219</v>
      </c>
      <c r="K1107" s="110" t="s">
        <v>1095</v>
      </c>
      <c r="L1107" s="10" t="s">
        <v>10352</v>
      </c>
    </row>
    <row r="1108" spans="7:12" ht="15" x14ac:dyDescent="0.2">
      <c r="G1108" s="106"/>
      <c r="H1108" s="104" t="str">
        <f t="shared" si="22"/>
        <v/>
      </c>
      <c r="I1108" s="104"/>
      <c r="J1108" s="110" t="s">
        <v>6223</v>
      </c>
      <c r="K1108" s="110" t="s">
        <v>1095</v>
      </c>
      <c r="L1108" s="10" t="s">
        <v>10353</v>
      </c>
    </row>
    <row r="1109" spans="7:12" ht="15" x14ac:dyDescent="0.2">
      <c r="G1109" s="106"/>
      <c r="H1109" s="104" t="str">
        <f t="shared" si="22"/>
        <v/>
      </c>
      <c r="I1109" s="104"/>
      <c r="J1109" s="110" t="s">
        <v>14220</v>
      </c>
      <c r="K1109" s="110" t="s">
        <v>1095</v>
      </c>
      <c r="L1109" s="10" t="s">
        <v>10351</v>
      </c>
    </row>
    <row r="1110" spans="7:12" ht="15" x14ac:dyDescent="0.2">
      <c r="G1110" s="106"/>
      <c r="H1110" s="104" t="str">
        <f t="shared" si="22"/>
        <v/>
      </c>
      <c r="I1110" s="104"/>
      <c r="J1110" s="110" t="s">
        <v>6224</v>
      </c>
      <c r="K1110" s="110" t="s">
        <v>1095</v>
      </c>
      <c r="L1110" s="10" t="s">
        <v>10354</v>
      </c>
    </row>
    <row r="1111" spans="7:12" ht="15" x14ac:dyDescent="0.2">
      <c r="G1111" s="106"/>
      <c r="H1111" s="104" t="str">
        <f t="shared" si="22"/>
        <v/>
      </c>
      <c r="I1111" s="104"/>
      <c r="J1111" s="110" t="s">
        <v>6225</v>
      </c>
      <c r="K1111" s="110" t="s">
        <v>1095</v>
      </c>
      <c r="L1111" s="10" t="s">
        <v>10355</v>
      </c>
    </row>
    <row r="1112" spans="7:12" ht="15" x14ac:dyDescent="0.2">
      <c r="G1112" s="106"/>
      <c r="H1112" s="104" t="str">
        <f t="shared" si="22"/>
        <v/>
      </c>
      <c r="I1112" s="104"/>
      <c r="J1112" s="110" t="s">
        <v>6226</v>
      </c>
      <c r="K1112" s="110" t="s">
        <v>1095</v>
      </c>
      <c r="L1112" s="10" t="s">
        <v>10356</v>
      </c>
    </row>
    <row r="1113" spans="7:12" ht="15" x14ac:dyDescent="0.2">
      <c r="G1113" s="106"/>
      <c r="H1113" s="104" t="str">
        <f t="shared" si="22"/>
        <v/>
      </c>
      <c r="I1113" s="104"/>
      <c r="J1113" s="110" t="s">
        <v>6227</v>
      </c>
      <c r="K1113" s="110" t="s">
        <v>1095</v>
      </c>
      <c r="L1113" s="10" t="s">
        <v>10357</v>
      </c>
    </row>
    <row r="1114" spans="7:12" ht="15" x14ac:dyDescent="0.2">
      <c r="G1114" s="106"/>
      <c r="H1114" s="104" t="str">
        <f t="shared" si="22"/>
        <v/>
      </c>
      <c r="I1114" s="104"/>
      <c r="J1114" s="110" t="s">
        <v>6228</v>
      </c>
      <c r="K1114" s="110" t="s">
        <v>1095</v>
      </c>
      <c r="L1114" s="10" t="s">
        <v>10358</v>
      </c>
    </row>
    <row r="1115" spans="7:12" ht="15" x14ac:dyDescent="0.2">
      <c r="G1115" s="106"/>
      <c r="H1115" s="104" t="str">
        <f t="shared" si="22"/>
        <v/>
      </c>
      <c r="I1115" s="104"/>
      <c r="J1115" s="110" t="s">
        <v>6229</v>
      </c>
      <c r="K1115" s="110" t="s">
        <v>1095</v>
      </c>
      <c r="L1115" s="10" t="s">
        <v>10359</v>
      </c>
    </row>
    <row r="1116" spans="7:12" ht="15" x14ac:dyDescent="0.2">
      <c r="G1116" s="106"/>
      <c r="H1116" s="104" t="str">
        <f t="shared" si="22"/>
        <v/>
      </c>
      <c r="I1116" s="104"/>
      <c r="J1116" s="110" t="s">
        <v>6230</v>
      </c>
      <c r="K1116" s="110" t="s">
        <v>1095</v>
      </c>
      <c r="L1116" s="10" t="s">
        <v>10360</v>
      </c>
    </row>
    <row r="1117" spans="7:12" ht="15" x14ac:dyDescent="0.2">
      <c r="G1117" s="106"/>
      <c r="H1117" s="104" t="str">
        <f t="shared" si="22"/>
        <v/>
      </c>
      <c r="I1117" s="104"/>
      <c r="J1117" s="110" t="s">
        <v>6231</v>
      </c>
      <c r="K1117" s="110" t="s">
        <v>1095</v>
      </c>
      <c r="L1117" s="10" t="s">
        <v>10361</v>
      </c>
    </row>
    <row r="1118" spans="7:12" ht="15" x14ac:dyDescent="0.2">
      <c r="G1118" s="106"/>
      <c r="H1118" s="104" t="str">
        <f t="shared" si="22"/>
        <v/>
      </c>
      <c r="I1118" s="104"/>
      <c r="J1118" s="110" t="s">
        <v>14221</v>
      </c>
      <c r="K1118" s="110" t="s">
        <v>1095</v>
      </c>
      <c r="L1118" s="10" t="s">
        <v>10362</v>
      </c>
    </row>
    <row r="1119" spans="7:12" ht="15" x14ac:dyDescent="0.2">
      <c r="G1119" s="106"/>
      <c r="H1119" s="104" t="str">
        <f t="shared" si="22"/>
        <v/>
      </c>
      <c r="I1119" s="104"/>
      <c r="J1119" s="110" t="s">
        <v>14222</v>
      </c>
      <c r="K1119" s="110" t="s">
        <v>1095</v>
      </c>
      <c r="L1119" s="10" t="s">
        <v>10363</v>
      </c>
    </row>
    <row r="1120" spans="7:12" ht="15" x14ac:dyDescent="0.2">
      <c r="G1120" s="106"/>
      <c r="H1120" s="104" t="str">
        <f t="shared" si="22"/>
        <v/>
      </c>
      <c r="I1120" s="104"/>
      <c r="J1120" s="110" t="s">
        <v>14223</v>
      </c>
      <c r="K1120" s="110" t="s">
        <v>1095</v>
      </c>
      <c r="L1120" s="10" t="s">
        <v>10364</v>
      </c>
    </row>
    <row r="1121" spans="7:12" ht="15" x14ac:dyDescent="0.2">
      <c r="G1121" s="106"/>
      <c r="H1121" s="104" t="str">
        <f t="shared" si="22"/>
        <v/>
      </c>
      <c r="I1121" s="104"/>
      <c r="J1121" s="110" t="s">
        <v>14224</v>
      </c>
      <c r="K1121" s="110" t="s">
        <v>1095</v>
      </c>
      <c r="L1121" s="10" t="s">
        <v>10365</v>
      </c>
    </row>
    <row r="1122" spans="7:12" ht="15" x14ac:dyDescent="0.2">
      <c r="G1122" s="106"/>
      <c r="H1122" s="104" t="str">
        <f t="shared" si="22"/>
        <v/>
      </c>
      <c r="I1122" s="104"/>
      <c r="J1122" s="110" t="s">
        <v>6232</v>
      </c>
      <c r="K1122" s="110" t="s">
        <v>1095</v>
      </c>
      <c r="L1122" s="10" t="s">
        <v>1095</v>
      </c>
    </row>
    <row r="1123" spans="7:12" ht="15" x14ac:dyDescent="0.2">
      <c r="G1123" s="106"/>
      <c r="H1123" s="104" t="str">
        <f t="shared" si="22"/>
        <v/>
      </c>
      <c r="I1123" s="104"/>
      <c r="J1123" s="110" t="s">
        <v>6233</v>
      </c>
      <c r="K1123" s="110" t="s">
        <v>1095</v>
      </c>
      <c r="L1123" s="10" t="s">
        <v>10366</v>
      </c>
    </row>
    <row r="1124" spans="7:12" ht="15" x14ac:dyDescent="0.2">
      <c r="G1124" s="106"/>
      <c r="H1124" s="104" t="str">
        <f t="shared" si="22"/>
        <v/>
      </c>
      <c r="I1124" s="104"/>
      <c r="J1124" s="110" t="s">
        <v>6234</v>
      </c>
      <c r="K1124" s="110" t="s">
        <v>1095</v>
      </c>
      <c r="L1124" s="10" t="s">
        <v>10367</v>
      </c>
    </row>
    <row r="1125" spans="7:12" ht="15" x14ac:dyDescent="0.2">
      <c r="G1125" s="106"/>
      <c r="H1125" s="104" t="str">
        <f t="shared" si="22"/>
        <v/>
      </c>
      <c r="I1125" s="104"/>
      <c r="J1125" s="110" t="s">
        <v>6235</v>
      </c>
      <c r="K1125" s="110" t="s">
        <v>1095</v>
      </c>
      <c r="L1125" s="10" t="s">
        <v>10368</v>
      </c>
    </row>
    <row r="1126" spans="7:12" ht="15" x14ac:dyDescent="0.2">
      <c r="G1126" s="106"/>
      <c r="H1126" s="104" t="str">
        <f t="shared" si="22"/>
        <v/>
      </c>
      <c r="I1126" s="104"/>
      <c r="J1126" s="110" t="s">
        <v>6236</v>
      </c>
      <c r="K1126" s="110" t="s">
        <v>1095</v>
      </c>
      <c r="L1126" s="10" t="s">
        <v>10369</v>
      </c>
    </row>
    <row r="1127" spans="7:12" ht="15" x14ac:dyDescent="0.2">
      <c r="G1127" s="106"/>
      <c r="H1127" s="104" t="str">
        <f t="shared" si="22"/>
        <v/>
      </c>
      <c r="I1127" s="104"/>
      <c r="J1127" s="110" t="s">
        <v>6237</v>
      </c>
      <c r="K1127" s="110" t="s">
        <v>1095</v>
      </c>
      <c r="L1127" s="10" t="s">
        <v>10370</v>
      </c>
    </row>
    <row r="1128" spans="7:12" ht="15" x14ac:dyDescent="0.2">
      <c r="G1128" s="106"/>
      <c r="H1128" s="104" t="str">
        <f t="shared" si="22"/>
        <v/>
      </c>
      <c r="I1128" s="104"/>
      <c r="J1128" s="110" t="s">
        <v>6238</v>
      </c>
      <c r="K1128" s="110" t="s">
        <v>1095</v>
      </c>
      <c r="L1128" s="10" t="s">
        <v>10371</v>
      </c>
    </row>
    <row r="1129" spans="7:12" ht="15" x14ac:dyDescent="0.2">
      <c r="G1129" s="106"/>
      <c r="H1129" s="104" t="str">
        <f t="shared" si="22"/>
        <v/>
      </c>
      <c r="I1129" s="104"/>
      <c r="J1129" s="110" t="s">
        <v>6239</v>
      </c>
      <c r="K1129" s="110" t="s">
        <v>1095</v>
      </c>
      <c r="L1129" s="10" t="s">
        <v>10372</v>
      </c>
    </row>
    <row r="1130" spans="7:12" ht="15" x14ac:dyDescent="0.2">
      <c r="G1130" s="106"/>
      <c r="H1130" s="104" t="str">
        <f t="shared" si="22"/>
        <v/>
      </c>
      <c r="I1130" s="104"/>
      <c r="J1130" s="110" t="s">
        <v>6240</v>
      </c>
      <c r="K1130" s="110" t="s">
        <v>1095</v>
      </c>
      <c r="L1130" s="10" t="s">
        <v>10373</v>
      </c>
    </row>
    <row r="1131" spans="7:12" ht="15" x14ac:dyDescent="0.2">
      <c r="G1131" s="106"/>
      <c r="H1131" s="104" t="str">
        <f t="shared" si="22"/>
        <v/>
      </c>
      <c r="I1131" s="104"/>
      <c r="J1131" s="110" t="s">
        <v>6241</v>
      </c>
      <c r="K1131" s="110" t="s">
        <v>1095</v>
      </c>
      <c r="L1131" s="10" t="s">
        <v>10374</v>
      </c>
    </row>
    <row r="1132" spans="7:12" ht="15" x14ac:dyDescent="0.2">
      <c r="G1132" s="106"/>
      <c r="H1132" s="104" t="str">
        <f t="shared" si="22"/>
        <v/>
      </c>
      <c r="I1132" s="104"/>
      <c r="J1132" s="110" t="s">
        <v>6242</v>
      </c>
      <c r="K1132" s="110" t="s">
        <v>1095</v>
      </c>
      <c r="L1132" s="10" t="s">
        <v>10375</v>
      </c>
    </row>
    <row r="1133" spans="7:12" ht="15" x14ac:dyDescent="0.2">
      <c r="G1133" s="106"/>
      <c r="H1133" s="104" t="str">
        <f t="shared" si="22"/>
        <v/>
      </c>
      <c r="I1133" s="104"/>
      <c r="J1133" s="110" t="s">
        <v>6243</v>
      </c>
      <c r="K1133" s="110" t="s">
        <v>1095</v>
      </c>
      <c r="L1133" s="10" t="s">
        <v>10376</v>
      </c>
    </row>
    <row r="1134" spans="7:12" ht="15" x14ac:dyDescent="0.2">
      <c r="G1134" s="106"/>
      <c r="H1134" s="104" t="str">
        <f t="shared" si="22"/>
        <v/>
      </c>
      <c r="I1134" s="104"/>
      <c r="J1134" s="110" t="s">
        <v>6244</v>
      </c>
      <c r="K1134" s="110" t="s">
        <v>1095</v>
      </c>
      <c r="L1134" s="10" t="s">
        <v>1095</v>
      </c>
    </row>
    <row r="1135" spans="7:12" ht="15" x14ac:dyDescent="0.2">
      <c r="G1135" s="106"/>
      <c r="H1135" s="104" t="str">
        <f t="shared" si="22"/>
        <v/>
      </c>
      <c r="I1135" s="104"/>
      <c r="J1135" s="110" t="s">
        <v>6245</v>
      </c>
      <c r="K1135" s="110" t="s">
        <v>1095</v>
      </c>
      <c r="L1135" s="10" t="s">
        <v>10377</v>
      </c>
    </row>
    <row r="1136" spans="7:12" ht="15" x14ac:dyDescent="0.2">
      <c r="G1136" s="106"/>
      <c r="H1136" s="104" t="str">
        <f t="shared" si="22"/>
        <v/>
      </c>
      <c r="I1136" s="104"/>
      <c r="J1136" s="110" t="s">
        <v>6246</v>
      </c>
      <c r="K1136" s="110" t="s">
        <v>1095</v>
      </c>
      <c r="L1136" s="10" t="s">
        <v>10377</v>
      </c>
    </row>
    <row r="1137" spans="7:12" ht="15" x14ac:dyDescent="0.2">
      <c r="G1137" s="106"/>
      <c r="H1137" s="104" t="str">
        <f t="shared" si="22"/>
        <v/>
      </c>
      <c r="I1137" s="104"/>
      <c r="J1137" s="110" t="s">
        <v>6247</v>
      </c>
      <c r="K1137" s="110" t="s">
        <v>1095</v>
      </c>
      <c r="L1137" s="10" t="s">
        <v>10378</v>
      </c>
    </row>
    <row r="1138" spans="7:12" ht="15" x14ac:dyDescent="0.2">
      <c r="G1138" s="106"/>
      <c r="H1138" s="104" t="str">
        <f t="shared" si="22"/>
        <v/>
      </c>
      <c r="I1138" s="104"/>
      <c r="J1138" s="110" t="s">
        <v>6248</v>
      </c>
      <c r="K1138" s="110" t="s">
        <v>1095</v>
      </c>
      <c r="L1138" s="10" t="s">
        <v>10379</v>
      </c>
    </row>
    <row r="1139" spans="7:12" ht="15" x14ac:dyDescent="0.2">
      <c r="G1139" s="106"/>
      <c r="H1139" s="104" t="str">
        <f t="shared" si="22"/>
        <v/>
      </c>
      <c r="I1139" s="104"/>
      <c r="J1139" s="110" t="s">
        <v>6249</v>
      </c>
      <c r="K1139" s="110" t="s">
        <v>1095</v>
      </c>
      <c r="L1139" s="10" t="s">
        <v>10380</v>
      </c>
    </row>
    <row r="1140" spans="7:12" ht="15" x14ac:dyDescent="0.2">
      <c r="G1140" s="106"/>
      <c r="H1140" s="104" t="str">
        <f t="shared" si="22"/>
        <v/>
      </c>
      <c r="I1140" s="104"/>
      <c r="J1140" s="110" t="s">
        <v>14225</v>
      </c>
      <c r="K1140" s="110" t="s">
        <v>1095</v>
      </c>
      <c r="L1140" s="10" t="s">
        <v>10381</v>
      </c>
    </row>
    <row r="1141" spans="7:12" ht="15" x14ac:dyDescent="0.2">
      <c r="G1141" s="106"/>
      <c r="H1141" s="104" t="str">
        <f t="shared" si="22"/>
        <v/>
      </c>
      <c r="I1141" s="104"/>
      <c r="J1141" s="110" t="s">
        <v>6250</v>
      </c>
      <c r="K1141" s="110" t="s">
        <v>1095</v>
      </c>
      <c r="L1141" s="10" t="s">
        <v>10382</v>
      </c>
    </row>
    <row r="1142" spans="7:12" ht="15" x14ac:dyDescent="0.2">
      <c r="G1142" s="106"/>
      <c r="H1142" s="104" t="str">
        <f t="shared" si="22"/>
        <v/>
      </c>
      <c r="I1142" s="104"/>
      <c r="J1142" s="110" t="s">
        <v>6251</v>
      </c>
      <c r="K1142" s="110" t="s">
        <v>1095</v>
      </c>
      <c r="L1142" s="10" t="s">
        <v>10383</v>
      </c>
    </row>
    <row r="1143" spans="7:12" ht="15" x14ac:dyDescent="0.2">
      <c r="G1143" s="106"/>
      <c r="H1143" s="104" t="str">
        <f t="shared" si="22"/>
        <v/>
      </c>
      <c r="I1143" s="104"/>
      <c r="J1143" s="110" t="s">
        <v>6252</v>
      </c>
      <c r="K1143" s="110" t="s">
        <v>1095</v>
      </c>
      <c r="L1143" s="10" t="s">
        <v>10384</v>
      </c>
    </row>
    <row r="1144" spans="7:12" ht="15" x14ac:dyDescent="0.2">
      <c r="G1144" s="106"/>
      <c r="H1144" s="104" t="str">
        <f t="shared" si="22"/>
        <v/>
      </c>
      <c r="I1144" s="104"/>
      <c r="J1144" s="110" t="s">
        <v>6253</v>
      </c>
      <c r="K1144" s="110" t="s">
        <v>1095</v>
      </c>
      <c r="L1144" s="10" t="s">
        <v>10385</v>
      </c>
    </row>
    <row r="1145" spans="7:12" ht="15" x14ac:dyDescent="0.2">
      <c r="G1145" s="106"/>
      <c r="H1145" s="104" t="str">
        <f t="shared" si="22"/>
        <v/>
      </c>
      <c r="I1145" s="104"/>
      <c r="J1145" s="110" t="s">
        <v>6254</v>
      </c>
      <c r="K1145" s="110" t="s">
        <v>1095</v>
      </c>
      <c r="L1145" s="10" t="s">
        <v>10386</v>
      </c>
    </row>
    <row r="1146" spans="7:12" ht="15" x14ac:dyDescent="0.2">
      <c r="G1146" s="106"/>
      <c r="H1146" s="104" t="str">
        <f t="shared" si="22"/>
        <v/>
      </c>
      <c r="I1146" s="104"/>
      <c r="J1146" s="110" t="s">
        <v>6255</v>
      </c>
      <c r="K1146" s="110" t="s">
        <v>1095</v>
      </c>
      <c r="L1146" s="10" t="s">
        <v>10387</v>
      </c>
    </row>
    <row r="1147" spans="7:12" ht="15" x14ac:dyDescent="0.2">
      <c r="G1147" s="106"/>
      <c r="H1147" s="104" t="str">
        <f t="shared" si="22"/>
        <v/>
      </c>
      <c r="I1147" s="104"/>
      <c r="J1147" s="110" t="s">
        <v>6256</v>
      </c>
      <c r="K1147" s="110" t="s">
        <v>1095</v>
      </c>
      <c r="L1147" s="10" t="s">
        <v>10388</v>
      </c>
    </row>
    <row r="1148" spans="7:12" ht="15" x14ac:dyDescent="0.2">
      <c r="G1148" s="106"/>
      <c r="H1148" s="104" t="str">
        <f t="shared" si="22"/>
        <v/>
      </c>
      <c r="I1148" s="104"/>
      <c r="J1148" s="110" t="s">
        <v>6257</v>
      </c>
      <c r="K1148" s="110" t="s">
        <v>1095</v>
      </c>
      <c r="L1148" s="10" t="s">
        <v>10389</v>
      </c>
    </row>
    <row r="1149" spans="7:12" ht="15" x14ac:dyDescent="0.2">
      <c r="G1149" s="106"/>
      <c r="H1149" s="104" t="str">
        <f t="shared" si="22"/>
        <v/>
      </c>
      <c r="I1149" s="104"/>
      <c r="J1149" s="110" t="s">
        <v>14226</v>
      </c>
      <c r="K1149" s="110" t="s">
        <v>1095</v>
      </c>
      <c r="L1149" s="10" t="s">
        <v>10390</v>
      </c>
    </row>
    <row r="1150" spans="7:12" ht="15" x14ac:dyDescent="0.2">
      <c r="G1150" s="106"/>
      <c r="H1150" s="104" t="str">
        <f t="shared" si="22"/>
        <v/>
      </c>
      <c r="I1150" s="104"/>
      <c r="J1150" s="110" t="s">
        <v>6258</v>
      </c>
      <c r="K1150" s="110" t="s">
        <v>1095</v>
      </c>
      <c r="L1150" s="10" t="s">
        <v>10391</v>
      </c>
    </row>
    <row r="1151" spans="7:12" ht="15" x14ac:dyDescent="0.2">
      <c r="G1151" s="106"/>
      <c r="H1151" s="104" t="str">
        <f t="shared" si="22"/>
        <v/>
      </c>
      <c r="I1151" s="104"/>
      <c r="J1151" s="110" t="s">
        <v>14227</v>
      </c>
      <c r="K1151" s="110" t="s">
        <v>1095</v>
      </c>
      <c r="L1151" s="10" t="s">
        <v>10392</v>
      </c>
    </row>
    <row r="1152" spans="7:12" ht="15" x14ac:dyDescent="0.2">
      <c r="G1152" s="106"/>
      <c r="H1152" s="104" t="str">
        <f t="shared" si="22"/>
        <v/>
      </c>
      <c r="I1152" s="104"/>
      <c r="J1152" s="110" t="s">
        <v>6259</v>
      </c>
      <c r="K1152" s="110" t="s">
        <v>1095</v>
      </c>
      <c r="L1152" s="10" t="s">
        <v>10393</v>
      </c>
    </row>
    <row r="1153" spans="7:12" ht="15" x14ac:dyDescent="0.2">
      <c r="G1153" s="106"/>
      <c r="H1153" s="104" t="str">
        <f t="shared" si="22"/>
        <v/>
      </c>
      <c r="I1153" s="104"/>
      <c r="J1153" s="110" t="s">
        <v>6260</v>
      </c>
      <c r="K1153" s="110" t="s">
        <v>1095</v>
      </c>
      <c r="L1153" s="10" t="s">
        <v>10394</v>
      </c>
    </row>
    <row r="1154" spans="7:12" ht="15" x14ac:dyDescent="0.2">
      <c r="G1154" s="106"/>
      <c r="H1154" s="104" t="str">
        <f t="shared" si="22"/>
        <v/>
      </c>
      <c r="I1154" s="104"/>
      <c r="J1154" s="110" t="s">
        <v>14228</v>
      </c>
      <c r="K1154" s="110" t="s">
        <v>1095</v>
      </c>
      <c r="L1154" s="10" t="s">
        <v>10395</v>
      </c>
    </row>
    <row r="1155" spans="7:12" ht="15" x14ac:dyDescent="0.2">
      <c r="G1155" s="106"/>
      <c r="H1155" s="104" t="str">
        <f t="shared" si="22"/>
        <v/>
      </c>
      <c r="I1155" s="104"/>
      <c r="J1155" s="110" t="s">
        <v>6261</v>
      </c>
      <c r="K1155" s="110" t="s">
        <v>1095</v>
      </c>
      <c r="L1155" s="10" t="s">
        <v>10396</v>
      </c>
    </row>
    <row r="1156" spans="7:12" ht="15" x14ac:dyDescent="0.2">
      <c r="G1156" s="106"/>
      <c r="H1156" s="104" t="str">
        <f t="shared" si="22"/>
        <v/>
      </c>
      <c r="I1156" s="104"/>
      <c r="J1156" s="110" t="s">
        <v>6262</v>
      </c>
      <c r="K1156" s="110" t="s">
        <v>1095</v>
      </c>
      <c r="L1156" s="10" t="s">
        <v>10397</v>
      </c>
    </row>
    <row r="1157" spans="7:12" ht="15" x14ac:dyDescent="0.2">
      <c r="G1157" s="106"/>
      <c r="H1157" s="104" t="str">
        <f t="shared" si="22"/>
        <v/>
      </c>
      <c r="I1157" s="104"/>
      <c r="J1157" s="110" t="s">
        <v>6263</v>
      </c>
      <c r="K1157" s="110" t="s">
        <v>1095</v>
      </c>
      <c r="L1157" s="10" t="s">
        <v>10398</v>
      </c>
    </row>
    <row r="1158" spans="7:12" ht="15" x14ac:dyDescent="0.2">
      <c r="G1158" s="106"/>
      <c r="H1158" s="104" t="str">
        <f t="shared" si="22"/>
        <v/>
      </c>
      <c r="I1158" s="104"/>
      <c r="J1158" s="110" t="s">
        <v>6264</v>
      </c>
      <c r="K1158" s="110" t="s">
        <v>1095</v>
      </c>
      <c r="L1158" s="10" t="s">
        <v>10399</v>
      </c>
    </row>
    <row r="1159" spans="7:12" ht="15" x14ac:dyDescent="0.2">
      <c r="G1159" s="106"/>
      <c r="H1159" s="104" t="str">
        <f t="shared" si="22"/>
        <v/>
      </c>
      <c r="I1159" s="104"/>
      <c r="J1159" s="110" t="s">
        <v>6265</v>
      </c>
      <c r="K1159" s="110" t="s">
        <v>1095</v>
      </c>
      <c r="L1159" s="10" t="s">
        <v>10400</v>
      </c>
    </row>
    <row r="1160" spans="7:12" ht="15" x14ac:dyDescent="0.2">
      <c r="G1160" s="106"/>
      <c r="H1160" s="104" t="str">
        <f t="shared" si="22"/>
        <v/>
      </c>
      <c r="I1160" s="104"/>
      <c r="J1160" s="110" t="s">
        <v>6266</v>
      </c>
      <c r="K1160" s="110" t="s">
        <v>1095</v>
      </c>
      <c r="L1160" s="10" t="s">
        <v>10401</v>
      </c>
    </row>
    <row r="1161" spans="7:12" ht="15" x14ac:dyDescent="0.2">
      <c r="G1161" s="106"/>
      <c r="H1161" s="104" t="str">
        <f t="shared" ref="H1161:H1224" si="23">IF(I1161="","",IFERROR((INDEX(A:D,MATCH($I1161,D:D,0),2)),""))</f>
        <v/>
      </c>
      <c r="I1161" s="104"/>
      <c r="J1161" s="110" t="s">
        <v>6267</v>
      </c>
      <c r="K1161" s="110" t="s">
        <v>1095</v>
      </c>
      <c r="L1161" s="10" t="s">
        <v>10402</v>
      </c>
    </row>
    <row r="1162" spans="7:12" ht="15" x14ac:dyDescent="0.2">
      <c r="G1162" s="106"/>
      <c r="H1162" s="104" t="str">
        <f t="shared" si="23"/>
        <v/>
      </c>
      <c r="I1162" s="104"/>
      <c r="J1162" s="110" t="s">
        <v>6268</v>
      </c>
      <c r="K1162" s="110" t="s">
        <v>1095</v>
      </c>
      <c r="L1162" s="10" t="s">
        <v>10403</v>
      </c>
    </row>
    <row r="1163" spans="7:12" ht="15" x14ac:dyDescent="0.2">
      <c r="G1163" s="106"/>
      <c r="H1163" s="104" t="str">
        <f t="shared" si="23"/>
        <v/>
      </c>
      <c r="I1163" s="104"/>
      <c r="J1163" s="110" t="s">
        <v>6269</v>
      </c>
      <c r="K1163" s="110" t="s">
        <v>1095</v>
      </c>
      <c r="L1163" s="10" t="s">
        <v>1095</v>
      </c>
    </row>
    <row r="1164" spans="7:12" ht="15" x14ac:dyDescent="0.2">
      <c r="G1164" s="106"/>
      <c r="H1164" s="104" t="str">
        <f t="shared" si="23"/>
        <v/>
      </c>
      <c r="I1164" s="104"/>
      <c r="J1164" s="110" t="s">
        <v>6270</v>
      </c>
      <c r="K1164" s="110" t="s">
        <v>1095</v>
      </c>
      <c r="L1164" s="10" t="s">
        <v>10404</v>
      </c>
    </row>
    <row r="1165" spans="7:12" ht="15" x14ac:dyDescent="0.2">
      <c r="G1165" s="106"/>
      <c r="H1165" s="104" t="str">
        <f t="shared" si="23"/>
        <v/>
      </c>
      <c r="I1165" s="104"/>
      <c r="J1165" s="110" t="s">
        <v>6271</v>
      </c>
      <c r="K1165" s="110" t="s">
        <v>1095</v>
      </c>
      <c r="L1165" s="10" t="s">
        <v>10405</v>
      </c>
    </row>
    <row r="1166" spans="7:12" ht="15" x14ac:dyDescent="0.2">
      <c r="G1166" s="106"/>
      <c r="H1166" s="104" t="str">
        <f t="shared" si="23"/>
        <v/>
      </c>
      <c r="I1166" s="104"/>
      <c r="J1166" s="110" t="s">
        <v>6272</v>
      </c>
      <c r="K1166" s="110" t="s">
        <v>1095</v>
      </c>
      <c r="L1166" s="10" t="s">
        <v>10406</v>
      </c>
    </row>
    <row r="1167" spans="7:12" ht="15" x14ac:dyDescent="0.2">
      <c r="G1167" s="106"/>
      <c r="H1167" s="104" t="str">
        <f t="shared" si="23"/>
        <v/>
      </c>
      <c r="I1167" s="104"/>
      <c r="J1167" s="110" t="s">
        <v>6273</v>
      </c>
      <c r="K1167" s="110" t="s">
        <v>1095</v>
      </c>
      <c r="L1167" s="10" t="s">
        <v>10407</v>
      </c>
    </row>
    <row r="1168" spans="7:12" ht="15" x14ac:dyDescent="0.2">
      <c r="G1168" s="106"/>
      <c r="H1168" s="104" t="str">
        <f t="shared" si="23"/>
        <v/>
      </c>
      <c r="I1168" s="104"/>
      <c r="J1168" s="110" t="s">
        <v>6274</v>
      </c>
      <c r="K1168" s="110" t="s">
        <v>1095</v>
      </c>
      <c r="L1168" s="10" t="s">
        <v>10408</v>
      </c>
    </row>
    <row r="1169" spans="7:12" ht="15" x14ac:dyDescent="0.2">
      <c r="G1169" s="106"/>
      <c r="H1169" s="104" t="str">
        <f t="shared" si="23"/>
        <v/>
      </c>
      <c r="I1169" s="104"/>
      <c r="J1169" s="110" t="s">
        <v>6275</v>
      </c>
      <c r="K1169" s="110" t="s">
        <v>1095</v>
      </c>
      <c r="L1169" s="10" t="s">
        <v>10409</v>
      </c>
    </row>
    <row r="1170" spans="7:12" ht="15" x14ac:dyDescent="0.2">
      <c r="G1170" s="106"/>
      <c r="H1170" s="104" t="str">
        <f t="shared" si="23"/>
        <v/>
      </c>
      <c r="I1170" s="104"/>
      <c r="J1170" s="110" t="s">
        <v>6276</v>
      </c>
      <c r="K1170" s="110" t="s">
        <v>1095</v>
      </c>
      <c r="L1170" s="10" t="s">
        <v>10410</v>
      </c>
    </row>
    <row r="1171" spans="7:12" ht="15" x14ac:dyDescent="0.2">
      <c r="G1171" s="106"/>
      <c r="H1171" s="104" t="str">
        <f t="shared" si="23"/>
        <v/>
      </c>
      <c r="I1171" s="104"/>
      <c r="J1171" s="110" t="s">
        <v>6277</v>
      </c>
      <c r="K1171" s="110" t="s">
        <v>1095</v>
      </c>
      <c r="L1171" s="10" t="s">
        <v>10411</v>
      </c>
    </row>
    <row r="1172" spans="7:12" ht="15" x14ac:dyDescent="0.2">
      <c r="G1172" s="106"/>
      <c r="H1172" s="104" t="str">
        <f t="shared" si="23"/>
        <v/>
      </c>
      <c r="I1172" s="104"/>
      <c r="J1172" s="110" t="s">
        <v>6278</v>
      </c>
      <c r="K1172" s="110" t="s">
        <v>1095</v>
      </c>
      <c r="L1172" s="10" t="s">
        <v>10412</v>
      </c>
    </row>
    <row r="1173" spans="7:12" ht="15" x14ac:dyDescent="0.2">
      <c r="G1173" s="106"/>
      <c r="H1173" s="104" t="str">
        <f t="shared" si="23"/>
        <v/>
      </c>
      <c r="I1173" s="104"/>
      <c r="J1173" s="110" t="s">
        <v>14229</v>
      </c>
      <c r="K1173" s="110" t="s">
        <v>1095</v>
      </c>
      <c r="L1173" s="10" t="s">
        <v>10413</v>
      </c>
    </row>
    <row r="1174" spans="7:12" ht="15" x14ac:dyDescent="0.2">
      <c r="G1174" s="106"/>
      <c r="H1174" s="104" t="str">
        <f t="shared" si="23"/>
        <v/>
      </c>
      <c r="I1174" s="104"/>
      <c r="J1174" s="110" t="s">
        <v>14230</v>
      </c>
      <c r="K1174" s="110" t="s">
        <v>1095</v>
      </c>
      <c r="L1174" s="10" t="s">
        <v>10414</v>
      </c>
    </row>
    <row r="1175" spans="7:12" ht="15" x14ac:dyDescent="0.2">
      <c r="G1175" s="106"/>
      <c r="H1175" s="104" t="str">
        <f t="shared" si="23"/>
        <v/>
      </c>
      <c r="I1175" s="104"/>
      <c r="J1175" s="110" t="s">
        <v>14231</v>
      </c>
      <c r="K1175" s="110" t="s">
        <v>1095</v>
      </c>
      <c r="L1175" s="10" t="s">
        <v>10415</v>
      </c>
    </row>
    <row r="1176" spans="7:12" ht="15" x14ac:dyDescent="0.2">
      <c r="G1176" s="106"/>
      <c r="H1176" s="104" t="str">
        <f t="shared" si="23"/>
        <v/>
      </c>
      <c r="I1176" s="104"/>
      <c r="J1176" s="110" t="s">
        <v>14232</v>
      </c>
      <c r="K1176" s="110" t="s">
        <v>1095</v>
      </c>
      <c r="L1176" s="10" t="s">
        <v>10416</v>
      </c>
    </row>
    <row r="1177" spans="7:12" ht="15" x14ac:dyDescent="0.2">
      <c r="G1177" s="106"/>
      <c r="H1177" s="104" t="str">
        <f t="shared" si="23"/>
        <v/>
      </c>
      <c r="I1177" s="104"/>
      <c r="J1177" s="110" t="s">
        <v>6279</v>
      </c>
      <c r="K1177" s="110" t="s">
        <v>1095</v>
      </c>
      <c r="L1177" s="10" t="s">
        <v>10417</v>
      </c>
    </row>
    <row r="1178" spans="7:12" ht="15" x14ac:dyDescent="0.2">
      <c r="G1178" s="106"/>
      <c r="H1178" s="104" t="str">
        <f t="shared" si="23"/>
        <v/>
      </c>
      <c r="I1178" s="104"/>
      <c r="J1178" s="110" t="s">
        <v>6280</v>
      </c>
      <c r="K1178" s="110" t="s">
        <v>1095</v>
      </c>
      <c r="L1178" s="10" t="s">
        <v>10418</v>
      </c>
    </row>
    <row r="1179" spans="7:12" ht="15" x14ac:dyDescent="0.2">
      <c r="G1179" s="106"/>
      <c r="H1179" s="104" t="str">
        <f t="shared" si="23"/>
        <v/>
      </c>
      <c r="I1179" s="104"/>
      <c r="J1179" s="110" t="s">
        <v>6281</v>
      </c>
      <c r="K1179" s="110" t="s">
        <v>1095</v>
      </c>
      <c r="L1179" s="10" t="s">
        <v>1095</v>
      </c>
    </row>
    <row r="1180" spans="7:12" ht="15" x14ac:dyDescent="0.2">
      <c r="G1180" s="106"/>
      <c r="H1180" s="104" t="str">
        <f t="shared" si="23"/>
        <v/>
      </c>
      <c r="I1180" s="104"/>
      <c r="J1180" s="110" t="s">
        <v>14233</v>
      </c>
      <c r="K1180" s="110" t="s">
        <v>1095</v>
      </c>
      <c r="L1180" s="10" t="s">
        <v>10419</v>
      </c>
    </row>
    <row r="1181" spans="7:12" ht="15" x14ac:dyDescent="0.2">
      <c r="G1181" s="106"/>
      <c r="H1181" s="104" t="str">
        <f t="shared" si="23"/>
        <v/>
      </c>
      <c r="I1181" s="104"/>
      <c r="J1181" s="110" t="s">
        <v>6282</v>
      </c>
      <c r="K1181" s="110" t="s">
        <v>1095</v>
      </c>
      <c r="L1181" s="10" t="s">
        <v>1095</v>
      </c>
    </row>
    <row r="1182" spans="7:12" ht="15" x14ac:dyDescent="0.2">
      <c r="G1182" s="106"/>
      <c r="H1182" s="104" t="str">
        <f t="shared" si="23"/>
        <v/>
      </c>
      <c r="I1182" s="104"/>
      <c r="J1182" s="110" t="s">
        <v>6283</v>
      </c>
      <c r="K1182" s="110" t="s">
        <v>1095</v>
      </c>
      <c r="L1182" s="10" t="s">
        <v>1095</v>
      </c>
    </row>
    <row r="1183" spans="7:12" ht="15" x14ac:dyDescent="0.2">
      <c r="G1183" s="106"/>
      <c r="H1183" s="104" t="str">
        <f t="shared" si="23"/>
        <v/>
      </c>
      <c r="I1183" s="104"/>
      <c r="J1183" s="110" t="s">
        <v>6284</v>
      </c>
      <c r="K1183" s="110" t="s">
        <v>1095</v>
      </c>
      <c r="L1183" s="10" t="s">
        <v>10420</v>
      </c>
    </row>
    <row r="1184" spans="7:12" ht="15" x14ac:dyDescent="0.2">
      <c r="G1184" s="106"/>
      <c r="H1184" s="104" t="str">
        <f t="shared" si="23"/>
        <v/>
      </c>
      <c r="I1184" s="104"/>
      <c r="J1184" s="110" t="s">
        <v>6285</v>
      </c>
      <c r="K1184" s="110" t="s">
        <v>1095</v>
      </c>
      <c r="L1184" s="10" t="s">
        <v>10421</v>
      </c>
    </row>
    <row r="1185" spans="7:12" ht="15" x14ac:dyDescent="0.2">
      <c r="G1185" s="106"/>
      <c r="H1185" s="104" t="str">
        <f t="shared" si="23"/>
        <v/>
      </c>
      <c r="I1185" s="104"/>
      <c r="J1185" s="110" t="s">
        <v>15010</v>
      </c>
      <c r="K1185" s="110" t="s">
        <v>1095</v>
      </c>
      <c r="L1185" s="10" t="s">
        <v>10422</v>
      </c>
    </row>
    <row r="1186" spans="7:12" ht="15" x14ac:dyDescent="0.2">
      <c r="G1186" s="106"/>
      <c r="H1186" s="104" t="str">
        <f t="shared" si="23"/>
        <v/>
      </c>
      <c r="I1186" s="104"/>
      <c r="J1186" s="110" t="s">
        <v>15011</v>
      </c>
      <c r="K1186" s="110" t="s">
        <v>1095</v>
      </c>
      <c r="L1186" s="10" t="s">
        <v>10423</v>
      </c>
    </row>
    <row r="1187" spans="7:12" ht="15" x14ac:dyDescent="0.2">
      <c r="G1187" s="106"/>
      <c r="H1187" s="104" t="str">
        <f t="shared" si="23"/>
        <v/>
      </c>
      <c r="I1187" s="104"/>
      <c r="J1187" s="110" t="s">
        <v>14000</v>
      </c>
      <c r="K1187" s="110" t="s">
        <v>1095</v>
      </c>
      <c r="L1187" s="10" t="s">
        <v>10270</v>
      </c>
    </row>
    <row r="1188" spans="7:12" ht="15" x14ac:dyDescent="0.2">
      <c r="G1188" s="106"/>
      <c r="H1188" s="104" t="str">
        <f t="shared" si="23"/>
        <v/>
      </c>
      <c r="I1188" s="104"/>
      <c r="J1188" s="110" t="s">
        <v>15012</v>
      </c>
      <c r="K1188" s="110" t="s">
        <v>1095</v>
      </c>
      <c r="L1188" s="10" t="s">
        <v>10424</v>
      </c>
    </row>
    <row r="1189" spans="7:12" ht="15" x14ac:dyDescent="0.2">
      <c r="G1189" s="106"/>
      <c r="H1189" s="104" t="str">
        <f t="shared" si="23"/>
        <v/>
      </c>
      <c r="I1189" s="104"/>
      <c r="J1189" s="110" t="s">
        <v>6286</v>
      </c>
      <c r="K1189" s="110" t="s">
        <v>1095</v>
      </c>
      <c r="L1189" s="10" t="s">
        <v>1095</v>
      </c>
    </row>
    <row r="1190" spans="7:12" ht="15" x14ac:dyDescent="0.2">
      <c r="G1190" s="106"/>
      <c r="H1190" s="104" t="str">
        <f t="shared" si="23"/>
        <v/>
      </c>
      <c r="I1190" s="104"/>
      <c r="J1190" s="110" t="s">
        <v>6287</v>
      </c>
      <c r="K1190" s="110" t="s">
        <v>1095</v>
      </c>
      <c r="L1190" s="10" t="s">
        <v>1095</v>
      </c>
    </row>
    <row r="1191" spans="7:12" ht="15" x14ac:dyDescent="0.2">
      <c r="G1191" s="106"/>
      <c r="H1191" s="104" t="str">
        <f t="shared" si="23"/>
        <v/>
      </c>
      <c r="I1191" s="104"/>
      <c r="J1191" s="110" t="s">
        <v>6288</v>
      </c>
      <c r="K1191" s="110" t="s">
        <v>1095</v>
      </c>
      <c r="L1191" s="10" t="s">
        <v>1095</v>
      </c>
    </row>
    <row r="1192" spans="7:12" ht="15" x14ac:dyDescent="0.2">
      <c r="G1192" s="106"/>
      <c r="H1192" s="104" t="str">
        <f t="shared" si="23"/>
        <v/>
      </c>
      <c r="I1192" s="104"/>
      <c r="J1192" s="110" t="s">
        <v>6289</v>
      </c>
      <c r="K1192" s="110" t="s">
        <v>1095</v>
      </c>
      <c r="L1192" s="10" t="s">
        <v>10425</v>
      </c>
    </row>
    <row r="1193" spans="7:12" ht="15" x14ac:dyDescent="0.2">
      <c r="G1193" s="106"/>
      <c r="H1193" s="104" t="str">
        <f t="shared" si="23"/>
        <v/>
      </c>
      <c r="I1193" s="104"/>
      <c r="J1193" s="110" t="s">
        <v>6290</v>
      </c>
      <c r="K1193" s="110" t="s">
        <v>1095</v>
      </c>
      <c r="L1193" s="10" t="s">
        <v>10426</v>
      </c>
    </row>
    <row r="1194" spans="7:12" ht="15" x14ac:dyDescent="0.2">
      <c r="G1194" s="106"/>
      <c r="H1194" s="104" t="str">
        <f t="shared" si="23"/>
        <v/>
      </c>
      <c r="I1194" s="104"/>
      <c r="J1194" s="110" t="s">
        <v>6291</v>
      </c>
      <c r="K1194" s="110" t="s">
        <v>1095</v>
      </c>
      <c r="L1194" s="10" t="s">
        <v>10427</v>
      </c>
    </row>
    <row r="1195" spans="7:12" ht="15" x14ac:dyDescent="0.2">
      <c r="G1195" s="106"/>
      <c r="H1195" s="104" t="str">
        <f t="shared" si="23"/>
        <v/>
      </c>
      <c r="I1195" s="104"/>
      <c r="J1195" s="110" t="s">
        <v>6292</v>
      </c>
      <c r="K1195" s="110" t="s">
        <v>1095</v>
      </c>
      <c r="L1195" s="10" t="s">
        <v>1095</v>
      </c>
    </row>
    <row r="1196" spans="7:12" ht="15" x14ac:dyDescent="0.2">
      <c r="G1196" s="106"/>
      <c r="H1196" s="104" t="str">
        <f t="shared" si="23"/>
        <v/>
      </c>
      <c r="I1196" s="104"/>
      <c r="J1196" s="110" t="s">
        <v>6293</v>
      </c>
      <c r="K1196" s="110" t="s">
        <v>1095</v>
      </c>
      <c r="L1196" s="10" t="s">
        <v>10428</v>
      </c>
    </row>
    <row r="1197" spans="7:12" ht="15" x14ac:dyDescent="0.2">
      <c r="G1197" s="106"/>
      <c r="H1197" s="104" t="str">
        <f t="shared" si="23"/>
        <v/>
      </c>
      <c r="I1197" s="104"/>
      <c r="J1197" s="110" t="s">
        <v>6295</v>
      </c>
      <c r="K1197" s="110" t="s">
        <v>1095</v>
      </c>
      <c r="L1197" s="10" t="s">
        <v>10430</v>
      </c>
    </row>
    <row r="1198" spans="7:12" ht="15" x14ac:dyDescent="0.2">
      <c r="G1198" s="106"/>
      <c r="H1198" s="104" t="str">
        <f t="shared" si="23"/>
        <v/>
      </c>
      <c r="I1198" s="104"/>
      <c r="J1198" s="110" t="s">
        <v>6296</v>
      </c>
      <c r="K1198" s="110" t="s">
        <v>1095</v>
      </c>
      <c r="L1198" s="10" t="s">
        <v>10431</v>
      </c>
    </row>
    <row r="1199" spans="7:12" ht="15" x14ac:dyDescent="0.2">
      <c r="G1199" s="106"/>
      <c r="H1199" s="104" t="str">
        <f t="shared" si="23"/>
        <v/>
      </c>
      <c r="I1199" s="104"/>
      <c r="J1199" s="110" t="s">
        <v>6297</v>
      </c>
      <c r="K1199" s="110" t="s">
        <v>1095</v>
      </c>
      <c r="L1199" s="10" t="s">
        <v>10432</v>
      </c>
    </row>
    <row r="1200" spans="7:12" ht="15" x14ac:dyDescent="0.2">
      <c r="G1200" s="106"/>
      <c r="H1200" s="104" t="str">
        <f t="shared" si="23"/>
        <v/>
      </c>
      <c r="I1200" s="104"/>
      <c r="J1200" s="110" t="s">
        <v>6298</v>
      </c>
      <c r="K1200" s="110" t="s">
        <v>1095</v>
      </c>
      <c r="L1200" s="10" t="s">
        <v>10433</v>
      </c>
    </row>
    <row r="1201" spans="7:12" ht="15" x14ac:dyDescent="0.2">
      <c r="G1201" s="106"/>
      <c r="H1201" s="104" t="str">
        <f t="shared" si="23"/>
        <v/>
      </c>
      <c r="I1201" s="104"/>
      <c r="J1201" s="110" t="s">
        <v>6299</v>
      </c>
      <c r="K1201" s="110" t="s">
        <v>1095</v>
      </c>
      <c r="L1201" s="10" t="s">
        <v>10434</v>
      </c>
    </row>
    <row r="1202" spans="7:12" ht="15" x14ac:dyDescent="0.2">
      <c r="G1202" s="106"/>
      <c r="H1202" s="104" t="str">
        <f t="shared" si="23"/>
        <v/>
      </c>
      <c r="I1202" s="104"/>
      <c r="J1202" s="110" t="s">
        <v>6300</v>
      </c>
      <c r="K1202" s="110" t="s">
        <v>1095</v>
      </c>
      <c r="L1202" s="10" t="s">
        <v>10435</v>
      </c>
    </row>
    <row r="1203" spans="7:12" ht="15" x14ac:dyDescent="0.2">
      <c r="G1203" s="106"/>
      <c r="H1203" s="104" t="str">
        <f t="shared" si="23"/>
        <v/>
      </c>
      <c r="I1203" s="104"/>
      <c r="J1203" s="110" t="s">
        <v>6301</v>
      </c>
      <c r="K1203" s="110" t="s">
        <v>1095</v>
      </c>
      <c r="L1203" s="10" t="s">
        <v>10436</v>
      </c>
    </row>
    <row r="1204" spans="7:12" ht="15" x14ac:dyDescent="0.2">
      <c r="G1204" s="106"/>
      <c r="H1204" s="104" t="str">
        <f t="shared" si="23"/>
        <v/>
      </c>
      <c r="I1204" s="104"/>
      <c r="J1204" s="110" t="s">
        <v>6302</v>
      </c>
      <c r="K1204" s="110" t="s">
        <v>1095</v>
      </c>
      <c r="L1204" s="10" t="s">
        <v>10437</v>
      </c>
    </row>
    <row r="1205" spans="7:12" ht="15" x14ac:dyDescent="0.2">
      <c r="G1205" s="106"/>
      <c r="H1205" s="104" t="str">
        <f t="shared" si="23"/>
        <v/>
      </c>
      <c r="I1205" s="104"/>
      <c r="J1205" s="110" t="s">
        <v>6303</v>
      </c>
      <c r="K1205" s="110" t="s">
        <v>1095</v>
      </c>
      <c r="L1205" s="10" t="s">
        <v>10438</v>
      </c>
    </row>
    <row r="1206" spans="7:12" ht="15" x14ac:dyDescent="0.2">
      <c r="G1206" s="106"/>
      <c r="H1206" s="104" t="str">
        <f t="shared" si="23"/>
        <v/>
      </c>
      <c r="I1206" s="104"/>
      <c r="J1206" s="110" t="s">
        <v>6304</v>
      </c>
      <c r="K1206" s="110" t="s">
        <v>1095</v>
      </c>
      <c r="L1206" s="10" t="s">
        <v>10439</v>
      </c>
    </row>
    <row r="1207" spans="7:12" ht="15" x14ac:dyDescent="0.2">
      <c r="G1207" s="106"/>
      <c r="H1207" s="104" t="str">
        <f t="shared" si="23"/>
        <v/>
      </c>
      <c r="I1207" s="104"/>
      <c r="J1207" s="110" t="s">
        <v>6305</v>
      </c>
      <c r="K1207" s="110" t="s">
        <v>1095</v>
      </c>
      <c r="L1207" s="10" t="s">
        <v>1095</v>
      </c>
    </row>
    <row r="1208" spans="7:12" ht="15" x14ac:dyDescent="0.2">
      <c r="G1208" s="106"/>
      <c r="H1208" s="104" t="str">
        <f t="shared" si="23"/>
        <v/>
      </c>
      <c r="I1208" s="104"/>
      <c r="J1208" s="110" t="s">
        <v>6306</v>
      </c>
      <c r="K1208" s="110" t="s">
        <v>1095</v>
      </c>
      <c r="L1208" s="10" t="s">
        <v>10440</v>
      </c>
    </row>
    <row r="1209" spans="7:12" ht="15" x14ac:dyDescent="0.2">
      <c r="G1209" s="106"/>
      <c r="H1209" s="104" t="str">
        <f t="shared" si="23"/>
        <v/>
      </c>
      <c r="I1209" s="104"/>
      <c r="J1209" s="110" t="s">
        <v>6307</v>
      </c>
      <c r="K1209" s="110" t="s">
        <v>1095</v>
      </c>
      <c r="L1209" s="10" t="s">
        <v>10441</v>
      </c>
    </row>
    <row r="1210" spans="7:12" ht="15" x14ac:dyDescent="0.2">
      <c r="G1210" s="106"/>
      <c r="H1210" s="104" t="str">
        <f t="shared" si="23"/>
        <v/>
      </c>
      <c r="I1210" s="104"/>
      <c r="J1210" s="110" t="s">
        <v>6308</v>
      </c>
      <c r="K1210" s="110" t="s">
        <v>1095</v>
      </c>
      <c r="L1210" s="10" t="s">
        <v>10442</v>
      </c>
    </row>
    <row r="1211" spans="7:12" ht="15" x14ac:dyDescent="0.2">
      <c r="G1211" s="106"/>
      <c r="H1211" s="104" t="str">
        <f t="shared" si="23"/>
        <v/>
      </c>
      <c r="I1211" s="104"/>
      <c r="J1211" s="110" t="s">
        <v>6309</v>
      </c>
      <c r="K1211" s="110" t="s">
        <v>1095</v>
      </c>
      <c r="L1211" s="10" t="s">
        <v>10443</v>
      </c>
    </row>
    <row r="1212" spans="7:12" ht="15" x14ac:dyDescent="0.2">
      <c r="G1212" s="106"/>
      <c r="H1212" s="104" t="str">
        <f t="shared" si="23"/>
        <v/>
      </c>
      <c r="I1212" s="104"/>
      <c r="J1212" s="110" t="s">
        <v>6310</v>
      </c>
      <c r="K1212" s="110" t="s">
        <v>1095</v>
      </c>
      <c r="L1212" s="10" t="s">
        <v>10444</v>
      </c>
    </row>
    <row r="1213" spans="7:12" ht="15" x14ac:dyDescent="0.2">
      <c r="G1213" s="106"/>
      <c r="H1213" s="104" t="str">
        <f t="shared" si="23"/>
        <v/>
      </c>
      <c r="I1213" s="104"/>
      <c r="J1213" s="110" t="s">
        <v>6311</v>
      </c>
      <c r="K1213" s="110" t="s">
        <v>1095</v>
      </c>
      <c r="L1213" s="10" t="s">
        <v>10445</v>
      </c>
    </row>
    <row r="1214" spans="7:12" ht="15" x14ac:dyDescent="0.2">
      <c r="G1214" s="106"/>
      <c r="H1214" s="104" t="str">
        <f t="shared" si="23"/>
        <v/>
      </c>
      <c r="I1214" s="104"/>
      <c r="J1214" s="110" t="s">
        <v>6312</v>
      </c>
      <c r="K1214" s="110" t="s">
        <v>1095</v>
      </c>
      <c r="L1214" s="10" t="s">
        <v>10444</v>
      </c>
    </row>
    <row r="1215" spans="7:12" ht="15" x14ac:dyDescent="0.2">
      <c r="G1215" s="106"/>
      <c r="H1215" s="104" t="str">
        <f t="shared" si="23"/>
        <v/>
      </c>
      <c r="I1215" s="104"/>
      <c r="J1215" s="110" t="s">
        <v>6313</v>
      </c>
      <c r="K1215" s="110" t="s">
        <v>1095</v>
      </c>
      <c r="L1215" s="10" t="s">
        <v>1095</v>
      </c>
    </row>
    <row r="1216" spans="7:12" ht="15" x14ac:dyDescent="0.2">
      <c r="G1216" s="106"/>
      <c r="H1216" s="104" t="str">
        <f t="shared" si="23"/>
        <v/>
      </c>
      <c r="I1216" s="104"/>
      <c r="J1216" s="110" t="s">
        <v>6314</v>
      </c>
      <c r="K1216" s="110" t="s">
        <v>1095</v>
      </c>
      <c r="L1216" s="10" t="s">
        <v>1095</v>
      </c>
    </row>
    <row r="1217" spans="7:12" ht="15" x14ac:dyDescent="0.2">
      <c r="G1217" s="106"/>
      <c r="H1217" s="104" t="str">
        <f t="shared" si="23"/>
        <v/>
      </c>
      <c r="I1217" s="104"/>
      <c r="J1217" s="110" t="s">
        <v>6315</v>
      </c>
      <c r="K1217" s="110" t="s">
        <v>1095</v>
      </c>
      <c r="L1217" s="10" t="s">
        <v>10446</v>
      </c>
    </row>
    <row r="1218" spans="7:12" ht="15" x14ac:dyDescent="0.2">
      <c r="G1218" s="106"/>
      <c r="H1218" s="104" t="str">
        <f t="shared" si="23"/>
        <v/>
      </c>
      <c r="I1218" s="104"/>
      <c r="J1218" s="110" t="s">
        <v>6316</v>
      </c>
      <c r="K1218" s="110" t="s">
        <v>1095</v>
      </c>
      <c r="L1218" s="10" t="s">
        <v>10447</v>
      </c>
    </row>
    <row r="1219" spans="7:12" ht="15" x14ac:dyDescent="0.2">
      <c r="G1219" s="106"/>
      <c r="H1219" s="104" t="str">
        <f t="shared" si="23"/>
        <v/>
      </c>
      <c r="I1219" s="104"/>
      <c r="J1219" s="110" t="s">
        <v>6317</v>
      </c>
      <c r="K1219" s="110" t="s">
        <v>1095</v>
      </c>
      <c r="L1219" s="10" t="s">
        <v>1095</v>
      </c>
    </row>
    <row r="1220" spans="7:12" ht="15" x14ac:dyDescent="0.2">
      <c r="G1220" s="106"/>
      <c r="H1220" s="104" t="str">
        <f t="shared" si="23"/>
        <v/>
      </c>
      <c r="I1220" s="104"/>
      <c r="J1220" s="110" t="s">
        <v>6318</v>
      </c>
      <c r="K1220" s="110" t="s">
        <v>1095</v>
      </c>
      <c r="L1220" s="10" t="s">
        <v>10448</v>
      </c>
    </row>
    <row r="1221" spans="7:12" ht="15" x14ac:dyDescent="0.2">
      <c r="G1221" s="106"/>
      <c r="H1221" s="104" t="str">
        <f t="shared" si="23"/>
        <v/>
      </c>
      <c r="I1221" s="104"/>
      <c r="J1221" s="110" t="s">
        <v>15013</v>
      </c>
      <c r="K1221" s="110" t="s">
        <v>1095</v>
      </c>
      <c r="L1221" s="10" t="s">
        <v>10449</v>
      </c>
    </row>
    <row r="1222" spans="7:12" ht="15" x14ac:dyDescent="0.2">
      <c r="G1222" s="106"/>
      <c r="H1222" s="104" t="str">
        <f t="shared" si="23"/>
        <v/>
      </c>
      <c r="I1222" s="104"/>
      <c r="J1222" s="110" t="s">
        <v>6319</v>
      </c>
      <c r="K1222" s="110" t="s">
        <v>1095</v>
      </c>
      <c r="L1222" s="10" t="s">
        <v>10450</v>
      </c>
    </row>
    <row r="1223" spans="7:12" ht="15" x14ac:dyDescent="0.2">
      <c r="G1223" s="106"/>
      <c r="H1223" s="104" t="str">
        <f t="shared" si="23"/>
        <v/>
      </c>
      <c r="I1223" s="104"/>
      <c r="J1223" s="110" t="s">
        <v>6320</v>
      </c>
      <c r="K1223" s="110" t="s">
        <v>1095</v>
      </c>
      <c r="L1223" s="10" t="s">
        <v>10451</v>
      </c>
    </row>
    <row r="1224" spans="7:12" ht="15" x14ac:dyDescent="0.2">
      <c r="G1224" s="106"/>
      <c r="H1224" s="104" t="str">
        <f t="shared" si="23"/>
        <v/>
      </c>
      <c r="I1224" s="104"/>
      <c r="J1224" s="110" t="s">
        <v>6321</v>
      </c>
      <c r="K1224" s="110" t="s">
        <v>1095</v>
      </c>
      <c r="L1224" s="10" t="s">
        <v>10452</v>
      </c>
    </row>
    <row r="1225" spans="7:12" ht="15" x14ac:dyDescent="0.2">
      <c r="G1225" s="106"/>
      <c r="H1225" s="104" t="str">
        <f t="shared" ref="H1225:H1288" si="24">IF(I1225="","",IFERROR((INDEX(A:D,MATCH($I1225,D:D,0),2)),""))</f>
        <v/>
      </c>
      <c r="I1225" s="104"/>
      <c r="J1225" s="110" t="s">
        <v>6322</v>
      </c>
      <c r="K1225" s="110" t="s">
        <v>1095</v>
      </c>
      <c r="L1225" s="10" t="s">
        <v>10453</v>
      </c>
    </row>
    <row r="1226" spans="7:12" ht="15" x14ac:dyDescent="0.2">
      <c r="G1226" s="106"/>
      <c r="H1226" s="104" t="str">
        <f t="shared" si="24"/>
        <v/>
      </c>
      <c r="I1226" s="104"/>
      <c r="J1226" s="110" t="s">
        <v>6323</v>
      </c>
      <c r="K1226" s="110" t="s">
        <v>1095</v>
      </c>
      <c r="L1226" s="10" t="s">
        <v>10454</v>
      </c>
    </row>
    <row r="1227" spans="7:12" ht="15" x14ac:dyDescent="0.2">
      <c r="G1227" s="106"/>
      <c r="H1227" s="104" t="str">
        <f t="shared" si="24"/>
        <v/>
      </c>
      <c r="I1227" s="104"/>
      <c r="J1227" s="110" t="s">
        <v>6324</v>
      </c>
      <c r="K1227" s="110" t="s">
        <v>1095</v>
      </c>
      <c r="L1227" s="10" t="s">
        <v>10455</v>
      </c>
    </row>
    <row r="1228" spans="7:12" ht="15" x14ac:dyDescent="0.2">
      <c r="G1228" s="106"/>
      <c r="H1228" s="104" t="str">
        <f t="shared" si="24"/>
        <v/>
      </c>
      <c r="I1228" s="104"/>
      <c r="J1228" s="110" t="s">
        <v>6325</v>
      </c>
      <c r="K1228" s="110" t="s">
        <v>1095</v>
      </c>
      <c r="L1228" s="10" t="s">
        <v>10456</v>
      </c>
    </row>
    <row r="1229" spans="7:12" ht="15" x14ac:dyDescent="0.2">
      <c r="G1229" s="106"/>
      <c r="H1229" s="104" t="str">
        <f t="shared" si="24"/>
        <v/>
      </c>
      <c r="I1229" s="104"/>
      <c r="J1229" s="110" t="s">
        <v>6326</v>
      </c>
      <c r="K1229" s="110" t="s">
        <v>1095</v>
      </c>
      <c r="L1229" s="10" t="s">
        <v>10457</v>
      </c>
    </row>
    <row r="1230" spans="7:12" ht="15" x14ac:dyDescent="0.2">
      <c r="G1230" s="106"/>
      <c r="H1230" s="104" t="str">
        <f t="shared" si="24"/>
        <v/>
      </c>
      <c r="I1230" s="104"/>
      <c r="J1230" s="110" t="s">
        <v>6327</v>
      </c>
      <c r="K1230" s="110" t="s">
        <v>1095</v>
      </c>
      <c r="L1230" s="10" t="s">
        <v>10458</v>
      </c>
    </row>
    <row r="1231" spans="7:12" ht="15" x14ac:dyDescent="0.2">
      <c r="G1231" s="106"/>
      <c r="H1231" s="104" t="str">
        <f t="shared" si="24"/>
        <v/>
      </c>
      <c r="I1231" s="104"/>
      <c r="J1231" s="110" t="s">
        <v>6328</v>
      </c>
      <c r="K1231" s="110" t="s">
        <v>1095</v>
      </c>
      <c r="L1231" s="10" t="s">
        <v>10459</v>
      </c>
    </row>
    <row r="1232" spans="7:12" ht="15" x14ac:dyDescent="0.2">
      <c r="G1232" s="106"/>
      <c r="H1232" s="104" t="str">
        <f t="shared" si="24"/>
        <v/>
      </c>
      <c r="I1232" s="104"/>
      <c r="J1232" s="110" t="s">
        <v>6330</v>
      </c>
      <c r="K1232" s="110" t="s">
        <v>1095</v>
      </c>
      <c r="L1232" s="10" t="s">
        <v>10461</v>
      </c>
    </row>
    <row r="1233" spans="7:12" ht="15" x14ac:dyDescent="0.2">
      <c r="G1233" s="106"/>
      <c r="H1233" s="104" t="str">
        <f t="shared" si="24"/>
        <v/>
      </c>
      <c r="I1233" s="104"/>
      <c r="J1233" s="110" t="s">
        <v>6331</v>
      </c>
      <c r="K1233" s="110" t="s">
        <v>1095</v>
      </c>
      <c r="L1233" s="10" t="s">
        <v>10462</v>
      </c>
    </row>
    <row r="1234" spans="7:12" ht="15" x14ac:dyDescent="0.2">
      <c r="G1234" s="106"/>
      <c r="H1234" s="104" t="str">
        <f t="shared" si="24"/>
        <v/>
      </c>
      <c r="I1234" s="104"/>
      <c r="J1234" s="110" t="s">
        <v>6332</v>
      </c>
      <c r="K1234" s="110" t="s">
        <v>1095</v>
      </c>
      <c r="L1234" s="10" t="s">
        <v>10463</v>
      </c>
    </row>
    <row r="1235" spans="7:12" ht="15" x14ac:dyDescent="0.2">
      <c r="G1235" s="106"/>
      <c r="H1235" s="104" t="str">
        <f t="shared" si="24"/>
        <v/>
      </c>
      <c r="I1235" s="104"/>
      <c r="J1235" s="110" t="s">
        <v>6333</v>
      </c>
      <c r="K1235" s="110" t="s">
        <v>1095</v>
      </c>
      <c r="L1235" s="10" t="s">
        <v>10464</v>
      </c>
    </row>
    <row r="1236" spans="7:12" ht="15" x14ac:dyDescent="0.2">
      <c r="G1236" s="106"/>
      <c r="H1236" s="104" t="str">
        <f t="shared" si="24"/>
        <v/>
      </c>
      <c r="I1236" s="104"/>
      <c r="J1236" s="110" t="s">
        <v>6334</v>
      </c>
      <c r="K1236" s="110" t="s">
        <v>1095</v>
      </c>
      <c r="L1236" s="10" t="s">
        <v>10465</v>
      </c>
    </row>
    <row r="1237" spans="7:12" ht="15" x14ac:dyDescent="0.2">
      <c r="G1237" s="106"/>
      <c r="H1237" s="104" t="str">
        <f t="shared" si="24"/>
        <v/>
      </c>
      <c r="I1237" s="104"/>
      <c r="J1237" s="110" t="s">
        <v>6335</v>
      </c>
      <c r="K1237" s="110" t="s">
        <v>1095</v>
      </c>
      <c r="L1237" s="10" t="s">
        <v>10466</v>
      </c>
    </row>
    <row r="1238" spans="7:12" ht="15" x14ac:dyDescent="0.2">
      <c r="G1238" s="106"/>
      <c r="H1238" s="104" t="str">
        <f t="shared" si="24"/>
        <v/>
      </c>
      <c r="I1238" s="104"/>
      <c r="J1238" s="110" t="s">
        <v>6336</v>
      </c>
      <c r="K1238" s="110" t="s">
        <v>1095</v>
      </c>
      <c r="L1238" s="10" t="s">
        <v>10467</v>
      </c>
    </row>
    <row r="1239" spans="7:12" ht="15" x14ac:dyDescent="0.2">
      <c r="G1239" s="106"/>
      <c r="H1239" s="104" t="str">
        <f t="shared" si="24"/>
        <v/>
      </c>
      <c r="I1239" s="104"/>
      <c r="J1239" s="110" t="s">
        <v>6337</v>
      </c>
      <c r="K1239" s="110" t="s">
        <v>1095</v>
      </c>
      <c r="L1239" s="10" t="s">
        <v>10468</v>
      </c>
    </row>
    <row r="1240" spans="7:12" ht="15" x14ac:dyDescent="0.2">
      <c r="G1240" s="106"/>
      <c r="H1240" s="104" t="str">
        <f t="shared" si="24"/>
        <v/>
      </c>
      <c r="I1240" s="104"/>
      <c r="J1240" s="110" t="s">
        <v>6338</v>
      </c>
      <c r="K1240" s="110" t="s">
        <v>1095</v>
      </c>
      <c r="L1240" s="10" t="s">
        <v>10469</v>
      </c>
    </row>
    <row r="1241" spans="7:12" ht="15" x14ac:dyDescent="0.2">
      <c r="G1241" s="106"/>
      <c r="H1241" s="104" t="str">
        <f t="shared" si="24"/>
        <v/>
      </c>
      <c r="I1241" s="104"/>
      <c r="J1241" s="110" t="s">
        <v>6339</v>
      </c>
      <c r="K1241" s="110" t="s">
        <v>1095</v>
      </c>
      <c r="L1241" s="10" t="s">
        <v>10470</v>
      </c>
    </row>
    <row r="1242" spans="7:12" ht="15" x14ac:dyDescent="0.2">
      <c r="G1242" s="106"/>
      <c r="H1242" s="104" t="str">
        <f t="shared" si="24"/>
        <v/>
      </c>
      <c r="I1242" s="104"/>
      <c r="J1242" s="110" t="s">
        <v>6340</v>
      </c>
      <c r="K1242" s="110" t="s">
        <v>1095</v>
      </c>
      <c r="L1242" s="10" t="s">
        <v>10471</v>
      </c>
    </row>
    <row r="1243" spans="7:12" ht="15" x14ac:dyDescent="0.2">
      <c r="G1243" s="106"/>
      <c r="H1243" s="104" t="str">
        <f t="shared" si="24"/>
        <v/>
      </c>
      <c r="I1243" s="104"/>
      <c r="J1243" s="110" t="s">
        <v>6341</v>
      </c>
      <c r="K1243" s="110" t="s">
        <v>1095</v>
      </c>
      <c r="L1243" s="10" t="s">
        <v>10472</v>
      </c>
    </row>
    <row r="1244" spans="7:12" ht="15" x14ac:dyDescent="0.2">
      <c r="G1244" s="106"/>
      <c r="H1244" s="104" t="str">
        <f t="shared" si="24"/>
        <v/>
      </c>
      <c r="I1244" s="104"/>
      <c r="J1244" s="110" t="s">
        <v>6342</v>
      </c>
      <c r="K1244" s="110" t="s">
        <v>1095</v>
      </c>
      <c r="L1244" s="10" t="s">
        <v>10473</v>
      </c>
    </row>
    <row r="1245" spans="7:12" ht="15" x14ac:dyDescent="0.2">
      <c r="G1245" s="106"/>
      <c r="H1245" s="104" t="str">
        <f t="shared" si="24"/>
        <v/>
      </c>
      <c r="I1245" s="104"/>
      <c r="J1245" s="110" t="s">
        <v>6343</v>
      </c>
      <c r="K1245" s="110" t="s">
        <v>1095</v>
      </c>
      <c r="L1245" s="10" t="s">
        <v>10474</v>
      </c>
    </row>
    <row r="1246" spans="7:12" ht="15" x14ac:dyDescent="0.2">
      <c r="G1246" s="106"/>
      <c r="H1246" s="104" t="str">
        <f t="shared" si="24"/>
        <v/>
      </c>
      <c r="I1246" s="104"/>
      <c r="J1246" s="110" t="s">
        <v>6344</v>
      </c>
      <c r="K1246" s="110" t="s">
        <v>1095</v>
      </c>
      <c r="L1246" s="10" t="s">
        <v>10475</v>
      </c>
    </row>
    <row r="1247" spans="7:12" ht="15" x14ac:dyDescent="0.2">
      <c r="G1247" s="106"/>
      <c r="H1247" s="104" t="str">
        <f t="shared" si="24"/>
        <v/>
      </c>
      <c r="I1247" s="104"/>
      <c r="J1247" s="110" t="s">
        <v>6345</v>
      </c>
      <c r="K1247" s="110" t="s">
        <v>1095</v>
      </c>
      <c r="L1247" s="10" t="s">
        <v>10476</v>
      </c>
    </row>
    <row r="1248" spans="7:12" ht="15" x14ac:dyDescent="0.2">
      <c r="G1248" s="106"/>
      <c r="H1248" s="104" t="str">
        <f t="shared" si="24"/>
        <v/>
      </c>
      <c r="I1248" s="104"/>
      <c r="J1248" s="110" t="s">
        <v>14234</v>
      </c>
      <c r="K1248" s="110" t="s">
        <v>1095</v>
      </c>
      <c r="L1248" s="10" t="s">
        <v>10477</v>
      </c>
    </row>
    <row r="1249" spans="7:12" ht="15" x14ac:dyDescent="0.2">
      <c r="G1249" s="106"/>
      <c r="H1249" s="104" t="str">
        <f t="shared" si="24"/>
        <v/>
      </c>
      <c r="I1249" s="104"/>
      <c r="J1249" s="110" t="s">
        <v>14235</v>
      </c>
      <c r="K1249" s="110" t="s">
        <v>1095</v>
      </c>
      <c r="L1249" s="10" t="s">
        <v>10478</v>
      </c>
    </row>
    <row r="1250" spans="7:12" ht="15" x14ac:dyDescent="0.2">
      <c r="G1250" s="106"/>
      <c r="H1250" s="104" t="str">
        <f t="shared" si="24"/>
        <v/>
      </c>
      <c r="I1250" s="104"/>
      <c r="J1250" s="110" t="s">
        <v>6346</v>
      </c>
      <c r="K1250" s="110" t="s">
        <v>1095</v>
      </c>
      <c r="L1250" s="10" t="s">
        <v>1095</v>
      </c>
    </row>
    <row r="1251" spans="7:12" ht="15" x14ac:dyDescent="0.2">
      <c r="G1251" s="106"/>
      <c r="H1251" s="104" t="str">
        <f t="shared" si="24"/>
        <v/>
      </c>
      <c r="I1251" s="104"/>
      <c r="J1251" s="110" t="s">
        <v>6347</v>
      </c>
      <c r="K1251" s="110" t="s">
        <v>1095</v>
      </c>
      <c r="L1251" s="10" t="s">
        <v>10479</v>
      </c>
    </row>
    <row r="1252" spans="7:12" ht="15" x14ac:dyDescent="0.2">
      <c r="G1252" s="106"/>
      <c r="H1252" s="104" t="str">
        <f t="shared" si="24"/>
        <v/>
      </c>
      <c r="I1252" s="104"/>
      <c r="J1252" s="110" t="s">
        <v>14236</v>
      </c>
      <c r="K1252" s="110" t="s">
        <v>1095</v>
      </c>
      <c r="L1252" s="10" t="s">
        <v>10480</v>
      </c>
    </row>
    <row r="1253" spans="7:12" ht="15" x14ac:dyDescent="0.2">
      <c r="G1253" s="106"/>
      <c r="H1253" s="104" t="str">
        <f t="shared" si="24"/>
        <v/>
      </c>
      <c r="I1253" s="104"/>
      <c r="J1253" s="110" t="s">
        <v>6348</v>
      </c>
      <c r="K1253" s="110" t="s">
        <v>1095</v>
      </c>
      <c r="L1253" s="10" t="s">
        <v>1095</v>
      </c>
    </row>
    <row r="1254" spans="7:12" ht="15" x14ac:dyDescent="0.2">
      <c r="G1254" s="106"/>
      <c r="H1254" s="104" t="str">
        <f t="shared" si="24"/>
        <v/>
      </c>
      <c r="I1254" s="104"/>
      <c r="J1254" s="110" t="s">
        <v>6349</v>
      </c>
      <c r="K1254" s="110" t="s">
        <v>1095</v>
      </c>
      <c r="L1254" s="10" t="s">
        <v>10481</v>
      </c>
    </row>
    <row r="1255" spans="7:12" ht="15" x14ac:dyDescent="0.2">
      <c r="G1255" s="106"/>
      <c r="H1255" s="104" t="str">
        <f t="shared" si="24"/>
        <v/>
      </c>
      <c r="I1255" s="104"/>
      <c r="J1255" s="110" t="s">
        <v>6350</v>
      </c>
      <c r="K1255" s="110" t="s">
        <v>1095</v>
      </c>
      <c r="L1255" s="10" t="s">
        <v>1095</v>
      </c>
    </row>
    <row r="1256" spans="7:12" ht="15" x14ac:dyDescent="0.2">
      <c r="G1256" s="106"/>
      <c r="H1256" s="104" t="str">
        <f t="shared" si="24"/>
        <v/>
      </c>
      <c r="I1256" s="104"/>
      <c r="J1256" s="110" t="s">
        <v>6351</v>
      </c>
      <c r="K1256" s="110" t="s">
        <v>1095</v>
      </c>
      <c r="L1256" s="10" t="s">
        <v>1095</v>
      </c>
    </row>
    <row r="1257" spans="7:12" ht="15" x14ac:dyDescent="0.2">
      <c r="G1257" s="106"/>
      <c r="H1257" s="104" t="str">
        <f t="shared" si="24"/>
        <v/>
      </c>
      <c r="I1257" s="104"/>
      <c r="J1257" s="110" t="s">
        <v>14237</v>
      </c>
      <c r="K1257" s="110" t="s">
        <v>1095</v>
      </c>
      <c r="L1257" s="10" t="s">
        <v>10482</v>
      </c>
    </row>
    <row r="1258" spans="7:12" ht="15" x14ac:dyDescent="0.2">
      <c r="G1258" s="106"/>
      <c r="H1258" s="104" t="str">
        <f t="shared" si="24"/>
        <v/>
      </c>
      <c r="I1258" s="104"/>
      <c r="J1258" s="110" t="s">
        <v>14001</v>
      </c>
      <c r="K1258" s="110" t="s">
        <v>1095</v>
      </c>
      <c r="L1258" s="10" t="s">
        <v>10483</v>
      </c>
    </row>
    <row r="1259" spans="7:12" ht="15" x14ac:dyDescent="0.2">
      <c r="G1259" s="106"/>
      <c r="H1259" s="104" t="str">
        <f t="shared" si="24"/>
        <v/>
      </c>
      <c r="I1259" s="104"/>
      <c r="J1259" s="110" t="s">
        <v>6352</v>
      </c>
      <c r="K1259" s="110" t="s">
        <v>1095</v>
      </c>
      <c r="L1259" s="10" t="s">
        <v>10484</v>
      </c>
    </row>
    <row r="1260" spans="7:12" ht="15" x14ac:dyDescent="0.2">
      <c r="G1260" s="106"/>
      <c r="H1260" s="104" t="str">
        <f t="shared" si="24"/>
        <v/>
      </c>
      <c r="I1260" s="104"/>
      <c r="J1260" s="110" t="s">
        <v>6353</v>
      </c>
      <c r="K1260" s="110" t="s">
        <v>1095</v>
      </c>
      <c r="L1260" s="10" t="s">
        <v>10485</v>
      </c>
    </row>
    <row r="1261" spans="7:12" ht="15" x14ac:dyDescent="0.2">
      <c r="G1261" s="106"/>
      <c r="H1261" s="104" t="str">
        <f t="shared" si="24"/>
        <v/>
      </c>
      <c r="I1261" s="104"/>
      <c r="J1261" s="110" t="s">
        <v>6354</v>
      </c>
      <c r="K1261" s="110" t="s">
        <v>1095</v>
      </c>
      <c r="L1261" s="10" t="s">
        <v>10486</v>
      </c>
    </row>
    <row r="1262" spans="7:12" ht="15" x14ac:dyDescent="0.2">
      <c r="G1262" s="106"/>
      <c r="H1262" s="104" t="str">
        <f t="shared" si="24"/>
        <v/>
      </c>
      <c r="I1262" s="104"/>
      <c r="J1262" s="110" t="s">
        <v>6357</v>
      </c>
      <c r="K1262" s="110" t="s">
        <v>1095</v>
      </c>
      <c r="L1262" s="10" t="s">
        <v>10488</v>
      </c>
    </row>
    <row r="1263" spans="7:12" ht="15" x14ac:dyDescent="0.2">
      <c r="G1263" s="106"/>
      <c r="H1263" s="104" t="str">
        <f t="shared" si="24"/>
        <v/>
      </c>
      <c r="I1263" s="104"/>
      <c r="J1263" s="110" t="s">
        <v>6358</v>
      </c>
      <c r="K1263" s="110" t="s">
        <v>1095</v>
      </c>
      <c r="L1263" s="10" t="s">
        <v>10489</v>
      </c>
    </row>
    <row r="1264" spans="7:12" ht="15" x14ac:dyDescent="0.2">
      <c r="G1264" s="106"/>
      <c r="H1264" s="104" t="str">
        <f t="shared" si="24"/>
        <v/>
      </c>
      <c r="I1264" s="104"/>
      <c r="J1264" s="110" t="s">
        <v>6359</v>
      </c>
      <c r="K1264" s="110" t="s">
        <v>1095</v>
      </c>
      <c r="L1264" s="10" t="s">
        <v>10490</v>
      </c>
    </row>
    <row r="1265" spans="7:12" ht="15" x14ac:dyDescent="0.2">
      <c r="G1265" s="106"/>
      <c r="H1265" s="104" t="str">
        <f t="shared" si="24"/>
        <v/>
      </c>
      <c r="I1265" s="104" t="s">
        <v>15320</v>
      </c>
      <c r="J1265" s="110" t="s">
        <v>6360</v>
      </c>
      <c r="K1265" s="110" t="s">
        <v>1095</v>
      </c>
      <c r="L1265" s="10" t="s">
        <v>10491</v>
      </c>
    </row>
    <row r="1266" spans="7:12" ht="15" x14ac:dyDescent="0.2">
      <c r="G1266" s="106"/>
      <c r="H1266" s="104" t="str">
        <f t="shared" si="24"/>
        <v/>
      </c>
      <c r="I1266" s="104"/>
      <c r="J1266" s="110" t="s">
        <v>6361</v>
      </c>
      <c r="K1266" s="110" t="s">
        <v>1095</v>
      </c>
      <c r="L1266" s="10" t="s">
        <v>10492</v>
      </c>
    </row>
    <row r="1267" spans="7:12" ht="15" x14ac:dyDescent="0.2">
      <c r="G1267" s="106"/>
      <c r="H1267" s="104" t="str">
        <f t="shared" si="24"/>
        <v/>
      </c>
      <c r="I1267" s="104"/>
      <c r="J1267" s="110" t="s">
        <v>6362</v>
      </c>
      <c r="K1267" s="110" t="s">
        <v>1095</v>
      </c>
      <c r="L1267" s="10" t="s">
        <v>10484</v>
      </c>
    </row>
    <row r="1268" spans="7:12" ht="15" x14ac:dyDescent="0.2">
      <c r="G1268" s="106"/>
      <c r="H1268" s="104" t="str">
        <f t="shared" si="24"/>
        <v/>
      </c>
      <c r="I1268" s="104"/>
      <c r="J1268" s="110" t="s">
        <v>6363</v>
      </c>
      <c r="K1268" s="110" t="s">
        <v>1095</v>
      </c>
      <c r="L1268" s="10" t="s">
        <v>10493</v>
      </c>
    </row>
    <row r="1269" spans="7:12" ht="15" x14ac:dyDescent="0.2">
      <c r="G1269" s="106"/>
      <c r="H1269" s="104" t="str">
        <f t="shared" si="24"/>
        <v/>
      </c>
      <c r="I1269" s="104"/>
      <c r="J1269" s="110" t="s">
        <v>14002</v>
      </c>
      <c r="K1269" s="110" t="s">
        <v>1095</v>
      </c>
      <c r="L1269" s="10" t="s">
        <v>10494</v>
      </c>
    </row>
    <row r="1270" spans="7:12" ht="15" x14ac:dyDescent="0.2">
      <c r="G1270" s="106"/>
      <c r="H1270" s="104" t="str">
        <f t="shared" si="24"/>
        <v/>
      </c>
      <c r="I1270" s="104"/>
      <c r="J1270" s="110" t="s">
        <v>6364</v>
      </c>
      <c r="K1270" s="110" t="s">
        <v>1095</v>
      </c>
      <c r="L1270" s="10" t="s">
        <v>10495</v>
      </c>
    </row>
    <row r="1271" spans="7:12" ht="15" x14ac:dyDescent="0.2">
      <c r="G1271" s="106"/>
      <c r="H1271" s="104" t="str">
        <f t="shared" si="24"/>
        <v/>
      </c>
      <c r="I1271" s="104"/>
      <c r="J1271" s="110" t="s">
        <v>6365</v>
      </c>
      <c r="K1271" s="110" t="s">
        <v>1095</v>
      </c>
      <c r="L1271" s="10" t="s">
        <v>10496</v>
      </c>
    </row>
    <row r="1272" spans="7:12" ht="15" x14ac:dyDescent="0.2">
      <c r="G1272" s="106"/>
      <c r="H1272" s="104" t="str">
        <f t="shared" si="24"/>
        <v/>
      </c>
      <c r="I1272" s="104"/>
      <c r="J1272" s="110" t="s">
        <v>6366</v>
      </c>
      <c r="K1272" s="110" t="s">
        <v>1095</v>
      </c>
      <c r="L1272" s="10" t="s">
        <v>10497</v>
      </c>
    </row>
    <row r="1273" spans="7:12" ht="15" x14ac:dyDescent="0.2">
      <c r="G1273" s="106"/>
      <c r="H1273" s="104" t="str">
        <f t="shared" si="24"/>
        <v/>
      </c>
      <c r="I1273" s="104"/>
      <c r="J1273" s="110" t="s">
        <v>14003</v>
      </c>
      <c r="K1273" s="110" t="s">
        <v>1095</v>
      </c>
      <c r="L1273" s="10" t="s">
        <v>10498</v>
      </c>
    </row>
    <row r="1274" spans="7:12" ht="15" x14ac:dyDescent="0.2">
      <c r="G1274" s="106"/>
      <c r="H1274" s="104" t="str">
        <f t="shared" si="24"/>
        <v/>
      </c>
      <c r="I1274" s="104"/>
      <c r="J1274" s="110" t="s">
        <v>6367</v>
      </c>
      <c r="K1274" s="110" t="s">
        <v>1095</v>
      </c>
      <c r="L1274" s="10" t="s">
        <v>10499</v>
      </c>
    </row>
    <row r="1275" spans="7:12" ht="15" x14ac:dyDescent="0.2">
      <c r="G1275" s="106"/>
      <c r="H1275" s="104" t="str">
        <f t="shared" si="24"/>
        <v/>
      </c>
      <c r="I1275" s="104"/>
      <c r="J1275" s="110" t="s">
        <v>6368</v>
      </c>
      <c r="K1275" s="110" t="s">
        <v>1095</v>
      </c>
      <c r="L1275" s="10" t="s">
        <v>10500</v>
      </c>
    </row>
    <row r="1276" spans="7:12" ht="15" x14ac:dyDescent="0.2">
      <c r="G1276" s="106"/>
      <c r="H1276" s="104" t="str">
        <f t="shared" si="24"/>
        <v/>
      </c>
      <c r="I1276" s="104"/>
      <c r="J1276" s="110" t="s">
        <v>6369</v>
      </c>
      <c r="K1276" s="110" t="s">
        <v>1095</v>
      </c>
      <c r="L1276" s="10" t="s">
        <v>10500</v>
      </c>
    </row>
    <row r="1277" spans="7:12" ht="15" x14ac:dyDescent="0.2">
      <c r="G1277" s="106"/>
      <c r="H1277" s="104" t="str">
        <f t="shared" si="24"/>
        <v/>
      </c>
      <c r="I1277" s="104"/>
      <c r="J1277" s="110" t="s">
        <v>6370</v>
      </c>
      <c r="K1277" s="110" t="s">
        <v>1095</v>
      </c>
      <c r="L1277" s="10" t="s">
        <v>10501</v>
      </c>
    </row>
    <row r="1278" spans="7:12" ht="15" x14ac:dyDescent="0.2">
      <c r="G1278" s="106"/>
      <c r="H1278" s="104" t="str">
        <f t="shared" si="24"/>
        <v/>
      </c>
      <c r="I1278" s="104"/>
      <c r="J1278" s="110" t="s">
        <v>14238</v>
      </c>
      <c r="K1278" s="110" t="s">
        <v>1095</v>
      </c>
      <c r="L1278" s="10" t="s">
        <v>10502</v>
      </c>
    </row>
    <row r="1279" spans="7:12" ht="15" x14ac:dyDescent="0.2">
      <c r="G1279" s="106"/>
      <c r="H1279" s="104" t="str">
        <f t="shared" si="24"/>
        <v/>
      </c>
      <c r="I1279" s="104"/>
      <c r="J1279" s="110" t="s">
        <v>14239</v>
      </c>
      <c r="K1279" s="110" t="s">
        <v>1095</v>
      </c>
      <c r="L1279" s="10" t="s">
        <v>10503</v>
      </c>
    </row>
    <row r="1280" spans="7:12" ht="15" x14ac:dyDescent="0.2">
      <c r="G1280" s="106"/>
      <c r="H1280" s="104" t="str">
        <f t="shared" si="24"/>
        <v/>
      </c>
      <c r="I1280" s="104"/>
      <c r="J1280" s="110" t="s">
        <v>6371</v>
      </c>
      <c r="K1280" s="110" t="s">
        <v>1095</v>
      </c>
      <c r="L1280" s="10" t="s">
        <v>10504</v>
      </c>
    </row>
    <row r="1281" spans="7:12" ht="15" x14ac:dyDescent="0.2">
      <c r="G1281" s="106"/>
      <c r="H1281" s="104" t="str">
        <f t="shared" si="24"/>
        <v/>
      </c>
      <c r="I1281" s="104"/>
      <c r="J1281" s="110" t="s">
        <v>6372</v>
      </c>
      <c r="K1281" s="110" t="s">
        <v>1095</v>
      </c>
      <c r="L1281" s="10" t="s">
        <v>10505</v>
      </c>
    </row>
    <row r="1282" spans="7:12" ht="15" x14ac:dyDescent="0.2">
      <c r="G1282" s="106"/>
      <c r="H1282" s="104" t="str">
        <f t="shared" si="24"/>
        <v/>
      </c>
      <c r="I1282" s="104"/>
      <c r="J1282" s="110" t="s">
        <v>14240</v>
      </c>
      <c r="K1282" s="110" t="s">
        <v>1095</v>
      </c>
      <c r="L1282" s="10" t="s">
        <v>10506</v>
      </c>
    </row>
    <row r="1283" spans="7:12" ht="15" x14ac:dyDescent="0.2">
      <c r="G1283" s="106"/>
      <c r="H1283" s="104" t="str">
        <f t="shared" si="24"/>
        <v/>
      </c>
      <c r="I1283" s="104"/>
      <c r="J1283" s="110" t="s">
        <v>6373</v>
      </c>
      <c r="K1283" s="110" t="s">
        <v>1095</v>
      </c>
      <c r="L1283" s="10" t="s">
        <v>10507</v>
      </c>
    </row>
    <row r="1284" spans="7:12" ht="15" x14ac:dyDescent="0.2">
      <c r="G1284" s="106"/>
      <c r="H1284" s="104" t="str">
        <f t="shared" si="24"/>
        <v/>
      </c>
      <c r="I1284" s="104"/>
      <c r="J1284" s="110" t="s">
        <v>6374</v>
      </c>
      <c r="K1284" s="110" t="s">
        <v>1095</v>
      </c>
      <c r="L1284" s="10" t="s">
        <v>10508</v>
      </c>
    </row>
    <row r="1285" spans="7:12" ht="15" x14ac:dyDescent="0.2">
      <c r="G1285" s="106"/>
      <c r="H1285" s="104" t="str">
        <f t="shared" si="24"/>
        <v/>
      </c>
      <c r="I1285" s="104"/>
      <c r="J1285" s="110" t="s">
        <v>6375</v>
      </c>
      <c r="K1285" s="110" t="s">
        <v>1095</v>
      </c>
      <c r="L1285" s="10" t="s">
        <v>10509</v>
      </c>
    </row>
    <row r="1286" spans="7:12" ht="15" x14ac:dyDescent="0.2">
      <c r="G1286" s="106"/>
      <c r="H1286" s="104" t="str">
        <f t="shared" si="24"/>
        <v/>
      </c>
      <c r="I1286" s="104"/>
      <c r="J1286" s="110" t="s">
        <v>6376</v>
      </c>
      <c r="K1286" s="110" t="s">
        <v>1095</v>
      </c>
      <c r="L1286" s="10" t="s">
        <v>10510</v>
      </c>
    </row>
    <row r="1287" spans="7:12" ht="15" x14ac:dyDescent="0.2">
      <c r="G1287" s="106"/>
      <c r="H1287" s="104" t="str">
        <f t="shared" si="24"/>
        <v/>
      </c>
      <c r="I1287" s="104"/>
      <c r="J1287" s="110" t="s">
        <v>6377</v>
      </c>
      <c r="K1287" s="110" t="s">
        <v>1095</v>
      </c>
      <c r="L1287" s="10" t="s">
        <v>10511</v>
      </c>
    </row>
    <row r="1288" spans="7:12" ht="15" x14ac:dyDescent="0.2">
      <c r="G1288" s="106"/>
      <c r="H1288" s="104" t="str">
        <f t="shared" si="24"/>
        <v/>
      </c>
      <c r="I1288" s="104"/>
      <c r="J1288" s="110" t="s">
        <v>14241</v>
      </c>
      <c r="K1288" s="110" t="s">
        <v>1095</v>
      </c>
      <c r="L1288" s="10" t="s">
        <v>10512</v>
      </c>
    </row>
    <row r="1289" spans="7:12" ht="15" x14ac:dyDescent="0.2">
      <c r="G1289" s="106"/>
      <c r="H1289" s="104" t="str">
        <f t="shared" ref="H1289:H1352" si="25">IF(I1289="","",IFERROR((INDEX(A:D,MATCH($I1289,D:D,0),2)),""))</f>
        <v/>
      </c>
      <c r="I1289" s="104"/>
      <c r="J1289" s="110" t="s">
        <v>14242</v>
      </c>
      <c r="K1289" s="110" t="s">
        <v>1095</v>
      </c>
      <c r="L1289" s="10" t="s">
        <v>10513</v>
      </c>
    </row>
    <row r="1290" spans="7:12" ht="15" x14ac:dyDescent="0.2">
      <c r="G1290" s="106"/>
      <c r="H1290" s="104" t="str">
        <f t="shared" si="25"/>
        <v/>
      </c>
      <c r="I1290" s="104"/>
      <c r="J1290" s="110" t="s">
        <v>6378</v>
      </c>
      <c r="K1290" s="110" t="s">
        <v>1095</v>
      </c>
      <c r="L1290" s="10" t="s">
        <v>10514</v>
      </c>
    </row>
    <row r="1291" spans="7:12" ht="15" x14ac:dyDescent="0.2">
      <c r="G1291" s="106"/>
      <c r="H1291" s="104" t="str">
        <f t="shared" si="25"/>
        <v/>
      </c>
      <c r="I1291" s="104"/>
      <c r="J1291" s="110" t="s">
        <v>6379</v>
      </c>
      <c r="K1291" s="110" t="s">
        <v>1095</v>
      </c>
      <c r="L1291" s="10" t="s">
        <v>10514</v>
      </c>
    </row>
    <row r="1292" spans="7:12" ht="15" x14ac:dyDescent="0.2">
      <c r="G1292" s="106"/>
      <c r="H1292" s="104" t="str">
        <f t="shared" si="25"/>
        <v/>
      </c>
      <c r="I1292" s="104"/>
      <c r="J1292" s="110" t="s">
        <v>6380</v>
      </c>
      <c r="K1292" s="110" t="s">
        <v>1095</v>
      </c>
      <c r="L1292" s="10" t="s">
        <v>10515</v>
      </c>
    </row>
    <row r="1293" spans="7:12" ht="15" x14ac:dyDescent="0.2">
      <c r="G1293" s="106"/>
      <c r="H1293" s="104" t="str">
        <f t="shared" si="25"/>
        <v/>
      </c>
      <c r="I1293" s="104"/>
      <c r="J1293" s="110" t="s">
        <v>6381</v>
      </c>
      <c r="K1293" s="110" t="s">
        <v>1095</v>
      </c>
      <c r="L1293" s="10" t="s">
        <v>10515</v>
      </c>
    </row>
    <row r="1294" spans="7:12" ht="15" x14ac:dyDescent="0.2">
      <c r="G1294" s="106"/>
      <c r="H1294" s="104" t="str">
        <f t="shared" si="25"/>
        <v/>
      </c>
      <c r="I1294" s="104"/>
      <c r="J1294" s="110" t="s">
        <v>6382</v>
      </c>
      <c r="K1294" s="110" t="s">
        <v>1095</v>
      </c>
      <c r="L1294" s="10" t="s">
        <v>10516</v>
      </c>
    </row>
    <row r="1295" spans="7:12" ht="15" x14ac:dyDescent="0.2">
      <c r="G1295" s="106"/>
      <c r="H1295" s="104" t="str">
        <f t="shared" si="25"/>
        <v/>
      </c>
      <c r="I1295" s="104"/>
      <c r="J1295" s="110" t="s">
        <v>6383</v>
      </c>
      <c r="K1295" s="110" t="s">
        <v>1095</v>
      </c>
      <c r="L1295" s="10" t="s">
        <v>10516</v>
      </c>
    </row>
    <row r="1296" spans="7:12" ht="15" x14ac:dyDescent="0.2">
      <c r="G1296" s="106"/>
      <c r="H1296" s="104" t="str">
        <f t="shared" si="25"/>
        <v/>
      </c>
      <c r="I1296" s="104"/>
      <c r="J1296" s="110" t="s">
        <v>6384</v>
      </c>
      <c r="K1296" s="110" t="s">
        <v>1095</v>
      </c>
      <c r="L1296" s="10" t="s">
        <v>10517</v>
      </c>
    </row>
    <row r="1297" spans="7:12" ht="15" x14ac:dyDescent="0.2">
      <c r="G1297" s="106"/>
      <c r="H1297" s="104" t="str">
        <f t="shared" si="25"/>
        <v/>
      </c>
      <c r="I1297" s="104"/>
      <c r="J1297" s="110" t="s">
        <v>6385</v>
      </c>
      <c r="K1297" s="110" t="s">
        <v>1095</v>
      </c>
      <c r="L1297" s="10" t="s">
        <v>10509</v>
      </c>
    </row>
    <row r="1298" spans="7:12" ht="15" x14ac:dyDescent="0.2">
      <c r="G1298" s="106"/>
      <c r="H1298" s="104" t="str">
        <f t="shared" si="25"/>
        <v/>
      </c>
      <c r="I1298" s="104"/>
      <c r="J1298" s="110" t="s">
        <v>6386</v>
      </c>
      <c r="K1298" s="110" t="s">
        <v>1095</v>
      </c>
      <c r="L1298" s="10" t="s">
        <v>1095</v>
      </c>
    </row>
    <row r="1299" spans="7:12" ht="15" x14ac:dyDescent="0.2">
      <c r="G1299" s="106"/>
      <c r="H1299" s="104" t="str">
        <f t="shared" si="25"/>
        <v/>
      </c>
      <c r="I1299" s="104"/>
      <c r="J1299" s="110" t="s">
        <v>14243</v>
      </c>
      <c r="K1299" s="110" t="s">
        <v>1095</v>
      </c>
      <c r="L1299" s="10" t="s">
        <v>10518</v>
      </c>
    </row>
    <row r="1300" spans="7:12" ht="15" x14ac:dyDescent="0.2">
      <c r="G1300" s="106"/>
      <c r="H1300" s="104" t="str">
        <f t="shared" si="25"/>
        <v/>
      </c>
      <c r="I1300" s="104"/>
      <c r="J1300" s="110" t="s">
        <v>6387</v>
      </c>
      <c r="K1300" s="110" t="s">
        <v>1095</v>
      </c>
      <c r="L1300" s="10" t="s">
        <v>10519</v>
      </c>
    </row>
    <row r="1301" spans="7:12" ht="15" x14ac:dyDescent="0.2">
      <c r="G1301" s="106"/>
      <c r="H1301" s="104" t="str">
        <f t="shared" si="25"/>
        <v/>
      </c>
      <c r="I1301" s="104"/>
      <c r="J1301" s="110" t="s">
        <v>6388</v>
      </c>
      <c r="K1301" s="110" t="s">
        <v>1095</v>
      </c>
      <c r="L1301" s="10" t="s">
        <v>10520</v>
      </c>
    </row>
    <row r="1302" spans="7:12" ht="15" x14ac:dyDescent="0.2">
      <c r="G1302" s="106"/>
      <c r="H1302" s="104" t="str">
        <f t="shared" si="25"/>
        <v/>
      </c>
      <c r="I1302" s="104"/>
      <c r="J1302" s="110" t="s">
        <v>6389</v>
      </c>
      <c r="K1302" s="110" t="s">
        <v>1095</v>
      </c>
      <c r="L1302" s="10" t="s">
        <v>10521</v>
      </c>
    </row>
    <row r="1303" spans="7:12" ht="15" x14ac:dyDescent="0.2">
      <c r="G1303" s="106"/>
      <c r="H1303" s="104" t="str">
        <f t="shared" si="25"/>
        <v/>
      </c>
      <c r="I1303" s="104"/>
      <c r="J1303" s="110" t="s">
        <v>6390</v>
      </c>
      <c r="K1303" s="110" t="s">
        <v>1095</v>
      </c>
      <c r="L1303" s="10" t="s">
        <v>10522</v>
      </c>
    </row>
    <row r="1304" spans="7:12" ht="15" x14ac:dyDescent="0.2">
      <c r="G1304" s="106"/>
      <c r="H1304" s="104" t="str">
        <f t="shared" si="25"/>
        <v/>
      </c>
      <c r="I1304" s="104"/>
      <c r="J1304" s="110" t="s">
        <v>14244</v>
      </c>
      <c r="K1304" s="110" t="s">
        <v>1095</v>
      </c>
      <c r="L1304" s="10" t="s">
        <v>10523</v>
      </c>
    </row>
    <row r="1305" spans="7:12" ht="15" x14ac:dyDescent="0.2">
      <c r="G1305" s="106"/>
      <c r="H1305" s="104" t="str">
        <f t="shared" si="25"/>
        <v/>
      </c>
      <c r="I1305" s="104"/>
      <c r="J1305" s="110" t="s">
        <v>14245</v>
      </c>
      <c r="K1305" s="110" t="s">
        <v>1095</v>
      </c>
      <c r="L1305" s="10" t="s">
        <v>10524</v>
      </c>
    </row>
    <row r="1306" spans="7:12" ht="15" x14ac:dyDescent="0.2">
      <c r="G1306" s="106"/>
      <c r="H1306" s="104" t="str">
        <f t="shared" si="25"/>
        <v/>
      </c>
      <c r="I1306" s="104"/>
      <c r="J1306" s="110" t="s">
        <v>6391</v>
      </c>
      <c r="K1306" s="110" t="s">
        <v>1095</v>
      </c>
      <c r="L1306" s="10" t="s">
        <v>10525</v>
      </c>
    </row>
    <row r="1307" spans="7:12" ht="15" x14ac:dyDescent="0.2">
      <c r="G1307" s="106"/>
      <c r="H1307" s="104" t="str">
        <f t="shared" si="25"/>
        <v/>
      </c>
      <c r="I1307" s="104"/>
      <c r="J1307" s="110" t="s">
        <v>6392</v>
      </c>
      <c r="K1307" s="110" t="s">
        <v>1095</v>
      </c>
      <c r="L1307" s="10" t="s">
        <v>10526</v>
      </c>
    </row>
    <row r="1308" spans="7:12" ht="15" x14ac:dyDescent="0.2">
      <c r="G1308" s="106"/>
      <c r="H1308" s="104" t="str">
        <f t="shared" si="25"/>
        <v/>
      </c>
      <c r="I1308" s="104"/>
      <c r="J1308" s="110" t="s">
        <v>6393</v>
      </c>
      <c r="K1308" s="110" t="s">
        <v>1095</v>
      </c>
      <c r="L1308" s="10" t="s">
        <v>10525</v>
      </c>
    </row>
    <row r="1309" spans="7:12" ht="15" x14ac:dyDescent="0.2">
      <c r="G1309" s="106"/>
      <c r="H1309" s="104" t="str">
        <f t="shared" si="25"/>
        <v/>
      </c>
      <c r="I1309" s="104"/>
      <c r="J1309" s="110" t="s">
        <v>6394</v>
      </c>
      <c r="K1309" s="110" t="s">
        <v>1095</v>
      </c>
      <c r="L1309" s="10" t="s">
        <v>10527</v>
      </c>
    </row>
    <row r="1310" spans="7:12" ht="15" x14ac:dyDescent="0.2">
      <c r="G1310" s="106"/>
      <c r="H1310" s="104" t="str">
        <f t="shared" si="25"/>
        <v/>
      </c>
      <c r="I1310" s="104"/>
      <c r="J1310" s="110" t="s">
        <v>6395</v>
      </c>
      <c r="K1310" s="110" t="s">
        <v>1095</v>
      </c>
      <c r="L1310" s="10" t="s">
        <v>10528</v>
      </c>
    </row>
    <row r="1311" spans="7:12" ht="15" x14ac:dyDescent="0.2">
      <c r="G1311" s="106"/>
      <c r="H1311" s="104" t="str">
        <f t="shared" si="25"/>
        <v/>
      </c>
      <c r="I1311" s="104"/>
      <c r="J1311" s="110" t="s">
        <v>14246</v>
      </c>
      <c r="K1311" s="110" t="s">
        <v>1095</v>
      </c>
      <c r="L1311" s="10" t="s">
        <v>10529</v>
      </c>
    </row>
    <row r="1312" spans="7:12" ht="15" x14ac:dyDescent="0.2">
      <c r="G1312" s="106"/>
      <c r="H1312" s="104" t="str">
        <f t="shared" si="25"/>
        <v/>
      </c>
      <c r="I1312" s="104"/>
      <c r="J1312" s="110" t="s">
        <v>6396</v>
      </c>
      <c r="K1312" s="110" t="s">
        <v>1095</v>
      </c>
      <c r="L1312" s="10" t="s">
        <v>10530</v>
      </c>
    </row>
    <row r="1313" spans="7:12" ht="15" x14ac:dyDescent="0.2">
      <c r="G1313" s="106"/>
      <c r="H1313" s="104" t="str">
        <f t="shared" si="25"/>
        <v/>
      </c>
      <c r="I1313" s="104"/>
      <c r="J1313" s="110" t="s">
        <v>6397</v>
      </c>
      <c r="K1313" s="110" t="s">
        <v>1095</v>
      </c>
      <c r="L1313" s="10" t="s">
        <v>10531</v>
      </c>
    </row>
    <row r="1314" spans="7:12" ht="15" x14ac:dyDescent="0.2">
      <c r="G1314" s="106"/>
      <c r="H1314" s="104" t="str">
        <f t="shared" si="25"/>
        <v/>
      </c>
      <c r="I1314" s="104"/>
      <c r="J1314" s="110" t="s">
        <v>6398</v>
      </c>
      <c r="K1314" s="110" t="s">
        <v>1095</v>
      </c>
      <c r="L1314" s="10" t="s">
        <v>10532</v>
      </c>
    </row>
    <row r="1315" spans="7:12" ht="15" x14ac:dyDescent="0.2">
      <c r="G1315" s="106"/>
      <c r="H1315" s="104" t="str">
        <f t="shared" si="25"/>
        <v/>
      </c>
      <c r="I1315" s="104"/>
      <c r="J1315" s="110" t="s">
        <v>14247</v>
      </c>
      <c r="K1315" s="110" t="s">
        <v>1095</v>
      </c>
      <c r="L1315" s="10" t="s">
        <v>10533</v>
      </c>
    </row>
    <row r="1316" spans="7:12" ht="15" x14ac:dyDescent="0.2">
      <c r="G1316" s="106"/>
      <c r="H1316" s="104" t="str">
        <f t="shared" si="25"/>
        <v/>
      </c>
      <c r="I1316" s="104"/>
      <c r="J1316" s="110" t="s">
        <v>6399</v>
      </c>
      <c r="K1316" s="110" t="s">
        <v>1095</v>
      </c>
      <c r="L1316" s="10" t="s">
        <v>10534</v>
      </c>
    </row>
    <row r="1317" spans="7:12" ht="15" x14ac:dyDescent="0.2">
      <c r="G1317" s="106"/>
      <c r="H1317" s="104" t="str">
        <f t="shared" si="25"/>
        <v/>
      </c>
      <c r="I1317" s="104"/>
      <c r="J1317" s="110" t="s">
        <v>6400</v>
      </c>
      <c r="K1317" s="110" t="s">
        <v>1095</v>
      </c>
      <c r="L1317" s="10" t="s">
        <v>10535</v>
      </c>
    </row>
    <row r="1318" spans="7:12" ht="15" x14ac:dyDescent="0.2">
      <c r="G1318" s="106"/>
      <c r="H1318" s="104" t="str">
        <f t="shared" si="25"/>
        <v/>
      </c>
      <c r="I1318" s="104"/>
      <c r="J1318" s="110" t="s">
        <v>6401</v>
      </c>
      <c r="K1318" s="110" t="s">
        <v>1095</v>
      </c>
      <c r="L1318" s="10" t="s">
        <v>10536</v>
      </c>
    </row>
    <row r="1319" spans="7:12" ht="15" x14ac:dyDescent="0.2">
      <c r="G1319" s="106"/>
      <c r="H1319" s="104" t="str">
        <f t="shared" si="25"/>
        <v/>
      </c>
      <c r="I1319" s="104"/>
      <c r="J1319" s="110" t="s">
        <v>6402</v>
      </c>
      <c r="K1319" s="110" t="s">
        <v>1095</v>
      </c>
      <c r="L1319" s="10" t="s">
        <v>10537</v>
      </c>
    </row>
    <row r="1320" spans="7:12" ht="15" x14ac:dyDescent="0.2">
      <c r="G1320" s="106"/>
      <c r="H1320" s="104" t="str">
        <f t="shared" si="25"/>
        <v/>
      </c>
      <c r="I1320" s="104"/>
      <c r="J1320" s="110" t="s">
        <v>6403</v>
      </c>
      <c r="K1320" s="110" t="s">
        <v>1095</v>
      </c>
      <c r="L1320" s="10" t="s">
        <v>10538</v>
      </c>
    </row>
    <row r="1321" spans="7:12" ht="15" x14ac:dyDescent="0.2">
      <c r="G1321" s="106"/>
      <c r="H1321" s="104" t="str">
        <f t="shared" si="25"/>
        <v/>
      </c>
      <c r="I1321" s="104"/>
      <c r="J1321" s="110" t="s">
        <v>6404</v>
      </c>
      <c r="K1321" s="110" t="s">
        <v>1095</v>
      </c>
      <c r="L1321" s="10" t="s">
        <v>10539</v>
      </c>
    </row>
    <row r="1322" spans="7:12" ht="15" x14ac:dyDescent="0.2">
      <c r="G1322" s="106"/>
      <c r="H1322" s="104" t="str">
        <f t="shared" si="25"/>
        <v/>
      </c>
      <c r="I1322" s="104"/>
      <c r="J1322" s="110" t="s">
        <v>6405</v>
      </c>
      <c r="K1322" s="110" t="s">
        <v>1095</v>
      </c>
      <c r="L1322" s="10" t="s">
        <v>10540</v>
      </c>
    </row>
    <row r="1323" spans="7:12" ht="15" x14ac:dyDescent="0.2">
      <c r="G1323" s="106"/>
      <c r="H1323" s="104" t="str">
        <f t="shared" si="25"/>
        <v/>
      </c>
      <c r="I1323" s="104"/>
      <c r="J1323" s="110" t="s">
        <v>14248</v>
      </c>
      <c r="K1323" s="110" t="s">
        <v>1095</v>
      </c>
      <c r="L1323" s="10" t="s">
        <v>10541</v>
      </c>
    </row>
    <row r="1324" spans="7:12" ht="15" x14ac:dyDescent="0.2">
      <c r="G1324" s="106"/>
      <c r="H1324" s="104" t="str">
        <f t="shared" si="25"/>
        <v/>
      </c>
      <c r="I1324" s="104"/>
      <c r="J1324" s="110" t="s">
        <v>14249</v>
      </c>
      <c r="K1324" s="110" t="s">
        <v>1095</v>
      </c>
      <c r="L1324" s="10" t="s">
        <v>10542</v>
      </c>
    </row>
    <row r="1325" spans="7:12" ht="15" x14ac:dyDescent="0.2">
      <c r="G1325" s="106"/>
      <c r="H1325" s="104" t="str">
        <f t="shared" si="25"/>
        <v/>
      </c>
      <c r="I1325" s="104"/>
      <c r="J1325" s="110" t="s">
        <v>6406</v>
      </c>
      <c r="K1325" s="110" t="s">
        <v>1095</v>
      </c>
      <c r="L1325" s="10" t="s">
        <v>10543</v>
      </c>
    </row>
    <row r="1326" spans="7:12" ht="15" x14ac:dyDescent="0.2">
      <c r="G1326" s="106"/>
      <c r="H1326" s="104" t="str">
        <f t="shared" si="25"/>
        <v/>
      </c>
      <c r="I1326" s="104"/>
      <c r="J1326" s="110" t="s">
        <v>6407</v>
      </c>
      <c r="K1326" s="110" t="s">
        <v>1095</v>
      </c>
      <c r="L1326" s="10" t="s">
        <v>10544</v>
      </c>
    </row>
    <row r="1327" spans="7:12" ht="15" x14ac:dyDescent="0.2">
      <c r="G1327" s="106"/>
      <c r="H1327" s="104" t="str">
        <f t="shared" si="25"/>
        <v/>
      </c>
      <c r="I1327" s="104"/>
      <c r="J1327" s="110" t="s">
        <v>14250</v>
      </c>
      <c r="K1327" s="110" t="s">
        <v>1095</v>
      </c>
      <c r="L1327" s="10" t="s">
        <v>10545</v>
      </c>
    </row>
    <row r="1328" spans="7:12" ht="15" x14ac:dyDescent="0.2">
      <c r="G1328" s="106"/>
      <c r="H1328" s="104" t="str">
        <f t="shared" si="25"/>
        <v/>
      </c>
      <c r="I1328" s="104"/>
      <c r="J1328" s="110" t="s">
        <v>14251</v>
      </c>
      <c r="K1328" s="110" t="s">
        <v>1095</v>
      </c>
      <c r="L1328" s="10" t="s">
        <v>10546</v>
      </c>
    </row>
    <row r="1329" spans="7:12" ht="15" x14ac:dyDescent="0.2">
      <c r="G1329" s="106"/>
      <c r="H1329" s="104" t="str">
        <f t="shared" si="25"/>
        <v/>
      </c>
      <c r="I1329" s="104"/>
      <c r="J1329" s="110" t="s">
        <v>6408</v>
      </c>
      <c r="K1329" s="110" t="s">
        <v>1095</v>
      </c>
      <c r="L1329" s="10" t="s">
        <v>10547</v>
      </c>
    </row>
    <row r="1330" spans="7:12" ht="15" x14ac:dyDescent="0.2">
      <c r="G1330" s="106"/>
      <c r="H1330" s="104" t="str">
        <f t="shared" si="25"/>
        <v/>
      </c>
      <c r="I1330" s="104"/>
      <c r="J1330" s="110" t="s">
        <v>14252</v>
      </c>
      <c r="K1330" s="110" t="s">
        <v>1095</v>
      </c>
      <c r="L1330" s="10" t="s">
        <v>10548</v>
      </c>
    </row>
    <row r="1331" spans="7:12" ht="15" x14ac:dyDescent="0.2">
      <c r="G1331" s="106"/>
      <c r="H1331" s="104" t="str">
        <f t="shared" si="25"/>
        <v/>
      </c>
      <c r="I1331" s="104"/>
      <c r="J1331" s="110" t="s">
        <v>6409</v>
      </c>
      <c r="K1331" s="110" t="s">
        <v>1095</v>
      </c>
      <c r="L1331" s="10" t="s">
        <v>10549</v>
      </c>
    </row>
    <row r="1332" spans="7:12" ht="15" x14ac:dyDescent="0.2">
      <c r="G1332" s="106"/>
      <c r="H1332" s="104" t="str">
        <f t="shared" si="25"/>
        <v/>
      </c>
      <c r="I1332" s="104"/>
      <c r="J1332" s="110" t="s">
        <v>6410</v>
      </c>
      <c r="K1332" s="110" t="s">
        <v>1095</v>
      </c>
      <c r="L1332" s="10" t="s">
        <v>10550</v>
      </c>
    </row>
    <row r="1333" spans="7:12" ht="15" x14ac:dyDescent="0.2">
      <c r="G1333" s="106"/>
      <c r="H1333" s="104" t="str">
        <f t="shared" si="25"/>
        <v/>
      </c>
      <c r="I1333" s="104"/>
      <c r="J1333" s="110" t="s">
        <v>6411</v>
      </c>
      <c r="K1333" s="110" t="s">
        <v>1095</v>
      </c>
      <c r="L1333" s="10" t="s">
        <v>10551</v>
      </c>
    </row>
    <row r="1334" spans="7:12" ht="15" x14ac:dyDescent="0.2">
      <c r="G1334" s="106"/>
      <c r="H1334" s="104" t="str">
        <f t="shared" si="25"/>
        <v/>
      </c>
      <c r="I1334" s="104"/>
      <c r="J1334" s="110" t="s">
        <v>6412</v>
      </c>
      <c r="K1334" s="110" t="s">
        <v>1095</v>
      </c>
      <c r="L1334" s="10" t="s">
        <v>10552</v>
      </c>
    </row>
    <row r="1335" spans="7:12" ht="15" x14ac:dyDescent="0.2">
      <c r="G1335" s="106"/>
      <c r="H1335" s="104" t="str">
        <f t="shared" si="25"/>
        <v/>
      </c>
      <c r="I1335" s="104"/>
      <c r="J1335" s="110" t="s">
        <v>6413</v>
      </c>
      <c r="K1335" s="110" t="s">
        <v>1095</v>
      </c>
      <c r="L1335" s="10" t="s">
        <v>10553</v>
      </c>
    </row>
    <row r="1336" spans="7:12" ht="15" x14ac:dyDescent="0.2">
      <c r="G1336" s="106"/>
      <c r="H1336" s="104" t="str">
        <f t="shared" si="25"/>
        <v/>
      </c>
      <c r="I1336" s="104"/>
      <c r="J1336" s="110" t="s">
        <v>6414</v>
      </c>
      <c r="K1336" s="110" t="s">
        <v>1095</v>
      </c>
      <c r="L1336" s="10" t="s">
        <v>10554</v>
      </c>
    </row>
    <row r="1337" spans="7:12" ht="15" x14ac:dyDescent="0.2">
      <c r="G1337" s="106"/>
      <c r="H1337" s="104" t="str">
        <f t="shared" si="25"/>
        <v/>
      </c>
      <c r="I1337" s="104"/>
      <c r="J1337" s="110" t="s">
        <v>14004</v>
      </c>
      <c r="K1337" s="110" t="s">
        <v>1095</v>
      </c>
      <c r="L1337" s="10" t="s">
        <v>10555</v>
      </c>
    </row>
    <row r="1338" spans="7:12" ht="15" x14ac:dyDescent="0.2">
      <c r="G1338" s="106"/>
      <c r="H1338" s="104" t="str">
        <f t="shared" si="25"/>
        <v/>
      </c>
      <c r="I1338" s="104"/>
      <c r="J1338" s="110" t="s">
        <v>6415</v>
      </c>
      <c r="K1338" s="110" t="s">
        <v>1095</v>
      </c>
      <c r="L1338" s="10" t="s">
        <v>1095</v>
      </c>
    </row>
    <row r="1339" spans="7:12" ht="15" x14ac:dyDescent="0.2">
      <c r="G1339" s="106"/>
      <c r="H1339" s="104" t="str">
        <f t="shared" si="25"/>
        <v/>
      </c>
      <c r="I1339" s="104"/>
      <c r="J1339" s="110" t="s">
        <v>6416</v>
      </c>
      <c r="K1339" s="110" t="s">
        <v>1095</v>
      </c>
      <c r="L1339" s="10" t="s">
        <v>1095</v>
      </c>
    </row>
    <row r="1340" spans="7:12" ht="15" x14ac:dyDescent="0.2">
      <c r="G1340" s="106"/>
      <c r="H1340" s="104" t="str">
        <f t="shared" si="25"/>
        <v/>
      </c>
      <c r="I1340" s="104"/>
      <c r="J1340" s="110" t="s">
        <v>6418</v>
      </c>
      <c r="K1340" s="110" t="s">
        <v>1095</v>
      </c>
      <c r="L1340" s="10" t="s">
        <v>10556</v>
      </c>
    </row>
    <row r="1341" spans="7:12" ht="15" x14ac:dyDescent="0.2">
      <c r="G1341" s="106"/>
      <c r="H1341" s="104" t="str">
        <f t="shared" si="25"/>
        <v/>
      </c>
      <c r="I1341" s="104" t="s">
        <v>15322</v>
      </c>
      <c r="J1341" s="110" t="s">
        <v>6419</v>
      </c>
      <c r="K1341" s="135" t="s">
        <v>15343</v>
      </c>
      <c r="L1341" s="10" t="s">
        <v>10557</v>
      </c>
    </row>
    <row r="1342" spans="7:12" ht="15" x14ac:dyDescent="0.2">
      <c r="G1342" s="106"/>
      <c r="H1342" s="104" t="str">
        <f t="shared" si="25"/>
        <v/>
      </c>
      <c r="I1342" s="104"/>
      <c r="J1342" s="110" t="s">
        <v>6420</v>
      </c>
      <c r="K1342" s="110" t="s">
        <v>1095</v>
      </c>
      <c r="L1342" s="10" t="s">
        <v>10556</v>
      </c>
    </row>
    <row r="1343" spans="7:12" ht="15" x14ac:dyDescent="0.2">
      <c r="G1343" s="106"/>
      <c r="H1343" s="104" t="str">
        <f t="shared" si="25"/>
        <v/>
      </c>
      <c r="I1343" s="104"/>
      <c r="J1343" s="110" t="s">
        <v>6421</v>
      </c>
      <c r="K1343" s="110" t="s">
        <v>1095</v>
      </c>
      <c r="L1343" s="10" t="s">
        <v>10556</v>
      </c>
    </row>
    <row r="1344" spans="7:12" ht="15" x14ac:dyDescent="0.2">
      <c r="G1344" s="106"/>
      <c r="H1344" s="104" t="str">
        <f t="shared" si="25"/>
        <v/>
      </c>
      <c r="I1344" s="104"/>
      <c r="J1344" s="110" t="s">
        <v>14005</v>
      </c>
      <c r="K1344" s="110" t="s">
        <v>1095</v>
      </c>
      <c r="L1344" s="10" t="s">
        <v>10556</v>
      </c>
    </row>
    <row r="1345" spans="7:12" ht="15" x14ac:dyDescent="0.2">
      <c r="G1345" s="106"/>
      <c r="H1345" s="104" t="str">
        <f t="shared" si="25"/>
        <v/>
      </c>
      <c r="I1345" s="104"/>
      <c r="J1345" s="110" t="s">
        <v>14253</v>
      </c>
      <c r="K1345" s="110" t="s">
        <v>1095</v>
      </c>
      <c r="L1345" s="10" t="s">
        <v>10556</v>
      </c>
    </row>
    <row r="1346" spans="7:12" ht="15" x14ac:dyDescent="0.2">
      <c r="G1346" s="106"/>
      <c r="H1346" s="104" t="str">
        <f t="shared" si="25"/>
        <v/>
      </c>
      <c r="I1346" s="104"/>
      <c r="J1346" s="110" t="s">
        <v>14254</v>
      </c>
      <c r="K1346" s="110" t="s">
        <v>1095</v>
      </c>
      <c r="L1346" s="10" t="s">
        <v>10558</v>
      </c>
    </row>
    <row r="1347" spans="7:12" ht="15" x14ac:dyDescent="0.2">
      <c r="G1347" s="106"/>
      <c r="H1347" s="104" t="str">
        <f t="shared" si="25"/>
        <v/>
      </c>
      <c r="I1347" s="104"/>
      <c r="J1347" s="110" t="s">
        <v>6422</v>
      </c>
      <c r="K1347" s="110" t="s">
        <v>1095</v>
      </c>
      <c r="L1347" s="10" t="s">
        <v>10559</v>
      </c>
    </row>
    <row r="1348" spans="7:12" ht="15" x14ac:dyDescent="0.2">
      <c r="G1348" s="106"/>
      <c r="H1348" s="104" t="str">
        <f t="shared" si="25"/>
        <v/>
      </c>
      <c r="I1348" s="104"/>
      <c r="J1348" s="110" t="s">
        <v>14255</v>
      </c>
      <c r="K1348" s="110" t="s">
        <v>1095</v>
      </c>
      <c r="L1348" s="10" t="s">
        <v>10559</v>
      </c>
    </row>
    <row r="1349" spans="7:12" ht="15" x14ac:dyDescent="0.2">
      <c r="G1349" s="106"/>
      <c r="H1349" s="104" t="str">
        <f t="shared" si="25"/>
        <v/>
      </c>
      <c r="I1349" s="104"/>
      <c r="J1349" s="110" t="s">
        <v>14006</v>
      </c>
      <c r="K1349" s="110" t="s">
        <v>1095</v>
      </c>
      <c r="L1349" s="10" t="s">
        <v>10556</v>
      </c>
    </row>
    <row r="1350" spans="7:12" ht="15" x14ac:dyDescent="0.2">
      <c r="G1350" s="106"/>
      <c r="H1350" s="104" t="str">
        <f t="shared" si="25"/>
        <v/>
      </c>
      <c r="I1350" s="104"/>
      <c r="J1350" s="110" t="s">
        <v>6423</v>
      </c>
      <c r="K1350" s="110" t="s">
        <v>1095</v>
      </c>
      <c r="L1350" s="10" t="s">
        <v>10556</v>
      </c>
    </row>
    <row r="1351" spans="7:12" ht="15" x14ac:dyDescent="0.2">
      <c r="G1351" s="106"/>
      <c r="H1351" s="104" t="str">
        <f t="shared" si="25"/>
        <v/>
      </c>
      <c r="I1351" s="104"/>
      <c r="J1351" s="110" t="s">
        <v>6424</v>
      </c>
      <c r="K1351" s="110" t="s">
        <v>1095</v>
      </c>
      <c r="L1351" s="10" t="s">
        <v>10556</v>
      </c>
    </row>
    <row r="1352" spans="7:12" ht="15" x14ac:dyDescent="0.2">
      <c r="G1352" s="106"/>
      <c r="H1352" s="104" t="str">
        <f t="shared" si="25"/>
        <v/>
      </c>
      <c r="I1352" s="104"/>
      <c r="J1352" s="110" t="s">
        <v>14256</v>
      </c>
      <c r="K1352" s="110" t="s">
        <v>1095</v>
      </c>
      <c r="L1352" s="10" t="s">
        <v>10556</v>
      </c>
    </row>
    <row r="1353" spans="7:12" ht="15" x14ac:dyDescent="0.2">
      <c r="G1353" s="106"/>
      <c r="H1353" s="104" t="str">
        <f t="shared" ref="H1353:H1416" si="26">IF(I1353="","",IFERROR((INDEX(A:D,MATCH($I1353,D:D,0),2)),""))</f>
        <v/>
      </c>
      <c r="I1353" s="104"/>
      <c r="J1353" s="110" t="s">
        <v>6425</v>
      </c>
      <c r="K1353" s="110" t="s">
        <v>1095</v>
      </c>
      <c r="L1353" s="10" t="s">
        <v>1095</v>
      </c>
    </row>
    <row r="1354" spans="7:12" ht="15" x14ac:dyDescent="0.2">
      <c r="G1354" s="106"/>
      <c r="H1354" s="104" t="str">
        <f t="shared" si="26"/>
        <v/>
      </c>
      <c r="I1354" s="104"/>
      <c r="J1354" s="110" t="s">
        <v>6426</v>
      </c>
      <c r="K1354" s="110" t="s">
        <v>1095</v>
      </c>
      <c r="L1354" s="10" t="s">
        <v>10560</v>
      </c>
    </row>
    <row r="1355" spans="7:12" ht="15" x14ac:dyDescent="0.2">
      <c r="G1355" s="106"/>
      <c r="H1355" s="104" t="str">
        <f t="shared" si="26"/>
        <v/>
      </c>
      <c r="I1355" s="104"/>
      <c r="J1355" s="110" t="s">
        <v>6427</v>
      </c>
      <c r="K1355" s="110" t="s">
        <v>1095</v>
      </c>
      <c r="L1355" s="10" t="s">
        <v>10561</v>
      </c>
    </row>
    <row r="1356" spans="7:12" ht="15" x14ac:dyDescent="0.2">
      <c r="G1356" s="106"/>
      <c r="H1356" s="104" t="str">
        <f t="shared" si="26"/>
        <v/>
      </c>
      <c r="I1356" s="104"/>
      <c r="J1356" s="110" t="s">
        <v>14007</v>
      </c>
      <c r="K1356" s="110" t="s">
        <v>1095</v>
      </c>
      <c r="L1356" s="10" t="s">
        <v>10562</v>
      </c>
    </row>
    <row r="1357" spans="7:12" ht="15" x14ac:dyDescent="0.2">
      <c r="G1357" s="106"/>
      <c r="H1357" s="104" t="str">
        <f t="shared" si="26"/>
        <v/>
      </c>
      <c r="I1357" s="104"/>
      <c r="J1357" s="110" t="s">
        <v>6428</v>
      </c>
      <c r="K1357" s="110" t="s">
        <v>1095</v>
      </c>
      <c r="L1357" s="10" t="s">
        <v>10563</v>
      </c>
    </row>
    <row r="1358" spans="7:12" ht="15" x14ac:dyDescent="0.2">
      <c r="G1358" s="106"/>
      <c r="H1358" s="104" t="str">
        <f t="shared" si="26"/>
        <v/>
      </c>
      <c r="I1358" s="104"/>
      <c r="J1358" s="110" t="s">
        <v>6430</v>
      </c>
      <c r="K1358" s="110" t="s">
        <v>1095</v>
      </c>
      <c r="L1358" s="10" t="s">
        <v>10565</v>
      </c>
    </row>
    <row r="1359" spans="7:12" ht="15" x14ac:dyDescent="0.2">
      <c r="G1359" s="106"/>
      <c r="H1359" s="104" t="str">
        <f t="shared" si="26"/>
        <v/>
      </c>
      <c r="I1359" s="104"/>
      <c r="J1359" s="110" t="s">
        <v>6432</v>
      </c>
      <c r="K1359" s="110" t="s">
        <v>1095</v>
      </c>
      <c r="L1359" s="10" t="s">
        <v>10567</v>
      </c>
    </row>
    <row r="1360" spans="7:12" ht="15" x14ac:dyDescent="0.2">
      <c r="G1360" s="106"/>
      <c r="H1360" s="104" t="str">
        <f t="shared" si="26"/>
        <v/>
      </c>
      <c r="I1360" s="104"/>
      <c r="J1360" s="110" t="s">
        <v>15014</v>
      </c>
      <c r="K1360" s="110" t="s">
        <v>1095</v>
      </c>
      <c r="L1360" s="10" t="s">
        <v>10568</v>
      </c>
    </row>
    <row r="1361" spans="7:12" ht="15" x14ac:dyDescent="0.2">
      <c r="G1361" s="106"/>
      <c r="H1361" s="104" t="str">
        <f t="shared" si="26"/>
        <v/>
      </c>
      <c r="I1361" s="104"/>
      <c r="J1361" s="110" t="s">
        <v>6433</v>
      </c>
      <c r="K1361" s="110" t="s">
        <v>1095</v>
      </c>
      <c r="L1361" s="10" t="s">
        <v>10569</v>
      </c>
    </row>
    <row r="1362" spans="7:12" ht="15" x14ac:dyDescent="0.2">
      <c r="G1362" s="106"/>
      <c r="H1362" s="104" t="str">
        <f t="shared" si="26"/>
        <v/>
      </c>
      <c r="I1362" s="104"/>
      <c r="J1362" s="110" t="s">
        <v>6434</v>
      </c>
      <c r="K1362" s="110" t="s">
        <v>1095</v>
      </c>
      <c r="L1362" s="10" t="s">
        <v>10570</v>
      </c>
    </row>
    <row r="1363" spans="7:12" ht="15" x14ac:dyDescent="0.2">
      <c r="G1363" s="106"/>
      <c r="H1363" s="104" t="str">
        <f t="shared" si="26"/>
        <v/>
      </c>
      <c r="I1363" s="104"/>
      <c r="J1363" s="110" t="s">
        <v>6435</v>
      </c>
      <c r="K1363" s="110" t="s">
        <v>1095</v>
      </c>
      <c r="L1363" s="10" t="s">
        <v>10571</v>
      </c>
    </row>
    <row r="1364" spans="7:12" ht="15" x14ac:dyDescent="0.2">
      <c r="G1364" s="106"/>
      <c r="H1364" s="104" t="str">
        <f t="shared" si="26"/>
        <v/>
      </c>
      <c r="I1364" s="104"/>
      <c r="J1364" s="110" t="s">
        <v>6436</v>
      </c>
      <c r="K1364" s="110" t="s">
        <v>1095</v>
      </c>
      <c r="L1364" s="10" t="s">
        <v>10572</v>
      </c>
    </row>
    <row r="1365" spans="7:12" ht="15" x14ac:dyDescent="0.2">
      <c r="G1365" s="106"/>
      <c r="H1365" s="104" t="str">
        <f t="shared" si="26"/>
        <v/>
      </c>
      <c r="I1365" s="104"/>
      <c r="J1365" s="110" t="s">
        <v>14008</v>
      </c>
      <c r="K1365" s="110" t="s">
        <v>1095</v>
      </c>
      <c r="L1365" s="10" t="s">
        <v>10573</v>
      </c>
    </row>
    <row r="1366" spans="7:12" ht="15" x14ac:dyDescent="0.2">
      <c r="G1366" s="106"/>
      <c r="H1366" s="104" t="str">
        <f t="shared" si="26"/>
        <v/>
      </c>
      <c r="I1366" s="104"/>
      <c r="J1366" s="110" t="s">
        <v>6437</v>
      </c>
      <c r="K1366" s="110" t="s">
        <v>1095</v>
      </c>
      <c r="L1366" s="10" t="s">
        <v>10574</v>
      </c>
    </row>
    <row r="1367" spans="7:12" ht="15" x14ac:dyDescent="0.2">
      <c r="G1367" s="106"/>
      <c r="H1367" s="104" t="str">
        <f t="shared" si="26"/>
        <v/>
      </c>
      <c r="I1367" s="104"/>
      <c r="J1367" s="110" t="s">
        <v>6438</v>
      </c>
      <c r="K1367" s="110" t="s">
        <v>1095</v>
      </c>
      <c r="L1367" s="10" t="s">
        <v>10566</v>
      </c>
    </row>
    <row r="1368" spans="7:12" ht="15" x14ac:dyDescent="0.2">
      <c r="G1368" s="106"/>
      <c r="H1368" s="104" t="str">
        <f t="shared" si="26"/>
        <v/>
      </c>
      <c r="I1368" s="104"/>
      <c r="J1368" s="110" t="s">
        <v>6439</v>
      </c>
      <c r="K1368" s="110" t="s">
        <v>1095</v>
      </c>
      <c r="L1368" s="10" t="s">
        <v>10575</v>
      </c>
    </row>
    <row r="1369" spans="7:12" ht="15" x14ac:dyDescent="0.2">
      <c r="G1369" s="106"/>
      <c r="H1369" s="104" t="str">
        <f t="shared" si="26"/>
        <v/>
      </c>
      <c r="I1369" s="104"/>
      <c r="J1369" s="110" t="s">
        <v>6440</v>
      </c>
      <c r="K1369" s="110" t="s">
        <v>1095</v>
      </c>
      <c r="L1369" s="10" t="s">
        <v>10576</v>
      </c>
    </row>
    <row r="1370" spans="7:12" ht="15" x14ac:dyDescent="0.2">
      <c r="G1370" s="106"/>
      <c r="H1370" s="104" t="str">
        <f t="shared" si="26"/>
        <v/>
      </c>
      <c r="I1370" s="104"/>
      <c r="J1370" s="110" t="s">
        <v>6441</v>
      </c>
      <c r="K1370" s="110" t="s">
        <v>1095</v>
      </c>
      <c r="L1370" s="10" t="s">
        <v>10567</v>
      </c>
    </row>
    <row r="1371" spans="7:12" ht="15" x14ac:dyDescent="0.2">
      <c r="G1371" s="106"/>
      <c r="H1371" s="104" t="str">
        <f t="shared" si="26"/>
        <v/>
      </c>
      <c r="I1371" s="104"/>
      <c r="J1371" s="110" t="s">
        <v>6442</v>
      </c>
      <c r="K1371" s="110" t="s">
        <v>1095</v>
      </c>
      <c r="L1371" s="10" t="s">
        <v>10577</v>
      </c>
    </row>
    <row r="1372" spans="7:12" ht="15" x14ac:dyDescent="0.2">
      <c r="G1372" s="106"/>
      <c r="H1372" s="104" t="str">
        <f t="shared" si="26"/>
        <v/>
      </c>
      <c r="I1372" s="104"/>
      <c r="J1372" s="110" t="s">
        <v>6443</v>
      </c>
      <c r="K1372" s="110" t="s">
        <v>1095</v>
      </c>
      <c r="L1372" s="10" t="s">
        <v>10578</v>
      </c>
    </row>
    <row r="1373" spans="7:12" ht="15" x14ac:dyDescent="0.2">
      <c r="G1373" s="106"/>
      <c r="H1373" s="104" t="str">
        <f t="shared" si="26"/>
        <v/>
      </c>
      <c r="I1373" s="104"/>
      <c r="J1373" s="110" t="s">
        <v>6444</v>
      </c>
      <c r="K1373" s="110" t="s">
        <v>1095</v>
      </c>
      <c r="L1373" s="10" t="s">
        <v>10579</v>
      </c>
    </row>
    <row r="1374" spans="7:12" ht="15" x14ac:dyDescent="0.2">
      <c r="G1374" s="106"/>
      <c r="H1374" s="104" t="str">
        <f t="shared" si="26"/>
        <v/>
      </c>
      <c r="I1374" s="104"/>
      <c r="J1374" s="110" t="s">
        <v>6445</v>
      </c>
      <c r="K1374" s="110" t="s">
        <v>1095</v>
      </c>
      <c r="L1374" s="10" t="s">
        <v>10580</v>
      </c>
    </row>
    <row r="1375" spans="7:12" ht="15" x14ac:dyDescent="0.2">
      <c r="G1375" s="106"/>
      <c r="H1375" s="104" t="str">
        <f t="shared" si="26"/>
        <v/>
      </c>
      <c r="I1375" s="104"/>
      <c r="J1375" s="110" t="s">
        <v>14257</v>
      </c>
      <c r="K1375" s="110" t="s">
        <v>1095</v>
      </c>
      <c r="L1375" s="10" t="s">
        <v>10581</v>
      </c>
    </row>
    <row r="1376" spans="7:12" ht="15" x14ac:dyDescent="0.2">
      <c r="G1376" s="106"/>
      <c r="H1376" s="104" t="str">
        <f t="shared" si="26"/>
        <v/>
      </c>
      <c r="I1376" s="104"/>
      <c r="J1376" s="110" t="s">
        <v>6446</v>
      </c>
      <c r="K1376" s="110" t="s">
        <v>1095</v>
      </c>
      <c r="L1376" s="10" t="s">
        <v>10582</v>
      </c>
    </row>
    <row r="1377" spans="7:12" ht="15" x14ac:dyDescent="0.2">
      <c r="G1377" s="106"/>
      <c r="H1377" s="104" t="str">
        <f t="shared" si="26"/>
        <v/>
      </c>
      <c r="I1377" s="104"/>
      <c r="J1377" s="110" t="s">
        <v>14258</v>
      </c>
      <c r="K1377" s="110" t="s">
        <v>1095</v>
      </c>
      <c r="L1377" s="10" t="s">
        <v>10583</v>
      </c>
    </row>
    <row r="1378" spans="7:12" ht="15" x14ac:dyDescent="0.2">
      <c r="G1378" s="106"/>
      <c r="H1378" s="104" t="str">
        <f t="shared" si="26"/>
        <v/>
      </c>
      <c r="I1378" s="104"/>
      <c r="J1378" s="110" t="s">
        <v>14009</v>
      </c>
      <c r="K1378" s="110" t="s">
        <v>1095</v>
      </c>
      <c r="L1378" s="10" t="s">
        <v>10584</v>
      </c>
    </row>
    <row r="1379" spans="7:12" ht="15" x14ac:dyDescent="0.2">
      <c r="G1379" s="106"/>
      <c r="H1379" s="104" t="str">
        <f t="shared" si="26"/>
        <v/>
      </c>
      <c r="I1379" s="104"/>
      <c r="J1379" s="110" t="s">
        <v>14010</v>
      </c>
      <c r="K1379" s="110" t="s">
        <v>1095</v>
      </c>
      <c r="L1379" s="10" t="s">
        <v>10585</v>
      </c>
    </row>
    <row r="1380" spans="7:12" ht="15" x14ac:dyDescent="0.2">
      <c r="G1380" s="106"/>
      <c r="H1380" s="104" t="str">
        <f t="shared" si="26"/>
        <v/>
      </c>
      <c r="I1380" s="104"/>
      <c r="J1380" s="110" t="s">
        <v>6447</v>
      </c>
      <c r="K1380" s="110" t="s">
        <v>1095</v>
      </c>
      <c r="L1380" s="10" t="s">
        <v>10586</v>
      </c>
    </row>
    <row r="1381" spans="7:12" ht="15" x14ac:dyDescent="0.2">
      <c r="G1381" s="106"/>
      <c r="H1381" s="104" t="str">
        <f t="shared" si="26"/>
        <v/>
      </c>
      <c r="I1381" s="104"/>
      <c r="J1381" s="110" t="s">
        <v>6448</v>
      </c>
      <c r="K1381" s="110" t="s">
        <v>1095</v>
      </c>
      <c r="L1381" s="10" t="s">
        <v>10587</v>
      </c>
    </row>
    <row r="1382" spans="7:12" ht="15" x14ac:dyDescent="0.2">
      <c r="G1382" s="106"/>
      <c r="H1382" s="104" t="str">
        <f t="shared" si="26"/>
        <v/>
      </c>
      <c r="I1382" s="104"/>
      <c r="J1382" s="110" t="s">
        <v>6449</v>
      </c>
      <c r="K1382" s="110" t="s">
        <v>1095</v>
      </c>
      <c r="L1382" s="10" t="s">
        <v>10588</v>
      </c>
    </row>
    <row r="1383" spans="7:12" ht="15" x14ac:dyDescent="0.2">
      <c r="G1383" s="106"/>
      <c r="H1383" s="104" t="str">
        <f t="shared" si="26"/>
        <v/>
      </c>
      <c r="I1383" s="104"/>
      <c r="J1383" s="110" t="s">
        <v>14259</v>
      </c>
      <c r="K1383" s="110" t="s">
        <v>1095</v>
      </c>
      <c r="L1383" s="10" t="s">
        <v>10590</v>
      </c>
    </row>
    <row r="1384" spans="7:12" ht="15" x14ac:dyDescent="0.2">
      <c r="G1384" s="106"/>
      <c r="H1384" s="104" t="str">
        <f t="shared" si="26"/>
        <v/>
      </c>
      <c r="I1384" s="104"/>
      <c r="J1384" s="110" t="s">
        <v>6451</v>
      </c>
      <c r="K1384" s="110" t="s">
        <v>1095</v>
      </c>
      <c r="L1384" s="10" t="s">
        <v>10591</v>
      </c>
    </row>
    <row r="1385" spans="7:12" ht="15" x14ac:dyDescent="0.2">
      <c r="G1385" s="106"/>
      <c r="H1385" s="104" t="str">
        <f t="shared" si="26"/>
        <v/>
      </c>
      <c r="I1385" s="104"/>
      <c r="J1385" s="110" t="s">
        <v>6452</v>
      </c>
      <c r="K1385" s="110" t="s">
        <v>1095</v>
      </c>
      <c r="L1385" s="10" t="s">
        <v>10592</v>
      </c>
    </row>
    <row r="1386" spans="7:12" ht="15" x14ac:dyDescent="0.2">
      <c r="G1386" s="106"/>
      <c r="H1386" s="104" t="str">
        <f t="shared" si="26"/>
        <v/>
      </c>
      <c r="I1386" s="104"/>
      <c r="J1386" s="110" t="s">
        <v>6453</v>
      </c>
      <c r="K1386" s="110" t="s">
        <v>1095</v>
      </c>
      <c r="L1386" s="10" t="s">
        <v>10593</v>
      </c>
    </row>
    <row r="1387" spans="7:12" ht="15" x14ac:dyDescent="0.2">
      <c r="G1387" s="106"/>
      <c r="H1387" s="104" t="str">
        <f t="shared" si="26"/>
        <v/>
      </c>
      <c r="I1387" s="104"/>
      <c r="J1387" s="110" t="s">
        <v>6454</v>
      </c>
      <c r="K1387" s="110" t="s">
        <v>1095</v>
      </c>
      <c r="L1387" s="10" t="s">
        <v>10594</v>
      </c>
    </row>
    <row r="1388" spans="7:12" ht="15" x14ac:dyDescent="0.2">
      <c r="G1388" s="106"/>
      <c r="H1388" s="104" t="str">
        <f t="shared" si="26"/>
        <v/>
      </c>
      <c r="I1388" s="104"/>
      <c r="J1388" s="110" t="s">
        <v>6455</v>
      </c>
      <c r="K1388" s="110" t="s">
        <v>1095</v>
      </c>
      <c r="L1388" s="10" t="s">
        <v>10595</v>
      </c>
    </row>
    <row r="1389" spans="7:12" ht="15" x14ac:dyDescent="0.2">
      <c r="G1389" s="106"/>
      <c r="H1389" s="104" t="str">
        <f t="shared" si="26"/>
        <v/>
      </c>
      <c r="I1389" s="104"/>
      <c r="J1389" s="110" t="s">
        <v>6456</v>
      </c>
      <c r="K1389" s="110" t="s">
        <v>1095</v>
      </c>
      <c r="L1389" s="10" t="s">
        <v>10596</v>
      </c>
    </row>
    <row r="1390" spans="7:12" ht="15" x14ac:dyDescent="0.2">
      <c r="G1390" s="106"/>
      <c r="H1390" s="104" t="str">
        <f t="shared" si="26"/>
        <v/>
      </c>
      <c r="I1390" s="104"/>
      <c r="J1390" s="110" t="s">
        <v>6457</v>
      </c>
      <c r="K1390" s="110" t="s">
        <v>1095</v>
      </c>
      <c r="L1390" s="10" t="s">
        <v>10597</v>
      </c>
    </row>
    <row r="1391" spans="7:12" ht="15" x14ac:dyDescent="0.2">
      <c r="G1391" s="106"/>
      <c r="H1391" s="104" t="str">
        <f t="shared" si="26"/>
        <v/>
      </c>
      <c r="I1391" s="104"/>
      <c r="J1391" s="110" t="s">
        <v>6458</v>
      </c>
      <c r="K1391" s="110" t="s">
        <v>1095</v>
      </c>
      <c r="L1391" s="10" t="s">
        <v>10598</v>
      </c>
    </row>
    <row r="1392" spans="7:12" ht="15" x14ac:dyDescent="0.2">
      <c r="G1392" s="106"/>
      <c r="H1392" s="104" t="str">
        <f t="shared" si="26"/>
        <v/>
      </c>
      <c r="I1392" s="104"/>
      <c r="J1392" s="110" t="s">
        <v>6459</v>
      </c>
      <c r="K1392" s="110" t="s">
        <v>1095</v>
      </c>
      <c r="L1392" s="10" t="s">
        <v>10599</v>
      </c>
    </row>
    <row r="1393" spans="7:12" ht="15" x14ac:dyDescent="0.2">
      <c r="G1393" s="106"/>
      <c r="H1393" s="104" t="str">
        <f t="shared" si="26"/>
        <v/>
      </c>
      <c r="I1393" s="104"/>
      <c r="J1393" s="110" t="s">
        <v>14011</v>
      </c>
      <c r="K1393" s="110" t="s">
        <v>1095</v>
      </c>
      <c r="L1393" s="10" t="s">
        <v>10600</v>
      </c>
    </row>
    <row r="1394" spans="7:12" ht="15" x14ac:dyDescent="0.2">
      <c r="G1394" s="106"/>
      <c r="H1394" s="104" t="str">
        <f t="shared" si="26"/>
        <v/>
      </c>
      <c r="I1394" s="104"/>
      <c r="J1394" s="110" t="s">
        <v>6460</v>
      </c>
      <c r="K1394" s="110" t="s">
        <v>1095</v>
      </c>
      <c r="L1394" s="10" t="s">
        <v>10601</v>
      </c>
    </row>
    <row r="1395" spans="7:12" ht="15" x14ac:dyDescent="0.2">
      <c r="G1395" s="106"/>
      <c r="H1395" s="104" t="str">
        <f t="shared" si="26"/>
        <v/>
      </c>
      <c r="I1395" s="104"/>
      <c r="J1395" s="110" t="s">
        <v>6461</v>
      </c>
      <c r="K1395" s="110" t="s">
        <v>1095</v>
      </c>
      <c r="L1395" s="10" t="s">
        <v>10602</v>
      </c>
    </row>
    <row r="1396" spans="7:12" ht="15" x14ac:dyDescent="0.2">
      <c r="G1396" s="106"/>
      <c r="H1396" s="104" t="str">
        <f t="shared" si="26"/>
        <v/>
      </c>
      <c r="I1396" s="104"/>
      <c r="J1396" s="110" t="s">
        <v>14260</v>
      </c>
      <c r="K1396" s="110" t="s">
        <v>1095</v>
      </c>
      <c r="L1396" s="10" t="s">
        <v>10603</v>
      </c>
    </row>
    <row r="1397" spans="7:12" ht="15" x14ac:dyDescent="0.2">
      <c r="G1397" s="106"/>
      <c r="H1397" s="104" t="str">
        <f t="shared" si="26"/>
        <v/>
      </c>
      <c r="I1397" s="104"/>
      <c r="J1397" s="110" t="s">
        <v>6462</v>
      </c>
      <c r="K1397" s="110" t="s">
        <v>1095</v>
      </c>
      <c r="L1397" s="10" t="s">
        <v>10604</v>
      </c>
    </row>
    <row r="1398" spans="7:12" ht="15" x14ac:dyDescent="0.2">
      <c r="G1398" s="106"/>
      <c r="H1398" s="104" t="str">
        <f t="shared" si="26"/>
        <v/>
      </c>
      <c r="I1398" s="104"/>
      <c r="J1398" s="110" t="s">
        <v>14261</v>
      </c>
      <c r="K1398" s="110" t="s">
        <v>1095</v>
      </c>
      <c r="L1398" s="10" t="s">
        <v>10605</v>
      </c>
    </row>
    <row r="1399" spans="7:12" ht="15" x14ac:dyDescent="0.2">
      <c r="G1399" s="106"/>
      <c r="H1399" s="104" t="str">
        <f t="shared" si="26"/>
        <v/>
      </c>
      <c r="I1399" s="104"/>
      <c r="J1399" s="110" t="s">
        <v>6463</v>
      </c>
      <c r="K1399" s="110" t="s">
        <v>1095</v>
      </c>
      <c r="L1399" s="10" t="s">
        <v>10606</v>
      </c>
    </row>
    <row r="1400" spans="7:12" ht="15" x14ac:dyDescent="0.2">
      <c r="G1400" s="106"/>
      <c r="H1400" s="104" t="str">
        <f t="shared" si="26"/>
        <v/>
      </c>
      <c r="I1400" s="104"/>
      <c r="J1400" s="110" t="s">
        <v>14262</v>
      </c>
      <c r="K1400" s="110" t="s">
        <v>1095</v>
      </c>
      <c r="L1400" s="10" t="s">
        <v>10607</v>
      </c>
    </row>
    <row r="1401" spans="7:12" ht="15" x14ac:dyDescent="0.2">
      <c r="G1401" s="106"/>
      <c r="H1401" s="104" t="str">
        <f t="shared" si="26"/>
        <v/>
      </c>
      <c r="I1401" s="104"/>
      <c r="J1401" s="110" t="s">
        <v>6464</v>
      </c>
      <c r="K1401" s="110" t="s">
        <v>1095</v>
      </c>
      <c r="L1401" s="10" t="s">
        <v>1095</v>
      </c>
    </row>
    <row r="1402" spans="7:12" ht="15" x14ac:dyDescent="0.2">
      <c r="G1402" s="106"/>
      <c r="H1402" s="104" t="str">
        <f t="shared" si="26"/>
        <v/>
      </c>
      <c r="I1402" s="104"/>
      <c r="J1402" s="110" t="s">
        <v>6465</v>
      </c>
      <c r="K1402" s="110" t="s">
        <v>1095</v>
      </c>
      <c r="L1402" s="10" t="s">
        <v>10608</v>
      </c>
    </row>
    <row r="1403" spans="7:12" ht="15" x14ac:dyDescent="0.2">
      <c r="G1403" s="106"/>
      <c r="H1403" s="104" t="str">
        <f t="shared" si="26"/>
        <v/>
      </c>
      <c r="I1403" s="104"/>
      <c r="J1403" s="110" t="s">
        <v>6466</v>
      </c>
      <c r="K1403" s="110" t="s">
        <v>1095</v>
      </c>
      <c r="L1403" s="10" t="s">
        <v>10609</v>
      </c>
    </row>
    <row r="1404" spans="7:12" ht="15" x14ac:dyDescent="0.2">
      <c r="G1404" s="106"/>
      <c r="H1404" s="104" t="str">
        <f t="shared" si="26"/>
        <v/>
      </c>
      <c r="I1404" s="104"/>
      <c r="J1404" s="110" t="s">
        <v>6467</v>
      </c>
      <c r="K1404" s="110" t="s">
        <v>1095</v>
      </c>
      <c r="L1404" s="10" t="s">
        <v>1095</v>
      </c>
    </row>
    <row r="1405" spans="7:12" ht="15" x14ac:dyDescent="0.2">
      <c r="G1405" s="106"/>
      <c r="H1405" s="104" t="str">
        <f t="shared" si="26"/>
        <v/>
      </c>
      <c r="I1405" s="104"/>
      <c r="J1405" s="110" t="s">
        <v>6468</v>
      </c>
      <c r="K1405" s="110" t="s">
        <v>1095</v>
      </c>
      <c r="L1405" s="10" t="s">
        <v>10565</v>
      </c>
    </row>
    <row r="1406" spans="7:12" ht="15" x14ac:dyDescent="0.2">
      <c r="G1406" s="106"/>
      <c r="H1406" s="104" t="str">
        <f t="shared" si="26"/>
        <v/>
      </c>
      <c r="I1406" s="104"/>
      <c r="J1406" s="110" t="s">
        <v>6469</v>
      </c>
      <c r="K1406" s="110" t="s">
        <v>1095</v>
      </c>
      <c r="L1406" s="10" t="s">
        <v>10565</v>
      </c>
    </row>
    <row r="1407" spans="7:12" ht="15" x14ac:dyDescent="0.2">
      <c r="G1407" s="106"/>
      <c r="H1407" s="104" t="str">
        <f t="shared" si="26"/>
        <v/>
      </c>
      <c r="I1407" s="104"/>
      <c r="J1407" s="110" t="s">
        <v>6470</v>
      </c>
      <c r="K1407" s="110" t="s">
        <v>1095</v>
      </c>
      <c r="L1407" s="10" t="s">
        <v>1095</v>
      </c>
    </row>
    <row r="1408" spans="7:12" ht="15" x14ac:dyDescent="0.2">
      <c r="G1408" s="106"/>
      <c r="H1408" s="104" t="str">
        <f t="shared" si="26"/>
        <v/>
      </c>
      <c r="I1408" s="104"/>
      <c r="J1408" s="110" t="s">
        <v>6471</v>
      </c>
      <c r="K1408" s="110" t="s">
        <v>1095</v>
      </c>
      <c r="L1408" s="10" t="s">
        <v>10610</v>
      </c>
    </row>
    <row r="1409" spans="7:12" ht="15" x14ac:dyDescent="0.2">
      <c r="G1409" s="106"/>
      <c r="H1409" s="104" t="str">
        <f t="shared" si="26"/>
        <v/>
      </c>
      <c r="I1409" s="104"/>
      <c r="J1409" s="110" t="s">
        <v>6472</v>
      </c>
      <c r="K1409" s="110" t="s">
        <v>1095</v>
      </c>
      <c r="L1409" s="10" t="s">
        <v>10611</v>
      </c>
    </row>
    <row r="1410" spans="7:12" ht="15" x14ac:dyDescent="0.2">
      <c r="G1410" s="106"/>
      <c r="H1410" s="104" t="str">
        <f t="shared" si="26"/>
        <v/>
      </c>
      <c r="I1410" s="104"/>
      <c r="J1410" s="110" t="s">
        <v>6473</v>
      </c>
      <c r="K1410" s="110" t="s">
        <v>1095</v>
      </c>
      <c r="L1410" s="10" t="s">
        <v>10612</v>
      </c>
    </row>
    <row r="1411" spans="7:12" ht="15" x14ac:dyDescent="0.2">
      <c r="G1411" s="106"/>
      <c r="H1411" s="104" t="str">
        <f t="shared" si="26"/>
        <v/>
      </c>
      <c r="I1411" s="104"/>
      <c r="J1411" s="110" t="s">
        <v>6474</v>
      </c>
      <c r="K1411" s="110" t="s">
        <v>1095</v>
      </c>
      <c r="L1411" s="10" t="s">
        <v>10613</v>
      </c>
    </row>
    <row r="1412" spans="7:12" ht="15" x14ac:dyDescent="0.2">
      <c r="G1412" s="106"/>
      <c r="H1412" s="104" t="str">
        <f t="shared" si="26"/>
        <v/>
      </c>
      <c r="I1412" s="104"/>
      <c r="J1412" s="110" t="s">
        <v>6475</v>
      </c>
      <c r="K1412" s="110" t="s">
        <v>1095</v>
      </c>
      <c r="L1412" s="10" t="s">
        <v>10614</v>
      </c>
    </row>
    <row r="1413" spans="7:12" ht="15" x14ac:dyDescent="0.2">
      <c r="G1413" s="106"/>
      <c r="H1413" s="104" t="str">
        <f t="shared" si="26"/>
        <v/>
      </c>
      <c r="I1413" s="104"/>
      <c r="J1413" s="110" t="s">
        <v>6476</v>
      </c>
      <c r="K1413" s="110" t="s">
        <v>1095</v>
      </c>
      <c r="L1413" s="10" t="s">
        <v>10615</v>
      </c>
    </row>
    <row r="1414" spans="7:12" ht="15" x14ac:dyDescent="0.2">
      <c r="G1414" s="106"/>
      <c r="H1414" s="104" t="str">
        <f t="shared" si="26"/>
        <v/>
      </c>
      <c r="I1414" s="104"/>
      <c r="J1414" s="110" t="s">
        <v>6477</v>
      </c>
      <c r="K1414" s="110" t="s">
        <v>1095</v>
      </c>
      <c r="L1414" s="10" t="s">
        <v>10615</v>
      </c>
    </row>
    <row r="1415" spans="7:12" ht="15" x14ac:dyDescent="0.2">
      <c r="G1415" s="106"/>
      <c r="H1415" s="104" t="str">
        <f t="shared" si="26"/>
        <v/>
      </c>
      <c r="I1415" s="104"/>
      <c r="J1415" s="110" t="s">
        <v>6478</v>
      </c>
      <c r="K1415" s="110" t="s">
        <v>1095</v>
      </c>
      <c r="L1415" s="10" t="s">
        <v>10616</v>
      </c>
    </row>
    <row r="1416" spans="7:12" ht="15" x14ac:dyDescent="0.2">
      <c r="G1416" s="106"/>
      <c r="H1416" s="104" t="str">
        <f t="shared" si="26"/>
        <v/>
      </c>
      <c r="I1416" s="104"/>
      <c r="J1416" s="110" t="s">
        <v>6479</v>
      </c>
      <c r="K1416" s="110" t="s">
        <v>1095</v>
      </c>
      <c r="L1416" s="10" t="s">
        <v>10617</v>
      </c>
    </row>
    <row r="1417" spans="7:12" ht="15" x14ac:dyDescent="0.2">
      <c r="G1417" s="106"/>
      <c r="H1417" s="104" t="str">
        <f t="shared" ref="H1417:H1480" si="27">IF(I1417="","",IFERROR((INDEX(A:D,MATCH($I1417,D:D,0),2)),""))</f>
        <v/>
      </c>
      <c r="I1417" s="104"/>
      <c r="J1417" s="110" t="s">
        <v>6480</v>
      </c>
      <c r="K1417" s="110" t="s">
        <v>1095</v>
      </c>
      <c r="L1417" s="10" t="s">
        <v>10618</v>
      </c>
    </row>
    <row r="1418" spans="7:12" ht="15" x14ac:dyDescent="0.2">
      <c r="G1418" s="106"/>
      <c r="H1418" s="104" t="str">
        <f t="shared" si="27"/>
        <v/>
      </c>
      <c r="I1418" s="104"/>
      <c r="J1418" s="110" t="s">
        <v>14263</v>
      </c>
      <c r="K1418" s="110" t="s">
        <v>1095</v>
      </c>
      <c r="L1418" s="10" t="s">
        <v>10616</v>
      </c>
    </row>
    <row r="1419" spans="7:12" ht="15" x14ac:dyDescent="0.2">
      <c r="G1419" s="106"/>
      <c r="H1419" s="104" t="str">
        <f t="shared" si="27"/>
        <v/>
      </c>
      <c r="I1419" s="104"/>
      <c r="J1419" s="110" t="s">
        <v>6481</v>
      </c>
      <c r="K1419" s="110" t="s">
        <v>1095</v>
      </c>
      <c r="L1419" s="10" t="s">
        <v>10619</v>
      </c>
    </row>
    <row r="1420" spans="7:12" ht="15" x14ac:dyDescent="0.2">
      <c r="G1420" s="106"/>
      <c r="H1420" s="104" t="str">
        <f t="shared" si="27"/>
        <v/>
      </c>
      <c r="I1420" s="104"/>
      <c r="J1420" s="110" t="s">
        <v>6482</v>
      </c>
      <c r="K1420" s="110" t="s">
        <v>1095</v>
      </c>
      <c r="L1420" s="10" t="s">
        <v>10620</v>
      </c>
    </row>
    <row r="1421" spans="7:12" ht="15" x14ac:dyDescent="0.2">
      <c r="G1421" s="106"/>
      <c r="H1421" s="104" t="str">
        <f t="shared" si="27"/>
        <v/>
      </c>
      <c r="I1421" s="104"/>
      <c r="J1421" s="110" t="s">
        <v>14264</v>
      </c>
      <c r="K1421" s="110" t="s">
        <v>1095</v>
      </c>
      <c r="L1421" s="10" t="s">
        <v>10565</v>
      </c>
    </row>
    <row r="1422" spans="7:12" ht="15" x14ac:dyDescent="0.2">
      <c r="G1422" s="106"/>
      <c r="H1422" s="104" t="str">
        <f t="shared" si="27"/>
        <v/>
      </c>
      <c r="I1422" s="104"/>
      <c r="J1422" s="110" t="s">
        <v>6483</v>
      </c>
      <c r="K1422" s="110" t="s">
        <v>1095</v>
      </c>
      <c r="L1422" s="10" t="s">
        <v>10621</v>
      </c>
    </row>
    <row r="1423" spans="7:12" ht="15" x14ac:dyDescent="0.2">
      <c r="G1423" s="106"/>
      <c r="H1423" s="104" t="str">
        <f t="shared" si="27"/>
        <v/>
      </c>
      <c r="I1423" s="104"/>
      <c r="J1423" s="110" t="s">
        <v>6484</v>
      </c>
      <c r="K1423" s="110" t="s">
        <v>1095</v>
      </c>
      <c r="L1423" s="10" t="s">
        <v>1095</v>
      </c>
    </row>
    <row r="1424" spans="7:12" ht="15" x14ac:dyDescent="0.2">
      <c r="G1424" s="106"/>
      <c r="H1424" s="104" t="str">
        <f t="shared" si="27"/>
        <v/>
      </c>
      <c r="I1424" s="104"/>
      <c r="J1424" s="110" t="s">
        <v>14265</v>
      </c>
      <c r="K1424" s="110" t="s">
        <v>1095</v>
      </c>
      <c r="L1424" s="10" t="s">
        <v>10622</v>
      </c>
    </row>
    <row r="1425" spans="7:12" ht="15" x14ac:dyDescent="0.2">
      <c r="G1425" s="106"/>
      <c r="H1425" s="104" t="str">
        <f t="shared" si="27"/>
        <v/>
      </c>
      <c r="I1425" s="104"/>
      <c r="J1425" s="110" t="s">
        <v>6485</v>
      </c>
      <c r="K1425" s="110" t="s">
        <v>1095</v>
      </c>
      <c r="L1425" s="10" t="s">
        <v>10623</v>
      </c>
    </row>
    <row r="1426" spans="7:12" ht="15" x14ac:dyDescent="0.2">
      <c r="G1426" s="106"/>
      <c r="H1426" s="104" t="str">
        <f t="shared" si="27"/>
        <v/>
      </c>
      <c r="I1426" s="104"/>
      <c r="J1426" s="110" t="s">
        <v>6486</v>
      </c>
      <c r="K1426" s="110" t="s">
        <v>1095</v>
      </c>
      <c r="L1426" s="10" t="s">
        <v>10624</v>
      </c>
    </row>
    <row r="1427" spans="7:12" ht="15" x14ac:dyDescent="0.2">
      <c r="G1427" s="106"/>
      <c r="H1427" s="104" t="str">
        <f t="shared" si="27"/>
        <v/>
      </c>
      <c r="I1427" s="104"/>
      <c r="J1427" s="110" t="s">
        <v>6487</v>
      </c>
      <c r="K1427" s="110" t="s">
        <v>1095</v>
      </c>
      <c r="L1427" s="10" t="s">
        <v>10625</v>
      </c>
    </row>
    <row r="1428" spans="7:12" ht="15" x14ac:dyDescent="0.2">
      <c r="G1428" s="106"/>
      <c r="H1428" s="104" t="str">
        <f t="shared" si="27"/>
        <v/>
      </c>
      <c r="I1428" s="104"/>
      <c r="J1428" s="110" t="s">
        <v>6488</v>
      </c>
      <c r="K1428" s="110" t="s">
        <v>1095</v>
      </c>
      <c r="L1428" s="10" t="s">
        <v>10626</v>
      </c>
    </row>
    <row r="1429" spans="7:12" ht="15" x14ac:dyDescent="0.2">
      <c r="G1429" s="106"/>
      <c r="H1429" s="104" t="str">
        <f t="shared" si="27"/>
        <v/>
      </c>
      <c r="I1429" s="104"/>
      <c r="J1429" s="110" t="s">
        <v>14266</v>
      </c>
      <c r="K1429" s="110" t="s">
        <v>1095</v>
      </c>
      <c r="L1429" s="10" t="s">
        <v>10627</v>
      </c>
    </row>
    <row r="1430" spans="7:12" ht="15" x14ac:dyDescent="0.2">
      <c r="G1430" s="106"/>
      <c r="H1430" s="104" t="str">
        <f t="shared" si="27"/>
        <v/>
      </c>
      <c r="I1430" s="104"/>
      <c r="J1430" s="110" t="s">
        <v>6489</v>
      </c>
      <c r="K1430" s="110" t="s">
        <v>1095</v>
      </c>
      <c r="L1430" s="10" t="s">
        <v>10628</v>
      </c>
    </row>
    <row r="1431" spans="7:12" ht="15" x14ac:dyDescent="0.2">
      <c r="G1431" s="106"/>
      <c r="H1431" s="104" t="str">
        <f t="shared" si="27"/>
        <v/>
      </c>
      <c r="I1431" s="104"/>
      <c r="J1431" s="110" t="s">
        <v>6490</v>
      </c>
      <c r="K1431" s="110" t="s">
        <v>1095</v>
      </c>
      <c r="L1431" s="10" t="s">
        <v>10629</v>
      </c>
    </row>
    <row r="1432" spans="7:12" ht="15" x14ac:dyDescent="0.2">
      <c r="G1432" s="106"/>
      <c r="H1432" s="104" t="str">
        <f t="shared" si="27"/>
        <v/>
      </c>
      <c r="I1432" s="104"/>
      <c r="J1432" s="110" t="s">
        <v>6491</v>
      </c>
      <c r="K1432" s="110" t="s">
        <v>1095</v>
      </c>
      <c r="L1432" s="10" t="s">
        <v>10630</v>
      </c>
    </row>
    <row r="1433" spans="7:12" ht="15" x14ac:dyDescent="0.2">
      <c r="G1433" s="106"/>
      <c r="H1433" s="104" t="str">
        <f t="shared" si="27"/>
        <v/>
      </c>
      <c r="I1433" s="104"/>
      <c r="J1433" s="110" t="s">
        <v>6492</v>
      </c>
      <c r="K1433" s="110" t="s">
        <v>1095</v>
      </c>
      <c r="L1433" s="10" t="s">
        <v>10631</v>
      </c>
    </row>
    <row r="1434" spans="7:12" ht="15" x14ac:dyDescent="0.2">
      <c r="G1434" s="106"/>
      <c r="H1434" s="104" t="str">
        <f t="shared" si="27"/>
        <v/>
      </c>
      <c r="I1434" s="104"/>
      <c r="J1434" s="110" t="s">
        <v>6493</v>
      </c>
      <c r="K1434" s="110" t="s">
        <v>1095</v>
      </c>
      <c r="L1434" s="10" t="s">
        <v>10632</v>
      </c>
    </row>
    <row r="1435" spans="7:12" ht="15" x14ac:dyDescent="0.2">
      <c r="G1435" s="106"/>
      <c r="H1435" s="104" t="str">
        <f t="shared" si="27"/>
        <v/>
      </c>
      <c r="I1435" s="104"/>
      <c r="J1435" s="110" t="s">
        <v>6494</v>
      </c>
      <c r="K1435" s="110" t="s">
        <v>1095</v>
      </c>
      <c r="L1435" s="10" t="s">
        <v>1095</v>
      </c>
    </row>
    <row r="1436" spans="7:12" ht="15" x14ac:dyDescent="0.2">
      <c r="G1436" s="106"/>
      <c r="H1436" s="104" t="str">
        <f t="shared" si="27"/>
        <v/>
      </c>
      <c r="I1436" s="104"/>
      <c r="J1436" s="110" t="s">
        <v>6495</v>
      </c>
      <c r="K1436" s="110" t="s">
        <v>1095</v>
      </c>
      <c r="L1436" s="10" t="s">
        <v>10633</v>
      </c>
    </row>
    <row r="1437" spans="7:12" ht="15" x14ac:dyDescent="0.2">
      <c r="G1437" s="106"/>
      <c r="H1437" s="104" t="str">
        <f t="shared" si="27"/>
        <v/>
      </c>
      <c r="I1437" s="104"/>
      <c r="J1437" s="110" t="s">
        <v>6496</v>
      </c>
      <c r="K1437" s="110" t="s">
        <v>1095</v>
      </c>
      <c r="L1437" s="10" t="s">
        <v>10634</v>
      </c>
    </row>
    <row r="1438" spans="7:12" ht="15" x14ac:dyDescent="0.2">
      <c r="G1438" s="106"/>
      <c r="H1438" s="104" t="str">
        <f t="shared" si="27"/>
        <v/>
      </c>
      <c r="I1438" s="104"/>
      <c r="J1438" s="110" t="s">
        <v>6497</v>
      </c>
      <c r="K1438" s="110" t="s">
        <v>1095</v>
      </c>
      <c r="L1438" s="10" t="s">
        <v>10635</v>
      </c>
    </row>
    <row r="1439" spans="7:12" ht="15" x14ac:dyDescent="0.2">
      <c r="G1439" s="106"/>
      <c r="H1439" s="104" t="str">
        <f t="shared" si="27"/>
        <v/>
      </c>
      <c r="I1439" s="104"/>
      <c r="J1439" s="110" t="s">
        <v>6498</v>
      </c>
      <c r="K1439" s="110" t="s">
        <v>1095</v>
      </c>
      <c r="L1439" s="10" t="s">
        <v>10636</v>
      </c>
    </row>
    <row r="1440" spans="7:12" ht="15" x14ac:dyDescent="0.2">
      <c r="G1440" s="106"/>
      <c r="H1440" s="104" t="str">
        <f t="shared" si="27"/>
        <v/>
      </c>
      <c r="I1440" s="104"/>
      <c r="J1440" s="110" t="s">
        <v>6499</v>
      </c>
      <c r="K1440" s="110" t="s">
        <v>1095</v>
      </c>
      <c r="L1440" s="10" t="s">
        <v>10637</v>
      </c>
    </row>
    <row r="1441" spans="7:12" ht="15" x14ac:dyDescent="0.2">
      <c r="G1441" s="106"/>
      <c r="H1441" s="104" t="str">
        <f t="shared" si="27"/>
        <v/>
      </c>
      <c r="I1441" s="104"/>
      <c r="J1441" s="110" t="s">
        <v>6500</v>
      </c>
      <c r="K1441" s="110" t="s">
        <v>1095</v>
      </c>
      <c r="L1441" s="10" t="s">
        <v>10638</v>
      </c>
    </row>
    <row r="1442" spans="7:12" ht="15" x14ac:dyDescent="0.2">
      <c r="G1442" s="106"/>
      <c r="H1442" s="104" t="str">
        <f t="shared" si="27"/>
        <v/>
      </c>
      <c r="I1442" s="104"/>
      <c r="J1442" s="110" t="s">
        <v>6501</v>
      </c>
      <c r="K1442" s="110" t="s">
        <v>1095</v>
      </c>
      <c r="L1442" s="10" t="s">
        <v>10639</v>
      </c>
    </row>
    <row r="1443" spans="7:12" ht="15" x14ac:dyDescent="0.2">
      <c r="G1443" s="106"/>
      <c r="H1443" s="104" t="str">
        <f t="shared" si="27"/>
        <v/>
      </c>
      <c r="I1443" s="104"/>
      <c r="J1443" s="110" t="s">
        <v>6502</v>
      </c>
      <c r="K1443" s="110" t="s">
        <v>1095</v>
      </c>
      <c r="L1443" s="10" t="s">
        <v>10640</v>
      </c>
    </row>
    <row r="1444" spans="7:12" ht="15" x14ac:dyDescent="0.2">
      <c r="G1444" s="106"/>
      <c r="H1444" s="104" t="str">
        <f t="shared" si="27"/>
        <v/>
      </c>
      <c r="I1444" s="104"/>
      <c r="J1444" s="110" t="s">
        <v>6503</v>
      </c>
      <c r="K1444" s="110" t="s">
        <v>1095</v>
      </c>
      <c r="L1444" s="10" t="s">
        <v>10641</v>
      </c>
    </row>
    <row r="1445" spans="7:12" ht="15" x14ac:dyDescent="0.2">
      <c r="G1445" s="106"/>
      <c r="H1445" s="104" t="str">
        <f t="shared" si="27"/>
        <v/>
      </c>
      <c r="I1445" s="104"/>
      <c r="J1445" s="110" t="s">
        <v>6504</v>
      </c>
      <c r="K1445" s="110" t="s">
        <v>1095</v>
      </c>
      <c r="L1445" s="10" t="s">
        <v>10642</v>
      </c>
    </row>
    <row r="1446" spans="7:12" ht="15" x14ac:dyDescent="0.2">
      <c r="G1446" s="106"/>
      <c r="H1446" s="104" t="str">
        <f t="shared" si="27"/>
        <v/>
      </c>
      <c r="I1446" s="104"/>
      <c r="J1446" s="110" t="s">
        <v>6505</v>
      </c>
      <c r="K1446" s="110" t="s">
        <v>1095</v>
      </c>
      <c r="L1446" s="10" t="s">
        <v>10643</v>
      </c>
    </row>
    <row r="1447" spans="7:12" ht="15" x14ac:dyDescent="0.2">
      <c r="G1447" s="106"/>
      <c r="H1447" s="104" t="str">
        <f t="shared" si="27"/>
        <v/>
      </c>
      <c r="I1447" s="104"/>
      <c r="J1447" s="110" t="s">
        <v>6506</v>
      </c>
      <c r="K1447" s="110" t="s">
        <v>1095</v>
      </c>
      <c r="L1447" s="10" t="s">
        <v>10644</v>
      </c>
    </row>
    <row r="1448" spans="7:12" ht="15" x14ac:dyDescent="0.2">
      <c r="G1448" s="106"/>
      <c r="H1448" s="104" t="str">
        <f t="shared" si="27"/>
        <v/>
      </c>
      <c r="I1448" s="104"/>
      <c r="J1448" s="110" t="s">
        <v>6507</v>
      </c>
      <c r="K1448" s="110" t="s">
        <v>1095</v>
      </c>
      <c r="L1448" s="10" t="s">
        <v>10645</v>
      </c>
    </row>
    <row r="1449" spans="7:12" ht="15" x14ac:dyDescent="0.2">
      <c r="G1449" s="106"/>
      <c r="H1449" s="104" t="str">
        <f t="shared" si="27"/>
        <v/>
      </c>
      <c r="I1449" s="104"/>
      <c r="J1449" s="110" t="s">
        <v>6508</v>
      </c>
      <c r="K1449" s="110" t="s">
        <v>1095</v>
      </c>
      <c r="L1449" s="10" t="s">
        <v>10646</v>
      </c>
    </row>
    <row r="1450" spans="7:12" ht="15" x14ac:dyDescent="0.2">
      <c r="G1450" s="106"/>
      <c r="H1450" s="104" t="str">
        <f t="shared" si="27"/>
        <v/>
      </c>
      <c r="I1450" s="104"/>
      <c r="J1450" s="110" t="s">
        <v>6509</v>
      </c>
      <c r="K1450" s="110" t="s">
        <v>1095</v>
      </c>
      <c r="L1450" s="10" t="s">
        <v>10647</v>
      </c>
    </row>
    <row r="1451" spans="7:12" ht="15" x14ac:dyDescent="0.2">
      <c r="G1451" s="106"/>
      <c r="H1451" s="104" t="str">
        <f t="shared" si="27"/>
        <v/>
      </c>
      <c r="I1451" s="104"/>
      <c r="J1451" s="110" t="s">
        <v>6510</v>
      </c>
      <c r="K1451" s="110" t="s">
        <v>1095</v>
      </c>
      <c r="L1451" s="10" t="s">
        <v>1095</v>
      </c>
    </row>
    <row r="1452" spans="7:12" ht="15" x14ac:dyDescent="0.2">
      <c r="G1452" s="106"/>
      <c r="H1452" s="104" t="str">
        <f t="shared" si="27"/>
        <v/>
      </c>
      <c r="I1452" s="104"/>
      <c r="J1452" s="110" t="s">
        <v>6511</v>
      </c>
      <c r="K1452" s="110" t="s">
        <v>1095</v>
      </c>
      <c r="L1452" s="10" t="s">
        <v>10648</v>
      </c>
    </row>
    <row r="1453" spans="7:12" ht="15" x14ac:dyDescent="0.2">
      <c r="G1453" s="106"/>
      <c r="H1453" s="104" t="str">
        <f t="shared" si="27"/>
        <v/>
      </c>
      <c r="I1453" s="104"/>
      <c r="J1453" s="110" t="s">
        <v>6512</v>
      </c>
      <c r="K1453" s="110" t="s">
        <v>1095</v>
      </c>
      <c r="L1453" s="10" t="s">
        <v>10649</v>
      </c>
    </row>
    <row r="1454" spans="7:12" ht="15" x14ac:dyDescent="0.2">
      <c r="G1454" s="106"/>
      <c r="H1454" s="104" t="str">
        <f t="shared" si="27"/>
        <v/>
      </c>
      <c r="I1454" s="104"/>
      <c r="J1454" s="110" t="s">
        <v>6513</v>
      </c>
      <c r="K1454" s="110" t="s">
        <v>1095</v>
      </c>
      <c r="L1454" s="10" t="s">
        <v>10650</v>
      </c>
    </row>
    <row r="1455" spans="7:12" ht="15" x14ac:dyDescent="0.2">
      <c r="G1455" s="106"/>
      <c r="H1455" s="104" t="str">
        <f t="shared" si="27"/>
        <v/>
      </c>
      <c r="I1455" s="104"/>
      <c r="J1455" s="110" t="s">
        <v>6514</v>
      </c>
      <c r="K1455" s="110" t="s">
        <v>1095</v>
      </c>
      <c r="L1455" s="10" t="s">
        <v>10651</v>
      </c>
    </row>
    <row r="1456" spans="7:12" ht="15" x14ac:dyDescent="0.2">
      <c r="G1456" s="106"/>
      <c r="H1456" s="104" t="str">
        <f t="shared" si="27"/>
        <v/>
      </c>
      <c r="I1456" s="104"/>
      <c r="J1456" s="110" t="s">
        <v>6515</v>
      </c>
      <c r="K1456" s="110" t="s">
        <v>1095</v>
      </c>
      <c r="L1456" s="10" t="s">
        <v>10652</v>
      </c>
    </row>
    <row r="1457" spans="7:12" ht="15" x14ac:dyDescent="0.2">
      <c r="G1457" s="106"/>
      <c r="H1457" s="104" t="str">
        <f t="shared" si="27"/>
        <v/>
      </c>
      <c r="I1457" s="104"/>
      <c r="J1457" s="110" t="s">
        <v>6516</v>
      </c>
      <c r="K1457" s="110" t="s">
        <v>1095</v>
      </c>
      <c r="L1457" s="10" t="s">
        <v>10653</v>
      </c>
    </row>
    <row r="1458" spans="7:12" ht="15" x14ac:dyDescent="0.2">
      <c r="G1458" s="106"/>
      <c r="H1458" s="104" t="str">
        <f t="shared" si="27"/>
        <v/>
      </c>
      <c r="I1458" s="104"/>
      <c r="J1458" s="110" t="s">
        <v>6517</v>
      </c>
      <c r="K1458" s="110" t="s">
        <v>1095</v>
      </c>
      <c r="L1458" s="10" t="s">
        <v>10654</v>
      </c>
    </row>
    <row r="1459" spans="7:12" ht="15" x14ac:dyDescent="0.2">
      <c r="G1459" s="106"/>
      <c r="H1459" s="104" t="str">
        <f t="shared" si="27"/>
        <v/>
      </c>
      <c r="I1459" s="104"/>
      <c r="J1459" s="110" t="s">
        <v>6518</v>
      </c>
      <c r="K1459" s="110" t="s">
        <v>1095</v>
      </c>
      <c r="L1459" s="10" t="s">
        <v>10655</v>
      </c>
    </row>
    <row r="1460" spans="7:12" ht="15" x14ac:dyDescent="0.2">
      <c r="G1460" s="106"/>
      <c r="H1460" s="104" t="str">
        <f t="shared" si="27"/>
        <v/>
      </c>
      <c r="I1460" s="104"/>
      <c r="J1460" s="110" t="s">
        <v>6519</v>
      </c>
      <c r="K1460" s="110" t="s">
        <v>1095</v>
      </c>
      <c r="L1460" s="10" t="s">
        <v>10656</v>
      </c>
    </row>
    <row r="1461" spans="7:12" ht="15" x14ac:dyDescent="0.2">
      <c r="G1461" s="106"/>
      <c r="H1461" s="104" t="str">
        <f t="shared" si="27"/>
        <v/>
      </c>
      <c r="I1461" s="104"/>
      <c r="J1461" s="110" t="s">
        <v>6520</v>
      </c>
      <c r="K1461" s="110" t="s">
        <v>1095</v>
      </c>
      <c r="L1461" s="10" t="s">
        <v>10657</v>
      </c>
    </row>
    <row r="1462" spans="7:12" ht="15" x14ac:dyDescent="0.2">
      <c r="G1462" s="106"/>
      <c r="H1462" s="104" t="str">
        <f t="shared" si="27"/>
        <v/>
      </c>
      <c r="I1462" s="104"/>
      <c r="J1462" s="110" t="s">
        <v>6521</v>
      </c>
      <c r="K1462" s="110" t="s">
        <v>1095</v>
      </c>
      <c r="L1462" s="10" t="s">
        <v>10658</v>
      </c>
    </row>
    <row r="1463" spans="7:12" ht="15" x14ac:dyDescent="0.2">
      <c r="G1463" s="106"/>
      <c r="H1463" s="104" t="str">
        <f t="shared" si="27"/>
        <v/>
      </c>
      <c r="I1463" s="104"/>
      <c r="J1463" s="110" t="s">
        <v>6522</v>
      </c>
      <c r="K1463" s="110" t="s">
        <v>1095</v>
      </c>
      <c r="L1463" s="10" t="s">
        <v>10659</v>
      </c>
    </row>
    <row r="1464" spans="7:12" ht="15" x14ac:dyDescent="0.2">
      <c r="G1464" s="106"/>
      <c r="H1464" s="104" t="str">
        <f t="shared" si="27"/>
        <v/>
      </c>
      <c r="I1464" s="104"/>
      <c r="J1464" s="110" t="s">
        <v>6523</v>
      </c>
      <c r="K1464" s="110" t="s">
        <v>1095</v>
      </c>
      <c r="L1464" s="10" t="s">
        <v>10660</v>
      </c>
    </row>
    <row r="1465" spans="7:12" ht="15" x14ac:dyDescent="0.2">
      <c r="G1465" s="106"/>
      <c r="H1465" s="104" t="str">
        <f t="shared" si="27"/>
        <v/>
      </c>
      <c r="I1465" s="104"/>
      <c r="J1465" s="110" t="s">
        <v>6524</v>
      </c>
      <c r="K1465" s="110" t="s">
        <v>1095</v>
      </c>
      <c r="L1465" s="10" t="s">
        <v>10661</v>
      </c>
    </row>
    <row r="1466" spans="7:12" ht="15" x14ac:dyDescent="0.2">
      <c r="G1466" s="106"/>
      <c r="H1466" s="104" t="str">
        <f t="shared" si="27"/>
        <v/>
      </c>
      <c r="I1466" s="104"/>
      <c r="J1466" s="110" t="s">
        <v>6525</v>
      </c>
      <c r="K1466" s="110" t="s">
        <v>1095</v>
      </c>
      <c r="L1466" s="10" t="s">
        <v>10662</v>
      </c>
    </row>
    <row r="1467" spans="7:12" ht="15" x14ac:dyDescent="0.2">
      <c r="G1467" s="106"/>
      <c r="H1467" s="104" t="str">
        <f t="shared" si="27"/>
        <v/>
      </c>
      <c r="I1467" s="104"/>
      <c r="J1467" s="110" t="s">
        <v>6526</v>
      </c>
      <c r="K1467" s="110" t="s">
        <v>1095</v>
      </c>
      <c r="L1467" s="10" t="s">
        <v>10663</v>
      </c>
    </row>
    <row r="1468" spans="7:12" ht="15" x14ac:dyDescent="0.2">
      <c r="G1468" s="106"/>
      <c r="H1468" s="104" t="str">
        <f t="shared" si="27"/>
        <v/>
      </c>
      <c r="I1468" s="104"/>
      <c r="J1468" s="110" t="s">
        <v>6527</v>
      </c>
      <c r="K1468" s="110" t="s">
        <v>1095</v>
      </c>
      <c r="L1468" s="10" t="s">
        <v>10664</v>
      </c>
    </row>
    <row r="1469" spans="7:12" ht="15" x14ac:dyDescent="0.2">
      <c r="G1469" s="106"/>
      <c r="H1469" s="104" t="str">
        <f t="shared" si="27"/>
        <v/>
      </c>
      <c r="I1469" s="104"/>
      <c r="J1469" s="110" t="s">
        <v>14012</v>
      </c>
      <c r="K1469" s="110" t="s">
        <v>1095</v>
      </c>
      <c r="L1469" s="10" t="s">
        <v>10665</v>
      </c>
    </row>
    <row r="1470" spans="7:12" ht="15" x14ac:dyDescent="0.2">
      <c r="G1470" s="106"/>
      <c r="H1470" s="104" t="str">
        <f t="shared" si="27"/>
        <v/>
      </c>
      <c r="I1470" s="104"/>
      <c r="J1470" s="110" t="s">
        <v>6528</v>
      </c>
      <c r="K1470" s="110" t="s">
        <v>1095</v>
      </c>
      <c r="L1470" s="10" t="s">
        <v>10666</v>
      </c>
    </row>
    <row r="1471" spans="7:12" ht="15" x14ac:dyDescent="0.2">
      <c r="G1471" s="106"/>
      <c r="H1471" s="104" t="str">
        <f t="shared" si="27"/>
        <v/>
      </c>
      <c r="I1471" s="104"/>
      <c r="J1471" s="110" t="s">
        <v>6529</v>
      </c>
      <c r="K1471" s="110" t="s">
        <v>1095</v>
      </c>
      <c r="L1471" s="10" t="s">
        <v>10667</v>
      </c>
    </row>
    <row r="1472" spans="7:12" ht="15" x14ac:dyDescent="0.2">
      <c r="G1472" s="106"/>
      <c r="H1472" s="104" t="str">
        <f t="shared" si="27"/>
        <v/>
      </c>
      <c r="I1472" s="104"/>
      <c r="J1472" s="110" t="s">
        <v>6530</v>
      </c>
      <c r="K1472" s="110" t="s">
        <v>1095</v>
      </c>
      <c r="L1472" s="10" t="s">
        <v>10668</v>
      </c>
    </row>
    <row r="1473" spans="7:12" ht="15" x14ac:dyDescent="0.2">
      <c r="G1473" s="106"/>
      <c r="H1473" s="104" t="str">
        <f t="shared" si="27"/>
        <v/>
      </c>
      <c r="I1473" s="104"/>
      <c r="J1473" s="110" t="s">
        <v>6531</v>
      </c>
      <c r="K1473" s="110" t="s">
        <v>1095</v>
      </c>
      <c r="L1473" s="10" t="s">
        <v>10669</v>
      </c>
    </row>
    <row r="1474" spans="7:12" ht="15" x14ac:dyDescent="0.2">
      <c r="G1474" s="106"/>
      <c r="H1474" s="104" t="str">
        <f t="shared" si="27"/>
        <v/>
      </c>
      <c r="I1474" s="104"/>
      <c r="J1474" s="110" t="s">
        <v>6532</v>
      </c>
      <c r="K1474" s="110" t="s">
        <v>1095</v>
      </c>
      <c r="L1474" s="10" t="s">
        <v>10670</v>
      </c>
    </row>
    <row r="1475" spans="7:12" ht="15" x14ac:dyDescent="0.2">
      <c r="G1475" s="106"/>
      <c r="H1475" s="104" t="str">
        <f t="shared" si="27"/>
        <v/>
      </c>
      <c r="I1475" s="104"/>
      <c r="J1475" s="110" t="s">
        <v>6533</v>
      </c>
      <c r="K1475" s="110" t="s">
        <v>1095</v>
      </c>
      <c r="L1475" s="10" t="s">
        <v>10671</v>
      </c>
    </row>
    <row r="1476" spans="7:12" ht="15" x14ac:dyDescent="0.2">
      <c r="G1476" s="106"/>
      <c r="H1476" s="104" t="str">
        <f t="shared" si="27"/>
        <v/>
      </c>
      <c r="I1476" s="104"/>
      <c r="J1476" s="110" t="s">
        <v>6534</v>
      </c>
      <c r="K1476" s="110" t="s">
        <v>1095</v>
      </c>
      <c r="L1476" s="10" t="s">
        <v>10672</v>
      </c>
    </row>
    <row r="1477" spans="7:12" ht="15" x14ac:dyDescent="0.2">
      <c r="G1477" s="106"/>
      <c r="H1477" s="104" t="str">
        <f t="shared" si="27"/>
        <v/>
      </c>
      <c r="I1477" s="104"/>
      <c r="J1477" s="110" t="s">
        <v>6535</v>
      </c>
      <c r="K1477" s="110" t="s">
        <v>1095</v>
      </c>
      <c r="L1477" s="10" t="s">
        <v>10673</v>
      </c>
    </row>
    <row r="1478" spans="7:12" ht="15" x14ac:dyDescent="0.2">
      <c r="G1478" s="106"/>
      <c r="H1478" s="104" t="str">
        <f t="shared" si="27"/>
        <v/>
      </c>
      <c r="I1478" s="104"/>
      <c r="J1478" s="110" t="s">
        <v>6536</v>
      </c>
      <c r="K1478" s="110" t="s">
        <v>1095</v>
      </c>
      <c r="L1478" s="10" t="s">
        <v>10674</v>
      </c>
    </row>
    <row r="1479" spans="7:12" ht="15" x14ac:dyDescent="0.2">
      <c r="G1479" s="106"/>
      <c r="H1479" s="104" t="str">
        <f t="shared" si="27"/>
        <v/>
      </c>
      <c r="I1479" s="104"/>
      <c r="J1479" s="110" t="s">
        <v>14267</v>
      </c>
      <c r="K1479" s="110" t="s">
        <v>1095</v>
      </c>
      <c r="L1479" s="10" t="s">
        <v>10675</v>
      </c>
    </row>
    <row r="1480" spans="7:12" ht="15" x14ac:dyDescent="0.2">
      <c r="G1480" s="106"/>
      <c r="H1480" s="104" t="str">
        <f t="shared" si="27"/>
        <v/>
      </c>
      <c r="I1480" s="104"/>
      <c r="J1480" s="110" t="s">
        <v>14268</v>
      </c>
      <c r="K1480" s="110" t="s">
        <v>1095</v>
      </c>
      <c r="L1480" s="10" t="s">
        <v>10676</v>
      </c>
    </row>
    <row r="1481" spans="7:12" ht="15" x14ac:dyDescent="0.2">
      <c r="G1481" s="106"/>
      <c r="H1481" s="104" t="str">
        <f t="shared" ref="H1481:H1544" si="28">IF(I1481="","",IFERROR((INDEX(A:D,MATCH($I1481,D:D,0),2)),""))</f>
        <v/>
      </c>
      <c r="I1481" s="104"/>
      <c r="J1481" s="110" t="s">
        <v>6537</v>
      </c>
      <c r="K1481" s="110" t="s">
        <v>1095</v>
      </c>
      <c r="L1481" s="10" t="s">
        <v>10677</v>
      </c>
    </row>
    <row r="1482" spans="7:12" ht="15" x14ac:dyDescent="0.2">
      <c r="G1482" s="106"/>
      <c r="H1482" s="104" t="str">
        <f t="shared" si="28"/>
        <v/>
      </c>
      <c r="I1482" s="104"/>
      <c r="J1482" s="110" t="s">
        <v>6538</v>
      </c>
      <c r="K1482" s="110" t="s">
        <v>1095</v>
      </c>
      <c r="L1482" s="10" t="s">
        <v>10678</v>
      </c>
    </row>
    <row r="1483" spans="7:12" ht="15" x14ac:dyDescent="0.2">
      <c r="G1483" s="106"/>
      <c r="H1483" s="104" t="str">
        <f t="shared" si="28"/>
        <v/>
      </c>
      <c r="I1483" s="104"/>
      <c r="J1483" s="110" t="s">
        <v>6539</v>
      </c>
      <c r="K1483" s="110" t="s">
        <v>1095</v>
      </c>
      <c r="L1483" s="10" t="s">
        <v>10679</v>
      </c>
    </row>
    <row r="1484" spans="7:12" ht="15" x14ac:dyDescent="0.2">
      <c r="G1484" s="106"/>
      <c r="H1484" s="104" t="str">
        <f t="shared" si="28"/>
        <v/>
      </c>
      <c r="I1484" s="104"/>
      <c r="J1484" s="110" t="s">
        <v>14269</v>
      </c>
      <c r="K1484" s="110" t="s">
        <v>1095</v>
      </c>
      <c r="L1484" s="10" t="s">
        <v>10680</v>
      </c>
    </row>
    <row r="1485" spans="7:12" ht="15" x14ac:dyDescent="0.2">
      <c r="G1485" s="106"/>
      <c r="H1485" s="104" t="str">
        <f t="shared" si="28"/>
        <v/>
      </c>
      <c r="I1485" s="104"/>
      <c r="J1485" s="110" t="s">
        <v>6540</v>
      </c>
      <c r="K1485" s="110" t="s">
        <v>1095</v>
      </c>
      <c r="L1485" s="10" t="s">
        <v>10681</v>
      </c>
    </row>
    <row r="1486" spans="7:12" ht="15" x14ac:dyDescent="0.2">
      <c r="G1486" s="106"/>
      <c r="H1486" s="104" t="str">
        <f t="shared" si="28"/>
        <v/>
      </c>
      <c r="I1486" s="104"/>
      <c r="J1486" s="110" t="s">
        <v>6541</v>
      </c>
      <c r="K1486" s="110" t="s">
        <v>1095</v>
      </c>
      <c r="L1486" s="10" t="s">
        <v>10682</v>
      </c>
    </row>
    <row r="1487" spans="7:12" ht="15" x14ac:dyDescent="0.2">
      <c r="G1487" s="106"/>
      <c r="H1487" s="104" t="str">
        <f t="shared" si="28"/>
        <v/>
      </c>
      <c r="I1487" s="104"/>
      <c r="J1487" s="110" t="s">
        <v>6542</v>
      </c>
      <c r="K1487" s="110" t="s">
        <v>1095</v>
      </c>
      <c r="L1487" s="10" t="s">
        <v>10683</v>
      </c>
    </row>
    <row r="1488" spans="7:12" ht="15" x14ac:dyDescent="0.2">
      <c r="G1488" s="106"/>
      <c r="H1488" s="104" t="str">
        <f t="shared" si="28"/>
        <v/>
      </c>
      <c r="I1488" s="104"/>
      <c r="J1488" s="110" t="s">
        <v>6543</v>
      </c>
      <c r="K1488" s="110" t="s">
        <v>1095</v>
      </c>
      <c r="L1488" s="10" t="s">
        <v>10684</v>
      </c>
    </row>
    <row r="1489" spans="7:12" ht="15" x14ac:dyDescent="0.2">
      <c r="G1489" s="106"/>
      <c r="H1489" s="104" t="str">
        <f t="shared" si="28"/>
        <v/>
      </c>
      <c r="I1489" s="104"/>
      <c r="J1489" s="110" t="s">
        <v>6544</v>
      </c>
      <c r="K1489" s="110" t="s">
        <v>1095</v>
      </c>
      <c r="L1489" s="10" t="s">
        <v>10685</v>
      </c>
    </row>
    <row r="1490" spans="7:12" ht="15" x14ac:dyDescent="0.2">
      <c r="G1490" s="106"/>
      <c r="H1490" s="104" t="str">
        <f t="shared" si="28"/>
        <v/>
      </c>
      <c r="I1490" s="104"/>
      <c r="J1490" s="110" t="s">
        <v>6545</v>
      </c>
      <c r="K1490" s="110" t="s">
        <v>1095</v>
      </c>
      <c r="L1490" s="10" t="s">
        <v>10686</v>
      </c>
    </row>
    <row r="1491" spans="7:12" ht="15" x14ac:dyDescent="0.2">
      <c r="G1491" s="106"/>
      <c r="H1491" s="104" t="str">
        <f t="shared" si="28"/>
        <v/>
      </c>
      <c r="I1491" s="104"/>
      <c r="J1491" s="110" t="s">
        <v>6546</v>
      </c>
      <c r="K1491" s="110" t="s">
        <v>1095</v>
      </c>
      <c r="L1491" s="10" t="s">
        <v>10687</v>
      </c>
    </row>
    <row r="1492" spans="7:12" ht="15" x14ac:dyDescent="0.2">
      <c r="G1492" s="106"/>
      <c r="H1492" s="104" t="str">
        <f t="shared" si="28"/>
        <v/>
      </c>
      <c r="I1492" s="104"/>
      <c r="J1492" s="110" t="s">
        <v>14270</v>
      </c>
      <c r="K1492" s="110" t="s">
        <v>1095</v>
      </c>
      <c r="L1492" s="10" t="s">
        <v>10688</v>
      </c>
    </row>
    <row r="1493" spans="7:12" ht="15" x14ac:dyDescent="0.2">
      <c r="G1493" s="106"/>
      <c r="H1493" s="104" t="str">
        <f t="shared" si="28"/>
        <v/>
      </c>
      <c r="I1493" s="104"/>
      <c r="J1493" s="110" t="s">
        <v>6547</v>
      </c>
      <c r="K1493" s="110" t="s">
        <v>1095</v>
      </c>
      <c r="L1493" s="10" t="s">
        <v>10689</v>
      </c>
    </row>
    <row r="1494" spans="7:12" ht="15" x14ac:dyDescent="0.2">
      <c r="G1494" s="106"/>
      <c r="H1494" s="104" t="str">
        <f t="shared" si="28"/>
        <v/>
      </c>
      <c r="I1494" s="104"/>
      <c r="J1494" s="110" t="s">
        <v>6548</v>
      </c>
      <c r="K1494" s="110" t="s">
        <v>1095</v>
      </c>
      <c r="L1494" s="10" t="s">
        <v>10690</v>
      </c>
    </row>
    <row r="1495" spans="7:12" ht="15" x14ac:dyDescent="0.2">
      <c r="G1495" s="106"/>
      <c r="H1495" s="104" t="str">
        <f t="shared" si="28"/>
        <v/>
      </c>
      <c r="I1495" s="104"/>
      <c r="J1495" s="110" t="s">
        <v>6549</v>
      </c>
      <c r="K1495" s="110" t="s">
        <v>1095</v>
      </c>
      <c r="L1495" s="10" t="s">
        <v>10690</v>
      </c>
    </row>
    <row r="1496" spans="7:12" ht="15" x14ac:dyDescent="0.2">
      <c r="G1496" s="106"/>
      <c r="H1496" s="104" t="str">
        <f t="shared" si="28"/>
        <v/>
      </c>
      <c r="I1496" s="104"/>
      <c r="J1496" s="110" t="s">
        <v>6550</v>
      </c>
      <c r="K1496" s="110" t="s">
        <v>1095</v>
      </c>
      <c r="L1496" s="10" t="s">
        <v>10691</v>
      </c>
    </row>
    <row r="1497" spans="7:12" ht="15" x14ac:dyDescent="0.2">
      <c r="G1497" s="106"/>
      <c r="H1497" s="104" t="str">
        <f t="shared" si="28"/>
        <v/>
      </c>
      <c r="I1497" s="104"/>
      <c r="J1497" s="110" t="s">
        <v>6551</v>
      </c>
      <c r="K1497" s="110" t="s">
        <v>1095</v>
      </c>
      <c r="L1497" s="10" t="s">
        <v>10692</v>
      </c>
    </row>
    <row r="1498" spans="7:12" ht="15" x14ac:dyDescent="0.2">
      <c r="G1498" s="106"/>
      <c r="H1498" s="104" t="str">
        <f t="shared" si="28"/>
        <v/>
      </c>
      <c r="I1498" s="104"/>
      <c r="J1498" s="110" t="s">
        <v>6552</v>
      </c>
      <c r="K1498" s="110" t="s">
        <v>1095</v>
      </c>
      <c r="L1498" s="10" t="s">
        <v>10693</v>
      </c>
    </row>
    <row r="1499" spans="7:12" ht="15" x14ac:dyDescent="0.2">
      <c r="G1499" s="106"/>
      <c r="H1499" s="104" t="str">
        <f t="shared" si="28"/>
        <v/>
      </c>
      <c r="I1499" s="104"/>
      <c r="J1499" s="110" t="s">
        <v>6553</v>
      </c>
      <c r="K1499" s="110" t="s">
        <v>1095</v>
      </c>
      <c r="L1499" s="10" t="s">
        <v>10694</v>
      </c>
    </row>
    <row r="1500" spans="7:12" ht="15" x14ac:dyDescent="0.2">
      <c r="G1500" s="106"/>
      <c r="H1500" s="104" t="str">
        <f t="shared" si="28"/>
        <v/>
      </c>
      <c r="I1500" s="104"/>
      <c r="J1500" s="110" t="s">
        <v>14271</v>
      </c>
      <c r="K1500" s="110" t="s">
        <v>1095</v>
      </c>
      <c r="L1500" s="10" t="s">
        <v>10695</v>
      </c>
    </row>
    <row r="1501" spans="7:12" ht="15" x14ac:dyDescent="0.2">
      <c r="G1501" s="106"/>
      <c r="H1501" s="104" t="str">
        <f t="shared" si="28"/>
        <v/>
      </c>
      <c r="I1501" s="104"/>
      <c r="J1501" s="110" t="s">
        <v>6554</v>
      </c>
      <c r="K1501" s="110" t="s">
        <v>1095</v>
      </c>
      <c r="L1501" s="10" t="s">
        <v>1095</v>
      </c>
    </row>
    <row r="1502" spans="7:12" ht="15" x14ac:dyDescent="0.2">
      <c r="G1502" s="106"/>
      <c r="H1502" s="104" t="str">
        <f t="shared" si="28"/>
        <v/>
      </c>
      <c r="I1502" s="104"/>
      <c r="J1502" s="110" t="s">
        <v>6555</v>
      </c>
      <c r="K1502" s="110" t="s">
        <v>1095</v>
      </c>
      <c r="L1502" s="10" t="s">
        <v>10696</v>
      </c>
    </row>
    <row r="1503" spans="7:12" ht="15" x14ac:dyDescent="0.2">
      <c r="G1503" s="106"/>
      <c r="H1503" s="104" t="str">
        <f t="shared" si="28"/>
        <v/>
      </c>
      <c r="I1503" s="104"/>
      <c r="J1503" s="110" t="s">
        <v>6556</v>
      </c>
      <c r="K1503" s="110" t="s">
        <v>1095</v>
      </c>
      <c r="L1503" s="10" t="s">
        <v>10697</v>
      </c>
    </row>
    <row r="1504" spans="7:12" ht="15" x14ac:dyDescent="0.2">
      <c r="G1504" s="106"/>
      <c r="H1504" s="104" t="str">
        <f t="shared" si="28"/>
        <v/>
      </c>
      <c r="I1504" s="104"/>
      <c r="J1504" s="110" t="s">
        <v>6557</v>
      </c>
      <c r="K1504" s="110" t="s">
        <v>1095</v>
      </c>
      <c r="L1504" s="10" t="s">
        <v>10698</v>
      </c>
    </row>
    <row r="1505" spans="7:12" ht="15" x14ac:dyDescent="0.2">
      <c r="G1505" s="106"/>
      <c r="H1505" s="104" t="str">
        <f t="shared" si="28"/>
        <v/>
      </c>
      <c r="I1505" s="104"/>
      <c r="J1505" s="110" t="s">
        <v>6558</v>
      </c>
      <c r="K1505" s="110" t="s">
        <v>1095</v>
      </c>
      <c r="L1505" s="10" t="s">
        <v>1095</v>
      </c>
    </row>
    <row r="1506" spans="7:12" ht="15" x14ac:dyDescent="0.2">
      <c r="G1506" s="106"/>
      <c r="H1506" s="104" t="str">
        <f t="shared" si="28"/>
        <v/>
      </c>
      <c r="I1506" s="104"/>
      <c r="J1506" s="110" t="s">
        <v>6559</v>
      </c>
      <c r="K1506" s="110" t="s">
        <v>1095</v>
      </c>
      <c r="L1506" s="10" t="s">
        <v>10699</v>
      </c>
    </row>
    <row r="1507" spans="7:12" ht="15" x14ac:dyDescent="0.2">
      <c r="G1507" s="106"/>
      <c r="H1507" s="104" t="str">
        <f t="shared" si="28"/>
        <v/>
      </c>
      <c r="I1507" s="104"/>
      <c r="J1507" s="110" t="s">
        <v>6560</v>
      </c>
      <c r="K1507" s="110" t="s">
        <v>1095</v>
      </c>
      <c r="L1507" s="10" t="s">
        <v>10700</v>
      </c>
    </row>
    <row r="1508" spans="7:12" ht="15" x14ac:dyDescent="0.2">
      <c r="G1508" s="106"/>
      <c r="H1508" s="104" t="str">
        <f t="shared" si="28"/>
        <v/>
      </c>
      <c r="I1508" s="104"/>
      <c r="J1508" s="110" t="s">
        <v>6561</v>
      </c>
      <c r="K1508" s="110" t="s">
        <v>1095</v>
      </c>
      <c r="L1508" s="10" t="s">
        <v>10701</v>
      </c>
    </row>
    <row r="1509" spans="7:12" ht="15" x14ac:dyDescent="0.2">
      <c r="G1509" s="106"/>
      <c r="H1509" s="104" t="str">
        <f t="shared" si="28"/>
        <v/>
      </c>
      <c r="I1509" s="104"/>
      <c r="J1509" s="110" t="s">
        <v>6562</v>
      </c>
      <c r="K1509" s="110" t="s">
        <v>1095</v>
      </c>
      <c r="L1509" s="10" t="s">
        <v>10702</v>
      </c>
    </row>
    <row r="1510" spans="7:12" ht="15" x14ac:dyDescent="0.2">
      <c r="G1510" s="106"/>
      <c r="H1510" s="104" t="str">
        <f t="shared" si="28"/>
        <v/>
      </c>
      <c r="I1510" s="104"/>
      <c r="J1510" s="110" t="s">
        <v>6563</v>
      </c>
      <c r="K1510" s="110" t="s">
        <v>1095</v>
      </c>
      <c r="L1510" s="10" t="s">
        <v>10703</v>
      </c>
    </row>
    <row r="1511" spans="7:12" ht="15" x14ac:dyDescent="0.2">
      <c r="G1511" s="106"/>
      <c r="H1511" s="104" t="str">
        <f t="shared" si="28"/>
        <v/>
      </c>
      <c r="I1511" s="104"/>
      <c r="J1511" s="110" t="s">
        <v>6564</v>
      </c>
      <c r="K1511" s="110" t="s">
        <v>1095</v>
      </c>
      <c r="L1511" s="10" t="s">
        <v>10704</v>
      </c>
    </row>
    <row r="1512" spans="7:12" ht="15" x14ac:dyDescent="0.2">
      <c r="G1512" s="106"/>
      <c r="H1512" s="104" t="str">
        <f t="shared" si="28"/>
        <v/>
      </c>
      <c r="I1512" s="104"/>
      <c r="J1512" s="110" t="s">
        <v>6565</v>
      </c>
      <c r="K1512" s="110" t="s">
        <v>1095</v>
      </c>
      <c r="L1512" s="10" t="s">
        <v>10705</v>
      </c>
    </row>
    <row r="1513" spans="7:12" ht="15" x14ac:dyDescent="0.2">
      <c r="G1513" s="106"/>
      <c r="H1513" s="104" t="str">
        <f t="shared" si="28"/>
        <v/>
      </c>
      <c r="I1513" s="104"/>
      <c r="J1513" s="110" t="s">
        <v>14272</v>
      </c>
      <c r="K1513" s="110" t="s">
        <v>1095</v>
      </c>
      <c r="L1513" s="10" t="s">
        <v>10706</v>
      </c>
    </row>
    <row r="1514" spans="7:12" ht="15" x14ac:dyDescent="0.2">
      <c r="G1514" s="106"/>
      <c r="H1514" s="104" t="str">
        <f t="shared" si="28"/>
        <v/>
      </c>
      <c r="I1514" s="104"/>
      <c r="J1514" s="110" t="s">
        <v>6566</v>
      </c>
      <c r="K1514" s="110" t="s">
        <v>1095</v>
      </c>
      <c r="L1514" s="10" t="s">
        <v>10707</v>
      </c>
    </row>
    <row r="1515" spans="7:12" ht="15" x14ac:dyDescent="0.2">
      <c r="G1515" s="106"/>
      <c r="H1515" s="104" t="str">
        <f t="shared" si="28"/>
        <v/>
      </c>
      <c r="I1515" s="104"/>
      <c r="J1515" s="110" t="s">
        <v>6567</v>
      </c>
      <c r="K1515" s="110" t="s">
        <v>1095</v>
      </c>
      <c r="L1515" s="10" t="s">
        <v>10708</v>
      </c>
    </row>
    <row r="1516" spans="7:12" ht="15" x14ac:dyDescent="0.2">
      <c r="G1516" s="106"/>
      <c r="H1516" s="104" t="str">
        <f t="shared" si="28"/>
        <v/>
      </c>
      <c r="I1516" s="104"/>
      <c r="J1516" s="110" t="s">
        <v>6568</v>
      </c>
      <c r="K1516" s="110" t="s">
        <v>1095</v>
      </c>
      <c r="L1516" s="10" t="s">
        <v>10709</v>
      </c>
    </row>
    <row r="1517" spans="7:12" ht="15" x14ac:dyDescent="0.2">
      <c r="G1517" s="106"/>
      <c r="H1517" s="104" t="str">
        <f t="shared" si="28"/>
        <v/>
      </c>
      <c r="I1517" s="104"/>
      <c r="J1517" s="110" t="s">
        <v>14273</v>
      </c>
      <c r="K1517" s="110" t="s">
        <v>1095</v>
      </c>
      <c r="L1517" s="10" t="s">
        <v>10710</v>
      </c>
    </row>
    <row r="1518" spans="7:12" ht="15" x14ac:dyDescent="0.2">
      <c r="G1518" s="106"/>
      <c r="H1518" s="104" t="str">
        <f t="shared" si="28"/>
        <v/>
      </c>
      <c r="I1518" s="104"/>
      <c r="J1518" s="110" t="s">
        <v>6569</v>
      </c>
      <c r="K1518" s="110" t="s">
        <v>1095</v>
      </c>
      <c r="L1518" s="10" t="s">
        <v>10711</v>
      </c>
    </row>
    <row r="1519" spans="7:12" ht="15" x14ac:dyDescent="0.2">
      <c r="G1519" s="106"/>
      <c r="H1519" s="104" t="str">
        <f t="shared" si="28"/>
        <v/>
      </c>
      <c r="I1519" s="104"/>
      <c r="J1519" s="110" t="s">
        <v>6570</v>
      </c>
      <c r="K1519" s="110" t="s">
        <v>1095</v>
      </c>
      <c r="L1519" s="10" t="s">
        <v>1095</v>
      </c>
    </row>
    <row r="1520" spans="7:12" ht="15" x14ac:dyDescent="0.2">
      <c r="G1520" s="106"/>
      <c r="H1520" s="104" t="str">
        <f t="shared" si="28"/>
        <v/>
      </c>
      <c r="I1520" s="104"/>
      <c r="J1520" s="110" t="s">
        <v>6571</v>
      </c>
      <c r="K1520" s="110" t="s">
        <v>1095</v>
      </c>
      <c r="L1520" s="10" t="s">
        <v>10712</v>
      </c>
    </row>
    <row r="1521" spans="7:12" ht="15" x14ac:dyDescent="0.2">
      <c r="G1521" s="106"/>
      <c r="H1521" s="104" t="str">
        <f t="shared" si="28"/>
        <v/>
      </c>
      <c r="I1521" s="104"/>
      <c r="J1521" s="110" t="s">
        <v>6572</v>
      </c>
      <c r="K1521" s="110" t="s">
        <v>1095</v>
      </c>
      <c r="L1521" s="10" t="s">
        <v>10713</v>
      </c>
    </row>
    <row r="1522" spans="7:12" ht="15" x14ac:dyDescent="0.2">
      <c r="G1522" s="106"/>
      <c r="H1522" s="104" t="str">
        <f t="shared" si="28"/>
        <v/>
      </c>
      <c r="I1522" s="104"/>
      <c r="J1522" s="110" t="s">
        <v>6573</v>
      </c>
      <c r="K1522" s="110" t="s">
        <v>1095</v>
      </c>
      <c r="L1522" s="10" t="s">
        <v>10714</v>
      </c>
    </row>
    <row r="1523" spans="7:12" ht="15" x14ac:dyDescent="0.2">
      <c r="G1523" s="106"/>
      <c r="H1523" s="104" t="str">
        <f t="shared" si="28"/>
        <v/>
      </c>
      <c r="I1523" s="104"/>
      <c r="J1523" s="110" t="s">
        <v>6574</v>
      </c>
      <c r="K1523" s="110" t="s">
        <v>1095</v>
      </c>
      <c r="L1523" s="10" t="s">
        <v>10715</v>
      </c>
    </row>
    <row r="1524" spans="7:12" ht="15" x14ac:dyDescent="0.2">
      <c r="G1524" s="106"/>
      <c r="H1524" s="104" t="str">
        <f t="shared" si="28"/>
        <v/>
      </c>
      <c r="I1524" s="104"/>
      <c r="J1524" s="110" t="s">
        <v>6575</v>
      </c>
      <c r="K1524" s="110" t="s">
        <v>1095</v>
      </c>
      <c r="L1524" s="10" t="s">
        <v>10716</v>
      </c>
    </row>
    <row r="1525" spans="7:12" ht="15" x14ac:dyDescent="0.2">
      <c r="G1525" s="106"/>
      <c r="H1525" s="104" t="str">
        <f t="shared" si="28"/>
        <v/>
      </c>
      <c r="I1525" s="104"/>
      <c r="J1525" s="110" t="s">
        <v>14274</v>
      </c>
      <c r="K1525" s="110" t="s">
        <v>1095</v>
      </c>
      <c r="L1525" s="10" t="s">
        <v>10717</v>
      </c>
    </row>
    <row r="1526" spans="7:12" ht="15" x14ac:dyDescent="0.2">
      <c r="G1526" s="106"/>
      <c r="H1526" s="104" t="str">
        <f t="shared" si="28"/>
        <v/>
      </c>
      <c r="I1526" s="104"/>
      <c r="J1526" s="110" t="s">
        <v>6576</v>
      </c>
      <c r="K1526" s="110" t="s">
        <v>1095</v>
      </c>
      <c r="L1526" s="10" t="s">
        <v>10718</v>
      </c>
    </row>
    <row r="1527" spans="7:12" ht="15" x14ac:dyDescent="0.2">
      <c r="G1527" s="106"/>
      <c r="H1527" s="104" t="str">
        <f t="shared" si="28"/>
        <v/>
      </c>
      <c r="I1527" s="104"/>
      <c r="J1527" s="110" t="s">
        <v>6577</v>
      </c>
      <c r="K1527" s="110" t="s">
        <v>1095</v>
      </c>
      <c r="L1527" s="10" t="s">
        <v>1095</v>
      </c>
    </row>
    <row r="1528" spans="7:12" ht="15" x14ac:dyDescent="0.2">
      <c r="G1528" s="106"/>
      <c r="H1528" s="104" t="str">
        <f t="shared" si="28"/>
        <v/>
      </c>
      <c r="I1528" s="104"/>
      <c r="J1528" s="110" t="s">
        <v>6578</v>
      </c>
      <c r="K1528" s="110" t="s">
        <v>1095</v>
      </c>
      <c r="L1528" s="10" t="s">
        <v>10719</v>
      </c>
    </row>
    <row r="1529" spans="7:12" ht="15" x14ac:dyDescent="0.2">
      <c r="G1529" s="106"/>
      <c r="H1529" s="104" t="str">
        <f t="shared" si="28"/>
        <v/>
      </c>
      <c r="I1529" s="104"/>
      <c r="J1529" s="110" t="s">
        <v>6579</v>
      </c>
      <c r="K1529" s="110" t="s">
        <v>1095</v>
      </c>
      <c r="L1529" s="10" t="s">
        <v>10720</v>
      </c>
    </row>
    <row r="1530" spans="7:12" ht="15" x14ac:dyDescent="0.2">
      <c r="G1530" s="106"/>
      <c r="H1530" s="104" t="str">
        <f t="shared" si="28"/>
        <v/>
      </c>
      <c r="I1530" s="104"/>
      <c r="J1530" s="110" t="s">
        <v>6580</v>
      </c>
      <c r="K1530" s="110" t="s">
        <v>1095</v>
      </c>
      <c r="L1530" s="10" t="s">
        <v>10721</v>
      </c>
    </row>
    <row r="1531" spans="7:12" ht="15" x14ac:dyDescent="0.2">
      <c r="G1531" s="106"/>
      <c r="H1531" s="104" t="str">
        <f t="shared" si="28"/>
        <v/>
      </c>
      <c r="I1531" s="104"/>
      <c r="J1531" s="110" t="s">
        <v>14275</v>
      </c>
      <c r="K1531" s="110" t="s">
        <v>1095</v>
      </c>
      <c r="L1531" s="10" t="s">
        <v>10722</v>
      </c>
    </row>
    <row r="1532" spans="7:12" ht="15" x14ac:dyDescent="0.2">
      <c r="G1532" s="106"/>
      <c r="H1532" s="104" t="str">
        <f t="shared" si="28"/>
        <v/>
      </c>
      <c r="I1532" s="104"/>
      <c r="J1532" s="110" t="s">
        <v>6581</v>
      </c>
      <c r="K1532" s="110" t="s">
        <v>1095</v>
      </c>
      <c r="L1532" s="10" t="s">
        <v>10723</v>
      </c>
    </row>
    <row r="1533" spans="7:12" ht="15" x14ac:dyDescent="0.2">
      <c r="G1533" s="106"/>
      <c r="H1533" s="104" t="str">
        <f t="shared" si="28"/>
        <v/>
      </c>
      <c r="I1533" s="104"/>
      <c r="J1533" s="110" t="s">
        <v>6582</v>
      </c>
      <c r="K1533" s="110" t="s">
        <v>1095</v>
      </c>
      <c r="L1533" s="10" t="s">
        <v>1095</v>
      </c>
    </row>
    <row r="1534" spans="7:12" ht="15" x14ac:dyDescent="0.2">
      <c r="G1534" s="106"/>
      <c r="H1534" s="104" t="str">
        <f t="shared" si="28"/>
        <v/>
      </c>
      <c r="I1534" s="104"/>
      <c r="J1534" s="110" t="s">
        <v>6583</v>
      </c>
      <c r="K1534" s="110" t="s">
        <v>1095</v>
      </c>
      <c r="L1534" s="10" t="s">
        <v>10724</v>
      </c>
    </row>
    <row r="1535" spans="7:12" ht="15" x14ac:dyDescent="0.2">
      <c r="G1535" s="106"/>
      <c r="H1535" s="104" t="str">
        <f t="shared" si="28"/>
        <v/>
      </c>
      <c r="I1535" s="104"/>
      <c r="J1535" s="110" t="s">
        <v>6584</v>
      </c>
      <c r="K1535" s="110" t="s">
        <v>1095</v>
      </c>
      <c r="L1535" s="10" t="s">
        <v>1095</v>
      </c>
    </row>
    <row r="1536" spans="7:12" ht="15" x14ac:dyDescent="0.2">
      <c r="G1536" s="106"/>
      <c r="H1536" s="104" t="str">
        <f t="shared" si="28"/>
        <v/>
      </c>
      <c r="I1536" s="104"/>
      <c r="J1536" s="110" t="s">
        <v>6585</v>
      </c>
      <c r="K1536" s="110" t="s">
        <v>1095</v>
      </c>
      <c r="L1536" s="10" t="s">
        <v>10725</v>
      </c>
    </row>
    <row r="1537" spans="7:12" ht="15" x14ac:dyDescent="0.2">
      <c r="G1537" s="106"/>
      <c r="H1537" s="104" t="str">
        <f t="shared" si="28"/>
        <v/>
      </c>
      <c r="I1537" s="104"/>
      <c r="J1537" s="110" t="s">
        <v>14013</v>
      </c>
      <c r="K1537" s="110" t="s">
        <v>1095</v>
      </c>
      <c r="L1537" s="10" t="s">
        <v>10726</v>
      </c>
    </row>
    <row r="1538" spans="7:12" ht="15" x14ac:dyDescent="0.2">
      <c r="G1538" s="106"/>
      <c r="H1538" s="104" t="str">
        <f t="shared" si="28"/>
        <v/>
      </c>
      <c r="I1538" s="104"/>
      <c r="J1538" s="110" t="s">
        <v>6586</v>
      </c>
      <c r="K1538" s="110" t="s">
        <v>1095</v>
      </c>
      <c r="L1538" s="10" t="s">
        <v>10727</v>
      </c>
    </row>
    <row r="1539" spans="7:12" ht="15" x14ac:dyDescent="0.2">
      <c r="G1539" s="106"/>
      <c r="H1539" s="104" t="str">
        <f t="shared" si="28"/>
        <v/>
      </c>
      <c r="I1539" s="104"/>
      <c r="J1539" s="110" t="s">
        <v>6587</v>
      </c>
      <c r="K1539" s="110" t="s">
        <v>1095</v>
      </c>
      <c r="L1539" s="10" t="s">
        <v>1095</v>
      </c>
    </row>
    <row r="1540" spans="7:12" ht="15" x14ac:dyDescent="0.2">
      <c r="G1540" s="106"/>
      <c r="H1540" s="104" t="str">
        <f t="shared" si="28"/>
        <v/>
      </c>
      <c r="I1540" s="104"/>
      <c r="J1540" s="110" t="s">
        <v>6588</v>
      </c>
      <c r="K1540" s="110" t="s">
        <v>1095</v>
      </c>
      <c r="L1540" s="10" t="s">
        <v>1095</v>
      </c>
    </row>
    <row r="1541" spans="7:12" ht="15" x14ac:dyDescent="0.2">
      <c r="G1541" s="106"/>
      <c r="H1541" s="104" t="str">
        <f t="shared" si="28"/>
        <v/>
      </c>
      <c r="I1541" s="104"/>
      <c r="J1541" s="110" t="s">
        <v>6589</v>
      </c>
      <c r="K1541" s="110" t="s">
        <v>1095</v>
      </c>
      <c r="L1541" s="10" t="s">
        <v>10728</v>
      </c>
    </row>
    <row r="1542" spans="7:12" ht="15" x14ac:dyDescent="0.2">
      <c r="G1542" s="106"/>
      <c r="H1542" s="104" t="str">
        <f t="shared" si="28"/>
        <v/>
      </c>
      <c r="I1542" s="104"/>
      <c r="J1542" s="110" t="s">
        <v>6590</v>
      </c>
      <c r="K1542" s="110" t="s">
        <v>1095</v>
      </c>
      <c r="L1542" s="10" t="s">
        <v>10728</v>
      </c>
    </row>
    <row r="1543" spans="7:12" ht="15" x14ac:dyDescent="0.2">
      <c r="G1543" s="106"/>
      <c r="H1543" s="104" t="str">
        <f t="shared" si="28"/>
        <v/>
      </c>
      <c r="I1543" s="104"/>
      <c r="J1543" s="110" t="s">
        <v>6591</v>
      </c>
      <c r="K1543" s="110" t="s">
        <v>1095</v>
      </c>
      <c r="L1543" s="10" t="s">
        <v>10729</v>
      </c>
    </row>
    <row r="1544" spans="7:12" ht="15" x14ac:dyDescent="0.2">
      <c r="G1544" s="106"/>
      <c r="H1544" s="104" t="str">
        <f t="shared" si="28"/>
        <v/>
      </c>
      <c r="I1544" s="104"/>
      <c r="J1544" s="110" t="s">
        <v>6592</v>
      </c>
      <c r="K1544" s="110" t="s">
        <v>1095</v>
      </c>
      <c r="L1544" s="10" t="s">
        <v>10729</v>
      </c>
    </row>
    <row r="1545" spans="7:12" ht="15" x14ac:dyDescent="0.2">
      <c r="G1545" s="106"/>
      <c r="H1545" s="104" t="str">
        <f t="shared" ref="H1545:H1608" si="29">IF(I1545="","",IFERROR((INDEX(A:D,MATCH($I1545,D:D,0),2)),""))</f>
        <v/>
      </c>
      <c r="I1545" s="104"/>
      <c r="J1545" s="110" t="s">
        <v>6593</v>
      </c>
      <c r="K1545" s="110" t="s">
        <v>1095</v>
      </c>
      <c r="L1545" s="10" t="s">
        <v>10729</v>
      </c>
    </row>
    <row r="1546" spans="7:12" ht="15" x14ac:dyDescent="0.2">
      <c r="G1546" s="106"/>
      <c r="H1546" s="104" t="str">
        <f t="shared" si="29"/>
        <v/>
      </c>
      <c r="I1546" s="104"/>
      <c r="J1546" s="110" t="s">
        <v>6594</v>
      </c>
      <c r="K1546" s="110" t="s">
        <v>1095</v>
      </c>
      <c r="L1546" s="10" t="s">
        <v>1095</v>
      </c>
    </row>
    <row r="1547" spans="7:12" ht="15" x14ac:dyDescent="0.2">
      <c r="G1547" s="106"/>
      <c r="H1547" s="104" t="str">
        <f t="shared" si="29"/>
        <v/>
      </c>
      <c r="I1547" s="104"/>
      <c r="J1547" s="110" t="s">
        <v>6595</v>
      </c>
      <c r="K1547" s="110" t="s">
        <v>1095</v>
      </c>
      <c r="L1547" s="10" t="s">
        <v>10730</v>
      </c>
    </row>
    <row r="1548" spans="7:12" ht="15" x14ac:dyDescent="0.2">
      <c r="G1548" s="106"/>
      <c r="H1548" s="104" t="str">
        <f t="shared" si="29"/>
        <v/>
      </c>
      <c r="I1548" s="104"/>
      <c r="J1548" s="110" t="s">
        <v>6596</v>
      </c>
      <c r="K1548" s="110" t="s">
        <v>1095</v>
      </c>
      <c r="L1548" s="10" t="s">
        <v>10731</v>
      </c>
    </row>
    <row r="1549" spans="7:12" ht="15" x14ac:dyDescent="0.2">
      <c r="G1549" s="106"/>
      <c r="H1549" s="104" t="str">
        <f t="shared" si="29"/>
        <v/>
      </c>
      <c r="I1549" s="104"/>
      <c r="J1549" s="110" t="s">
        <v>14276</v>
      </c>
      <c r="K1549" s="110" t="s">
        <v>1095</v>
      </c>
      <c r="L1549" s="10" t="s">
        <v>10732</v>
      </c>
    </row>
    <row r="1550" spans="7:12" ht="15" x14ac:dyDescent="0.2">
      <c r="G1550" s="106"/>
      <c r="H1550" s="104" t="str">
        <f t="shared" si="29"/>
        <v/>
      </c>
      <c r="I1550" s="104"/>
      <c r="J1550" s="110" t="s">
        <v>6597</v>
      </c>
      <c r="K1550" s="110" t="s">
        <v>1095</v>
      </c>
      <c r="L1550" s="10" t="s">
        <v>1095</v>
      </c>
    </row>
    <row r="1551" spans="7:12" ht="15" x14ac:dyDescent="0.2">
      <c r="G1551" s="106"/>
      <c r="H1551" s="104" t="str">
        <f t="shared" si="29"/>
        <v/>
      </c>
      <c r="I1551" s="104"/>
      <c r="J1551" s="110" t="s">
        <v>6598</v>
      </c>
      <c r="K1551" s="110" t="s">
        <v>1095</v>
      </c>
      <c r="L1551" s="10" t="s">
        <v>10733</v>
      </c>
    </row>
    <row r="1552" spans="7:12" ht="15" x14ac:dyDescent="0.2">
      <c r="G1552" s="106"/>
      <c r="H1552" s="104" t="str">
        <f t="shared" si="29"/>
        <v/>
      </c>
      <c r="I1552" s="104"/>
      <c r="J1552" s="110" t="s">
        <v>6599</v>
      </c>
      <c r="K1552" s="110" t="s">
        <v>1095</v>
      </c>
      <c r="L1552" s="10" t="s">
        <v>10734</v>
      </c>
    </row>
    <row r="1553" spans="7:12" ht="15" x14ac:dyDescent="0.2">
      <c r="G1553" s="106"/>
      <c r="H1553" s="104" t="str">
        <f t="shared" si="29"/>
        <v/>
      </c>
      <c r="I1553" s="104"/>
      <c r="J1553" s="110" t="s">
        <v>6600</v>
      </c>
      <c r="K1553" s="110" t="s">
        <v>1095</v>
      </c>
      <c r="L1553" s="10" t="s">
        <v>10735</v>
      </c>
    </row>
    <row r="1554" spans="7:12" ht="15" x14ac:dyDescent="0.2">
      <c r="G1554" s="106"/>
      <c r="H1554" s="104" t="str">
        <f t="shared" si="29"/>
        <v/>
      </c>
      <c r="I1554" s="104"/>
      <c r="J1554" s="110" t="s">
        <v>6601</v>
      </c>
      <c r="K1554" s="110" t="s">
        <v>1095</v>
      </c>
      <c r="L1554" s="10" t="s">
        <v>10736</v>
      </c>
    </row>
    <row r="1555" spans="7:12" ht="15" x14ac:dyDescent="0.2">
      <c r="G1555" s="106"/>
      <c r="H1555" s="104" t="str">
        <f t="shared" si="29"/>
        <v/>
      </c>
      <c r="I1555" s="104"/>
      <c r="J1555" s="110" t="s">
        <v>6602</v>
      </c>
      <c r="K1555" s="110" t="s">
        <v>1095</v>
      </c>
      <c r="L1555" s="10" t="s">
        <v>10737</v>
      </c>
    </row>
    <row r="1556" spans="7:12" ht="15" x14ac:dyDescent="0.2">
      <c r="G1556" s="106"/>
      <c r="H1556" s="104" t="str">
        <f t="shared" si="29"/>
        <v/>
      </c>
      <c r="I1556" s="104"/>
      <c r="J1556" s="110" t="s">
        <v>6603</v>
      </c>
      <c r="K1556" s="110" t="s">
        <v>1095</v>
      </c>
      <c r="L1556" s="10" t="s">
        <v>10738</v>
      </c>
    </row>
    <row r="1557" spans="7:12" ht="15" x14ac:dyDescent="0.2">
      <c r="G1557" s="106"/>
      <c r="H1557" s="104" t="str">
        <f t="shared" si="29"/>
        <v/>
      </c>
      <c r="I1557" s="104"/>
      <c r="J1557" s="110" t="s">
        <v>6604</v>
      </c>
      <c r="K1557" s="110" t="s">
        <v>1095</v>
      </c>
      <c r="L1557" s="10" t="s">
        <v>10739</v>
      </c>
    </row>
    <row r="1558" spans="7:12" ht="15" x14ac:dyDescent="0.2">
      <c r="G1558" s="106"/>
      <c r="H1558" s="104" t="str">
        <f t="shared" si="29"/>
        <v/>
      </c>
      <c r="I1558" s="104"/>
      <c r="J1558" s="110" t="s">
        <v>6605</v>
      </c>
      <c r="K1558" s="110" t="s">
        <v>1095</v>
      </c>
      <c r="L1558" s="10" t="s">
        <v>10740</v>
      </c>
    </row>
    <row r="1559" spans="7:12" ht="15" x14ac:dyDescent="0.2">
      <c r="G1559" s="106"/>
      <c r="H1559" s="104" t="str">
        <f t="shared" si="29"/>
        <v/>
      </c>
      <c r="I1559" s="104"/>
      <c r="J1559" s="110" t="s">
        <v>6606</v>
      </c>
      <c r="K1559" s="110" t="s">
        <v>1095</v>
      </c>
      <c r="L1559" s="10" t="s">
        <v>10741</v>
      </c>
    </row>
    <row r="1560" spans="7:12" ht="15" x14ac:dyDescent="0.2">
      <c r="G1560" s="106"/>
      <c r="H1560" s="104" t="str">
        <f t="shared" si="29"/>
        <v/>
      </c>
      <c r="I1560" s="104"/>
      <c r="J1560" s="110" t="s">
        <v>6607</v>
      </c>
      <c r="K1560" s="110" t="s">
        <v>1095</v>
      </c>
      <c r="L1560" s="10" t="s">
        <v>10742</v>
      </c>
    </row>
    <row r="1561" spans="7:12" ht="15" x14ac:dyDescent="0.2">
      <c r="G1561" s="106"/>
      <c r="H1561" s="104" t="str">
        <f t="shared" si="29"/>
        <v/>
      </c>
      <c r="I1561" s="104"/>
      <c r="J1561" s="110" t="s">
        <v>6608</v>
      </c>
      <c r="K1561" s="110" t="s">
        <v>1095</v>
      </c>
      <c r="L1561" s="10" t="s">
        <v>10743</v>
      </c>
    </row>
    <row r="1562" spans="7:12" ht="15" x14ac:dyDescent="0.2">
      <c r="G1562" s="106"/>
      <c r="H1562" s="104" t="str">
        <f t="shared" si="29"/>
        <v/>
      </c>
      <c r="I1562" s="104"/>
      <c r="J1562" s="110" t="s">
        <v>6609</v>
      </c>
      <c r="K1562" s="110" t="s">
        <v>1095</v>
      </c>
      <c r="L1562" s="10" t="s">
        <v>10744</v>
      </c>
    </row>
    <row r="1563" spans="7:12" ht="15" x14ac:dyDescent="0.2">
      <c r="G1563" s="106"/>
      <c r="H1563" s="104" t="str">
        <f t="shared" si="29"/>
        <v/>
      </c>
      <c r="I1563" s="104"/>
      <c r="J1563" s="110" t="s">
        <v>6610</v>
      </c>
      <c r="K1563" s="110" t="s">
        <v>1095</v>
      </c>
      <c r="L1563" s="10" t="s">
        <v>10741</v>
      </c>
    </row>
    <row r="1564" spans="7:12" ht="15" x14ac:dyDescent="0.2">
      <c r="G1564" s="106"/>
      <c r="H1564" s="104" t="str">
        <f t="shared" si="29"/>
        <v/>
      </c>
      <c r="I1564" s="104"/>
      <c r="J1564" s="110" t="s">
        <v>14277</v>
      </c>
      <c r="K1564" s="110" t="s">
        <v>1095</v>
      </c>
      <c r="L1564" s="10" t="s">
        <v>10745</v>
      </c>
    </row>
    <row r="1565" spans="7:12" ht="15" x14ac:dyDescent="0.2">
      <c r="G1565" s="106"/>
      <c r="H1565" s="104" t="str">
        <f t="shared" si="29"/>
        <v/>
      </c>
      <c r="I1565" s="104"/>
      <c r="J1565" s="110" t="s">
        <v>6611</v>
      </c>
      <c r="K1565" s="110" t="s">
        <v>1095</v>
      </c>
      <c r="L1565" s="10" t="s">
        <v>10746</v>
      </c>
    </row>
    <row r="1566" spans="7:12" ht="15" x14ac:dyDescent="0.2">
      <c r="G1566" s="106"/>
      <c r="H1566" s="104" t="str">
        <f t="shared" si="29"/>
        <v/>
      </c>
      <c r="I1566" s="104"/>
      <c r="J1566" s="110" t="s">
        <v>14278</v>
      </c>
      <c r="K1566" s="110" t="s">
        <v>1095</v>
      </c>
      <c r="L1566" s="10" t="s">
        <v>10747</v>
      </c>
    </row>
    <row r="1567" spans="7:12" ht="15" x14ac:dyDescent="0.2">
      <c r="G1567" s="106"/>
      <c r="H1567" s="104" t="str">
        <f t="shared" si="29"/>
        <v/>
      </c>
      <c r="I1567" s="104"/>
      <c r="J1567" s="110" t="s">
        <v>6612</v>
      </c>
      <c r="K1567" s="110" t="s">
        <v>1095</v>
      </c>
      <c r="L1567" s="10" t="s">
        <v>10747</v>
      </c>
    </row>
    <row r="1568" spans="7:12" ht="15" x14ac:dyDescent="0.2">
      <c r="G1568" s="106"/>
      <c r="H1568" s="104" t="str">
        <f t="shared" si="29"/>
        <v/>
      </c>
      <c r="I1568" s="104"/>
      <c r="J1568" s="110" t="s">
        <v>14279</v>
      </c>
      <c r="K1568" s="110" t="s">
        <v>1095</v>
      </c>
      <c r="L1568" s="10" t="s">
        <v>10748</v>
      </c>
    </row>
    <row r="1569" spans="7:12" ht="15" x14ac:dyDescent="0.2">
      <c r="G1569" s="106"/>
      <c r="H1569" s="104" t="str">
        <f t="shared" si="29"/>
        <v/>
      </c>
      <c r="I1569" s="104"/>
      <c r="J1569" s="110" t="s">
        <v>6613</v>
      </c>
      <c r="K1569" s="110" t="s">
        <v>1095</v>
      </c>
      <c r="L1569" s="10" t="s">
        <v>10749</v>
      </c>
    </row>
    <row r="1570" spans="7:12" ht="15" x14ac:dyDescent="0.2">
      <c r="G1570" s="106"/>
      <c r="H1570" s="104" t="str">
        <f t="shared" si="29"/>
        <v/>
      </c>
      <c r="I1570" s="104"/>
      <c r="J1570" s="110" t="s">
        <v>6614</v>
      </c>
      <c r="K1570" s="110" t="s">
        <v>1095</v>
      </c>
      <c r="L1570" s="10" t="s">
        <v>10750</v>
      </c>
    </row>
    <row r="1571" spans="7:12" ht="15" x14ac:dyDescent="0.2">
      <c r="G1571" s="106"/>
      <c r="H1571" s="104" t="str">
        <f t="shared" si="29"/>
        <v/>
      </c>
      <c r="I1571" s="104"/>
      <c r="J1571" s="110" t="s">
        <v>6615</v>
      </c>
      <c r="K1571" s="110" t="s">
        <v>1095</v>
      </c>
      <c r="L1571" s="10" t="s">
        <v>1095</v>
      </c>
    </row>
    <row r="1572" spans="7:12" ht="15" x14ac:dyDescent="0.2">
      <c r="G1572" s="106"/>
      <c r="H1572" s="104" t="str">
        <f t="shared" si="29"/>
        <v/>
      </c>
      <c r="I1572" s="104"/>
      <c r="J1572" s="110" t="s">
        <v>6616</v>
      </c>
      <c r="K1572" s="110" t="s">
        <v>1095</v>
      </c>
      <c r="L1572" s="10" t="s">
        <v>10751</v>
      </c>
    </row>
    <row r="1573" spans="7:12" ht="15" x14ac:dyDescent="0.2">
      <c r="G1573" s="106"/>
      <c r="H1573" s="104" t="str">
        <f t="shared" si="29"/>
        <v/>
      </c>
      <c r="I1573" s="104"/>
      <c r="J1573" s="110" t="s">
        <v>6617</v>
      </c>
      <c r="K1573" s="110" t="s">
        <v>1095</v>
      </c>
      <c r="L1573" s="10" t="s">
        <v>10752</v>
      </c>
    </row>
    <row r="1574" spans="7:12" ht="15" x14ac:dyDescent="0.2">
      <c r="G1574" s="106"/>
      <c r="H1574" s="104" t="str">
        <f t="shared" si="29"/>
        <v/>
      </c>
      <c r="I1574" s="104"/>
      <c r="J1574" s="110" t="s">
        <v>6618</v>
      </c>
      <c r="K1574" s="110" t="s">
        <v>1095</v>
      </c>
      <c r="L1574" s="10" t="s">
        <v>10753</v>
      </c>
    </row>
    <row r="1575" spans="7:12" ht="15" x14ac:dyDescent="0.2">
      <c r="G1575" s="106"/>
      <c r="H1575" s="104" t="str">
        <f t="shared" si="29"/>
        <v/>
      </c>
      <c r="I1575" s="104"/>
      <c r="J1575" s="110" t="s">
        <v>6619</v>
      </c>
      <c r="K1575" s="110" t="s">
        <v>1095</v>
      </c>
      <c r="L1575" s="10" t="s">
        <v>10754</v>
      </c>
    </row>
    <row r="1576" spans="7:12" ht="15" x14ac:dyDescent="0.2">
      <c r="G1576" s="106"/>
      <c r="H1576" s="104" t="str">
        <f t="shared" si="29"/>
        <v/>
      </c>
      <c r="I1576" s="104"/>
      <c r="J1576" s="110" t="s">
        <v>6620</v>
      </c>
      <c r="K1576" s="110" t="s">
        <v>1095</v>
      </c>
      <c r="L1576" s="10" t="s">
        <v>10755</v>
      </c>
    </row>
    <row r="1577" spans="7:12" ht="15" x14ac:dyDescent="0.2">
      <c r="G1577" s="106"/>
      <c r="H1577" s="104" t="str">
        <f t="shared" si="29"/>
        <v/>
      </c>
      <c r="I1577" s="104"/>
      <c r="J1577" s="110" t="s">
        <v>6622</v>
      </c>
      <c r="K1577" s="110" t="s">
        <v>1095</v>
      </c>
      <c r="L1577" s="10" t="s">
        <v>10757</v>
      </c>
    </row>
    <row r="1578" spans="7:12" ht="15" x14ac:dyDescent="0.2">
      <c r="G1578" s="106"/>
      <c r="H1578" s="104" t="str">
        <f t="shared" si="29"/>
        <v/>
      </c>
      <c r="I1578" s="104"/>
      <c r="J1578" s="110" t="s">
        <v>14280</v>
      </c>
      <c r="K1578" s="110" t="s">
        <v>1095</v>
      </c>
      <c r="L1578" s="10" t="s">
        <v>10758</v>
      </c>
    </row>
    <row r="1579" spans="7:12" ht="15" x14ac:dyDescent="0.2">
      <c r="G1579" s="106"/>
      <c r="H1579" s="104" t="str">
        <f t="shared" si="29"/>
        <v/>
      </c>
      <c r="I1579" s="104"/>
      <c r="J1579" s="110" t="s">
        <v>6624</v>
      </c>
      <c r="K1579" s="110" t="s">
        <v>1095</v>
      </c>
      <c r="L1579" s="10" t="s">
        <v>10760</v>
      </c>
    </row>
    <row r="1580" spans="7:12" ht="15" x14ac:dyDescent="0.2">
      <c r="G1580" s="106"/>
      <c r="H1580" s="104" t="str">
        <f t="shared" si="29"/>
        <v/>
      </c>
      <c r="I1580" s="104"/>
      <c r="J1580" s="110" t="s">
        <v>6625</v>
      </c>
      <c r="K1580" s="110" t="s">
        <v>1095</v>
      </c>
      <c r="L1580" s="10" t="s">
        <v>10761</v>
      </c>
    </row>
    <row r="1581" spans="7:12" ht="15" x14ac:dyDescent="0.2">
      <c r="G1581" s="106"/>
      <c r="H1581" s="104" t="str">
        <f t="shared" si="29"/>
        <v/>
      </c>
      <c r="I1581" s="104"/>
      <c r="J1581" s="110" t="s">
        <v>14281</v>
      </c>
      <c r="K1581" s="110" t="s">
        <v>1095</v>
      </c>
      <c r="L1581" s="10" t="s">
        <v>10762</v>
      </c>
    </row>
    <row r="1582" spans="7:12" ht="15" x14ac:dyDescent="0.2">
      <c r="G1582" s="106"/>
      <c r="H1582" s="104" t="str">
        <f t="shared" si="29"/>
        <v/>
      </c>
      <c r="I1582" s="104"/>
      <c r="J1582" s="110" t="s">
        <v>6626</v>
      </c>
      <c r="K1582" s="110" t="s">
        <v>1095</v>
      </c>
      <c r="L1582" s="10" t="s">
        <v>10763</v>
      </c>
    </row>
    <row r="1583" spans="7:12" ht="15" x14ac:dyDescent="0.2">
      <c r="G1583" s="106"/>
      <c r="H1583" s="104" t="str">
        <f t="shared" si="29"/>
        <v/>
      </c>
      <c r="I1583" s="104"/>
      <c r="J1583" s="110" t="s">
        <v>6627</v>
      </c>
      <c r="K1583" s="110" t="s">
        <v>1095</v>
      </c>
      <c r="L1583" s="10" t="s">
        <v>10764</v>
      </c>
    </row>
    <row r="1584" spans="7:12" ht="15" x14ac:dyDescent="0.2">
      <c r="G1584" s="106"/>
      <c r="H1584" s="104" t="str">
        <f t="shared" si="29"/>
        <v/>
      </c>
      <c r="I1584" s="104"/>
      <c r="J1584" s="110" t="s">
        <v>6628</v>
      </c>
      <c r="K1584" s="110" t="s">
        <v>1095</v>
      </c>
      <c r="L1584" s="10" t="s">
        <v>10765</v>
      </c>
    </row>
    <row r="1585" spans="7:12" ht="15" x14ac:dyDescent="0.2">
      <c r="G1585" s="106"/>
      <c r="H1585" s="104" t="str">
        <f t="shared" si="29"/>
        <v/>
      </c>
      <c r="I1585" s="104"/>
      <c r="J1585" s="110" t="s">
        <v>6629</v>
      </c>
      <c r="K1585" s="110" t="s">
        <v>1095</v>
      </c>
      <c r="L1585" s="10" t="s">
        <v>1095</v>
      </c>
    </row>
    <row r="1586" spans="7:12" ht="15" x14ac:dyDescent="0.2">
      <c r="G1586" s="106"/>
      <c r="H1586" s="104" t="str">
        <f t="shared" si="29"/>
        <v/>
      </c>
      <c r="I1586" s="104"/>
      <c r="J1586" s="110" t="s">
        <v>6630</v>
      </c>
      <c r="K1586" s="110" t="s">
        <v>1095</v>
      </c>
      <c r="L1586" s="10" t="s">
        <v>10766</v>
      </c>
    </row>
    <row r="1587" spans="7:12" ht="15" x14ac:dyDescent="0.2">
      <c r="G1587" s="106"/>
      <c r="H1587" s="104" t="str">
        <f t="shared" si="29"/>
        <v/>
      </c>
      <c r="I1587" s="104"/>
      <c r="J1587" s="110" t="s">
        <v>6631</v>
      </c>
      <c r="K1587" s="110" t="s">
        <v>1095</v>
      </c>
      <c r="L1587" s="10" t="s">
        <v>10767</v>
      </c>
    </row>
    <row r="1588" spans="7:12" ht="15" x14ac:dyDescent="0.2">
      <c r="G1588" s="106"/>
      <c r="H1588" s="104" t="str">
        <f t="shared" si="29"/>
        <v/>
      </c>
      <c r="I1588" s="104"/>
      <c r="J1588" s="110" t="s">
        <v>6632</v>
      </c>
      <c r="K1588" s="110" t="s">
        <v>1095</v>
      </c>
      <c r="L1588" s="10" t="s">
        <v>10768</v>
      </c>
    </row>
    <row r="1589" spans="7:12" ht="15" x14ac:dyDescent="0.2">
      <c r="G1589" s="106"/>
      <c r="H1589" s="104" t="str">
        <f t="shared" si="29"/>
        <v/>
      </c>
      <c r="I1589" s="104"/>
      <c r="J1589" s="110" t="s">
        <v>6633</v>
      </c>
      <c r="K1589" s="110" t="s">
        <v>1095</v>
      </c>
      <c r="L1589" s="10" t="s">
        <v>10769</v>
      </c>
    </row>
    <row r="1590" spans="7:12" ht="15" x14ac:dyDescent="0.2">
      <c r="G1590" s="106"/>
      <c r="H1590" s="104" t="str">
        <f t="shared" si="29"/>
        <v/>
      </c>
      <c r="I1590" s="104"/>
      <c r="J1590" s="110" t="s">
        <v>6634</v>
      </c>
      <c r="K1590" s="110" t="s">
        <v>1095</v>
      </c>
      <c r="L1590" s="10" t="s">
        <v>10770</v>
      </c>
    </row>
    <row r="1591" spans="7:12" ht="15" x14ac:dyDescent="0.2">
      <c r="G1591" s="106"/>
      <c r="H1591" s="104" t="str">
        <f t="shared" si="29"/>
        <v/>
      </c>
      <c r="I1591" s="104"/>
      <c r="J1591" s="110" t="s">
        <v>14282</v>
      </c>
      <c r="K1591" s="110" t="s">
        <v>1095</v>
      </c>
      <c r="L1591" s="10" t="s">
        <v>10771</v>
      </c>
    </row>
    <row r="1592" spans="7:12" ht="15" x14ac:dyDescent="0.2">
      <c r="G1592" s="106"/>
      <c r="H1592" s="104" t="str">
        <f t="shared" si="29"/>
        <v/>
      </c>
      <c r="I1592" s="104"/>
      <c r="J1592" s="110" t="s">
        <v>6635</v>
      </c>
      <c r="K1592" s="110" t="s">
        <v>1095</v>
      </c>
      <c r="L1592" s="10" t="s">
        <v>10772</v>
      </c>
    </row>
    <row r="1593" spans="7:12" ht="15" x14ac:dyDescent="0.2">
      <c r="G1593" s="106"/>
      <c r="H1593" s="104" t="str">
        <f t="shared" si="29"/>
        <v/>
      </c>
      <c r="I1593" s="104"/>
      <c r="J1593" s="110" t="s">
        <v>6636</v>
      </c>
      <c r="K1593" s="110" t="s">
        <v>1095</v>
      </c>
      <c r="L1593" s="10" t="s">
        <v>10772</v>
      </c>
    </row>
    <row r="1594" spans="7:12" ht="15" x14ac:dyDescent="0.2">
      <c r="G1594" s="106"/>
      <c r="H1594" s="104" t="str">
        <f t="shared" si="29"/>
        <v/>
      </c>
      <c r="I1594" s="104"/>
      <c r="J1594" s="110" t="s">
        <v>6637</v>
      </c>
      <c r="K1594" s="110" t="s">
        <v>1095</v>
      </c>
      <c r="L1594" s="10" t="s">
        <v>10772</v>
      </c>
    </row>
    <row r="1595" spans="7:12" ht="15" x14ac:dyDescent="0.2">
      <c r="G1595" s="106"/>
      <c r="H1595" s="104" t="str">
        <f t="shared" si="29"/>
        <v/>
      </c>
      <c r="I1595" s="104"/>
      <c r="J1595" s="110" t="s">
        <v>6638</v>
      </c>
      <c r="K1595" s="110" t="s">
        <v>1095</v>
      </c>
      <c r="L1595" s="10" t="s">
        <v>10772</v>
      </c>
    </row>
    <row r="1596" spans="7:12" ht="15" x14ac:dyDescent="0.2">
      <c r="G1596" s="106"/>
      <c r="H1596" s="104" t="str">
        <f t="shared" si="29"/>
        <v/>
      </c>
      <c r="I1596" s="104"/>
      <c r="J1596" s="110" t="s">
        <v>6639</v>
      </c>
      <c r="K1596" s="110" t="s">
        <v>1095</v>
      </c>
      <c r="L1596" s="10" t="s">
        <v>10753</v>
      </c>
    </row>
    <row r="1597" spans="7:12" ht="15" x14ac:dyDescent="0.2">
      <c r="G1597" s="106"/>
      <c r="H1597" s="104" t="str">
        <f t="shared" si="29"/>
        <v/>
      </c>
      <c r="I1597" s="104"/>
      <c r="J1597" s="110" t="s">
        <v>6640</v>
      </c>
      <c r="K1597" s="110" t="s">
        <v>1095</v>
      </c>
      <c r="L1597" s="10" t="s">
        <v>10773</v>
      </c>
    </row>
    <row r="1598" spans="7:12" ht="15" x14ac:dyDescent="0.2">
      <c r="G1598" s="106"/>
      <c r="H1598" s="104" t="str">
        <f t="shared" si="29"/>
        <v/>
      </c>
      <c r="I1598" s="104"/>
      <c r="J1598" s="110" t="s">
        <v>6641</v>
      </c>
      <c r="K1598" s="110" t="s">
        <v>1095</v>
      </c>
      <c r="L1598" s="10" t="s">
        <v>10752</v>
      </c>
    </row>
    <row r="1599" spans="7:12" ht="15" x14ac:dyDescent="0.2">
      <c r="G1599" s="106"/>
      <c r="H1599" s="104" t="str">
        <f t="shared" si="29"/>
        <v/>
      </c>
      <c r="I1599" s="104"/>
      <c r="J1599" s="110" t="s">
        <v>6642</v>
      </c>
      <c r="K1599" s="110" t="s">
        <v>1095</v>
      </c>
      <c r="L1599" s="10" t="s">
        <v>10774</v>
      </c>
    </row>
    <row r="1600" spans="7:12" ht="15" x14ac:dyDescent="0.2">
      <c r="G1600" s="106"/>
      <c r="H1600" s="104" t="str">
        <f t="shared" si="29"/>
        <v/>
      </c>
      <c r="I1600" s="104"/>
      <c r="J1600" s="110" t="s">
        <v>6643</v>
      </c>
      <c r="K1600" s="110" t="s">
        <v>1095</v>
      </c>
      <c r="L1600" s="10" t="s">
        <v>10774</v>
      </c>
    </row>
    <row r="1601" spans="7:12" ht="15" x14ac:dyDescent="0.2">
      <c r="G1601" s="106"/>
      <c r="H1601" s="104" t="str">
        <f t="shared" si="29"/>
        <v/>
      </c>
      <c r="I1601" s="104"/>
      <c r="J1601" s="110" t="s">
        <v>6644</v>
      </c>
      <c r="K1601" s="110" t="s">
        <v>1095</v>
      </c>
      <c r="L1601" s="10" t="s">
        <v>10775</v>
      </c>
    </row>
    <row r="1602" spans="7:12" ht="15" x14ac:dyDescent="0.2">
      <c r="G1602" s="106"/>
      <c r="H1602" s="104" t="str">
        <f t="shared" si="29"/>
        <v/>
      </c>
      <c r="I1602" s="104"/>
      <c r="J1602" s="110" t="s">
        <v>6645</v>
      </c>
      <c r="K1602" s="110" t="s">
        <v>1095</v>
      </c>
      <c r="L1602" s="10" t="s">
        <v>10776</v>
      </c>
    </row>
    <row r="1603" spans="7:12" ht="15" x14ac:dyDescent="0.2">
      <c r="G1603" s="106"/>
      <c r="H1603" s="104" t="str">
        <f t="shared" si="29"/>
        <v/>
      </c>
      <c r="I1603" s="104"/>
      <c r="J1603" s="110" t="s">
        <v>6646</v>
      </c>
      <c r="K1603" s="110" t="s">
        <v>1095</v>
      </c>
      <c r="L1603" s="10" t="s">
        <v>10777</v>
      </c>
    </row>
    <row r="1604" spans="7:12" ht="15" x14ac:dyDescent="0.2">
      <c r="G1604" s="106"/>
      <c r="H1604" s="104" t="str">
        <f t="shared" si="29"/>
        <v/>
      </c>
      <c r="I1604" s="104"/>
      <c r="J1604" s="110" t="s">
        <v>6647</v>
      </c>
      <c r="K1604" s="110" t="s">
        <v>1095</v>
      </c>
      <c r="L1604" s="10" t="s">
        <v>10778</v>
      </c>
    </row>
    <row r="1605" spans="7:12" ht="15" x14ac:dyDescent="0.2">
      <c r="G1605" s="106"/>
      <c r="H1605" s="104" t="str">
        <f t="shared" si="29"/>
        <v/>
      </c>
      <c r="I1605" s="104"/>
      <c r="J1605" s="110" t="s">
        <v>6648</v>
      </c>
      <c r="K1605" s="110" t="s">
        <v>1095</v>
      </c>
      <c r="L1605" s="10" t="s">
        <v>10756</v>
      </c>
    </row>
    <row r="1606" spans="7:12" ht="15" x14ac:dyDescent="0.2">
      <c r="G1606" s="106"/>
      <c r="H1606" s="104" t="str">
        <f t="shared" si="29"/>
        <v/>
      </c>
      <c r="I1606" s="104"/>
      <c r="J1606" s="110" t="s">
        <v>6649</v>
      </c>
      <c r="K1606" s="110" t="s">
        <v>1095</v>
      </c>
      <c r="L1606" s="10" t="s">
        <v>10779</v>
      </c>
    </row>
    <row r="1607" spans="7:12" ht="15" x14ac:dyDescent="0.2">
      <c r="G1607" s="106"/>
      <c r="H1607" s="104" t="str">
        <f t="shared" si="29"/>
        <v/>
      </c>
      <c r="I1607" s="104"/>
      <c r="J1607" s="110" t="s">
        <v>6650</v>
      </c>
      <c r="K1607" s="110" t="s">
        <v>1095</v>
      </c>
      <c r="L1607" s="10" t="s">
        <v>10780</v>
      </c>
    </row>
    <row r="1608" spans="7:12" ht="15" x14ac:dyDescent="0.2">
      <c r="G1608" s="106"/>
      <c r="H1608" s="104" t="str">
        <f t="shared" si="29"/>
        <v/>
      </c>
      <c r="I1608" s="104"/>
      <c r="J1608" s="110" t="s">
        <v>6651</v>
      </c>
      <c r="K1608" s="110" t="s">
        <v>1095</v>
      </c>
      <c r="L1608" s="10" t="s">
        <v>1095</v>
      </c>
    </row>
    <row r="1609" spans="7:12" ht="15" x14ac:dyDescent="0.2">
      <c r="G1609" s="106"/>
      <c r="H1609" s="104" t="str">
        <f t="shared" ref="H1609:H1672" si="30">IF(I1609="","",IFERROR((INDEX(A:D,MATCH($I1609,D:D,0),2)),""))</f>
        <v/>
      </c>
      <c r="I1609" s="104"/>
      <c r="J1609" s="110" t="s">
        <v>6652</v>
      </c>
      <c r="K1609" s="110" t="s">
        <v>1095</v>
      </c>
      <c r="L1609" s="10" t="s">
        <v>10781</v>
      </c>
    </row>
    <row r="1610" spans="7:12" ht="15" x14ac:dyDescent="0.2">
      <c r="G1610" s="106"/>
      <c r="H1610" s="104" t="str">
        <f t="shared" si="30"/>
        <v/>
      </c>
      <c r="I1610" s="104"/>
      <c r="J1610" s="110" t="s">
        <v>6653</v>
      </c>
      <c r="K1610" s="110" t="s">
        <v>1095</v>
      </c>
      <c r="L1610" s="10" t="s">
        <v>1095</v>
      </c>
    </row>
    <row r="1611" spans="7:12" ht="15" x14ac:dyDescent="0.2">
      <c r="G1611" s="106"/>
      <c r="H1611" s="104" t="str">
        <f t="shared" si="30"/>
        <v/>
      </c>
      <c r="I1611" s="104"/>
      <c r="J1611" s="110" t="s">
        <v>6654</v>
      </c>
      <c r="K1611" s="110" t="s">
        <v>1095</v>
      </c>
      <c r="L1611" s="10" t="s">
        <v>10782</v>
      </c>
    </row>
    <row r="1612" spans="7:12" ht="15" x14ac:dyDescent="0.2">
      <c r="G1612" s="106"/>
      <c r="H1612" s="104" t="str">
        <f t="shared" si="30"/>
        <v/>
      </c>
      <c r="I1612" s="104"/>
      <c r="J1612" s="110" t="s">
        <v>6655</v>
      </c>
      <c r="K1612" s="110" t="s">
        <v>1095</v>
      </c>
      <c r="L1612" s="10" t="s">
        <v>10783</v>
      </c>
    </row>
    <row r="1613" spans="7:12" ht="15" x14ac:dyDescent="0.2">
      <c r="G1613" s="106"/>
      <c r="H1613" s="104" t="str">
        <f t="shared" si="30"/>
        <v/>
      </c>
      <c r="I1613" s="104"/>
      <c r="J1613" s="110" t="s">
        <v>6656</v>
      </c>
      <c r="K1613" s="110" t="s">
        <v>1095</v>
      </c>
      <c r="L1613" s="10" t="s">
        <v>10784</v>
      </c>
    </row>
    <row r="1614" spans="7:12" ht="15" x14ac:dyDescent="0.2">
      <c r="G1614" s="106"/>
      <c r="H1614" s="104" t="str">
        <f t="shared" si="30"/>
        <v/>
      </c>
      <c r="I1614" s="104"/>
      <c r="J1614" s="110" t="s">
        <v>6657</v>
      </c>
      <c r="K1614" s="110" t="s">
        <v>1095</v>
      </c>
      <c r="L1614" s="10" t="s">
        <v>1095</v>
      </c>
    </row>
    <row r="1615" spans="7:12" ht="15" x14ac:dyDescent="0.2">
      <c r="G1615" s="106"/>
      <c r="H1615" s="104" t="str">
        <f t="shared" si="30"/>
        <v/>
      </c>
      <c r="I1615" s="104"/>
      <c r="J1615" s="110" t="s">
        <v>6658</v>
      </c>
      <c r="K1615" s="110" t="s">
        <v>1095</v>
      </c>
      <c r="L1615" s="10" t="s">
        <v>10785</v>
      </c>
    </row>
    <row r="1616" spans="7:12" ht="15" x14ac:dyDescent="0.2">
      <c r="G1616" s="106"/>
      <c r="H1616" s="104" t="str">
        <f t="shared" si="30"/>
        <v/>
      </c>
      <c r="I1616" s="104"/>
      <c r="J1616" s="110" t="s">
        <v>14283</v>
      </c>
      <c r="K1616" s="110" t="s">
        <v>1095</v>
      </c>
      <c r="L1616" s="10" t="s">
        <v>10786</v>
      </c>
    </row>
    <row r="1617" spans="7:12" ht="15" x14ac:dyDescent="0.2">
      <c r="G1617" s="106"/>
      <c r="H1617" s="104" t="str">
        <f t="shared" si="30"/>
        <v/>
      </c>
      <c r="I1617" s="104"/>
      <c r="J1617" s="110" t="s">
        <v>6659</v>
      </c>
      <c r="K1617" s="110" t="s">
        <v>1095</v>
      </c>
      <c r="L1617" s="10" t="s">
        <v>1095</v>
      </c>
    </row>
    <row r="1618" spans="7:12" ht="15" x14ac:dyDescent="0.2">
      <c r="G1618" s="106"/>
      <c r="H1618" s="104" t="str">
        <f t="shared" si="30"/>
        <v/>
      </c>
      <c r="I1618" s="104"/>
      <c r="J1618" s="110" t="s">
        <v>6660</v>
      </c>
      <c r="K1618" s="110" t="s">
        <v>1095</v>
      </c>
      <c r="L1618" s="10" t="s">
        <v>10787</v>
      </c>
    </row>
    <row r="1619" spans="7:12" ht="15" x14ac:dyDescent="0.2">
      <c r="G1619" s="106"/>
      <c r="H1619" s="104" t="str">
        <f t="shared" si="30"/>
        <v/>
      </c>
      <c r="I1619" s="104"/>
      <c r="J1619" s="110" t="s">
        <v>6661</v>
      </c>
      <c r="K1619" s="110" t="s">
        <v>1095</v>
      </c>
      <c r="L1619" s="10" t="s">
        <v>10788</v>
      </c>
    </row>
    <row r="1620" spans="7:12" ht="15" x14ac:dyDescent="0.2">
      <c r="G1620" s="106"/>
      <c r="H1620" s="104" t="str">
        <f t="shared" si="30"/>
        <v/>
      </c>
      <c r="I1620" s="104"/>
      <c r="J1620" s="110" t="s">
        <v>6662</v>
      </c>
      <c r="K1620" s="110" t="s">
        <v>1095</v>
      </c>
      <c r="L1620" s="10" t="s">
        <v>10789</v>
      </c>
    </row>
    <row r="1621" spans="7:12" ht="15" x14ac:dyDescent="0.2">
      <c r="G1621" s="106"/>
      <c r="H1621" s="104" t="str">
        <f t="shared" si="30"/>
        <v/>
      </c>
      <c r="I1621" s="104"/>
      <c r="J1621" s="110" t="s">
        <v>6663</v>
      </c>
      <c r="K1621" s="110" t="s">
        <v>1095</v>
      </c>
      <c r="L1621" s="10" t="s">
        <v>10790</v>
      </c>
    </row>
    <row r="1622" spans="7:12" ht="15" x14ac:dyDescent="0.2">
      <c r="G1622" s="106"/>
      <c r="H1622" s="104" t="str">
        <f t="shared" si="30"/>
        <v/>
      </c>
      <c r="I1622" s="104"/>
      <c r="J1622" s="110" t="s">
        <v>6664</v>
      </c>
      <c r="K1622" s="110" t="s">
        <v>1095</v>
      </c>
      <c r="L1622" s="10" t="s">
        <v>10791</v>
      </c>
    </row>
    <row r="1623" spans="7:12" ht="15" x14ac:dyDescent="0.2">
      <c r="G1623" s="106"/>
      <c r="H1623" s="104" t="str">
        <f t="shared" si="30"/>
        <v/>
      </c>
      <c r="I1623" s="104"/>
      <c r="J1623" s="110" t="s">
        <v>6665</v>
      </c>
      <c r="K1623" s="110" t="s">
        <v>1095</v>
      </c>
      <c r="L1623" s="10" t="s">
        <v>10792</v>
      </c>
    </row>
    <row r="1624" spans="7:12" ht="15" x14ac:dyDescent="0.2">
      <c r="G1624" s="106"/>
      <c r="H1624" s="104" t="str">
        <f t="shared" si="30"/>
        <v/>
      </c>
      <c r="I1624" s="104"/>
      <c r="J1624" s="110" t="s">
        <v>6666</v>
      </c>
      <c r="K1624" s="110" t="s">
        <v>1095</v>
      </c>
      <c r="L1624" s="10" t="s">
        <v>1095</v>
      </c>
    </row>
    <row r="1625" spans="7:12" ht="15" x14ac:dyDescent="0.2">
      <c r="G1625" s="106"/>
      <c r="H1625" s="104" t="str">
        <f t="shared" si="30"/>
        <v/>
      </c>
      <c r="I1625" s="104"/>
      <c r="J1625" s="110" t="s">
        <v>14284</v>
      </c>
      <c r="K1625" s="110" t="s">
        <v>1095</v>
      </c>
      <c r="L1625" s="10" t="s">
        <v>10793</v>
      </c>
    </row>
    <row r="1626" spans="7:12" ht="15" x14ac:dyDescent="0.2">
      <c r="G1626" s="106"/>
      <c r="H1626" s="104" t="str">
        <f t="shared" si="30"/>
        <v/>
      </c>
      <c r="I1626" s="104"/>
      <c r="J1626" s="110" t="s">
        <v>6667</v>
      </c>
      <c r="K1626" s="110" t="s">
        <v>1095</v>
      </c>
      <c r="L1626" s="10" t="s">
        <v>1095</v>
      </c>
    </row>
    <row r="1627" spans="7:12" ht="15" x14ac:dyDescent="0.2">
      <c r="G1627" s="106"/>
      <c r="H1627" s="104" t="str">
        <f t="shared" si="30"/>
        <v/>
      </c>
      <c r="I1627" s="104"/>
      <c r="J1627" s="110" t="s">
        <v>6668</v>
      </c>
      <c r="K1627" s="110" t="s">
        <v>1095</v>
      </c>
      <c r="L1627" s="10" t="s">
        <v>10794</v>
      </c>
    </row>
    <row r="1628" spans="7:12" ht="15" x14ac:dyDescent="0.2">
      <c r="G1628" s="106"/>
      <c r="H1628" s="104" t="str">
        <f t="shared" si="30"/>
        <v/>
      </c>
      <c r="I1628" s="104"/>
      <c r="J1628" s="110" t="s">
        <v>6669</v>
      </c>
      <c r="K1628" s="110" t="s">
        <v>1095</v>
      </c>
      <c r="L1628" s="10" t="s">
        <v>10795</v>
      </c>
    </row>
    <row r="1629" spans="7:12" ht="15" x14ac:dyDescent="0.2">
      <c r="G1629" s="106"/>
      <c r="H1629" s="104" t="str">
        <f t="shared" si="30"/>
        <v/>
      </c>
      <c r="I1629" s="104"/>
      <c r="J1629" s="110" t="s">
        <v>6670</v>
      </c>
      <c r="K1629" s="110" t="s">
        <v>1095</v>
      </c>
      <c r="L1629" s="10" t="s">
        <v>10796</v>
      </c>
    </row>
    <row r="1630" spans="7:12" ht="15" x14ac:dyDescent="0.2">
      <c r="G1630" s="106"/>
      <c r="H1630" s="104" t="str">
        <f t="shared" si="30"/>
        <v/>
      </c>
      <c r="I1630" s="104"/>
      <c r="J1630" s="110" t="s">
        <v>14285</v>
      </c>
      <c r="K1630" s="110" t="s">
        <v>1095</v>
      </c>
      <c r="L1630" s="10" t="s">
        <v>10797</v>
      </c>
    </row>
    <row r="1631" spans="7:12" ht="15" x14ac:dyDescent="0.2">
      <c r="G1631" s="106"/>
      <c r="H1631" s="104" t="str">
        <f t="shared" si="30"/>
        <v/>
      </c>
      <c r="I1631" s="104"/>
      <c r="J1631" s="110" t="s">
        <v>6671</v>
      </c>
      <c r="K1631" s="110" t="s">
        <v>1095</v>
      </c>
      <c r="L1631" s="10" t="s">
        <v>10798</v>
      </c>
    </row>
    <row r="1632" spans="7:12" ht="15" x14ac:dyDescent="0.2">
      <c r="G1632" s="106"/>
      <c r="H1632" s="104" t="str">
        <f t="shared" si="30"/>
        <v/>
      </c>
      <c r="I1632" s="104"/>
      <c r="J1632" s="110" t="s">
        <v>6672</v>
      </c>
      <c r="K1632" s="110" t="s">
        <v>1095</v>
      </c>
      <c r="L1632" s="10" t="s">
        <v>10799</v>
      </c>
    </row>
    <row r="1633" spans="7:12" ht="15" x14ac:dyDescent="0.2">
      <c r="G1633" s="106"/>
      <c r="H1633" s="104" t="str">
        <f t="shared" si="30"/>
        <v/>
      </c>
      <c r="I1633" s="104"/>
      <c r="J1633" s="110" t="s">
        <v>6673</v>
      </c>
      <c r="K1633" s="110" t="s">
        <v>1095</v>
      </c>
      <c r="L1633" s="10" t="s">
        <v>10800</v>
      </c>
    </row>
    <row r="1634" spans="7:12" ht="15" x14ac:dyDescent="0.2">
      <c r="G1634" s="106"/>
      <c r="H1634" s="104" t="str">
        <f t="shared" si="30"/>
        <v/>
      </c>
      <c r="I1634" s="104"/>
      <c r="J1634" s="110" t="s">
        <v>14286</v>
      </c>
      <c r="K1634" s="110" t="s">
        <v>1095</v>
      </c>
      <c r="L1634" s="10" t="s">
        <v>10801</v>
      </c>
    </row>
    <row r="1635" spans="7:12" ht="15" x14ac:dyDescent="0.2">
      <c r="G1635" s="106"/>
      <c r="H1635" s="104" t="str">
        <f t="shared" si="30"/>
        <v/>
      </c>
      <c r="I1635" s="104"/>
      <c r="J1635" s="110" t="s">
        <v>6674</v>
      </c>
      <c r="K1635" s="110" t="s">
        <v>1095</v>
      </c>
      <c r="L1635" s="10" t="s">
        <v>10802</v>
      </c>
    </row>
    <row r="1636" spans="7:12" ht="15" x14ac:dyDescent="0.2">
      <c r="G1636" s="106"/>
      <c r="H1636" s="104" t="str">
        <f t="shared" si="30"/>
        <v/>
      </c>
      <c r="I1636" s="104"/>
      <c r="J1636" s="110" t="s">
        <v>6675</v>
      </c>
      <c r="K1636" s="110" t="s">
        <v>1095</v>
      </c>
      <c r="L1636" s="10" t="s">
        <v>10803</v>
      </c>
    </row>
    <row r="1637" spans="7:12" ht="15" x14ac:dyDescent="0.2">
      <c r="G1637" s="106"/>
      <c r="H1637" s="104" t="str">
        <f t="shared" si="30"/>
        <v/>
      </c>
      <c r="I1637" s="104"/>
      <c r="J1637" s="110" t="s">
        <v>6676</v>
      </c>
      <c r="K1637" s="110" t="s">
        <v>1095</v>
      </c>
      <c r="L1637" s="10" t="s">
        <v>10804</v>
      </c>
    </row>
    <row r="1638" spans="7:12" ht="15" x14ac:dyDescent="0.2">
      <c r="G1638" s="106"/>
      <c r="H1638" s="104" t="str">
        <f t="shared" si="30"/>
        <v/>
      </c>
      <c r="I1638" s="104"/>
      <c r="J1638" s="110" t="s">
        <v>6677</v>
      </c>
      <c r="K1638" s="110" t="s">
        <v>1095</v>
      </c>
      <c r="L1638" s="10" t="s">
        <v>10805</v>
      </c>
    </row>
    <row r="1639" spans="7:12" ht="15" x14ac:dyDescent="0.2">
      <c r="G1639" s="106"/>
      <c r="H1639" s="104" t="str">
        <f t="shared" si="30"/>
        <v/>
      </c>
      <c r="I1639" s="104"/>
      <c r="J1639" s="110" t="s">
        <v>6678</v>
      </c>
      <c r="K1639" s="110" t="s">
        <v>1095</v>
      </c>
      <c r="L1639" s="10" t="s">
        <v>10806</v>
      </c>
    </row>
    <row r="1640" spans="7:12" ht="15" x14ac:dyDescent="0.2">
      <c r="G1640" s="106"/>
      <c r="H1640" s="104" t="str">
        <f t="shared" si="30"/>
        <v/>
      </c>
      <c r="I1640" s="104"/>
      <c r="J1640" s="110" t="s">
        <v>6679</v>
      </c>
      <c r="K1640" s="110" t="s">
        <v>1095</v>
      </c>
      <c r="L1640" s="10" t="s">
        <v>10807</v>
      </c>
    </row>
    <row r="1641" spans="7:12" ht="15" x14ac:dyDescent="0.2">
      <c r="G1641" s="106"/>
      <c r="H1641" s="104" t="str">
        <f t="shared" si="30"/>
        <v/>
      </c>
      <c r="I1641" s="104"/>
      <c r="J1641" s="110" t="s">
        <v>6680</v>
      </c>
      <c r="K1641" s="110" t="s">
        <v>1095</v>
      </c>
      <c r="L1641" s="10" t="s">
        <v>10808</v>
      </c>
    </row>
    <row r="1642" spans="7:12" ht="15" x14ac:dyDescent="0.2">
      <c r="G1642" s="106"/>
      <c r="H1642" s="104" t="str">
        <f t="shared" si="30"/>
        <v/>
      </c>
      <c r="I1642" s="104"/>
      <c r="J1642" s="110" t="s">
        <v>6681</v>
      </c>
      <c r="K1642" s="110" t="s">
        <v>1095</v>
      </c>
      <c r="L1642" s="10" t="s">
        <v>10809</v>
      </c>
    </row>
    <row r="1643" spans="7:12" ht="15" x14ac:dyDescent="0.2">
      <c r="G1643" s="106"/>
      <c r="H1643" s="104" t="str">
        <f t="shared" si="30"/>
        <v/>
      </c>
      <c r="I1643" s="104"/>
      <c r="J1643" s="110" t="s">
        <v>6682</v>
      </c>
      <c r="K1643" s="110" t="s">
        <v>1095</v>
      </c>
      <c r="L1643" s="10" t="s">
        <v>10810</v>
      </c>
    </row>
    <row r="1644" spans="7:12" ht="15" x14ac:dyDescent="0.2">
      <c r="G1644" s="106"/>
      <c r="H1644" s="104" t="str">
        <f t="shared" si="30"/>
        <v/>
      </c>
      <c r="I1644" s="104"/>
      <c r="J1644" s="110" t="s">
        <v>6683</v>
      </c>
      <c r="K1644" s="110" t="s">
        <v>1095</v>
      </c>
      <c r="L1644" s="10" t="s">
        <v>10811</v>
      </c>
    </row>
    <row r="1645" spans="7:12" ht="15" x14ac:dyDescent="0.2">
      <c r="G1645" s="106"/>
      <c r="H1645" s="104" t="str">
        <f t="shared" si="30"/>
        <v/>
      </c>
      <c r="I1645" s="104"/>
      <c r="J1645" s="110" t="s">
        <v>6684</v>
      </c>
      <c r="K1645" s="110" t="s">
        <v>1095</v>
      </c>
      <c r="L1645" s="10" t="s">
        <v>10812</v>
      </c>
    </row>
    <row r="1646" spans="7:12" ht="15" x14ac:dyDescent="0.2">
      <c r="G1646" s="106"/>
      <c r="H1646" s="104" t="str">
        <f t="shared" si="30"/>
        <v/>
      </c>
      <c r="I1646" s="104"/>
      <c r="J1646" s="110" t="s">
        <v>14287</v>
      </c>
      <c r="K1646" s="110" t="s">
        <v>1095</v>
      </c>
      <c r="L1646" s="10" t="s">
        <v>10813</v>
      </c>
    </row>
    <row r="1647" spans="7:12" ht="15" x14ac:dyDescent="0.2">
      <c r="G1647" s="106"/>
      <c r="H1647" s="104" t="str">
        <f t="shared" si="30"/>
        <v/>
      </c>
      <c r="I1647" s="104"/>
      <c r="J1647" s="110" t="s">
        <v>6685</v>
      </c>
      <c r="K1647" s="110" t="s">
        <v>1095</v>
      </c>
      <c r="L1647" s="10" t="s">
        <v>10814</v>
      </c>
    </row>
    <row r="1648" spans="7:12" ht="15" x14ac:dyDescent="0.2">
      <c r="G1648" s="106"/>
      <c r="H1648" s="104" t="str">
        <f t="shared" si="30"/>
        <v/>
      </c>
      <c r="I1648" s="104"/>
      <c r="J1648" s="110" t="s">
        <v>6686</v>
      </c>
      <c r="K1648" s="110" t="s">
        <v>1095</v>
      </c>
      <c r="L1648" s="10" t="s">
        <v>10815</v>
      </c>
    </row>
    <row r="1649" spans="7:12" ht="15" x14ac:dyDescent="0.2">
      <c r="G1649" s="106"/>
      <c r="H1649" s="104" t="str">
        <f t="shared" si="30"/>
        <v/>
      </c>
      <c r="I1649" s="104"/>
      <c r="J1649" s="110" t="s">
        <v>6687</v>
      </c>
      <c r="K1649" s="110" t="s">
        <v>1095</v>
      </c>
      <c r="L1649" s="10" t="s">
        <v>10816</v>
      </c>
    </row>
    <row r="1650" spans="7:12" ht="15" x14ac:dyDescent="0.2">
      <c r="G1650" s="106"/>
      <c r="H1650" s="104" t="str">
        <f t="shared" si="30"/>
        <v/>
      </c>
      <c r="I1650" s="104"/>
      <c r="J1650" s="110" t="s">
        <v>6688</v>
      </c>
      <c r="K1650" s="110" t="s">
        <v>1095</v>
      </c>
      <c r="L1650" s="10" t="s">
        <v>1095</v>
      </c>
    </row>
    <row r="1651" spans="7:12" ht="15" x14ac:dyDescent="0.2">
      <c r="G1651" s="106"/>
      <c r="H1651" s="104" t="str">
        <f t="shared" si="30"/>
        <v/>
      </c>
      <c r="I1651" s="104"/>
      <c r="J1651" s="110" t="s">
        <v>6689</v>
      </c>
      <c r="K1651" s="110" t="s">
        <v>1095</v>
      </c>
      <c r="L1651" s="10" t="s">
        <v>10817</v>
      </c>
    </row>
    <row r="1652" spans="7:12" ht="15" x14ac:dyDescent="0.2">
      <c r="G1652" s="106"/>
      <c r="H1652" s="104" t="str">
        <f t="shared" si="30"/>
        <v/>
      </c>
      <c r="I1652" s="104"/>
      <c r="J1652" s="110" t="s">
        <v>6690</v>
      </c>
      <c r="K1652" s="110" t="s">
        <v>1095</v>
      </c>
      <c r="L1652" s="10" t="s">
        <v>10818</v>
      </c>
    </row>
    <row r="1653" spans="7:12" ht="15" x14ac:dyDescent="0.2">
      <c r="G1653" s="106"/>
      <c r="H1653" s="104" t="str">
        <f t="shared" si="30"/>
        <v/>
      </c>
      <c r="I1653" s="104"/>
      <c r="J1653" s="110" t="s">
        <v>14288</v>
      </c>
      <c r="K1653" s="110" t="s">
        <v>1095</v>
      </c>
      <c r="L1653" s="10" t="s">
        <v>10819</v>
      </c>
    </row>
    <row r="1654" spans="7:12" ht="15" x14ac:dyDescent="0.2">
      <c r="G1654" s="106"/>
      <c r="H1654" s="104" t="str">
        <f t="shared" si="30"/>
        <v/>
      </c>
      <c r="I1654" s="104"/>
      <c r="J1654" s="110" t="s">
        <v>6691</v>
      </c>
      <c r="K1654" s="110" t="s">
        <v>1095</v>
      </c>
      <c r="L1654" s="10" t="s">
        <v>10820</v>
      </c>
    </row>
    <row r="1655" spans="7:12" ht="15" x14ac:dyDescent="0.2">
      <c r="G1655" s="106"/>
      <c r="H1655" s="104" t="str">
        <f t="shared" si="30"/>
        <v/>
      </c>
      <c r="I1655" s="104"/>
      <c r="J1655" s="110" t="s">
        <v>6692</v>
      </c>
      <c r="K1655" s="110" t="s">
        <v>1095</v>
      </c>
      <c r="L1655" s="10" t="s">
        <v>10821</v>
      </c>
    </row>
    <row r="1656" spans="7:12" ht="15" x14ac:dyDescent="0.2">
      <c r="G1656" s="106"/>
      <c r="H1656" s="104" t="str">
        <f t="shared" si="30"/>
        <v/>
      </c>
      <c r="I1656" s="104"/>
      <c r="J1656" s="110" t="s">
        <v>6693</v>
      </c>
      <c r="K1656" s="110" t="s">
        <v>1095</v>
      </c>
      <c r="L1656" s="10" t="s">
        <v>10822</v>
      </c>
    </row>
    <row r="1657" spans="7:12" ht="15" x14ac:dyDescent="0.2">
      <c r="G1657" s="106"/>
      <c r="H1657" s="104" t="str">
        <f t="shared" si="30"/>
        <v/>
      </c>
      <c r="I1657" s="104"/>
      <c r="J1657" s="110" t="s">
        <v>6694</v>
      </c>
      <c r="K1657" s="110" t="s">
        <v>1095</v>
      </c>
      <c r="L1657" s="10" t="s">
        <v>10823</v>
      </c>
    </row>
    <row r="1658" spans="7:12" ht="15" x14ac:dyDescent="0.2">
      <c r="G1658" s="106"/>
      <c r="H1658" s="104" t="str">
        <f t="shared" si="30"/>
        <v/>
      </c>
      <c r="I1658" s="104"/>
      <c r="J1658" s="110" t="s">
        <v>6695</v>
      </c>
      <c r="K1658" s="110" t="s">
        <v>1095</v>
      </c>
      <c r="L1658" s="10" t="s">
        <v>10824</v>
      </c>
    </row>
    <row r="1659" spans="7:12" ht="15" x14ac:dyDescent="0.2">
      <c r="G1659" s="106"/>
      <c r="H1659" s="104" t="str">
        <f t="shared" si="30"/>
        <v/>
      </c>
      <c r="I1659" s="104"/>
      <c r="J1659" s="110" t="s">
        <v>6696</v>
      </c>
      <c r="K1659" s="110" t="s">
        <v>1095</v>
      </c>
      <c r="L1659" s="10" t="s">
        <v>10825</v>
      </c>
    </row>
    <row r="1660" spans="7:12" ht="15" x14ac:dyDescent="0.2">
      <c r="G1660" s="106"/>
      <c r="H1660" s="104" t="str">
        <f t="shared" si="30"/>
        <v/>
      </c>
      <c r="I1660" s="104"/>
      <c r="J1660" s="110" t="s">
        <v>6697</v>
      </c>
      <c r="K1660" s="110" t="s">
        <v>1095</v>
      </c>
      <c r="L1660" s="10" t="s">
        <v>1095</v>
      </c>
    </row>
    <row r="1661" spans="7:12" ht="15" x14ac:dyDescent="0.2">
      <c r="G1661" s="106"/>
      <c r="H1661" s="104" t="str">
        <f t="shared" si="30"/>
        <v/>
      </c>
      <c r="I1661" s="104"/>
      <c r="J1661" s="110" t="s">
        <v>14289</v>
      </c>
      <c r="K1661" s="110" t="s">
        <v>1095</v>
      </c>
      <c r="L1661" s="10" t="s">
        <v>10826</v>
      </c>
    </row>
    <row r="1662" spans="7:12" ht="15" x14ac:dyDescent="0.2">
      <c r="G1662" s="106"/>
      <c r="H1662" s="104" t="str">
        <f t="shared" si="30"/>
        <v/>
      </c>
      <c r="I1662" s="104"/>
      <c r="J1662" s="110" t="s">
        <v>6698</v>
      </c>
      <c r="K1662" s="110" t="s">
        <v>1095</v>
      </c>
      <c r="L1662" s="10" t="s">
        <v>1095</v>
      </c>
    </row>
    <row r="1663" spans="7:12" ht="15" x14ac:dyDescent="0.2">
      <c r="G1663" s="106"/>
      <c r="H1663" s="104" t="str">
        <f t="shared" si="30"/>
        <v/>
      </c>
      <c r="I1663" s="104"/>
      <c r="J1663" s="110" t="s">
        <v>6699</v>
      </c>
      <c r="K1663" s="110" t="s">
        <v>1095</v>
      </c>
      <c r="L1663" s="10" t="s">
        <v>1095</v>
      </c>
    </row>
    <row r="1664" spans="7:12" ht="15" x14ac:dyDescent="0.2">
      <c r="G1664" s="106"/>
      <c r="H1664" s="104" t="str">
        <f t="shared" si="30"/>
        <v/>
      </c>
      <c r="I1664" s="104"/>
      <c r="J1664" s="110" t="s">
        <v>6700</v>
      </c>
      <c r="K1664" s="110" t="s">
        <v>1095</v>
      </c>
      <c r="L1664" s="10" t="s">
        <v>10827</v>
      </c>
    </row>
    <row r="1665" spans="7:12" ht="15" x14ac:dyDescent="0.2">
      <c r="G1665" s="106"/>
      <c r="H1665" s="104" t="str">
        <f t="shared" si="30"/>
        <v/>
      </c>
      <c r="I1665" s="104"/>
      <c r="J1665" s="110" t="s">
        <v>6701</v>
      </c>
      <c r="K1665" s="110" t="s">
        <v>1095</v>
      </c>
      <c r="L1665" s="10" t="s">
        <v>10828</v>
      </c>
    </row>
    <row r="1666" spans="7:12" ht="15" x14ac:dyDescent="0.2">
      <c r="G1666" s="106"/>
      <c r="H1666" s="104" t="str">
        <f t="shared" si="30"/>
        <v/>
      </c>
      <c r="I1666" s="104"/>
      <c r="J1666" s="110" t="s">
        <v>6702</v>
      </c>
      <c r="K1666" s="110" t="s">
        <v>1095</v>
      </c>
      <c r="L1666" s="10" t="s">
        <v>10829</v>
      </c>
    </row>
    <row r="1667" spans="7:12" ht="15" x14ac:dyDescent="0.2">
      <c r="G1667" s="106"/>
      <c r="H1667" s="104" t="str">
        <f t="shared" si="30"/>
        <v/>
      </c>
      <c r="I1667" s="104"/>
      <c r="J1667" s="110" t="s">
        <v>6703</v>
      </c>
      <c r="K1667" s="110" t="s">
        <v>1095</v>
      </c>
      <c r="L1667" s="10" t="s">
        <v>10830</v>
      </c>
    </row>
    <row r="1668" spans="7:12" ht="15" x14ac:dyDescent="0.2">
      <c r="G1668" s="106"/>
      <c r="H1668" s="104" t="str">
        <f t="shared" si="30"/>
        <v/>
      </c>
      <c r="I1668" s="104"/>
      <c r="J1668" s="110" t="s">
        <v>6704</v>
      </c>
      <c r="K1668" s="110" t="s">
        <v>1095</v>
      </c>
      <c r="L1668" s="10" t="s">
        <v>10831</v>
      </c>
    </row>
    <row r="1669" spans="7:12" ht="15" x14ac:dyDescent="0.2">
      <c r="G1669" s="106"/>
      <c r="H1669" s="104" t="str">
        <f t="shared" si="30"/>
        <v/>
      </c>
      <c r="I1669" s="104"/>
      <c r="J1669" s="110" t="s">
        <v>6705</v>
      </c>
      <c r="K1669" s="110" t="s">
        <v>1095</v>
      </c>
      <c r="L1669" s="10" t="s">
        <v>10832</v>
      </c>
    </row>
    <row r="1670" spans="7:12" ht="15" x14ac:dyDescent="0.2">
      <c r="G1670" s="106"/>
      <c r="H1670" s="104" t="str">
        <f t="shared" si="30"/>
        <v/>
      </c>
      <c r="I1670" s="104"/>
      <c r="J1670" s="110" t="s">
        <v>6706</v>
      </c>
      <c r="K1670" s="110" t="s">
        <v>1095</v>
      </c>
      <c r="L1670" s="10" t="s">
        <v>10833</v>
      </c>
    </row>
    <row r="1671" spans="7:12" ht="15" x14ac:dyDescent="0.2">
      <c r="G1671" s="106"/>
      <c r="H1671" s="104" t="str">
        <f t="shared" si="30"/>
        <v/>
      </c>
      <c r="I1671" s="104"/>
      <c r="J1671" s="110" t="s">
        <v>6707</v>
      </c>
      <c r="K1671" s="110" t="s">
        <v>1095</v>
      </c>
      <c r="L1671" s="10" t="s">
        <v>1095</v>
      </c>
    </row>
    <row r="1672" spans="7:12" ht="15" x14ac:dyDescent="0.2">
      <c r="G1672" s="106"/>
      <c r="H1672" s="104" t="str">
        <f t="shared" si="30"/>
        <v/>
      </c>
      <c r="I1672" s="104"/>
      <c r="J1672" s="110" t="s">
        <v>6708</v>
      </c>
      <c r="K1672" s="110" t="s">
        <v>1095</v>
      </c>
      <c r="L1672" s="10" t="s">
        <v>10834</v>
      </c>
    </row>
    <row r="1673" spans="7:12" ht="15" x14ac:dyDescent="0.2">
      <c r="G1673" s="106"/>
      <c r="H1673" s="104" t="str">
        <f t="shared" ref="H1673:H1736" si="31">IF(I1673="","",IFERROR((INDEX(A:D,MATCH($I1673,D:D,0),2)),""))</f>
        <v/>
      </c>
      <c r="I1673" s="104"/>
      <c r="J1673" s="110" t="s">
        <v>6709</v>
      </c>
      <c r="K1673" s="110" t="s">
        <v>1095</v>
      </c>
      <c r="L1673" s="10" t="s">
        <v>10835</v>
      </c>
    </row>
    <row r="1674" spans="7:12" ht="15" x14ac:dyDescent="0.2">
      <c r="G1674" s="106"/>
      <c r="H1674" s="104" t="str">
        <f t="shared" si="31"/>
        <v/>
      </c>
      <c r="I1674" s="104"/>
      <c r="J1674" s="110" t="s">
        <v>6710</v>
      </c>
      <c r="K1674" s="110" t="s">
        <v>1095</v>
      </c>
      <c r="L1674" s="10" t="s">
        <v>10836</v>
      </c>
    </row>
    <row r="1675" spans="7:12" ht="15" x14ac:dyDescent="0.2">
      <c r="G1675" s="106"/>
      <c r="H1675" s="104" t="str">
        <f t="shared" si="31"/>
        <v/>
      </c>
      <c r="I1675" s="104"/>
      <c r="J1675" s="110" t="s">
        <v>6711</v>
      </c>
      <c r="K1675" s="110" t="s">
        <v>1095</v>
      </c>
      <c r="L1675" s="10" t="s">
        <v>10837</v>
      </c>
    </row>
    <row r="1676" spans="7:12" ht="15" x14ac:dyDescent="0.2">
      <c r="G1676" s="106"/>
      <c r="H1676" s="104" t="str">
        <f t="shared" si="31"/>
        <v/>
      </c>
      <c r="I1676" s="104"/>
      <c r="J1676" s="110" t="s">
        <v>6712</v>
      </c>
      <c r="K1676" s="110" t="s">
        <v>1095</v>
      </c>
      <c r="L1676" s="10" t="s">
        <v>10838</v>
      </c>
    </row>
    <row r="1677" spans="7:12" ht="15" x14ac:dyDescent="0.2">
      <c r="G1677" s="106"/>
      <c r="H1677" s="104" t="str">
        <f t="shared" si="31"/>
        <v/>
      </c>
      <c r="I1677" s="104"/>
      <c r="J1677" s="110" t="s">
        <v>6713</v>
      </c>
      <c r="K1677" s="110" t="s">
        <v>1095</v>
      </c>
      <c r="L1677" s="10" t="s">
        <v>10839</v>
      </c>
    </row>
    <row r="1678" spans="7:12" ht="15" x14ac:dyDescent="0.2">
      <c r="G1678" s="106"/>
      <c r="H1678" s="104" t="str">
        <f t="shared" si="31"/>
        <v/>
      </c>
      <c r="I1678" s="104"/>
      <c r="J1678" s="110" t="s">
        <v>6714</v>
      </c>
      <c r="K1678" s="110" t="s">
        <v>1095</v>
      </c>
      <c r="L1678" s="10" t="s">
        <v>10840</v>
      </c>
    </row>
    <row r="1679" spans="7:12" ht="15" x14ac:dyDescent="0.2">
      <c r="G1679" s="106"/>
      <c r="H1679" s="104" t="str">
        <f t="shared" si="31"/>
        <v/>
      </c>
      <c r="I1679" s="104"/>
      <c r="J1679" s="110" t="s">
        <v>6715</v>
      </c>
      <c r="K1679" s="110" t="s">
        <v>1095</v>
      </c>
      <c r="L1679" s="10" t="s">
        <v>10841</v>
      </c>
    </row>
    <row r="1680" spans="7:12" ht="15" x14ac:dyDescent="0.2">
      <c r="G1680" s="106"/>
      <c r="H1680" s="104" t="str">
        <f t="shared" si="31"/>
        <v/>
      </c>
      <c r="I1680" s="104"/>
      <c r="J1680" s="110" t="s">
        <v>6716</v>
      </c>
      <c r="K1680" s="110" t="s">
        <v>1095</v>
      </c>
      <c r="L1680" s="10" t="s">
        <v>10842</v>
      </c>
    </row>
    <row r="1681" spans="7:12" ht="15" x14ac:dyDescent="0.2">
      <c r="G1681" s="106"/>
      <c r="H1681" s="104" t="str">
        <f t="shared" si="31"/>
        <v/>
      </c>
      <c r="I1681" s="104"/>
      <c r="J1681" s="110" t="s">
        <v>6717</v>
      </c>
      <c r="K1681" s="110" t="s">
        <v>1095</v>
      </c>
      <c r="L1681" s="10" t="s">
        <v>10843</v>
      </c>
    </row>
    <row r="1682" spans="7:12" ht="15" x14ac:dyDescent="0.2">
      <c r="G1682" s="106"/>
      <c r="H1682" s="104" t="str">
        <f t="shared" si="31"/>
        <v/>
      </c>
      <c r="I1682" s="104"/>
      <c r="J1682" s="110" t="s">
        <v>6718</v>
      </c>
      <c r="K1682" s="110" t="s">
        <v>1095</v>
      </c>
      <c r="L1682" s="10" t="s">
        <v>10844</v>
      </c>
    </row>
    <row r="1683" spans="7:12" ht="15" x14ac:dyDescent="0.2">
      <c r="G1683" s="106"/>
      <c r="H1683" s="104" t="str">
        <f t="shared" si="31"/>
        <v/>
      </c>
      <c r="I1683" s="104"/>
      <c r="J1683" s="110" t="s">
        <v>6719</v>
      </c>
      <c r="K1683" s="110" t="s">
        <v>1095</v>
      </c>
      <c r="L1683" s="10" t="s">
        <v>10845</v>
      </c>
    </row>
    <row r="1684" spans="7:12" ht="15" x14ac:dyDescent="0.2">
      <c r="G1684" s="106"/>
      <c r="H1684" s="104" t="str">
        <f t="shared" si="31"/>
        <v/>
      </c>
      <c r="I1684" s="104"/>
      <c r="J1684" s="110" t="s">
        <v>6720</v>
      </c>
      <c r="K1684" s="110" t="s">
        <v>1095</v>
      </c>
      <c r="L1684" s="10" t="s">
        <v>10846</v>
      </c>
    </row>
    <row r="1685" spans="7:12" ht="15" x14ac:dyDescent="0.2">
      <c r="G1685" s="106"/>
      <c r="H1685" s="104" t="str">
        <f t="shared" si="31"/>
        <v/>
      </c>
      <c r="I1685" s="104"/>
      <c r="J1685" s="110" t="s">
        <v>6721</v>
      </c>
      <c r="K1685" s="110" t="s">
        <v>1095</v>
      </c>
      <c r="L1685" s="10" t="s">
        <v>10847</v>
      </c>
    </row>
    <row r="1686" spans="7:12" ht="15" x14ac:dyDescent="0.2">
      <c r="G1686" s="106"/>
      <c r="H1686" s="104" t="str">
        <f t="shared" si="31"/>
        <v/>
      </c>
      <c r="I1686" s="104"/>
      <c r="J1686" s="110" t="s">
        <v>6722</v>
      </c>
      <c r="K1686" s="110" t="s">
        <v>1095</v>
      </c>
      <c r="L1686" s="10" t="s">
        <v>10848</v>
      </c>
    </row>
    <row r="1687" spans="7:12" ht="15" x14ac:dyDescent="0.2">
      <c r="G1687" s="106"/>
      <c r="H1687" s="104" t="str">
        <f t="shared" si="31"/>
        <v/>
      </c>
      <c r="I1687" s="104"/>
      <c r="J1687" s="110" t="s">
        <v>6723</v>
      </c>
      <c r="K1687" s="110" t="s">
        <v>1095</v>
      </c>
      <c r="L1687" s="10" t="s">
        <v>10849</v>
      </c>
    </row>
    <row r="1688" spans="7:12" ht="15" x14ac:dyDescent="0.2">
      <c r="G1688" s="106"/>
      <c r="H1688" s="104" t="str">
        <f t="shared" si="31"/>
        <v/>
      </c>
      <c r="I1688" s="104"/>
      <c r="J1688" s="110" t="s">
        <v>6724</v>
      </c>
      <c r="K1688" s="110" t="s">
        <v>1095</v>
      </c>
      <c r="L1688" s="10" t="s">
        <v>10850</v>
      </c>
    </row>
    <row r="1689" spans="7:12" ht="15" x14ac:dyDescent="0.2">
      <c r="G1689" s="106"/>
      <c r="H1689" s="104" t="str">
        <f t="shared" si="31"/>
        <v/>
      </c>
      <c r="I1689" s="104"/>
      <c r="J1689" s="110" t="s">
        <v>6725</v>
      </c>
      <c r="K1689" s="110" t="s">
        <v>1095</v>
      </c>
      <c r="L1689" s="10" t="s">
        <v>10851</v>
      </c>
    </row>
    <row r="1690" spans="7:12" ht="15" x14ac:dyDescent="0.2">
      <c r="G1690" s="106"/>
      <c r="H1690" s="104" t="str">
        <f t="shared" si="31"/>
        <v/>
      </c>
      <c r="I1690" s="104"/>
      <c r="J1690" s="110" t="s">
        <v>6726</v>
      </c>
      <c r="K1690" s="110" t="s">
        <v>1095</v>
      </c>
      <c r="L1690" s="10" t="s">
        <v>10852</v>
      </c>
    </row>
    <row r="1691" spans="7:12" ht="15" x14ac:dyDescent="0.2">
      <c r="G1691" s="106"/>
      <c r="H1691" s="104" t="str">
        <f t="shared" si="31"/>
        <v/>
      </c>
      <c r="I1691" s="104"/>
      <c r="J1691" s="110" t="s">
        <v>6727</v>
      </c>
      <c r="K1691" s="110" t="s">
        <v>1095</v>
      </c>
      <c r="L1691" s="10" t="s">
        <v>10853</v>
      </c>
    </row>
    <row r="1692" spans="7:12" ht="15" x14ac:dyDescent="0.2">
      <c r="G1692" s="106"/>
      <c r="H1692" s="104" t="str">
        <f t="shared" si="31"/>
        <v/>
      </c>
      <c r="I1692" s="104"/>
      <c r="J1692" s="110" t="s">
        <v>14290</v>
      </c>
      <c r="K1692" s="110" t="s">
        <v>1095</v>
      </c>
      <c r="L1692" s="10" t="s">
        <v>10854</v>
      </c>
    </row>
    <row r="1693" spans="7:12" ht="15" x14ac:dyDescent="0.2">
      <c r="G1693" s="106"/>
      <c r="H1693" s="104" t="str">
        <f t="shared" si="31"/>
        <v/>
      </c>
      <c r="I1693" s="104"/>
      <c r="J1693" s="110" t="s">
        <v>6728</v>
      </c>
      <c r="K1693" s="110" t="s">
        <v>1095</v>
      </c>
      <c r="L1693" s="10" t="s">
        <v>1095</v>
      </c>
    </row>
    <row r="1694" spans="7:12" ht="15" x14ac:dyDescent="0.2">
      <c r="G1694" s="106"/>
      <c r="H1694" s="104" t="str">
        <f t="shared" si="31"/>
        <v/>
      </c>
      <c r="I1694" s="104"/>
      <c r="J1694" s="110" t="s">
        <v>6729</v>
      </c>
      <c r="K1694" s="110" t="s">
        <v>1095</v>
      </c>
      <c r="L1694" s="10" t="s">
        <v>10855</v>
      </c>
    </row>
    <row r="1695" spans="7:12" ht="15" x14ac:dyDescent="0.2">
      <c r="G1695" s="106"/>
      <c r="H1695" s="104" t="str">
        <f t="shared" si="31"/>
        <v/>
      </c>
      <c r="I1695" s="104"/>
      <c r="J1695" s="110" t="s">
        <v>6730</v>
      </c>
      <c r="K1695" s="110" t="s">
        <v>1095</v>
      </c>
      <c r="L1695" s="10" t="s">
        <v>10856</v>
      </c>
    </row>
    <row r="1696" spans="7:12" ht="15" x14ac:dyDescent="0.2">
      <c r="G1696" s="106"/>
      <c r="H1696" s="104" t="str">
        <f t="shared" si="31"/>
        <v/>
      </c>
      <c r="I1696" s="104"/>
      <c r="J1696" s="110" t="s">
        <v>14291</v>
      </c>
      <c r="K1696" s="110" t="s">
        <v>1095</v>
      </c>
      <c r="L1696" s="10" t="s">
        <v>10857</v>
      </c>
    </row>
    <row r="1697" spans="7:12" ht="15" x14ac:dyDescent="0.2">
      <c r="G1697" s="106"/>
      <c r="H1697" s="104" t="str">
        <f t="shared" si="31"/>
        <v/>
      </c>
      <c r="I1697" s="104"/>
      <c r="J1697" s="110" t="s">
        <v>6731</v>
      </c>
      <c r="K1697" s="110" t="s">
        <v>1095</v>
      </c>
      <c r="L1697" s="10" t="s">
        <v>1095</v>
      </c>
    </row>
    <row r="1698" spans="7:12" ht="15" x14ac:dyDescent="0.2">
      <c r="G1698" s="106"/>
      <c r="H1698" s="104" t="str">
        <f t="shared" si="31"/>
        <v/>
      </c>
      <c r="I1698" s="104"/>
      <c r="J1698" s="110" t="s">
        <v>6732</v>
      </c>
      <c r="K1698" s="110" t="s">
        <v>1095</v>
      </c>
      <c r="L1698" s="10" t="s">
        <v>1095</v>
      </c>
    </row>
    <row r="1699" spans="7:12" ht="15" x14ac:dyDescent="0.2">
      <c r="G1699" s="106"/>
      <c r="H1699" s="104" t="str">
        <f t="shared" si="31"/>
        <v/>
      </c>
      <c r="I1699" s="104"/>
      <c r="J1699" s="110" t="s">
        <v>6733</v>
      </c>
      <c r="K1699" s="110" t="s">
        <v>1095</v>
      </c>
      <c r="L1699" s="10" t="s">
        <v>10858</v>
      </c>
    </row>
    <row r="1700" spans="7:12" ht="15" x14ac:dyDescent="0.2">
      <c r="G1700" s="106"/>
      <c r="H1700" s="104" t="str">
        <f t="shared" si="31"/>
        <v/>
      </c>
      <c r="I1700" s="104"/>
      <c r="J1700" s="110" t="s">
        <v>6734</v>
      </c>
      <c r="K1700" s="110" t="s">
        <v>1095</v>
      </c>
      <c r="L1700" s="10" t="s">
        <v>10859</v>
      </c>
    </row>
    <row r="1701" spans="7:12" ht="15" x14ac:dyDescent="0.2">
      <c r="G1701" s="106"/>
      <c r="H1701" s="104" t="str">
        <f t="shared" si="31"/>
        <v/>
      </c>
      <c r="I1701" s="104"/>
      <c r="J1701" s="110" t="s">
        <v>6735</v>
      </c>
      <c r="K1701" s="110" t="s">
        <v>1095</v>
      </c>
      <c r="L1701" s="10" t="s">
        <v>10860</v>
      </c>
    </row>
    <row r="1702" spans="7:12" ht="15" x14ac:dyDescent="0.2">
      <c r="G1702" s="106"/>
      <c r="H1702" s="104" t="str">
        <f t="shared" si="31"/>
        <v/>
      </c>
      <c r="I1702" s="104"/>
      <c r="J1702" s="110" t="s">
        <v>6736</v>
      </c>
      <c r="K1702" s="110" t="s">
        <v>1095</v>
      </c>
      <c r="L1702" s="10" t="s">
        <v>10861</v>
      </c>
    </row>
    <row r="1703" spans="7:12" ht="15" x14ac:dyDescent="0.2">
      <c r="G1703" s="106"/>
      <c r="H1703" s="104" t="str">
        <f t="shared" si="31"/>
        <v/>
      </c>
      <c r="I1703" s="104"/>
      <c r="J1703" s="110" t="s">
        <v>6737</v>
      </c>
      <c r="K1703" s="110" t="s">
        <v>1095</v>
      </c>
      <c r="L1703" s="10" t="s">
        <v>10862</v>
      </c>
    </row>
    <row r="1704" spans="7:12" ht="15" x14ac:dyDescent="0.2">
      <c r="G1704" s="106"/>
      <c r="H1704" s="104" t="str">
        <f t="shared" si="31"/>
        <v/>
      </c>
      <c r="I1704" s="104"/>
      <c r="J1704" s="110" t="s">
        <v>6738</v>
      </c>
      <c r="K1704" s="110" t="s">
        <v>1095</v>
      </c>
      <c r="L1704" s="10" t="s">
        <v>10863</v>
      </c>
    </row>
    <row r="1705" spans="7:12" ht="15" x14ac:dyDescent="0.2">
      <c r="G1705" s="106"/>
      <c r="H1705" s="104" t="str">
        <f t="shared" si="31"/>
        <v/>
      </c>
      <c r="I1705" s="104"/>
      <c r="J1705" s="110" t="s">
        <v>6739</v>
      </c>
      <c r="K1705" s="110" t="s">
        <v>1095</v>
      </c>
      <c r="L1705" s="10" t="s">
        <v>10864</v>
      </c>
    </row>
    <row r="1706" spans="7:12" ht="15" x14ac:dyDescent="0.2">
      <c r="G1706" s="106"/>
      <c r="H1706" s="104" t="str">
        <f t="shared" si="31"/>
        <v/>
      </c>
      <c r="I1706" s="104"/>
      <c r="J1706" s="110" t="s">
        <v>6740</v>
      </c>
      <c r="K1706" s="110" t="s">
        <v>1095</v>
      </c>
      <c r="L1706" s="10" t="s">
        <v>10865</v>
      </c>
    </row>
    <row r="1707" spans="7:12" ht="15" x14ac:dyDescent="0.2">
      <c r="G1707" s="106"/>
      <c r="H1707" s="104" t="str">
        <f t="shared" si="31"/>
        <v/>
      </c>
      <c r="I1707" s="104"/>
      <c r="J1707" s="110" t="s">
        <v>6741</v>
      </c>
      <c r="K1707" s="110" t="s">
        <v>1095</v>
      </c>
      <c r="L1707" s="10" t="s">
        <v>10866</v>
      </c>
    </row>
    <row r="1708" spans="7:12" ht="15" x14ac:dyDescent="0.2">
      <c r="G1708" s="106"/>
      <c r="H1708" s="104" t="str">
        <f t="shared" si="31"/>
        <v/>
      </c>
      <c r="I1708" s="104"/>
      <c r="J1708" s="110" t="s">
        <v>6742</v>
      </c>
      <c r="K1708" s="110" t="s">
        <v>1095</v>
      </c>
      <c r="L1708" s="10" t="s">
        <v>10867</v>
      </c>
    </row>
    <row r="1709" spans="7:12" ht="15" x14ac:dyDescent="0.2">
      <c r="G1709" s="106"/>
      <c r="H1709" s="104" t="str">
        <f t="shared" si="31"/>
        <v/>
      </c>
      <c r="I1709" s="104"/>
      <c r="J1709" s="110" t="s">
        <v>6743</v>
      </c>
      <c r="K1709" s="110" t="s">
        <v>1095</v>
      </c>
      <c r="L1709" s="10" t="s">
        <v>10868</v>
      </c>
    </row>
    <row r="1710" spans="7:12" ht="15" x14ac:dyDescent="0.2">
      <c r="G1710" s="106"/>
      <c r="H1710" s="104" t="str">
        <f t="shared" si="31"/>
        <v/>
      </c>
      <c r="I1710" s="104"/>
      <c r="J1710" s="110" t="s">
        <v>6744</v>
      </c>
      <c r="K1710" s="110" t="s">
        <v>1095</v>
      </c>
      <c r="L1710" s="10" t="s">
        <v>10869</v>
      </c>
    </row>
    <row r="1711" spans="7:12" ht="15" x14ac:dyDescent="0.2">
      <c r="G1711" s="106"/>
      <c r="H1711" s="104" t="str">
        <f t="shared" si="31"/>
        <v/>
      </c>
      <c r="I1711" s="104"/>
      <c r="J1711" s="110" t="s">
        <v>6745</v>
      </c>
      <c r="K1711" s="110" t="s">
        <v>1095</v>
      </c>
      <c r="L1711" s="10" t="s">
        <v>10870</v>
      </c>
    </row>
    <row r="1712" spans="7:12" ht="15" x14ac:dyDescent="0.2">
      <c r="G1712" s="106"/>
      <c r="H1712" s="104" t="str">
        <f t="shared" si="31"/>
        <v/>
      </c>
      <c r="I1712" s="104"/>
      <c r="J1712" s="110" t="s">
        <v>6746</v>
      </c>
      <c r="K1712" s="110" t="s">
        <v>1095</v>
      </c>
      <c r="L1712" s="10" t="s">
        <v>1095</v>
      </c>
    </row>
    <row r="1713" spans="7:12" ht="15" x14ac:dyDescent="0.2">
      <c r="G1713" s="106"/>
      <c r="H1713" s="104" t="str">
        <f t="shared" si="31"/>
        <v/>
      </c>
      <c r="I1713" s="104"/>
      <c r="J1713" s="110" t="s">
        <v>14292</v>
      </c>
      <c r="K1713" s="110" t="s">
        <v>1095</v>
      </c>
      <c r="L1713" s="10" t="s">
        <v>10871</v>
      </c>
    </row>
    <row r="1714" spans="7:12" ht="15" x14ac:dyDescent="0.2">
      <c r="G1714" s="106"/>
      <c r="H1714" s="104" t="str">
        <f t="shared" si="31"/>
        <v/>
      </c>
      <c r="I1714" s="104"/>
      <c r="J1714" s="110" t="s">
        <v>14293</v>
      </c>
      <c r="K1714" s="110" t="s">
        <v>1095</v>
      </c>
      <c r="L1714" s="10" t="s">
        <v>10872</v>
      </c>
    </row>
    <row r="1715" spans="7:12" ht="15" x14ac:dyDescent="0.2">
      <c r="G1715" s="106"/>
      <c r="H1715" s="104" t="str">
        <f t="shared" si="31"/>
        <v/>
      </c>
      <c r="I1715" s="104"/>
      <c r="J1715" s="110" t="s">
        <v>6747</v>
      </c>
      <c r="K1715" s="110" t="s">
        <v>1095</v>
      </c>
      <c r="L1715" s="10" t="s">
        <v>10873</v>
      </c>
    </row>
    <row r="1716" spans="7:12" ht="15" x14ac:dyDescent="0.2">
      <c r="G1716" s="106"/>
      <c r="H1716" s="104" t="str">
        <f t="shared" si="31"/>
        <v/>
      </c>
      <c r="I1716" s="104"/>
      <c r="J1716" s="110" t="s">
        <v>6748</v>
      </c>
      <c r="K1716" s="110" t="s">
        <v>1095</v>
      </c>
      <c r="L1716" s="10" t="s">
        <v>10874</v>
      </c>
    </row>
    <row r="1717" spans="7:12" ht="15" x14ac:dyDescent="0.2">
      <c r="G1717" s="106"/>
      <c r="H1717" s="104" t="str">
        <f t="shared" si="31"/>
        <v/>
      </c>
      <c r="I1717" s="104"/>
      <c r="J1717" s="110" t="s">
        <v>6749</v>
      </c>
      <c r="K1717" s="110" t="s">
        <v>1095</v>
      </c>
      <c r="L1717" s="10" t="s">
        <v>10875</v>
      </c>
    </row>
    <row r="1718" spans="7:12" ht="15" x14ac:dyDescent="0.2">
      <c r="G1718" s="106"/>
      <c r="H1718" s="104" t="str">
        <f t="shared" si="31"/>
        <v/>
      </c>
      <c r="I1718" s="104"/>
      <c r="J1718" s="110" t="s">
        <v>6750</v>
      </c>
      <c r="K1718" s="110" t="s">
        <v>1095</v>
      </c>
      <c r="L1718" s="10" t="s">
        <v>1095</v>
      </c>
    </row>
    <row r="1719" spans="7:12" ht="15" x14ac:dyDescent="0.2">
      <c r="G1719" s="106"/>
      <c r="H1719" s="104" t="str">
        <f t="shared" si="31"/>
        <v/>
      </c>
      <c r="I1719" s="104"/>
      <c r="J1719" s="110" t="s">
        <v>6751</v>
      </c>
      <c r="K1719" s="110" t="s">
        <v>1095</v>
      </c>
      <c r="L1719" s="10" t="s">
        <v>10876</v>
      </c>
    </row>
    <row r="1720" spans="7:12" ht="15" x14ac:dyDescent="0.2">
      <c r="G1720" s="106"/>
      <c r="H1720" s="104" t="str">
        <f t="shared" si="31"/>
        <v/>
      </c>
      <c r="I1720" s="104"/>
      <c r="J1720" s="110" t="s">
        <v>6752</v>
      </c>
      <c r="K1720" s="110" t="s">
        <v>1095</v>
      </c>
      <c r="L1720" s="10" t="s">
        <v>10877</v>
      </c>
    </row>
    <row r="1721" spans="7:12" ht="15" x14ac:dyDescent="0.2">
      <c r="G1721" s="106"/>
      <c r="H1721" s="104" t="str">
        <f t="shared" si="31"/>
        <v/>
      </c>
      <c r="I1721" s="104"/>
      <c r="J1721" s="110" t="s">
        <v>6753</v>
      </c>
      <c r="K1721" s="110" t="s">
        <v>1095</v>
      </c>
      <c r="L1721" s="10" t="s">
        <v>10878</v>
      </c>
    </row>
    <row r="1722" spans="7:12" ht="15" x14ac:dyDescent="0.2">
      <c r="G1722" s="106"/>
      <c r="H1722" s="104" t="str">
        <f t="shared" si="31"/>
        <v/>
      </c>
      <c r="I1722" s="104"/>
      <c r="J1722" s="110" t="s">
        <v>6754</v>
      </c>
      <c r="K1722" s="110" t="s">
        <v>1095</v>
      </c>
      <c r="L1722" s="10" t="s">
        <v>10879</v>
      </c>
    </row>
    <row r="1723" spans="7:12" ht="15" x14ac:dyDescent="0.2">
      <c r="G1723" s="106"/>
      <c r="H1723" s="104" t="str">
        <f t="shared" si="31"/>
        <v/>
      </c>
      <c r="I1723" s="104"/>
      <c r="J1723" s="110" t="s">
        <v>14294</v>
      </c>
      <c r="K1723" s="110" t="s">
        <v>1095</v>
      </c>
      <c r="L1723" s="10" t="s">
        <v>10880</v>
      </c>
    </row>
    <row r="1724" spans="7:12" ht="15" x14ac:dyDescent="0.2">
      <c r="G1724" s="106"/>
      <c r="H1724" s="104" t="str">
        <f t="shared" si="31"/>
        <v/>
      </c>
      <c r="I1724" s="104"/>
      <c r="J1724" s="110" t="s">
        <v>14295</v>
      </c>
      <c r="K1724" s="110" t="s">
        <v>1095</v>
      </c>
      <c r="L1724" s="10" t="s">
        <v>10881</v>
      </c>
    </row>
    <row r="1725" spans="7:12" ht="15" x14ac:dyDescent="0.2">
      <c r="G1725" s="106"/>
      <c r="H1725" s="104" t="str">
        <f t="shared" si="31"/>
        <v/>
      </c>
      <c r="I1725" s="104"/>
      <c r="J1725" s="110" t="s">
        <v>6755</v>
      </c>
      <c r="K1725" s="110" t="s">
        <v>1095</v>
      </c>
      <c r="L1725" s="10" t="s">
        <v>1095</v>
      </c>
    </row>
    <row r="1726" spans="7:12" ht="15" x14ac:dyDescent="0.2">
      <c r="G1726" s="106"/>
      <c r="H1726" s="104" t="str">
        <f t="shared" si="31"/>
        <v/>
      </c>
      <c r="I1726" s="104"/>
      <c r="J1726" s="110" t="s">
        <v>6756</v>
      </c>
      <c r="K1726" s="110" t="s">
        <v>1095</v>
      </c>
      <c r="L1726" s="10" t="s">
        <v>10882</v>
      </c>
    </row>
    <row r="1727" spans="7:12" ht="15" x14ac:dyDescent="0.2">
      <c r="G1727" s="106"/>
      <c r="H1727" s="104" t="str">
        <f t="shared" si="31"/>
        <v/>
      </c>
      <c r="I1727" s="104"/>
      <c r="J1727" s="110" t="s">
        <v>6757</v>
      </c>
      <c r="K1727" s="110" t="s">
        <v>1095</v>
      </c>
      <c r="L1727" s="10" t="s">
        <v>10883</v>
      </c>
    </row>
    <row r="1728" spans="7:12" ht="15" x14ac:dyDescent="0.2">
      <c r="G1728" s="106"/>
      <c r="H1728" s="104" t="str">
        <f t="shared" si="31"/>
        <v/>
      </c>
      <c r="I1728" s="104"/>
      <c r="J1728" s="110" t="s">
        <v>6758</v>
      </c>
      <c r="K1728" s="110" t="s">
        <v>1095</v>
      </c>
      <c r="L1728" s="10" t="s">
        <v>10884</v>
      </c>
    </row>
    <row r="1729" spans="7:12" ht="15" x14ac:dyDescent="0.2">
      <c r="G1729" s="106"/>
      <c r="H1729" s="104" t="str">
        <f t="shared" si="31"/>
        <v/>
      </c>
      <c r="I1729" s="104"/>
      <c r="J1729" s="110" t="s">
        <v>6759</v>
      </c>
      <c r="K1729" s="110" t="s">
        <v>1095</v>
      </c>
      <c r="L1729" s="10" t="s">
        <v>10885</v>
      </c>
    </row>
    <row r="1730" spans="7:12" ht="15" x14ac:dyDescent="0.2">
      <c r="G1730" s="106"/>
      <c r="H1730" s="104" t="str">
        <f t="shared" si="31"/>
        <v/>
      </c>
      <c r="I1730" s="104"/>
      <c r="J1730" s="110" t="s">
        <v>6760</v>
      </c>
      <c r="K1730" s="110" t="s">
        <v>1095</v>
      </c>
      <c r="L1730" s="10" t="s">
        <v>10886</v>
      </c>
    </row>
    <row r="1731" spans="7:12" ht="15" x14ac:dyDescent="0.2">
      <c r="G1731" s="106"/>
      <c r="H1731" s="104" t="str">
        <f t="shared" si="31"/>
        <v/>
      </c>
      <c r="I1731" s="104"/>
      <c r="J1731" s="110" t="s">
        <v>6761</v>
      </c>
      <c r="K1731" s="110" t="s">
        <v>1095</v>
      </c>
      <c r="L1731" s="10" t="s">
        <v>10887</v>
      </c>
    </row>
    <row r="1732" spans="7:12" ht="15" x14ac:dyDescent="0.2">
      <c r="G1732" s="106"/>
      <c r="H1732" s="104" t="str">
        <f t="shared" si="31"/>
        <v/>
      </c>
      <c r="I1732" s="104"/>
      <c r="J1732" s="110" t="s">
        <v>6762</v>
      </c>
      <c r="K1732" s="110" t="s">
        <v>1095</v>
      </c>
      <c r="L1732" s="10" t="s">
        <v>10888</v>
      </c>
    </row>
    <row r="1733" spans="7:12" ht="15" x14ac:dyDescent="0.2">
      <c r="G1733" s="106"/>
      <c r="H1733" s="104" t="str">
        <f t="shared" si="31"/>
        <v/>
      </c>
      <c r="I1733" s="104"/>
      <c r="J1733" s="110" t="s">
        <v>6763</v>
      </c>
      <c r="K1733" s="110" t="s">
        <v>1095</v>
      </c>
      <c r="L1733" s="10" t="s">
        <v>10889</v>
      </c>
    </row>
    <row r="1734" spans="7:12" ht="15" x14ac:dyDescent="0.2">
      <c r="G1734" s="106"/>
      <c r="H1734" s="104" t="str">
        <f t="shared" si="31"/>
        <v/>
      </c>
      <c r="I1734" s="104"/>
      <c r="J1734" s="110" t="s">
        <v>6764</v>
      </c>
      <c r="K1734" s="110" t="s">
        <v>1095</v>
      </c>
      <c r="L1734" s="10" t="s">
        <v>10890</v>
      </c>
    </row>
    <row r="1735" spans="7:12" ht="15" x14ac:dyDescent="0.2">
      <c r="G1735" s="106"/>
      <c r="H1735" s="104" t="str">
        <f t="shared" si="31"/>
        <v/>
      </c>
      <c r="I1735" s="104"/>
      <c r="J1735" s="110" t="s">
        <v>6765</v>
      </c>
      <c r="K1735" s="110" t="s">
        <v>1095</v>
      </c>
      <c r="L1735" s="10" t="s">
        <v>10891</v>
      </c>
    </row>
    <row r="1736" spans="7:12" ht="15" x14ac:dyDescent="0.2">
      <c r="G1736" s="106"/>
      <c r="H1736" s="104" t="str">
        <f t="shared" si="31"/>
        <v/>
      </c>
      <c r="I1736" s="104"/>
      <c r="J1736" s="110" t="s">
        <v>6766</v>
      </c>
      <c r="K1736" s="110" t="s">
        <v>1095</v>
      </c>
      <c r="L1736" s="10" t="s">
        <v>10892</v>
      </c>
    </row>
    <row r="1737" spans="7:12" ht="15" x14ac:dyDescent="0.2">
      <c r="G1737" s="106"/>
      <c r="H1737" s="104" t="str">
        <f t="shared" ref="H1737:H1800" si="32">IF(I1737="","",IFERROR((INDEX(A:D,MATCH($I1737,D:D,0),2)),""))</f>
        <v/>
      </c>
      <c r="I1737" s="104"/>
      <c r="J1737" s="110" t="s">
        <v>6767</v>
      </c>
      <c r="K1737" s="110" t="s">
        <v>1095</v>
      </c>
      <c r="L1737" s="10" t="s">
        <v>10893</v>
      </c>
    </row>
    <row r="1738" spans="7:12" ht="15" x14ac:dyDescent="0.2">
      <c r="G1738" s="106"/>
      <c r="H1738" s="104" t="str">
        <f t="shared" si="32"/>
        <v/>
      </c>
      <c r="I1738" s="104"/>
      <c r="J1738" s="110" t="s">
        <v>14296</v>
      </c>
      <c r="K1738" s="110" t="s">
        <v>1095</v>
      </c>
      <c r="L1738" s="10" t="s">
        <v>10894</v>
      </c>
    </row>
    <row r="1739" spans="7:12" ht="15" x14ac:dyDescent="0.2">
      <c r="G1739" s="106"/>
      <c r="H1739" s="104" t="str">
        <f t="shared" si="32"/>
        <v/>
      </c>
      <c r="I1739" s="104"/>
      <c r="J1739" s="110" t="s">
        <v>6768</v>
      </c>
      <c r="K1739" s="110" t="s">
        <v>1095</v>
      </c>
      <c r="L1739" s="10" t="s">
        <v>1095</v>
      </c>
    </row>
    <row r="1740" spans="7:12" ht="15" x14ac:dyDescent="0.2">
      <c r="G1740" s="106"/>
      <c r="H1740" s="104" t="str">
        <f t="shared" si="32"/>
        <v/>
      </c>
      <c r="I1740" s="104"/>
      <c r="J1740" s="110" t="s">
        <v>6769</v>
      </c>
      <c r="K1740" s="110" t="s">
        <v>1095</v>
      </c>
      <c r="L1740" s="10" t="s">
        <v>10895</v>
      </c>
    </row>
    <row r="1741" spans="7:12" ht="15" x14ac:dyDescent="0.2">
      <c r="G1741" s="106"/>
      <c r="H1741" s="104" t="str">
        <f t="shared" si="32"/>
        <v/>
      </c>
      <c r="I1741" s="104"/>
      <c r="J1741" s="110" t="s">
        <v>6770</v>
      </c>
      <c r="K1741" s="110" t="s">
        <v>1095</v>
      </c>
      <c r="L1741" s="10" t="s">
        <v>1095</v>
      </c>
    </row>
    <row r="1742" spans="7:12" ht="15" x14ac:dyDescent="0.2">
      <c r="G1742" s="106"/>
      <c r="H1742" s="104" t="str">
        <f t="shared" si="32"/>
        <v/>
      </c>
      <c r="I1742" s="104"/>
      <c r="J1742" s="110" t="s">
        <v>6771</v>
      </c>
      <c r="K1742" s="110" t="s">
        <v>1095</v>
      </c>
      <c r="L1742" s="10" t="s">
        <v>10896</v>
      </c>
    </row>
    <row r="1743" spans="7:12" ht="15" x14ac:dyDescent="0.2">
      <c r="G1743" s="106"/>
      <c r="H1743" s="104" t="str">
        <f t="shared" si="32"/>
        <v/>
      </c>
      <c r="I1743" s="104"/>
      <c r="J1743" s="110" t="s">
        <v>6772</v>
      </c>
      <c r="K1743" s="110" t="s">
        <v>1095</v>
      </c>
      <c r="L1743" s="10" t="s">
        <v>10897</v>
      </c>
    </row>
    <row r="1744" spans="7:12" ht="15" x14ac:dyDescent="0.2">
      <c r="G1744" s="106"/>
      <c r="H1744" s="104" t="str">
        <f t="shared" si="32"/>
        <v/>
      </c>
      <c r="I1744" s="104"/>
      <c r="J1744" s="110" t="s">
        <v>6773</v>
      </c>
      <c r="K1744" s="110" t="s">
        <v>1095</v>
      </c>
      <c r="L1744" s="10" t="s">
        <v>10898</v>
      </c>
    </row>
    <row r="1745" spans="7:12" ht="15" x14ac:dyDescent="0.2">
      <c r="G1745" s="106"/>
      <c r="H1745" s="104" t="str">
        <f t="shared" si="32"/>
        <v/>
      </c>
      <c r="I1745" s="104"/>
      <c r="J1745" s="110" t="s">
        <v>6774</v>
      </c>
      <c r="K1745" s="110" t="s">
        <v>1095</v>
      </c>
      <c r="L1745" s="10" t="s">
        <v>10899</v>
      </c>
    </row>
    <row r="1746" spans="7:12" ht="15" x14ac:dyDescent="0.2">
      <c r="G1746" s="106"/>
      <c r="H1746" s="104" t="str">
        <f t="shared" si="32"/>
        <v/>
      </c>
      <c r="I1746" s="104"/>
      <c r="J1746" s="110" t="s">
        <v>6775</v>
      </c>
      <c r="K1746" s="110" t="s">
        <v>1095</v>
      </c>
      <c r="L1746" s="10" t="s">
        <v>10900</v>
      </c>
    </row>
    <row r="1747" spans="7:12" ht="15" x14ac:dyDescent="0.2">
      <c r="G1747" s="106"/>
      <c r="H1747" s="104" t="str">
        <f t="shared" si="32"/>
        <v/>
      </c>
      <c r="I1747" s="104"/>
      <c r="J1747" s="110" t="s">
        <v>6776</v>
      </c>
      <c r="K1747" s="110" t="s">
        <v>1095</v>
      </c>
      <c r="L1747" s="10" t="s">
        <v>10901</v>
      </c>
    </row>
    <row r="1748" spans="7:12" ht="15" x14ac:dyDescent="0.2">
      <c r="G1748" s="106"/>
      <c r="H1748" s="104" t="str">
        <f t="shared" si="32"/>
        <v/>
      </c>
      <c r="I1748" s="104"/>
      <c r="J1748" s="110" t="s">
        <v>6777</v>
      </c>
      <c r="K1748" s="110" t="s">
        <v>1095</v>
      </c>
      <c r="L1748" s="10" t="s">
        <v>10902</v>
      </c>
    </row>
    <row r="1749" spans="7:12" ht="15" x14ac:dyDescent="0.2">
      <c r="G1749" s="106"/>
      <c r="H1749" s="104" t="str">
        <f t="shared" si="32"/>
        <v/>
      </c>
      <c r="I1749" s="104"/>
      <c r="J1749" s="110" t="s">
        <v>6778</v>
      </c>
      <c r="K1749" s="110" t="s">
        <v>1095</v>
      </c>
      <c r="L1749" s="10" t="s">
        <v>10903</v>
      </c>
    </row>
    <row r="1750" spans="7:12" ht="15" x14ac:dyDescent="0.2">
      <c r="G1750" s="106"/>
      <c r="H1750" s="104" t="str">
        <f t="shared" si="32"/>
        <v/>
      </c>
      <c r="I1750" s="104"/>
      <c r="J1750" s="110" t="s">
        <v>6779</v>
      </c>
      <c r="K1750" s="110" t="s">
        <v>1095</v>
      </c>
      <c r="L1750" s="10" t="s">
        <v>10904</v>
      </c>
    </row>
    <row r="1751" spans="7:12" ht="15" x14ac:dyDescent="0.2">
      <c r="G1751" s="106"/>
      <c r="H1751" s="104" t="str">
        <f t="shared" si="32"/>
        <v/>
      </c>
      <c r="I1751" s="104"/>
      <c r="J1751" s="110" t="s">
        <v>6780</v>
      </c>
      <c r="K1751" s="110" t="s">
        <v>1095</v>
      </c>
      <c r="L1751" s="10" t="s">
        <v>10905</v>
      </c>
    </row>
    <row r="1752" spans="7:12" ht="15" x14ac:dyDescent="0.2">
      <c r="G1752" s="106"/>
      <c r="H1752" s="104" t="str">
        <f t="shared" si="32"/>
        <v/>
      </c>
      <c r="I1752" s="104"/>
      <c r="J1752" s="110" t="s">
        <v>6781</v>
      </c>
      <c r="K1752" s="110" t="s">
        <v>1095</v>
      </c>
      <c r="L1752" s="10" t="s">
        <v>10906</v>
      </c>
    </row>
    <row r="1753" spans="7:12" ht="15" x14ac:dyDescent="0.2">
      <c r="G1753" s="106"/>
      <c r="H1753" s="104" t="str">
        <f t="shared" si="32"/>
        <v/>
      </c>
      <c r="I1753" s="104"/>
      <c r="J1753" s="110" t="s">
        <v>6782</v>
      </c>
      <c r="K1753" s="110" t="s">
        <v>1095</v>
      </c>
      <c r="L1753" s="10" t="s">
        <v>10907</v>
      </c>
    </row>
    <row r="1754" spans="7:12" ht="15" x14ac:dyDescent="0.2">
      <c r="G1754" s="106"/>
      <c r="H1754" s="104" t="str">
        <f t="shared" si="32"/>
        <v/>
      </c>
      <c r="I1754" s="104"/>
      <c r="J1754" s="110" t="s">
        <v>6783</v>
      </c>
      <c r="K1754" s="110" t="s">
        <v>1095</v>
      </c>
      <c r="L1754" s="10" t="s">
        <v>10908</v>
      </c>
    </row>
    <row r="1755" spans="7:12" ht="15" x14ac:dyDescent="0.2">
      <c r="G1755" s="106"/>
      <c r="H1755" s="104" t="str">
        <f t="shared" si="32"/>
        <v/>
      </c>
      <c r="I1755" s="104"/>
      <c r="J1755" s="110" t="s">
        <v>6784</v>
      </c>
      <c r="K1755" s="110" t="s">
        <v>1095</v>
      </c>
      <c r="L1755" s="10" t="s">
        <v>1095</v>
      </c>
    </row>
    <row r="1756" spans="7:12" ht="15" x14ac:dyDescent="0.2">
      <c r="G1756" s="106"/>
      <c r="H1756" s="104" t="str">
        <f t="shared" si="32"/>
        <v/>
      </c>
      <c r="I1756" s="104"/>
      <c r="J1756" s="110" t="s">
        <v>6785</v>
      </c>
      <c r="K1756" s="110" t="s">
        <v>1095</v>
      </c>
      <c r="L1756" s="10" t="s">
        <v>1095</v>
      </c>
    </row>
    <row r="1757" spans="7:12" ht="15" x14ac:dyDescent="0.2">
      <c r="G1757" s="106"/>
      <c r="H1757" s="104" t="str">
        <f t="shared" si="32"/>
        <v/>
      </c>
      <c r="I1757" s="104"/>
      <c r="J1757" s="110" t="s">
        <v>6786</v>
      </c>
      <c r="K1757" s="110" t="s">
        <v>1095</v>
      </c>
      <c r="L1757" s="10" t="s">
        <v>10909</v>
      </c>
    </row>
    <row r="1758" spans="7:12" ht="15" x14ac:dyDescent="0.2">
      <c r="G1758" s="106"/>
      <c r="H1758" s="104" t="str">
        <f t="shared" si="32"/>
        <v/>
      </c>
      <c r="I1758" s="104"/>
      <c r="J1758" s="110" t="s">
        <v>6787</v>
      </c>
      <c r="K1758" s="110" t="s">
        <v>1095</v>
      </c>
      <c r="L1758" s="10" t="s">
        <v>10910</v>
      </c>
    </row>
    <row r="1759" spans="7:12" ht="15" x14ac:dyDescent="0.2">
      <c r="G1759" s="106"/>
      <c r="H1759" s="104" t="str">
        <f t="shared" si="32"/>
        <v/>
      </c>
      <c r="I1759" s="104"/>
      <c r="J1759" s="110" t="s">
        <v>6788</v>
      </c>
      <c r="K1759" s="110" t="s">
        <v>1095</v>
      </c>
      <c r="L1759" s="10" t="s">
        <v>10911</v>
      </c>
    </row>
    <row r="1760" spans="7:12" ht="15" x14ac:dyDescent="0.2">
      <c r="G1760" s="106"/>
      <c r="H1760" s="104" t="str">
        <f t="shared" si="32"/>
        <v/>
      </c>
      <c r="I1760" s="104"/>
      <c r="J1760" s="110" t="s">
        <v>6789</v>
      </c>
      <c r="K1760" s="110" t="s">
        <v>1095</v>
      </c>
      <c r="L1760" s="10" t="s">
        <v>10912</v>
      </c>
    </row>
    <row r="1761" spans="7:12" ht="15" x14ac:dyDescent="0.2">
      <c r="G1761" s="106"/>
      <c r="H1761" s="104" t="str">
        <f t="shared" si="32"/>
        <v/>
      </c>
      <c r="I1761" s="104"/>
      <c r="J1761" s="110" t="s">
        <v>6790</v>
      </c>
      <c r="K1761" s="110" t="s">
        <v>1095</v>
      </c>
      <c r="L1761" s="10" t="s">
        <v>10913</v>
      </c>
    </row>
    <row r="1762" spans="7:12" ht="15" x14ac:dyDescent="0.2">
      <c r="G1762" s="106"/>
      <c r="H1762" s="104" t="str">
        <f t="shared" si="32"/>
        <v/>
      </c>
      <c r="I1762" s="104"/>
      <c r="J1762" s="110" t="s">
        <v>6791</v>
      </c>
      <c r="K1762" s="110" t="s">
        <v>1095</v>
      </c>
      <c r="L1762" s="10" t="s">
        <v>10914</v>
      </c>
    </row>
    <row r="1763" spans="7:12" ht="15" x14ac:dyDescent="0.2">
      <c r="G1763" s="106"/>
      <c r="H1763" s="104" t="str">
        <f t="shared" si="32"/>
        <v/>
      </c>
      <c r="I1763" s="104"/>
      <c r="J1763" s="110" t="s">
        <v>6792</v>
      </c>
      <c r="K1763" s="110" t="s">
        <v>1095</v>
      </c>
      <c r="L1763" s="10" t="s">
        <v>10915</v>
      </c>
    </row>
    <row r="1764" spans="7:12" ht="15" x14ac:dyDescent="0.2">
      <c r="G1764" s="106"/>
      <c r="H1764" s="104" t="str">
        <f t="shared" si="32"/>
        <v/>
      </c>
      <c r="I1764" s="104"/>
      <c r="J1764" s="110" t="s">
        <v>6793</v>
      </c>
      <c r="K1764" s="110" t="s">
        <v>1095</v>
      </c>
      <c r="L1764" s="10" t="s">
        <v>10916</v>
      </c>
    </row>
    <row r="1765" spans="7:12" ht="15" x14ac:dyDescent="0.2">
      <c r="G1765" s="106"/>
      <c r="H1765" s="104" t="str">
        <f t="shared" si="32"/>
        <v/>
      </c>
      <c r="I1765" s="104"/>
      <c r="J1765" s="110" t="s">
        <v>6794</v>
      </c>
      <c r="K1765" s="110" t="s">
        <v>1095</v>
      </c>
      <c r="L1765" s="10" t="s">
        <v>10917</v>
      </c>
    </row>
    <row r="1766" spans="7:12" ht="15" x14ac:dyDescent="0.2">
      <c r="G1766" s="106"/>
      <c r="H1766" s="104" t="str">
        <f t="shared" si="32"/>
        <v/>
      </c>
      <c r="I1766" s="104"/>
      <c r="J1766" s="110" t="s">
        <v>6795</v>
      </c>
      <c r="K1766" s="110" t="s">
        <v>1095</v>
      </c>
      <c r="L1766" s="10" t="s">
        <v>10918</v>
      </c>
    </row>
    <row r="1767" spans="7:12" ht="15" x14ac:dyDescent="0.2">
      <c r="G1767" s="106"/>
      <c r="H1767" s="104" t="str">
        <f t="shared" si="32"/>
        <v/>
      </c>
      <c r="I1767" s="104"/>
      <c r="J1767" s="110" t="s">
        <v>6796</v>
      </c>
      <c r="K1767" s="110" t="s">
        <v>1095</v>
      </c>
      <c r="L1767" s="10" t="s">
        <v>10919</v>
      </c>
    </row>
    <row r="1768" spans="7:12" ht="15" x14ac:dyDescent="0.2">
      <c r="G1768" s="106"/>
      <c r="H1768" s="104" t="str">
        <f t="shared" si="32"/>
        <v/>
      </c>
      <c r="I1768" s="104"/>
      <c r="J1768" s="110" t="s">
        <v>14014</v>
      </c>
      <c r="K1768" s="110" t="s">
        <v>1095</v>
      </c>
      <c r="L1768" s="10" t="s">
        <v>10920</v>
      </c>
    </row>
    <row r="1769" spans="7:12" ht="15" x14ac:dyDescent="0.2">
      <c r="G1769" s="106"/>
      <c r="H1769" s="104" t="str">
        <f t="shared" si="32"/>
        <v/>
      </c>
      <c r="I1769" s="104"/>
      <c r="J1769" s="110" t="s">
        <v>6797</v>
      </c>
      <c r="K1769" s="110" t="s">
        <v>1095</v>
      </c>
      <c r="L1769" s="10" t="s">
        <v>10921</v>
      </c>
    </row>
    <row r="1770" spans="7:12" ht="15" x14ac:dyDescent="0.2">
      <c r="G1770" s="106"/>
      <c r="H1770" s="104" t="str">
        <f t="shared" si="32"/>
        <v/>
      </c>
      <c r="I1770" s="104"/>
      <c r="J1770" s="110" t="s">
        <v>6798</v>
      </c>
      <c r="K1770" s="110" t="s">
        <v>1095</v>
      </c>
      <c r="L1770" s="10" t="s">
        <v>10922</v>
      </c>
    </row>
    <row r="1771" spans="7:12" ht="15" x14ac:dyDescent="0.2">
      <c r="G1771" s="106"/>
      <c r="H1771" s="104" t="str">
        <f t="shared" si="32"/>
        <v/>
      </c>
      <c r="I1771" s="104"/>
      <c r="J1771" s="110" t="s">
        <v>14297</v>
      </c>
      <c r="K1771" s="110" t="s">
        <v>1095</v>
      </c>
      <c r="L1771" s="10" t="s">
        <v>10923</v>
      </c>
    </row>
    <row r="1772" spans="7:12" ht="15" x14ac:dyDescent="0.2">
      <c r="G1772" s="106"/>
      <c r="H1772" s="104" t="str">
        <f t="shared" si="32"/>
        <v/>
      </c>
      <c r="I1772" s="104"/>
      <c r="J1772" s="110" t="s">
        <v>6799</v>
      </c>
      <c r="K1772" s="110" t="s">
        <v>1095</v>
      </c>
      <c r="L1772" s="10" t="s">
        <v>1095</v>
      </c>
    </row>
    <row r="1773" spans="7:12" ht="15" x14ac:dyDescent="0.2">
      <c r="G1773" s="106"/>
      <c r="H1773" s="104" t="str">
        <f t="shared" si="32"/>
        <v/>
      </c>
      <c r="I1773" s="104"/>
      <c r="J1773" s="110" t="s">
        <v>6800</v>
      </c>
      <c r="K1773" s="110" t="s">
        <v>1095</v>
      </c>
      <c r="L1773" s="10" t="s">
        <v>10924</v>
      </c>
    </row>
    <row r="1774" spans="7:12" ht="15" x14ac:dyDescent="0.2">
      <c r="G1774" s="106"/>
      <c r="H1774" s="104" t="str">
        <f t="shared" si="32"/>
        <v/>
      </c>
      <c r="I1774" s="104"/>
      <c r="J1774" s="110" t="s">
        <v>6801</v>
      </c>
      <c r="K1774" s="110" t="s">
        <v>1095</v>
      </c>
      <c r="L1774" s="10" t="s">
        <v>10925</v>
      </c>
    </row>
    <row r="1775" spans="7:12" ht="15" x14ac:dyDescent="0.2">
      <c r="G1775" s="106"/>
      <c r="H1775" s="104" t="str">
        <f t="shared" si="32"/>
        <v/>
      </c>
      <c r="I1775" s="104"/>
      <c r="J1775" s="110" t="s">
        <v>6802</v>
      </c>
      <c r="K1775" s="110" t="s">
        <v>1095</v>
      </c>
      <c r="L1775" s="10" t="s">
        <v>10926</v>
      </c>
    </row>
    <row r="1776" spans="7:12" ht="15" x14ac:dyDescent="0.2">
      <c r="G1776" s="106"/>
      <c r="H1776" s="104" t="str">
        <f t="shared" si="32"/>
        <v/>
      </c>
      <c r="I1776" s="104"/>
      <c r="J1776" s="110" t="s">
        <v>6803</v>
      </c>
      <c r="K1776" s="110" t="s">
        <v>1095</v>
      </c>
      <c r="L1776" s="10" t="s">
        <v>10927</v>
      </c>
    </row>
    <row r="1777" spans="7:12" ht="15" x14ac:dyDescent="0.2">
      <c r="G1777" s="106"/>
      <c r="H1777" s="104" t="str">
        <f t="shared" si="32"/>
        <v/>
      </c>
      <c r="I1777" s="104"/>
      <c r="J1777" s="110" t="s">
        <v>6804</v>
      </c>
      <c r="K1777" s="110" t="s">
        <v>1095</v>
      </c>
      <c r="L1777" s="10" t="s">
        <v>10928</v>
      </c>
    </row>
    <row r="1778" spans="7:12" ht="15" x14ac:dyDescent="0.2">
      <c r="G1778" s="106"/>
      <c r="H1778" s="104" t="str">
        <f t="shared" si="32"/>
        <v/>
      </c>
      <c r="I1778" s="104"/>
      <c r="J1778" s="110" t="s">
        <v>6805</v>
      </c>
      <c r="K1778" s="110" t="s">
        <v>1095</v>
      </c>
      <c r="L1778" s="10" t="s">
        <v>10929</v>
      </c>
    </row>
    <row r="1779" spans="7:12" ht="15" x14ac:dyDescent="0.2">
      <c r="G1779" s="106"/>
      <c r="H1779" s="104" t="str">
        <f t="shared" si="32"/>
        <v/>
      </c>
      <c r="I1779" s="104"/>
      <c r="J1779" s="110" t="s">
        <v>6806</v>
      </c>
      <c r="K1779" s="110" t="s">
        <v>1095</v>
      </c>
      <c r="L1779" s="10" t="s">
        <v>10930</v>
      </c>
    </row>
    <row r="1780" spans="7:12" ht="15" x14ac:dyDescent="0.2">
      <c r="G1780" s="106"/>
      <c r="H1780" s="104" t="str">
        <f t="shared" si="32"/>
        <v/>
      </c>
      <c r="I1780" s="104"/>
      <c r="J1780" s="110" t="s">
        <v>6807</v>
      </c>
      <c r="K1780" s="110" t="s">
        <v>1095</v>
      </c>
      <c r="L1780" s="10" t="s">
        <v>10931</v>
      </c>
    </row>
    <row r="1781" spans="7:12" ht="15" x14ac:dyDescent="0.2">
      <c r="G1781" s="106"/>
      <c r="H1781" s="104" t="str">
        <f t="shared" si="32"/>
        <v/>
      </c>
      <c r="I1781" s="104"/>
      <c r="J1781" s="110" t="s">
        <v>6808</v>
      </c>
      <c r="K1781" s="110" t="s">
        <v>1095</v>
      </c>
      <c r="L1781" s="10" t="s">
        <v>10932</v>
      </c>
    </row>
    <row r="1782" spans="7:12" ht="15" x14ac:dyDescent="0.2">
      <c r="G1782" s="106"/>
      <c r="H1782" s="104" t="str">
        <f t="shared" si="32"/>
        <v/>
      </c>
      <c r="I1782" s="104"/>
      <c r="J1782" s="110" t="s">
        <v>6809</v>
      </c>
      <c r="K1782" s="110" t="s">
        <v>1095</v>
      </c>
      <c r="L1782" s="10" t="s">
        <v>10933</v>
      </c>
    </row>
    <row r="1783" spans="7:12" ht="15" x14ac:dyDescent="0.2">
      <c r="G1783" s="106"/>
      <c r="H1783" s="104" t="str">
        <f t="shared" si="32"/>
        <v/>
      </c>
      <c r="I1783" s="104"/>
      <c r="J1783" s="110" t="s">
        <v>6810</v>
      </c>
      <c r="K1783" s="110" t="s">
        <v>1095</v>
      </c>
      <c r="L1783" s="10" t="s">
        <v>10934</v>
      </c>
    </row>
    <row r="1784" spans="7:12" ht="15" x14ac:dyDescent="0.2">
      <c r="G1784" s="106"/>
      <c r="H1784" s="104" t="str">
        <f t="shared" si="32"/>
        <v/>
      </c>
      <c r="I1784" s="104"/>
      <c r="J1784" s="110" t="s">
        <v>14298</v>
      </c>
      <c r="K1784" s="110" t="s">
        <v>1095</v>
      </c>
      <c r="L1784" s="10" t="s">
        <v>10935</v>
      </c>
    </row>
    <row r="1785" spans="7:12" ht="15" x14ac:dyDescent="0.2">
      <c r="G1785" s="106"/>
      <c r="H1785" s="104" t="str">
        <f t="shared" si="32"/>
        <v/>
      </c>
      <c r="I1785" s="104"/>
      <c r="J1785" s="110" t="s">
        <v>6811</v>
      </c>
      <c r="K1785" s="110" t="s">
        <v>1095</v>
      </c>
      <c r="L1785" s="10" t="s">
        <v>10936</v>
      </c>
    </row>
    <row r="1786" spans="7:12" ht="15" x14ac:dyDescent="0.2">
      <c r="G1786" s="106"/>
      <c r="H1786" s="104" t="str">
        <f t="shared" si="32"/>
        <v/>
      </c>
      <c r="I1786" s="104"/>
      <c r="J1786" s="110" t="s">
        <v>6812</v>
      </c>
      <c r="K1786" s="110" t="s">
        <v>1095</v>
      </c>
      <c r="L1786" s="10" t="s">
        <v>10937</v>
      </c>
    </row>
    <row r="1787" spans="7:12" ht="15" x14ac:dyDescent="0.2">
      <c r="G1787" s="106"/>
      <c r="H1787" s="104" t="str">
        <f t="shared" si="32"/>
        <v/>
      </c>
      <c r="I1787" s="104"/>
      <c r="J1787" s="110" t="s">
        <v>6813</v>
      </c>
      <c r="K1787" s="110" t="s">
        <v>1095</v>
      </c>
      <c r="L1787" s="10" t="s">
        <v>10938</v>
      </c>
    </row>
    <row r="1788" spans="7:12" ht="15" x14ac:dyDescent="0.2">
      <c r="G1788" s="106"/>
      <c r="H1788" s="104" t="str">
        <f t="shared" si="32"/>
        <v/>
      </c>
      <c r="I1788" s="104"/>
      <c r="J1788" s="110" t="s">
        <v>6814</v>
      </c>
      <c r="K1788" s="110" t="s">
        <v>1095</v>
      </c>
      <c r="L1788" s="10" t="s">
        <v>10939</v>
      </c>
    </row>
    <row r="1789" spans="7:12" ht="15" x14ac:dyDescent="0.2">
      <c r="G1789" s="106"/>
      <c r="H1789" s="104" t="str">
        <f t="shared" si="32"/>
        <v/>
      </c>
      <c r="I1789" s="104"/>
      <c r="J1789" s="110" t="s">
        <v>14299</v>
      </c>
      <c r="K1789" s="110" t="s">
        <v>1095</v>
      </c>
      <c r="L1789" s="10" t="s">
        <v>10940</v>
      </c>
    </row>
    <row r="1790" spans="7:12" ht="15" x14ac:dyDescent="0.2">
      <c r="G1790" s="106"/>
      <c r="H1790" s="104" t="str">
        <f t="shared" si="32"/>
        <v/>
      </c>
      <c r="I1790" s="104"/>
      <c r="J1790" s="110" t="s">
        <v>6815</v>
      </c>
      <c r="K1790" s="110" t="s">
        <v>1095</v>
      </c>
      <c r="L1790" s="10" t="s">
        <v>1095</v>
      </c>
    </row>
    <row r="1791" spans="7:12" ht="15" x14ac:dyDescent="0.2">
      <c r="G1791" s="106"/>
      <c r="H1791" s="104" t="str">
        <f t="shared" si="32"/>
        <v/>
      </c>
      <c r="I1791" s="104"/>
      <c r="J1791" s="110" t="s">
        <v>6816</v>
      </c>
      <c r="K1791" s="110" t="s">
        <v>1095</v>
      </c>
      <c r="L1791" s="10" t="s">
        <v>10941</v>
      </c>
    </row>
    <row r="1792" spans="7:12" ht="15" x14ac:dyDescent="0.2">
      <c r="G1792" s="106"/>
      <c r="H1792" s="104" t="str">
        <f t="shared" si="32"/>
        <v/>
      </c>
      <c r="I1792" s="104"/>
      <c r="J1792" s="110" t="s">
        <v>6817</v>
      </c>
      <c r="K1792" s="110" t="s">
        <v>1095</v>
      </c>
      <c r="L1792" s="10" t="s">
        <v>10942</v>
      </c>
    </row>
    <row r="1793" spans="7:12" ht="15" x14ac:dyDescent="0.2">
      <c r="G1793" s="106"/>
      <c r="H1793" s="104" t="str">
        <f t="shared" si="32"/>
        <v/>
      </c>
      <c r="I1793" s="104"/>
      <c r="J1793" s="110" t="s">
        <v>6818</v>
      </c>
      <c r="K1793" s="110" t="s">
        <v>1095</v>
      </c>
      <c r="L1793" s="10" t="s">
        <v>10943</v>
      </c>
    </row>
    <row r="1794" spans="7:12" ht="15" x14ac:dyDescent="0.2">
      <c r="G1794" s="106"/>
      <c r="H1794" s="104" t="str">
        <f t="shared" si="32"/>
        <v/>
      </c>
      <c r="I1794" s="104"/>
      <c r="J1794" s="110" t="s">
        <v>14300</v>
      </c>
      <c r="K1794" s="110" t="s">
        <v>1095</v>
      </c>
      <c r="L1794" s="10" t="s">
        <v>10944</v>
      </c>
    </row>
    <row r="1795" spans="7:12" ht="15" x14ac:dyDescent="0.2">
      <c r="G1795" s="106"/>
      <c r="H1795" s="104" t="str">
        <f t="shared" si="32"/>
        <v/>
      </c>
      <c r="I1795" s="104"/>
      <c r="J1795" s="110" t="s">
        <v>6819</v>
      </c>
      <c r="K1795" s="110" t="s">
        <v>1095</v>
      </c>
      <c r="L1795" s="10" t="s">
        <v>1095</v>
      </c>
    </row>
    <row r="1796" spans="7:12" ht="15" x14ac:dyDescent="0.2">
      <c r="G1796" s="106"/>
      <c r="H1796" s="104" t="str">
        <f t="shared" si="32"/>
        <v/>
      </c>
      <c r="I1796" s="104"/>
      <c r="J1796" s="110" t="s">
        <v>6820</v>
      </c>
      <c r="K1796" s="110" t="s">
        <v>1095</v>
      </c>
      <c r="L1796" s="10" t="s">
        <v>10945</v>
      </c>
    </row>
    <row r="1797" spans="7:12" ht="15" x14ac:dyDescent="0.2">
      <c r="G1797" s="106"/>
      <c r="H1797" s="104" t="str">
        <f t="shared" si="32"/>
        <v/>
      </c>
      <c r="I1797" s="104"/>
      <c r="J1797" s="110" t="s">
        <v>14015</v>
      </c>
      <c r="K1797" s="110" t="s">
        <v>1095</v>
      </c>
      <c r="L1797" s="10" t="s">
        <v>10946</v>
      </c>
    </row>
    <row r="1798" spans="7:12" ht="15" x14ac:dyDescent="0.2">
      <c r="G1798" s="106"/>
      <c r="H1798" s="104" t="str">
        <f t="shared" si="32"/>
        <v/>
      </c>
      <c r="I1798" s="104"/>
      <c r="J1798" s="110" t="s">
        <v>6821</v>
      </c>
      <c r="K1798" s="110" t="s">
        <v>1095</v>
      </c>
      <c r="L1798" s="10" t="s">
        <v>10947</v>
      </c>
    </row>
    <row r="1799" spans="7:12" ht="15" x14ac:dyDescent="0.2">
      <c r="G1799" s="106"/>
      <c r="H1799" s="104" t="str">
        <f t="shared" si="32"/>
        <v/>
      </c>
      <c r="I1799" s="104"/>
      <c r="J1799" s="110" t="s">
        <v>6822</v>
      </c>
      <c r="K1799" s="110" t="s">
        <v>1095</v>
      </c>
      <c r="L1799" s="10" t="s">
        <v>10948</v>
      </c>
    </row>
    <row r="1800" spans="7:12" ht="15" x14ac:dyDescent="0.2">
      <c r="G1800" s="106"/>
      <c r="H1800" s="104" t="str">
        <f t="shared" si="32"/>
        <v/>
      </c>
      <c r="I1800" s="104"/>
      <c r="J1800" s="110" t="s">
        <v>6823</v>
      </c>
      <c r="K1800" s="110" t="s">
        <v>1095</v>
      </c>
      <c r="L1800" s="10" t="s">
        <v>10949</v>
      </c>
    </row>
    <row r="1801" spans="7:12" ht="15" x14ac:dyDescent="0.2">
      <c r="G1801" s="106"/>
      <c r="H1801" s="104" t="str">
        <f t="shared" ref="H1801:H1864" si="33">IF(I1801="","",IFERROR((INDEX(A:D,MATCH($I1801,D:D,0),2)),""))</f>
        <v/>
      </c>
      <c r="I1801" s="104"/>
      <c r="J1801" s="110" t="s">
        <v>6824</v>
      </c>
      <c r="K1801" s="110" t="s">
        <v>1095</v>
      </c>
      <c r="L1801" s="10" t="s">
        <v>1095</v>
      </c>
    </row>
    <row r="1802" spans="7:12" ht="15" x14ac:dyDescent="0.2">
      <c r="G1802" s="106"/>
      <c r="H1802" s="104" t="str">
        <f t="shared" si="33"/>
        <v/>
      </c>
      <c r="I1802" s="104"/>
      <c r="J1802" s="110" t="s">
        <v>6825</v>
      </c>
      <c r="K1802" s="110" t="s">
        <v>1095</v>
      </c>
      <c r="L1802" s="10" t="s">
        <v>10950</v>
      </c>
    </row>
    <row r="1803" spans="7:12" ht="15" x14ac:dyDescent="0.2">
      <c r="G1803" s="106"/>
      <c r="H1803" s="104" t="str">
        <f t="shared" si="33"/>
        <v/>
      </c>
      <c r="I1803" s="104"/>
      <c r="J1803" s="110" t="s">
        <v>6826</v>
      </c>
      <c r="K1803" s="110" t="s">
        <v>1095</v>
      </c>
      <c r="L1803" s="10" t="s">
        <v>10951</v>
      </c>
    </row>
    <row r="1804" spans="7:12" ht="15" x14ac:dyDescent="0.2">
      <c r="G1804" s="106"/>
      <c r="H1804" s="104" t="str">
        <f t="shared" si="33"/>
        <v/>
      </c>
      <c r="I1804" s="104"/>
      <c r="J1804" s="110" t="s">
        <v>6827</v>
      </c>
      <c r="K1804" s="110" t="s">
        <v>1095</v>
      </c>
      <c r="L1804" s="10" t="s">
        <v>10952</v>
      </c>
    </row>
    <row r="1805" spans="7:12" ht="15" x14ac:dyDescent="0.2">
      <c r="G1805" s="106"/>
      <c r="H1805" s="104" t="str">
        <f t="shared" si="33"/>
        <v/>
      </c>
      <c r="I1805" s="104"/>
      <c r="J1805" s="110" t="s">
        <v>6828</v>
      </c>
      <c r="K1805" s="110" t="s">
        <v>1095</v>
      </c>
      <c r="L1805" s="10" t="s">
        <v>10953</v>
      </c>
    </row>
    <row r="1806" spans="7:12" ht="15" x14ac:dyDescent="0.2">
      <c r="G1806" s="106"/>
      <c r="H1806" s="104" t="str">
        <f t="shared" si="33"/>
        <v/>
      </c>
      <c r="I1806" s="104"/>
      <c r="J1806" s="110" t="s">
        <v>6829</v>
      </c>
      <c r="K1806" s="110" t="s">
        <v>1095</v>
      </c>
      <c r="L1806" s="10" t="s">
        <v>1095</v>
      </c>
    </row>
    <row r="1807" spans="7:12" ht="15" x14ac:dyDescent="0.2">
      <c r="G1807" s="106"/>
      <c r="H1807" s="104" t="str">
        <f t="shared" si="33"/>
        <v/>
      </c>
      <c r="I1807" s="104"/>
      <c r="J1807" s="110" t="s">
        <v>6830</v>
      </c>
      <c r="K1807" s="110" t="s">
        <v>1095</v>
      </c>
      <c r="L1807" s="10" t="s">
        <v>10954</v>
      </c>
    </row>
    <row r="1808" spans="7:12" ht="15" x14ac:dyDescent="0.2">
      <c r="G1808" s="106"/>
      <c r="H1808" s="104" t="str">
        <f t="shared" si="33"/>
        <v/>
      </c>
      <c r="I1808" s="104"/>
      <c r="J1808" s="110" t="s">
        <v>6831</v>
      </c>
      <c r="K1808" s="110" t="s">
        <v>1095</v>
      </c>
      <c r="L1808" s="10" t="s">
        <v>1095</v>
      </c>
    </row>
    <row r="1809" spans="7:12" ht="15" x14ac:dyDescent="0.2">
      <c r="G1809" s="106"/>
      <c r="H1809" s="104" t="str">
        <f t="shared" si="33"/>
        <v/>
      </c>
      <c r="I1809" s="104"/>
      <c r="J1809" s="110" t="s">
        <v>14301</v>
      </c>
      <c r="K1809" s="110" t="s">
        <v>1095</v>
      </c>
      <c r="L1809" s="10" t="s">
        <v>10955</v>
      </c>
    </row>
    <row r="1810" spans="7:12" ht="15" x14ac:dyDescent="0.2">
      <c r="G1810" s="106"/>
      <c r="H1810" s="104" t="str">
        <f t="shared" si="33"/>
        <v/>
      </c>
      <c r="I1810" s="104"/>
      <c r="J1810" s="110" t="s">
        <v>14302</v>
      </c>
      <c r="K1810" s="110" t="s">
        <v>1095</v>
      </c>
      <c r="L1810" s="10" t="s">
        <v>10956</v>
      </c>
    </row>
    <row r="1811" spans="7:12" ht="15" x14ac:dyDescent="0.2">
      <c r="G1811" s="106"/>
      <c r="H1811" s="104" t="str">
        <f t="shared" si="33"/>
        <v/>
      </c>
      <c r="I1811" s="104"/>
      <c r="J1811" s="110" t="s">
        <v>14303</v>
      </c>
      <c r="K1811" s="110" t="s">
        <v>1095</v>
      </c>
      <c r="L1811" s="10" t="s">
        <v>10956</v>
      </c>
    </row>
    <row r="1812" spans="7:12" ht="15" x14ac:dyDescent="0.2">
      <c r="G1812" s="106"/>
      <c r="H1812" s="104" t="str">
        <f t="shared" si="33"/>
        <v/>
      </c>
      <c r="I1812" s="104"/>
      <c r="J1812" s="110" t="s">
        <v>14304</v>
      </c>
      <c r="K1812" s="110" t="s">
        <v>1095</v>
      </c>
      <c r="L1812" s="10" t="s">
        <v>10957</v>
      </c>
    </row>
    <row r="1813" spans="7:12" ht="15" x14ac:dyDescent="0.2">
      <c r="G1813" s="106"/>
      <c r="H1813" s="104" t="str">
        <f t="shared" si="33"/>
        <v/>
      </c>
      <c r="I1813" s="104"/>
      <c r="J1813" s="110" t="s">
        <v>6832</v>
      </c>
      <c r="K1813" s="110" t="s">
        <v>1095</v>
      </c>
      <c r="L1813" s="10" t="s">
        <v>10958</v>
      </c>
    </row>
    <row r="1814" spans="7:12" ht="15" x14ac:dyDescent="0.2">
      <c r="G1814" s="106"/>
      <c r="H1814" s="104" t="str">
        <f t="shared" si="33"/>
        <v/>
      </c>
      <c r="I1814" s="104"/>
      <c r="J1814" s="110" t="s">
        <v>14305</v>
      </c>
      <c r="K1814" s="110" t="s">
        <v>1095</v>
      </c>
      <c r="L1814" s="10" t="s">
        <v>10959</v>
      </c>
    </row>
    <row r="1815" spans="7:12" ht="15" x14ac:dyDescent="0.2">
      <c r="G1815" s="106"/>
      <c r="H1815" s="104" t="str">
        <f t="shared" si="33"/>
        <v/>
      </c>
      <c r="I1815" s="104"/>
      <c r="J1815" s="110" t="s">
        <v>6833</v>
      </c>
      <c r="K1815" s="110" t="s">
        <v>1095</v>
      </c>
      <c r="L1815" s="10" t="s">
        <v>10960</v>
      </c>
    </row>
    <row r="1816" spans="7:12" ht="15" x14ac:dyDescent="0.2">
      <c r="G1816" s="106"/>
      <c r="H1816" s="104" t="str">
        <f t="shared" si="33"/>
        <v/>
      </c>
      <c r="I1816" s="104"/>
      <c r="J1816" s="110" t="s">
        <v>6834</v>
      </c>
      <c r="K1816" s="110" t="s">
        <v>1095</v>
      </c>
      <c r="L1816" s="10" t="s">
        <v>10961</v>
      </c>
    </row>
    <row r="1817" spans="7:12" ht="15" x14ac:dyDescent="0.2">
      <c r="G1817" s="106"/>
      <c r="H1817" s="104" t="str">
        <f t="shared" si="33"/>
        <v/>
      </c>
      <c r="I1817" s="104"/>
      <c r="J1817" s="110" t="s">
        <v>14306</v>
      </c>
      <c r="K1817" s="110" t="s">
        <v>1095</v>
      </c>
      <c r="L1817" s="10" t="s">
        <v>10962</v>
      </c>
    </row>
    <row r="1818" spans="7:12" ht="15" x14ac:dyDescent="0.2">
      <c r="G1818" s="106"/>
      <c r="H1818" s="104" t="str">
        <f t="shared" si="33"/>
        <v/>
      </c>
      <c r="I1818" s="104"/>
      <c r="J1818" s="110" t="s">
        <v>14307</v>
      </c>
      <c r="K1818" s="110" t="s">
        <v>1095</v>
      </c>
      <c r="L1818" s="10" t="s">
        <v>10963</v>
      </c>
    </row>
    <row r="1819" spans="7:12" ht="15" x14ac:dyDescent="0.2">
      <c r="G1819" s="106"/>
      <c r="H1819" s="104" t="str">
        <f t="shared" si="33"/>
        <v/>
      </c>
      <c r="I1819" s="104"/>
      <c r="J1819" s="110" t="s">
        <v>6835</v>
      </c>
      <c r="K1819" s="110" t="s">
        <v>1095</v>
      </c>
      <c r="L1819" s="10" t="s">
        <v>1095</v>
      </c>
    </row>
    <row r="1820" spans="7:12" ht="15" x14ac:dyDescent="0.2">
      <c r="G1820" s="106"/>
      <c r="H1820" s="104" t="str">
        <f t="shared" si="33"/>
        <v/>
      </c>
      <c r="I1820" s="104"/>
      <c r="J1820" s="110" t="s">
        <v>6836</v>
      </c>
      <c r="K1820" s="110" t="s">
        <v>1095</v>
      </c>
      <c r="L1820" s="10" t="s">
        <v>10964</v>
      </c>
    </row>
    <row r="1821" spans="7:12" ht="15" x14ac:dyDescent="0.2">
      <c r="G1821" s="106"/>
      <c r="H1821" s="104" t="str">
        <f t="shared" si="33"/>
        <v/>
      </c>
      <c r="I1821" s="104"/>
      <c r="J1821" s="110" t="s">
        <v>6837</v>
      </c>
      <c r="K1821" s="110" t="s">
        <v>1095</v>
      </c>
      <c r="L1821" s="10" t="s">
        <v>10965</v>
      </c>
    </row>
    <row r="1822" spans="7:12" ht="15" x14ac:dyDescent="0.2">
      <c r="G1822" s="106"/>
      <c r="H1822" s="104" t="str">
        <f t="shared" si="33"/>
        <v/>
      </c>
      <c r="I1822" s="104"/>
      <c r="J1822" s="110" t="s">
        <v>6838</v>
      </c>
      <c r="K1822" s="110" t="s">
        <v>1095</v>
      </c>
      <c r="L1822" s="10" t="s">
        <v>10964</v>
      </c>
    </row>
    <row r="1823" spans="7:12" ht="15" x14ac:dyDescent="0.2">
      <c r="G1823" s="106"/>
      <c r="H1823" s="104" t="str">
        <f t="shared" si="33"/>
        <v/>
      </c>
      <c r="I1823" s="104"/>
      <c r="J1823" s="110" t="s">
        <v>6839</v>
      </c>
      <c r="K1823" s="110" t="s">
        <v>1095</v>
      </c>
      <c r="L1823" s="10" t="s">
        <v>10966</v>
      </c>
    </row>
    <row r="1824" spans="7:12" ht="15" x14ac:dyDescent="0.2">
      <c r="G1824" s="106"/>
      <c r="H1824" s="104" t="str">
        <f t="shared" si="33"/>
        <v/>
      </c>
      <c r="I1824" s="104"/>
      <c r="J1824" s="110" t="s">
        <v>6840</v>
      </c>
      <c r="K1824" s="110" t="s">
        <v>1095</v>
      </c>
      <c r="L1824" s="10" t="s">
        <v>10967</v>
      </c>
    </row>
    <row r="1825" spans="7:12" ht="15" x14ac:dyDescent="0.2">
      <c r="G1825" s="106"/>
      <c r="H1825" s="104" t="str">
        <f t="shared" si="33"/>
        <v/>
      </c>
      <c r="I1825" s="104"/>
      <c r="J1825" s="110" t="s">
        <v>14308</v>
      </c>
      <c r="K1825" s="110" t="s">
        <v>1095</v>
      </c>
      <c r="L1825" s="10" t="s">
        <v>10968</v>
      </c>
    </row>
    <row r="1826" spans="7:12" ht="15" x14ac:dyDescent="0.2">
      <c r="G1826" s="106"/>
      <c r="H1826" s="104" t="str">
        <f t="shared" si="33"/>
        <v/>
      </c>
      <c r="I1826" s="104"/>
      <c r="J1826" s="110" t="s">
        <v>14309</v>
      </c>
      <c r="K1826" s="110" t="s">
        <v>1095</v>
      </c>
      <c r="L1826" s="10" t="s">
        <v>10969</v>
      </c>
    </row>
    <row r="1827" spans="7:12" ht="15" x14ac:dyDescent="0.2">
      <c r="G1827" s="106"/>
      <c r="H1827" s="104" t="str">
        <f t="shared" si="33"/>
        <v/>
      </c>
      <c r="I1827" s="104"/>
      <c r="J1827" s="110" t="s">
        <v>6841</v>
      </c>
      <c r="K1827" s="110" t="s">
        <v>1095</v>
      </c>
      <c r="L1827" s="10" t="s">
        <v>1095</v>
      </c>
    </row>
    <row r="1828" spans="7:12" ht="15" x14ac:dyDescent="0.2">
      <c r="G1828" s="106"/>
      <c r="H1828" s="104" t="str">
        <f t="shared" si="33"/>
        <v/>
      </c>
      <c r="I1828" s="104"/>
      <c r="J1828" s="110" t="s">
        <v>6842</v>
      </c>
      <c r="K1828" s="110" t="s">
        <v>1095</v>
      </c>
      <c r="L1828" s="10" t="s">
        <v>10970</v>
      </c>
    </row>
    <row r="1829" spans="7:12" ht="15" x14ac:dyDescent="0.2">
      <c r="G1829" s="106"/>
      <c r="H1829" s="104" t="str">
        <f t="shared" si="33"/>
        <v/>
      </c>
      <c r="I1829" s="104"/>
      <c r="J1829" s="110" t="s">
        <v>6843</v>
      </c>
      <c r="K1829" s="110" t="s">
        <v>1095</v>
      </c>
      <c r="L1829" s="10" t="s">
        <v>10971</v>
      </c>
    </row>
    <row r="1830" spans="7:12" ht="15" x14ac:dyDescent="0.2">
      <c r="G1830" s="106"/>
      <c r="H1830" s="104" t="str">
        <f t="shared" si="33"/>
        <v/>
      </c>
      <c r="I1830" s="104"/>
      <c r="J1830" s="110" t="s">
        <v>14310</v>
      </c>
      <c r="K1830" s="110" t="s">
        <v>1095</v>
      </c>
      <c r="L1830" s="10" t="s">
        <v>10972</v>
      </c>
    </row>
    <row r="1831" spans="7:12" ht="15" x14ac:dyDescent="0.2">
      <c r="G1831" s="106"/>
      <c r="H1831" s="104" t="str">
        <f t="shared" si="33"/>
        <v/>
      </c>
      <c r="I1831" s="104"/>
      <c r="J1831" s="110" t="s">
        <v>6844</v>
      </c>
      <c r="K1831" s="110" t="s">
        <v>1095</v>
      </c>
      <c r="L1831" s="10" t="s">
        <v>10973</v>
      </c>
    </row>
    <row r="1832" spans="7:12" ht="15" x14ac:dyDescent="0.2">
      <c r="G1832" s="106"/>
      <c r="H1832" s="104" t="str">
        <f t="shared" si="33"/>
        <v/>
      </c>
      <c r="I1832" s="104"/>
      <c r="J1832" s="110" t="s">
        <v>6845</v>
      </c>
      <c r="K1832" s="110" t="s">
        <v>1095</v>
      </c>
      <c r="L1832" s="10" t="s">
        <v>10974</v>
      </c>
    </row>
    <row r="1833" spans="7:12" ht="15" x14ac:dyDescent="0.2">
      <c r="G1833" s="106"/>
      <c r="H1833" s="104" t="str">
        <f t="shared" si="33"/>
        <v/>
      </c>
      <c r="I1833" s="104"/>
      <c r="J1833" s="110" t="s">
        <v>6846</v>
      </c>
      <c r="K1833" s="110" t="s">
        <v>1095</v>
      </c>
      <c r="L1833" s="10" t="s">
        <v>1095</v>
      </c>
    </row>
    <row r="1834" spans="7:12" ht="15" x14ac:dyDescent="0.2">
      <c r="G1834" s="106"/>
      <c r="H1834" s="104" t="str">
        <f t="shared" si="33"/>
        <v/>
      </c>
      <c r="I1834" s="104"/>
      <c r="J1834" s="110" t="s">
        <v>14311</v>
      </c>
      <c r="K1834" s="110" t="s">
        <v>1095</v>
      </c>
      <c r="L1834" s="10" t="s">
        <v>10975</v>
      </c>
    </row>
    <row r="1835" spans="7:12" ht="15" x14ac:dyDescent="0.2">
      <c r="G1835" s="106"/>
      <c r="H1835" s="104" t="str">
        <f t="shared" si="33"/>
        <v/>
      </c>
      <c r="I1835" s="104"/>
      <c r="J1835" s="110" t="s">
        <v>6847</v>
      </c>
      <c r="K1835" s="110" t="s">
        <v>1095</v>
      </c>
      <c r="L1835" s="10" t="s">
        <v>10976</v>
      </c>
    </row>
    <row r="1836" spans="7:12" ht="15" x14ac:dyDescent="0.2">
      <c r="G1836" s="106"/>
      <c r="H1836" s="104" t="str">
        <f t="shared" si="33"/>
        <v/>
      </c>
      <c r="I1836" s="104"/>
      <c r="J1836" s="110" t="s">
        <v>6848</v>
      </c>
      <c r="K1836" s="110" t="s">
        <v>1095</v>
      </c>
      <c r="L1836" s="10" t="s">
        <v>10977</v>
      </c>
    </row>
    <row r="1837" spans="7:12" ht="15" x14ac:dyDescent="0.2">
      <c r="G1837" s="106"/>
      <c r="H1837" s="104" t="str">
        <f t="shared" si="33"/>
        <v/>
      </c>
      <c r="I1837" s="104"/>
      <c r="J1837" s="110" t="s">
        <v>14312</v>
      </c>
      <c r="K1837" s="110" t="s">
        <v>1095</v>
      </c>
      <c r="L1837" s="10" t="s">
        <v>10978</v>
      </c>
    </row>
    <row r="1838" spans="7:12" ht="15" x14ac:dyDescent="0.2">
      <c r="G1838" s="106"/>
      <c r="H1838" s="104" t="str">
        <f t="shared" si="33"/>
        <v/>
      </c>
      <c r="I1838" s="104"/>
      <c r="J1838" s="110" t="s">
        <v>6849</v>
      </c>
      <c r="K1838" s="110" t="s">
        <v>1095</v>
      </c>
      <c r="L1838" s="10" t="s">
        <v>10979</v>
      </c>
    </row>
    <row r="1839" spans="7:12" ht="15" x14ac:dyDescent="0.2">
      <c r="G1839" s="106"/>
      <c r="H1839" s="104" t="str">
        <f t="shared" si="33"/>
        <v/>
      </c>
      <c r="I1839" s="104"/>
      <c r="J1839" s="110" t="s">
        <v>6850</v>
      </c>
      <c r="K1839" s="110" t="s">
        <v>1095</v>
      </c>
      <c r="L1839" s="10" t="s">
        <v>10980</v>
      </c>
    </row>
    <row r="1840" spans="7:12" ht="15" x14ac:dyDescent="0.2">
      <c r="G1840" s="106"/>
      <c r="H1840" s="104" t="str">
        <f t="shared" si="33"/>
        <v/>
      </c>
      <c r="I1840" s="104"/>
      <c r="J1840" s="110" t="s">
        <v>6851</v>
      </c>
      <c r="K1840" s="110" t="s">
        <v>1095</v>
      </c>
      <c r="L1840" s="10" t="s">
        <v>10981</v>
      </c>
    </row>
    <row r="1841" spans="7:12" ht="15" x14ac:dyDescent="0.2">
      <c r="G1841" s="106"/>
      <c r="H1841" s="104" t="str">
        <f t="shared" si="33"/>
        <v/>
      </c>
      <c r="I1841" s="104"/>
      <c r="J1841" s="110" t="s">
        <v>6852</v>
      </c>
      <c r="K1841" s="110" t="s">
        <v>1095</v>
      </c>
      <c r="L1841" s="10" t="s">
        <v>10982</v>
      </c>
    </row>
    <row r="1842" spans="7:12" ht="15" x14ac:dyDescent="0.2">
      <c r="G1842" s="106"/>
      <c r="H1842" s="104" t="str">
        <f t="shared" si="33"/>
        <v/>
      </c>
      <c r="I1842" s="104"/>
      <c r="J1842" s="110" t="s">
        <v>6853</v>
      </c>
      <c r="K1842" s="110" t="s">
        <v>1095</v>
      </c>
      <c r="L1842" s="10" t="s">
        <v>10983</v>
      </c>
    </row>
    <row r="1843" spans="7:12" ht="15" x14ac:dyDescent="0.2">
      <c r="G1843" s="106"/>
      <c r="H1843" s="104" t="str">
        <f t="shared" si="33"/>
        <v/>
      </c>
      <c r="I1843" s="104"/>
      <c r="J1843" s="110" t="s">
        <v>6854</v>
      </c>
      <c r="K1843" s="110" t="s">
        <v>1095</v>
      </c>
      <c r="L1843" s="10" t="s">
        <v>10984</v>
      </c>
    </row>
    <row r="1844" spans="7:12" ht="15" x14ac:dyDescent="0.2">
      <c r="G1844" s="106"/>
      <c r="H1844" s="104" t="str">
        <f t="shared" si="33"/>
        <v/>
      </c>
      <c r="I1844" s="104"/>
      <c r="J1844" s="110" t="s">
        <v>6855</v>
      </c>
      <c r="K1844" s="110" t="s">
        <v>1095</v>
      </c>
      <c r="L1844" s="10" t="s">
        <v>10985</v>
      </c>
    </row>
    <row r="1845" spans="7:12" ht="15" x14ac:dyDescent="0.2">
      <c r="G1845" s="106"/>
      <c r="H1845" s="104" t="str">
        <f t="shared" si="33"/>
        <v/>
      </c>
      <c r="I1845" s="104"/>
      <c r="J1845" s="110" t="s">
        <v>6856</v>
      </c>
      <c r="K1845" s="110" t="s">
        <v>1095</v>
      </c>
      <c r="L1845" s="10" t="s">
        <v>10986</v>
      </c>
    </row>
    <row r="1846" spans="7:12" ht="15" x14ac:dyDescent="0.2">
      <c r="G1846" s="106"/>
      <c r="H1846" s="104" t="str">
        <f t="shared" si="33"/>
        <v/>
      </c>
      <c r="I1846" s="104"/>
      <c r="J1846" s="110" t="s">
        <v>6857</v>
      </c>
      <c r="K1846" s="110" t="s">
        <v>1095</v>
      </c>
      <c r="L1846" s="10" t="s">
        <v>10986</v>
      </c>
    </row>
    <row r="1847" spans="7:12" ht="15" x14ac:dyDescent="0.2">
      <c r="G1847" s="106"/>
      <c r="H1847" s="104" t="str">
        <f t="shared" si="33"/>
        <v/>
      </c>
      <c r="I1847" s="104"/>
      <c r="J1847" s="110" t="s">
        <v>6858</v>
      </c>
      <c r="K1847" s="110" t="s">
        <v>1095</v>
      </c>
      <c r="L1847" s="10" t="s">
        <v>10987</v>
      </c>
    </row>
    <row r="1848" spans="7:12" ht="15" x14ac:dyDescent="0.2">
      <c r="G1848" s="106"/>
      <c r="H1848" s="104" t="str">
        <f t="shared" si="33"/>
        <v/>
      </c>
      <c r="I1848" s="104"/>
      <c r="J1848" s="110" t="s">
        <v>6859</v>
      </c>
      <c r="K1848" s="110" t="s">
        <v>1095</v>
      </c>
      <c r="L1848" s="10" t="s">
        <v>10988</v>
      </c>
    </row>
    <row r="1849" spans="7:12" ht="15" x14ac:dyDescent="0.2">
      <c r="G1849" s="106"/>
      <c r="H1849" s="104" t="str">
        <f t="shared" si="33"/>
        <v/>
      </c>
      <c r="I1849" s="104"/>
      <c r="J1849" s="110" t="s">
        <v>6860</v>
      </c>
      <c r="K1849" s="110" t="s">
        <v>1095</v>
      </c>
      <c r="L1849" s="10" t="s">
        <v>10989</v>
      </c>
    </row>
    <row r="1850" spans="7:12" ht="15" x14ac:dyDescent="0.2">
      <c r="G1850" s="106"/>
      <c r="H1850" s="104" t="str">
        <f t="shared" si="33"/>
        <v/>
      </c>
      <c r="I1850" s="104"/>
      <c r="J1850" s="110" t="s">
        <v>6861</v>
      </c>
      <c r="K1850" s="110" t="s">
        <v>1095</v>
      </c>
      <c r="L1850" s="10" t="s">
        <v>10990</v>
      </c>
    </row>
    <row r="1851" spans="7:12" ht="15" x14ac:dyDescent="0.2">
      <c r="G1851" s="106"/>
      <c r="H1851" s="104" t="str">
        <f t="shared" si="33"/>
        <v/>
      </c>
      <c r="I1851" s="104"/>
      <c r="J1851" s="110" t="s">
        <v>6862</v>
      </c>
      <c r="K1851" s="110" t="s">
        <v>1095</v>
      </c>
      <c r="L1851" s="10" t="s">
        <v>1095</v>
      </c>
    </row>
    <row r="1852" spans="7:12" ht="15" x14ac:dyDescent="0.2">
      <c r="G1852" s="106"/>
      <c r="H1852" s="104" t="str">
        <f t="shared" si="33"/>
        <v/>
      </c>
      <c r="I1852" s="104"/>
      <c r="J1852" s="110" t="s">
        <v>6863</v>
      </c>
      <c r="K1852" s="110" t="s">
        <v>1095</v>
      </c>
      <c r="L1852" s="10" t="s">
        <v>10991</v>
      </c>
    </row>
    <row r="1853" spans="7:12" ht="15" x14ac:dyDescent="0.2">
      <c r="G1853" s="106"/>
      <c r="H1853" s="104" t="str">
        <f t="shared" si="33"/>
        <v/>
      </c>
      <c r="I1853" s="104"/>
      <c r="J1853" s="110" t="s">
        <v>6864</v>
      </c>
      <c r="K1853" s="110" t="s">
        <v>1095</v>
      </c>
      <c r="L1853" s="10" t="s">
        <v>10992</v>
      </c>
    </row>
    <row r="1854" spans="7:12" ht="15" x14ac:dyDescent="0.2">
      <c r="G1854" s="106"/>
      <c r="H1854" s="104" t="str">
        <f t="shared" si="33"/>
        <v/>
      </c>
      <c r="I1854" s="104"/>
      <c r="J1854" s="110" t="s">
        <v>6865</v>
      </c>
      <c r="K1854" s="110" t="s">
        <v>1095</v>
      </c>
      <c r="L1854" s="10" t="s">
        <v>10993</v>
      </c>
    </row>
    <row r="1855" spans="7:12" ht="15" x14ac:dyDescent="0.2">
      <c r="G1855" s="106"/>
      <c r="H1855" s="104" t="str">
        <f t="shared" si="33"/>
        <v/>
      </c>
      <c r="I1855" s="104"/>
      <c r="J1855" s="110" t="s">
        <v>6866</v>
      </c>
      <c r="K1855" s="110" t="s">
        <v>1095</v>
      </c>
      <c r="L1855" s="10" t="s">
        <v>10994</v>
      </c>
    </row>
    <row r="1856" spans="7:12" ht="15" x14ac:dyDescent="0.2">
      <c r="G1856" s="106"/>
      <c r="H1856" s="104" t="str">
        <f t="shared" si="33"/>
        <v/>
      </c>
      <c r="I1856" s="104"/>
      <c r="J1856" s="110" t="s">
        <v>6867</v>
      </c>
      <c r="K1856" s="110" t="s">
        <v>1095</v>
      </c>
      <c r="L1856" s="10" t="s">
        <v>10995</v>
      </c>
    </row>
    <row r="1857" spans="7:12" ht="15" x14ac:dyDescent="0.2">
      <c r="G1857" s="106"/>
      <c r="H1857" s="104" t="str">
        <f t="shared" si="33"/>
        <v/>
      </c>
      <c r="I1857" s="104"/>
      <c r="J1857" s="110" t="s">
        <v>6868</v>
      </c>
      <c r="K1857" s="110" t="s">
        <v>1095</v>
      </c>
      <c r="L1857" s="10" t="s">
        <v>10996</v>
      </c>
    </row>
    <row r="1858" spans="7:12" ht="15" x14ac:dyDescent="0.2">
      <c r="G1858" s="106"/>
      <c r="H1858" s="104" t="str">
        <f t="shared" si="33"/>
        <v/>
      </c>
      <c r="I1858" s="104"/>
      <c r="J1858" s="110" t="s">
        <v>6869</v>
      </c>
      <c r="K1858" s="110" t="s">
        <v>1095</v>
      </c>
      <c r="L1858" s="10" t="s">
        <v>1095</v>
      </c>
    </row>
    <row r="1859" spans="7:12" ht="15" x14ac:dyDescent="0.2">
      <c r="G1859" s="106"/>
      <c r="H1859" s="104" t="str">
        <f t="shared" si="33"/>
        <v/>
      </c>
      <c r="I1859" s="104"/>
      <c r="J1859" s="110" t="s">
        <v>6870</v>
      </c>
      <c r="K1859" s="110" t="s">
        <v>1095</v>
      </c>
      <c r="L1859" s="10" t="s">
        <v>10997</v>
      </c>
    </row>
    <row r="1860" spans="7:12" ht="15" x14ac:dyDescent="0.2">
      <c r="G1860" s="106"/>
      <c r="H1860" s="104" t="str">
        <f t="shared" si="33"/>
        <v/>
      </c>
      <c r="I1860" s="104"/>
      <c r="J1860" s="110" t="s">
        <v>6871</v>
      </c>
      <c r="K1860" s="110" t="s">
        <v>1095</v>
      </c>
      <c r="L1860" s="10" t="s">
        <v>10998</v>
      </c>
    </row>
    <row r="1861" spans="7:12" ht="15" x14ac:dyDescent="0.2">
      <c r="G1861" s="106"/>
      <c r="H1861" s="104" t="str">
        <f t="shared" si="33"/>
        <v/>
      </c>
      <c r="I1861" s="104"/>
      <c r="J1861" s="110" t="s">
        <v>6872</v>
      </c>
      <c r="K1861" s="110" t="s">
        <v>1095</v>
      </c>
      <c r="L1861" s="10" t="s">
        <v>10999</v>
      </c>
    </row>
    <row r="1862" spans="7:12" ht="15" x14ac:dyDescent="0.2">
      <c r="G1862" s="106"/>
      <c r="H1862" s="104" t="str">
        <f t="shared" si="33"/>
        <v/>
      </c>
      <c r="I1862" s="104"/>
      <c r="J1862" s="110" t="s">
        <v>6873</v>
      </c>
      <c r="K1862" s="110" t="s">
        <v>1095</v>
      </c>
      <c r="L1862" s="10" t="s">
        <v>11000</v>
      </c>
    </row>
    <row r="1863" spans="7:12" ht="15" x14ac:dyDescent="0.2">
      <c r="G1863" s="106"/>
      <c r="H1863" s="104" t="str">
        <f t="shared" si="33"/>
        <v/>
      </c>
      <c r="I1863" s="104"/>
      <c r="J1863" s="110" t="s">
        <v>6874</v>
      </c>
      <c r="K1863" s="110" t="s">
        <v>1095</v>
      </c>
      <c r="L1863" s="10" t="s">
        <v>11001</v>
      </c>
    </row>
    <row r="1864" spans="7:12" ht="15" x14ac:dyDescent="0.2">
      <c r="G1864" s="106"/>
      <c r="H1864" s="104" t="str">
        <f t="shared" si="33"/>
        <v/>
      </c>
      <c r="I1864" s="104"/>
      <c r="J1864" s="110" t="s">
        <v>6875</v>
      </c>
      <c r="K1864" s="110" t="s">
        <v>1095</v>
      </c>
      <c r="L1864" s="10" t="s">
        <v>11002</v>
      </c>
    </row>
    <row r="1865" spans="7:12" ht="15" x14ac:dyDescent="0.2">
      <c r="G1865" s="106"/>
      <c r="H1865" s="104" t="str">
        <f t="shared" ref="H1865:H1928" si="34">IF(I1865="","",IFERROR((INDEX(A:D,MATCH($I1865,D:D,0),2)),""))</f>
        <v/>
      </c>
      <c r="I1865" s="104"/>
      <c r="J1865" s="110" t="s">
        <v>6876</v>
      </c>
      <c r="K1865" s="110" t="s">
        <v>1095</v>
      </c>
      <c r="L1865" s="10" t="s">
        <v>1095</v>
      </c>
    </row>
    <row r="1866" spans="7:12" ht="15" x14ac:dyDescent="0.2">
      <c r="G1866" s="106"/>
      <c r="H1866" s="104" t="str">
        <f t="shared" si="34"/>
        <v/>
      </c>
      <c r="I1866" s="104"/>
      <c r="J1866" s="110" t="s">
        <v>6877</v>
      </c>
      <c r="K1866" s="110" t="s">
        <v>1095</v>
      </c>
      <c r="L1866" s="10" t="s">
        <v>11003</v>
      </c>
    </row>
    <row r="1867" spans="7:12" ht="15" x14ac:dyDescent="0.2">
      <c r="G1867" s="106"/>
      <c r="H1867" s="104" t="str">
        <f t="shared" si="34"/>
        <v/>
      </c>
      <c r="I1867" s="104"/>
      <c r="J1867" s="110" t="s">
        <v>6878</v>
      </c>
      <c r="K1867" s="110" t="s">
        <v>1095</v>
      </c>
      <c r="L1867" s="10" t="s">
        <v>11004</v>
      </c>
    </row>
    <row r="1868" spans="7:12" ht="15" x14ac:dyDescent="0.2">
      <c r="G1868" s="106"/>
      <c r="H1868" s="104" t="str">
        <f t="shared" si="34"/>
        <v/>
      </c>
      <c r="I1868" s="104"/>
      <c r="J1868" s="110" t="s">
        <v>6879</v>
      </c>
      <c r="K1868" s="110" t="s">
        <v>1095</v>
      </c>
      <c r="L1868" s="10" t="s">
        <v>11005</v>
      </c>
    </row>
    <row r="1869" spans="7:12" ht="15" x14ac:dyDescent="0.2">
      <c r="G1869" s="106"/>
      <c r="H1869" s="104" t="str">
        <f t="shared" si="34"/>
        <v/>
      </c>
      <c r="I1869" s="104"/>
      <c r="J1869" s="110" t="s">
        <v>6880</v>
      </c>
      <c r="K1869" s="110" t="s">
        <v>1095</v>
      </c>
      <c r="L1869" s="10" t="s">
        <v>11005</v>
      </c>
    </row>
    <row r="1870" spans="7:12" ht="15" x14ac:dyDescent="0.2">
      <c r="G1870" s="106"/>
      <c r="H1870" s="104" t="str">
        <f t="shared" si="34"/>
        <v/>
      </c>
      <c r="I1870" s="104"/>
      <c r="J1870" s="110" t="s">
        <v>6881</v>
      </c>
      <c r="K1870" s="110" t="s">
        <v>1095</v>
      </c>
      <c r="L1870" s="10" t="s">
        <v>11006</v>
      </c>
    </row>
    <row r="1871" spans="7:12" ht="15" x14ac:dyDescent="0.2">
      <c r="G1871" s="106"/>
      <c r="H1871" s="104" t="str">
        <f t="shared" si="34"/>
        <v/>
      </c>
      <c r="I1871" s="104"/>
      <c r="J1871" s="110" t="s">
        <v>6882</v>
      </c>
      <c r="K1871" s="110" t="s">
        <v>1095</v>
      </c>
      <c r="L1871" s="10" t="s">
        <v>11007</v>
      </c>
    </row>
    <row r="1872" spans="7:12" ht="15" x14ac:dyDescent="0.2">
      <c r="G1872" s="106"/>
      <c r="H1872" s="104" t="str">
        <f t="shared" si="34"/>
        <v/>
      </c>
      <c r="I1872" s="104"/>
      <c r="J1872" s="110" t="s">
        <v>14313</v>
      </c>
      <c r="K1872" s="110" t="s">
        <v>1095</v>
      </c>
      <c r="L1872" s="10" t="s">
        <v>11008</v>
      </c>
    </row>
    <row r="1873" spans="7:12" ht="15" x14ac:dyDescent="0.2">
      <c r="G1873" s="106"/>
      <c r="H1873" s="104" t="str">
        <f t="shared" si="34"/>
        <v/>
      </c>
      <c r="I1873" s="104"/>
      <c r="J1873" s="110" t="s">
        <v>6883</v>
      </c>
      <c r="K1873" s="110" t="s">
        <v>1095</v>
      </c>
      <c r="L1873" s="10" t="s">
        <v>1095</v>
      </c>
    </row>
    <row r="1874" spans="7:12" ht="15" x14ac:dyDescent="0.2">
      <c r="G1874" s="106"/>
      <c r="H1874" s="104" t="str">
        <f t="shared" si="34"/>
        <v/>
      </c>
      <c r="I1874" s="104"/>
      <c r="J1874" s="110" t="s">
        <v>6884</v>
      </c>
      <c r="K1874" s="110" t="s">
        <v>1095</v>
      </c>
      <c r="L1874" s="10" t="s">
        <v>1095</v>
      </c>
    </row>
    <row r="1875" spans="7:12" ht="15" x14ac:dyDescent="0.2">
      <c r="G1875" s="106"/>
      <c r="H1875" s="104" t="str">
        <f t="shared" si="34"/>
        <v/>
      </c>
      <c r="I1875" s="104"/>
      <c r="J1875" s="110" t="s">
        <v>6885</v>
      </c>
      <c r="K1875" s="110" t="s">
        <v>1095</v>
      </c>
      <c r="L1875" s="10" t="s">
        <v>11009</v>
      </c>
    </row>
    <row r="1876" spans="7:12" ht="15" x14ac:dyDescent="0.2">
      <c r="G1876" s="106"/>
      <c r="H1876" s="104" t="str">
        <f t="shared" si="34"/>
        <v/>
      </c>
      <c r="I1876" s="104"/>
      <c r="J1876" s="110" t="s">
        <v>6886</v>
      </c>
      <c r="K1876" s="110" t="s">
        <v>1095</v>
      </c>
      <c r="L1876" s="10" t="s">
        <v>1095</v>
      </c>
    </row>
    <row r="1877" spans="7:12" ht="15" x14ac:dyDescent="0.2">
      <c r="G1877" s="106"/>
      <c r="H1877" s="104" t="str">
        <f t="shared" si="34"/>
        <v/>
      </c>
      <c r="I1877" s="104"/>
      <c r="J1877" s="110" t="s">
        <v>6887</v>
      </c>
      <c r="K1877" s="110" t="s">
        <v>1095</v>
      </c>
      <c r="L1877" s="10" t="s">
        <v>11010</v>
      </c>
    </row>
    <row r="1878" spans="7:12" ht="15" x14ac:dyDescent="0.2">
      <c r="G1878" s="106"/>
      <c r="H1878" s="104" t="str">
        <f t="shared" si="34"/>
        <v/>
      </c>
      <c r="I1878" s="104"/>
      <c r="J1878" s="110" t="s">
        <v>6888</v>
      </c>
      <c r="K1878" s="110" t="s">
        <v>1095</v>
      </c>
      <c r="L1878" s="10" t="s">
        <v>11011</v>
      </c>
    </row>
    <row r="1879" spans="7:12" ht="15" x14ac:dyDescent="0.2">
      <c r="G1879" s="106"/>
      <c r="H1879" s="104" t="str">
        <f t="shared" si="34"/>
        <v/>
      </c>
      <c r="I1879" s="104"/>
      <c r="J1879" s="110" t="s">
        <v>6889</v>
      </c>
      <c r="K1879" s="110" t="s">
        <v>1095</v>
      </c>
      <c r="L1879" s="10" t="s">
        <v>11012</v>
      </c>
    </row>
    <row r="1880" spans="7:12" ht="15" x14ac:dyDescent="0.2">
      <c r="G1880" s="106"/>
      <c r="H1880" s="104" t="str">
        <f t="shared" si="34"/>
        <v/>
      </c>
      <c r="I1880" s="104"/>
      <c r="J1880" s="110" t="s">
        <v>6890</v>
      </c>
      <c r="K1880" s="110" t="s">
        <v>1095</v>
      </c>
      <c r="L1880" s="10" t="s">
        <v>1095</v>
      </c>
    </row>
    <row r="1881" spans="7:12" ht="15" x14ac:dyDescent="0.2">
      <c r="G1881" s="106"/>
      <c r="H1881" s="104" t="str">
        <f t="shared" si="34"/>
        <v/>
      </c>
      <c r="I1881" s="104"/>
      <c r="J1881" s="110" t="s">
        <v>6891</v>
      </c>
      <c r="K1881" s="110" t="s">
        <v>1095</v>
      </c>
      <c r="L1881" s="10" t="s">
        <v>11013</v>
      </c>
    </row>
    <row r="1882" spans="7:12" ht="15" x14ac:dyDescent="0.2">
      <c r="G1882" s="106"/>
      <c r="H1882" s="104" t="str">
        <f t="shared" si="34"/>
        <v/>
      </c>
      <c r="I1882" s="104"/>
      <c r="J1882" s="110" t="s">
        <v>6892</v>
      </c>
      <c r="K1882" s="110" t="s">
        <v>1095</v>
      </c>
      <c r="L1882" s="10" t="s">
        <v>11014</v>
      </c>
    </row>
    <row r="1883" spans="7:12" ht="15" x14ac:dyDescent="0.2">
      <c r="G1883" s="106"/>
      <c r="H1883" s="104" t="str">
        <f t="shared" si="34"/>
        <v/>
      </c>
      <c r="I1883" s="104"/>
      <c r="J1883" s="110" t="s">
        <v>6893</v>
      </c>
      <c r="K1883" s="110" t="s">
        <v>1095</v>
      </c>
      <c r="L1883" s="10" t="s">
        <v>1095</v>
      </c>
    </row>
    <row r="1884" spans="7:12" ht="15" x14ac:dyDescent="0.2">
      <c r="G1884" s="106"/>
      <c r="H1884" s="104" t="str">
        <f t="shared" si="34"/>
        <v/>
      </c>
      <c r="I1884" s="104"/>
      <c r="J1884" s="110" t="s">
        <v>6894</v>
      </c>
      <c r="K1884" s="110" t="s">
        <v>1095</v>
      </c>
      <c r="L1884" s="10" t="s">
        <v>11015</v>
      </c>
    </row>
    <row r="1885" spans="7:12" ht="15" x14ac:dyDescent="0.2">
      <c r="G1885" s="106"/>
      <c r="H1885" s="104" t="str">
        <f t="shared" si="34"/>
        <v/>
      </c>
      <c r="I1885" s="104"/>
      <c r="J1885" s="110" t="s">
        <v>14314</v>
      </c>
      <c r="K1885" s="110" t="s">
        <v>1095</v>
      </c>
      <c r="L1885" s="10" t="s">
        <v>11016</v>
      </c>
    </row>
    <row r="1886" spans="7:12" ht="15" x14ac:dyDescent="0.2">
      <c r="G1886" s="106"/>
      <c r="H1886" s="104" t="str">
        <f t="shared" si="34"/>
        <v/>
      </c>
      <c r="I1886" s="104"/>
      <c r="J1886" s="110" t="s">
        <v>6895</v>
      </c>
      <c r="K1886" s="110" t="s">
        <v>1095</v>
      </c>
      <c r="L1886" s="10" t="s">
        <v>1095</v>
      </c>
    </row>
    <row r="1887" spans="7:12" ht="15" x14ac:dyDescent="0.2">
      <c r="G1887" s="106"/>
      <c r="H1887" s="104" t="str">
        <f t="shared" si="34"/>
        <v/>
      </c>
      <c r="I1887" s="104"/>
      <c r="J1887" s="110" t="s">
        <v>6896</v>
      </c>
      <c r="K1887" s="110" t="s">
        <v>1095</v>
      </c>
      <c r="L1887" s="10" t="s">
        <v>1095</v>
      </c>
    </row>
    <row r="1888" spans="7:12" ht="15" x14ac:dyDescent="0.2">
      <c r="G1888" s="106"/>
      <c r="H1888" s="104" t="str">
        <f t="shared" si="34"/>
        <v/>
      </c>
      <c r="I1888" s="104"/>
      <c r="J1888" s="110" t="s">
        <v>14315</v>
      </c>
      <c r="K1888" s="110" t="s">
        <v>1095</v>
      </c>
      <c r="L1888" s="10" t="s">
        <v>11017</v>
      </c>
    </row>
    <row r="1889" spans="7:12" ht="15" x14ac:dyDescent="0.2">
      <c r="G1889" s="106"/>
      <c r="H1889" s="104" t="str">
        <f t="shared" si="34"/>
        <v/>
      </c>
      <c r="I1889" s="104"/>
      <c r="J1889" s="110" t="s">
        <v>15015</v>
      </c>
      <c r="K1889" s="110" t="s">
        <v>1095</v>
      </c>
      <c r="L1889" s="10" t="s">
        <v>11018</v>
      </c>
    </row>
    <row r="1890" spans="7:12" ht="15" x14ac:dyDescent="0.2">
      <c r="G1890" s="106"/>
      <c r="H1890" s="104" t="str">
        <f t="shared" si="34"/>
        <v/>
      </c>
      <c r="I1890" s="104"/>
      <c r="J1890" s="110" t="s">
        <v>14316</v>
      </c>
      <c r="K1890" s="110" t="s">
        <v>1095</v>
      </c>
      <c r="L1890" s="10" t="s">
        <v>11019</v>
      </c>
    </row>
    <row r="1891" spans="7:12" ht="15" x14ac:dyDescent="0.2">
      <c r="G1891" s="106"/>
      <c r="H1891" s="104" t="str">
        <f t="shared" si="34"/>
        <v/>
      </c>
      <c r="I1891" s="104"/>
      <c r="J1891" s="110" t="s">
        <v>14016</v>
      </c>
      <c r="K1891" s="110" t="s">
        <v>1095</v>
      </c>
      <c r="L1891" s="10" t="s">
        <v>11020</v>
      </c>
    </row>
    <row r="1892" spans="7:12" ht="15" x14ac:dyDescent="0.2">
      <c r="G1892" s="106"/>
      <c r="H1892" s="104" t="str">
        <f t="shared" si="34"/>
        <v/>
      </c>
      <c r="I1892" s="104"/>
      <c r="J1892" s="110" t="s">
        <v>15016</v>
      </c>
      <c r="K1892" s="110" t="s">
        <v>1095</v>
      </c>
      <c r="L1892" s="10" t="s">
        <v>11021</v>
      </c>
    </row>
    <row r="1893" spans="7:12" ht="15" x14ac:dyDescent="0.2">
      <c r="G1893" s="106"/>
      <c r="H1893" s="104" t="str">
        <f t="shared" si="34"/>
        <v/>
      </c>
      <c r="I1893" s="104"/>
      <c r="J1893" s="110" t="s">
        <v>15017</v>
      </c>
      <c r="K1893" s="110" t="s">
        <v>1095</v>
      </c>
      <c r="L1893" s="10" t="s">
        <v>11022</v>
      </c>
    </row>
    <row r="1894" spans="7:12" ht="15" x14ac:dyDescent="0.2">
      <c r="G1894" s="106"/>
      <c r="H1894" s="104" t="str">
        <f t="shared" si="34"/>
        <v/>
      </c>
      <c r="I1894" s="104"/>
      <c r="J1894" s="110" t="s">
        <v>14317</v>
      </c>
      <c r="K1894" s="110" t="s">
        <v>1095</v>
      </c>
      <c r="L1894" s="10" t="s">
        <v>11023</v>
      </c>
    </row>
    <row r="1895" spans="7:12" ht="15" x14ac:dyDescent="0.2">
      <c r="G1895" s="106"/>
      <c r="H1895" s="104" t="str">
        <f t="shared" si="34"/>
        <v/>
      </c>
      <c r="I1895" s="104"/>
      <c r="J1895" s="110" t="s">
        <v>14318</v>
      </c>
      <c r="K1895" s="110" t="s">
        <v>1095</v>
      </c>
      <c r="L1895" s="10" t="s">
        <v>11024</v>
      </c>
    </row>
    <row r="1896" spans="7:12" ht="15" x14ac:dyDescent="0.2">
      <c r="G1896" s="106"/>
      <c r="H1896" s="104" t="str">
        <f t="shared" si="34"/>
        <v/>
      </c>
      <c r="I1896" s="104"/>
      <c r="J1896" s="110" t="s">
        <v>14319</v>
      </c>
      <c r="K1896" s="110" t="s">
        <v>1095</v>
      </c>
      <c r="L1896" s="10" t="s">
        <v>11025</v>
      </c>
    </row>
    <row r="1897" spans="7:12" ht="15" x14ac:dyDescent="0.2">
      <c r="G1897" s="106"/>
      <c r="H1897" s="104" t="str">
        <f t="shared" si="34"/>
        <v/>
      </c>
      <c r="I1897" s="104"/>
      <c r="J1897" s="110" t="s">
        <v>14320</v>
      </c>
      <c r="K1897" s="110" t="s">
        <v>1095</v>
      </c>
      <c r="L1897" s="10" t="s">
        <v>11026</v>
      </c>
    </row>
    <row r="1898" spans="7:12" ht="15" x14ac:dyDescent="0.2">
      <c r="G1898" s="106"/>
      <c r="H1898" s="104" t="str">
        <f t="shared" si="34"/>
        <v/>
      </c>
      <c r="I1898" s="104"/>
      <c r="J1898" s="110" t="s">
        <v>14017</v>
      </c>
      <c r="K1898" s="110" t="s">
        <v>1095</v>
      </c>
      <c r="L1898" s="10" t="s">
        <v>11027</v>
      </c>
    </row>
    <row r="1899" spans="7:12" ht="15" x14ac:dyDescent="0.2">
      <c r="G1899" s="106"/>
      <c r="H1899" s="104" t="str">
        <f t="shared" si="34"/>
        <v/>
      </c>
      <c r="I1899" s="104"/>
      <c r="J1899" s="110" t="s">
        <v>15018</v>
      </c>
      <c r="K1899" s="110" t="s">
        <v>1095</v>
      </c>
      <c r="L1899" s="10" t="s">
        <v>11028</v>
      </c>
    </row>
    <row r="1900" spans="7:12" ht="15" x14ac:dyDescent="0.2">
      <c r="G1900" s="106"/>
      <c r="H1900" s="104" t="str">
        <f t="shared" si="34"/>
        <v/>
      </c>
      <c r="I1900" s="104"/>
      <c r="J1900" s="110" t="s">
        <v>14018</v>
      </c>
      <c r="K1900" s="110" t="s">
        <v>1095</v>
      </c>
      <c r="L1900" s="10" t="s">
        <v>11029</v>
      </c>
    </row>
    <row r="1901" spans="7:12" ht="15" x14ac:dyDescent="0.2">
      <c r="G1901" s="106"/>
      <c r="H1901" s="104" t="str">
        <f t="shared" si="34"/>
        <v/>
      </c>
      <c r="I1901" s="104"/>
      <c r="J1901" s="110" t="s">
        <v>14019</v>
      </c>
      <c r="K1901" s="110" t="s">
        <v>1095</v>
      </c>
      <c r="L1901" s="10" t="s">
        <v>11030</v>
      </c>
    </row>
    <row r="1902" spans="7:12" ht="15" x14ac:dyDescent="0.2">
      <c r="G1902" s="106"/>
      <c r="H1902" s="104" t="str">
        <f t="shared" si="34"/>
        <v/>
      </c>
      <c r="I1902" s="104"/>
      <c r="J1902" s="110" t="s">
        <v>14020</v>
      </c>
      <c r="K1902" s="110" t="s">
        <v>1095</v>
      </c>
      <c r="L1902" s="10" t="s">
        <v>10424</v>
      </c>
    </row>
    <row r="1903" spans="7:12" ht="15" x14ac:dyDescent="0.2">
      <c r="G1903" s="106"/>
      <c r="H1903" s="104" t="str">
        <f t="shared" si="34"/>
        <v/>
      </c>
      <c r="I1903" s="104"/>
      <c r="J1903" s="110" t="s">
        <v>15019</v>
      </c>
      <c r="K1903" s="110" t="s">
        <v>1095</v>
      </c>
      <c r="L1903" s="10" t="s">
        <v>11031</v>
      </c>
    </row>
    <row r="1904" spans="7:12" ht="15" x14ac:dyDescent="0.2">
      <c r="G1904" s="106"/>
      <c r="H1904" s="104" t="str">
        <f t="shared" si="34"/>
        <v/>
      </c>
      <c r="I1904" s="104"/>
      <c r="J1904" s="110" t="s">
        <v>6898</v>
      </c>
      <c r="K1904" s="110" t="s">
        <v>1095</v>
      </c>
      <c r="L1904" s="10" t="s">
        <v>1095</v>
      </c>
    </row>
    <row r="1905" spans="7:12" ht="15" x14ac:dyDescent="0.2">
      <c r="G1905" s="106"/>
      <c r="H1905" s="104" t="str">
        <f t="shared" si="34"/>
        <v/>
      </c>
      <c r="I1905" s="104"/>
      <c r="J1905" s="110" t="s">
        <v>6899</v>
      </c>
      <c r="K1905" s="110" t="s">
        <v>1095</v>
      </c>
      <c r="L1905" s="10" t="s">
        <v>1095</v>
      </c>
    </row>
    <row r="1906" spans="7:12" ht="15" x14ac:dyDescent="0.2">
      <c r="G1906" s="106"/>
      <c r="H1906" s="104" t="str">
        <f t="shared" si="34"/>
        <v/>
      </c>
      <c r="I1906" s="104"/>
      <c r="J1906" s="110" t="s">
        <v>6900</v>
      </c>
      <c r="K1906" s="110" t="s">
        <v>1095</v>
      </c>
      <c r="L1906" s="10" t="s">
        <v>11032</v>
      </c>
    </row>
    <row r="1907" spans="7:12" ht="15" x14ac:dyDescent="0.2">
      <c r="G1907" s="106"/>
      <c r="H1907" s="104" t="str">
        <f t="shared" si="34"/>
        <v/>
      </c>
      <c r="I1907" s="104"/>
      <c r="J1907" s="110" t="s">
        <v>6901</v>
      </c>
      <c r="K1907" s="110" t="s">
        <v>1095</v>
      </c>
      <c r="L1907" s="10" t="s">
        <v>11033</v>
      </c>
    </row>
    <row r="1908" spans="7:12" ht="15" x14ac:dyDescent="0.2">
      <c r="G1908" s="106"/>
      <c r="H1908" s="104" t="str">
        <f t="shared" si="34"/>
        <v/>
      </c>
      <c r="I1908" s="104"/>
      <c r="J1908" s="110" t="s">
        <v>6902</v>
      </c>
      <c r="K1908" s="98" t="s">
        <v>1095</v>
      </c>
      <c r="L1908" s="10" t="s">
        <v>11034</v>
      </c>
    </row>
    <row r="1909" spans="7:12" ht="15" x14ac:dyDescent="0.2">
      <c r="G1909" s="106"/>
      <c r="H1909" s="104" t="str">
        <f t="shared" si="34"/>
        <v/>
      </c>
      <c r="I1909" s="104"/>
      <c r="J1909" s="110" t="s">
        <v>6903</v>
      </c>
      <c r="K1909" s="110" t="s">
        <v>1095</v>
      </c>
      <c r="L1909" s="10" t="s">
        <v>11035</v>
      </c>
    </row>
    <row r="1910" spans="7:12" ht="15" x14ac:dyDescent="0.2">
      <c r="G1910" s="106"/>
      <c r="H1910" s="104" t="str">
        <f t="shared" si="34"/>
        <v/>
      </c>
      <c r="I1910" s="104"/>
      <c r="J1910" s="110" t="s">
        <v>6904</v>
      </c>
      <c r="K1910" s="110" t="s">
        <v>1095</v>
      </c>
      <c r="L1910" s="10" t="s">
        <v>11036</v>
      </c>
    </row>
    <row r="1911" spans="7:12" ht="15" x14ac:dyDescent="0.2">
      <c r="G1911" s="106"/>
      <c r="H1911" s="104" t="str">
        <f t="shared" si="34"/>
        <v/>
      </c>
      <c r="I1911" s="104"/>
      <c r="J1911" s="110" t="s">
        <v>6905</v>
      </c>
      <c r="K1911" s="110" t="s">
        <v>1095</v>
      </c>
      <c r="L1911" s="10" t="s">
        <v>11037</v>
      </c>
    </row>
    <row r="1912" spans="7:12" ht="15" x14ac:dyDescent="0.2">
      <c r="G1912" s="106"/>
      <c r="H1912" s="104" t="str">
        <f t="shared" si="34"/>
        <v/>
      </c>
      <c r="I1912" s="104"/>
      <c r="J1912" s="110" t="s">
        <v>6906</v>
      </c>
      <c r="K1912" s="110" t="s">
        <v>1095</v>
      </c>
      <c r="L1912" s="10" t="s">
        <v>11038</v>
      </c>
    </row>
    <row r="1913" spans="7:12" ht="15" x14ac:dyDescent="0.2">
      <c r="G1913" s="106"/>
      <c r="H1913" s="104" t="str">
        <f t="shared" si="34"/>
        <v/>
      </c>
      <c r="I1913" s="104"/>
      <c r="J1913" s="110" t="s">
        <v>6907</v>
      </c>
      <c r="K1913" s="110" t="s">
        <v>1095</v>
      </c>
      <c r="L1913" s="10" t="s">
        <v>1095</v>
      </c>
    </row>
    <row r="1914" spans="7:12" ht="15" x14ac:dyDescent="0.2">
      <c r="G1914" s="106"/>
      <c r="H1914" s="104" t="str">
        <f t="shared" si="34"/>
        <v/>
      </c>
      <c r="I1914" s="104"/>
      <c r="J1914" s="110" t="s">
        <v>6908</v>
      </c>
      <c r="K1914" s="110" t="s">
        <v>1095</v>
      </c>
      <c r="L1914" s="10" t="s">
        <v>11040</v>
      </c>
    </row>
    <row r="1915" spans="7:12" ht="15" x14ac:dyDescent="0.2">
      <c r="G1915" s="106"/>
      <c r="H1915" s="104" t="str">
        <f t="shared" si="34"/>
        <v/>
      </c>
      <c r="I1915" s="104"/>
      <c r="J1915" s="110" t="s">
        <v>6911</v>
      </c>
      <c r="K1915" s="110" t="s">
        <v>1095</v>
      </c>
      <c r="L1915" s="10" t="s">
        <v>11043</v>
      </c>
    </row>
    <row r="1916" spans="7:12" ht="15" x14ac:dyDescent="0.2">
      <c r="G1916" s="106"/>
      <c r="H1916" s="104" t="str">
        <f t="shared" si="34"/>
        <v/>
      </c>
      <c r="I1916" s="104"/>
      <c r="J1916" s="110" t="s">
        <v>6912</v>
      </c>
      <c r="K1916" s="110" t="s">
        <v>1095</v>
      </c>
      <c r="L1916" s="10" t="s">
        <v>11044</v>
      </c>
    </row>
    <row r="1917" spans="7:12" ht="15" x14ac:dyDescent="0.2">
      <c r="G1917" s="106"/>
      <c r="H1917" s="104" t="str">
        <f t="shared" si="34"/>
        <v/>
      </c>
      <c r="I1917" s="104"/>
      <c r="J1917" s="110" t="s">
        <v>6913</v>
      </c>
      <c r="K1917" s="110" t="s">
        <v>1095</v>
      </c>
      <c r="L1917" s="10" t="s">
        <v>11046</v>
      </c>
    </row>
    <row r="1918" spans="7:12" ht="15" x14ac:dyDescent="0.2">
      <c r="G1918" s="106"/>
      <c r="H1918" s="104" t="str">
        <f t="shared" si="34"/>
        <v/>
      </c>
      <c r="I1918" s="104" t="s">
        <v>15319</v>
      </c>
      <c r="J1918" s="110" t="s">
        <v>6914</v>
      </c>
      <c r="K1918" s="110" t="s">
        <v>1095</v>
      </c>
      <c r="L1918" s="10" t="s">
        <v>11047</v>
      </c>
    </row>
    <row r="1919" spans="7:12" ht="15" x14ac:dyDescent="0.2">
      <c r="G1919" s="106"/>
      <c r="H1919" s="104" t="str">
        <f t="shared" si="34"/>
        <v/>
      </c>
      <c r="I1919" s="104"/>
      <c r="J1919" s="110" t="s">
        <v>6915</v>
      </c>
      <c r="K1919" s="110" t="s">
        <v>1095</v>
      </c>
      <c r="L1919" s="10" t="s">
        <v>11049</v>
      </c>
    </row>
    <row r="1920" spans="7:12" ht="15" x14ac:dyDescent="0.2">
      <c r="G1920" s="106"/>
      <c r="H1920" s="104" t="str">
        <f t="shared" si="34"/>
        <v/>
      </c>
      <c r="I1920" s="104"/>
      <c r="J1920" s="110" t="s">
        <v>6916</v>
      </c>
      <c r="K1920" s="110" t="s">
        <v>1095</v>
      </c>
      <c r="L1920" s="10" t="s">
        <v>11050</v>
      </c>
    </row>
    <row r="1921" spans="7:12" ht="15" x14ac:dyDescent="0.2">
      <c r="G1921" s="106"/>
      <c r="H1921" s="104" t="str">
        <f t="shared" si="34"/>
        <v/>
      </c>
      <c r="I1921" s="104"/>
      <c r="J1921" s="110" t="s">
        <v>6917</v>
      </c>
      <c r="K1921" s="110" t="s">
        <v>1095</v>
      </c>
      <c r="L1921" s="10" t="s">
        <v>11051</v>
      </c>
    </row>
    <row r="1922" spans="7:12" ht="15" x14ac:dyDescent="0.2">
      <c r="G1922" s="106"/>
      <c r="H1922" s="104" t="str">
        <f t="shared" si="34"/>
        <v/>
      </c>
      <c r="I1922" s="104"/>
      <c r="J1922" s="110" t="s">
        <v>6918</v>
      </c>
      <c r="K1922" s="110" t="s">
        <v>1095</v>
      </c>
      <c r="L1922" s="10" t="s">
        <v>11039</v>
      </c>
    </row>
    <row r="1923" spans="7:12" ht="15" x14ac:dyDescent="0.2">
      <c r="G1923" s="106"/>
      <c r="H1923" s="104" t="str">
        <f t="shared" si="34"/>
        <v/>
      </c>
      <c r="I1923" s="104"/>
      <c r="J1923" s="110" t="s">
        <v>6919</v>
      </c>
      <c r="K1923" s="110" t="s">
        <v>1095</v>
      </c>
      <c r="L1923" s="10" t="s">
        <v>11052</v>
      </c>
    </row>
    <row r="1924" spans="7:12" ht="15" x14ac:dyDescent="0.2">
      <c r="G1924" s="106"/>
      <c r="H1924" s="104" t="str">
        <f t="shared" si="34"/>
        <v/>
      </c>
      <c r="I1924" s="104"/>
      <c r="J1924" s="110" t="s">
        <v>6920</v>
      </c>
      <c r="K1924" s="110" t="s">
        <v>1095</v>
      </c>
      <c r="L1924" s="10" t="s">
        <v>11053</v>
      </c>
    </row>
    <row r="1925" spans="7:12" ht="15" x14ac:dyDescent="0.2">
      <c r="G1925" s="106"/>
      <c r="H1925" s="104" t="str">
        <f t="shared" si="34"/>
        <v/>
      </c>
      <c r="I1925" s="104"/>
      <c r="J1925" s="110" t="s">
        <v>6921</v>
      </c>
      <c r="K1925" s="110" t="s">
        <v>1095</v>
      </c>
      <c r="L1925" s="10" t="s">
        <v>11039</v>
      </c>
    </row>
    <row r="1926" spans="7:12" ht="15" x14ac:dyDescent="0.2">
      <c r="G1926" s="106"/>
      <c r="H1926" s="104" t="str">
        <f t="shared" si="34"/>
        <v/>
      </c>
      <c r="I1926" s="104"/>
      <c r="J1926" s="110" t="s">
        <v>6922</v>
      </c>
      <c r="K1926" s="110" t="s">
        <v>1095</v>
      </c>
      <c r="L1926" s="10" t="s">
        <v>11054</v>
      </c>
    </row>
    <row r="1927" spans="7:12" ht="15" x14ac:dyDescent="0.2">
      <c r="G1927" s="106"/>
      <c r="H1927" s="104" t="str">
        <f t="shared" si="34"/>
        <v/>
      </c>
      <c r="I1927" s="104"/>
      <c r="J1927" s="110" t="s">
        <v>6923</v>
      </c>
      <c r="K1927" s="110" t="s">
        <v>1095</v>
      </c>
      <c r="L1927" s="10" t="s">
        <v>11055</v>
      </c>
    </row>
    <row r="1928" spans="7:12" ht="15" x14ac:dyDescent="0.2">
      <c r="G1928" s="106"/>
      <c r="H1928" s="104" t="str">
        <f t="shared" si="34"/>
        <v/>
      </c>
      <c r="I1928" s="104"/>
      <c r="J1928" s="110" t="s">
        <v>6924</v>
      </c>
      <c r="K1928" s="110" t="s">
        <v>1095</v>
      </c>
      <c r="L1928" s="10" t="s">
        <v>11056</v>
      </c>
    </row>
    <row r="1929" spans="7:12" ht="15" x14ac:dyDescent="0.2">
      <c r="G1929" s="106"/>
      <c r="H1929" s="104" t="str">
        <f t="shared" ref="H1929:H1992" si="35">IF(I1929="","",IFERROR((INDEX(A:D,MATCH($I1929,D:D,0),2)),""))</f>
        <v/>
      </c>
      <c r="I1929" s="104"/>
      <c r="J1929" s="110" t="s">
        <v>6925</v>
      </c>
      <c r="K1929" s="110" t="s">
        <v>1095</v>
      </c>
      <c r="L1929" s="10" t="s">
        <v>11057</v>
      </c>
    </row>
    <row r="1930" spans="7:12" ht="15" x14ac:dyDescent="0.2">
      <c r="G1930" s="106"/>
      <c r="H1930" s="104" t="str">
        <f t="shared" si="35"/>
        <v/>
      </c>
      <c r="I1930" s="104"/>
      <c r="J1930" s="110" t="s">
        <v>6926</v>
      </c>
      <c r="K1930" s="110" t="s">
        <v>1095</v>
      </c>
      <c r="L1930" s="10" t="s">
        <v>11056</v>
      </c>
    </row>
    <row r="1931" spans="7:12" ht="15" x14ac:dyDescent="0.2">
      <c r="G1931" s="106"/>
      <c r="H1931" s="104" t="str">
        <f t="shared" si="35"/>
        <v/>
      </c>
      <c r="I1931" s="104"/>
      <c r="J1931" s="110" t="s">
        <v>6927</v>
      </c>
      <c r="K1931" s="110" t="s">
        <v>1095</v>
      </c>
      <c r="L1931" s="10" t="s">
        <v>11056</v>
      </c>
    </row>
    <row r="1932" spans="7:12" ht="15" x14ac:dyDescent="0.2">
      <c r="G1932" s="106"/>
      <c r="H1932" s="104" t="str">
        <f t="shared" si="35"/>
        <v/>
      </c>
      <c r="I1932" s="104"/>
      <c r="J1932" s="110" t="s">
        <v>6928</v>
      </c>
      <c r="K1932" s="110" t="s">
        <v>1095</v>
      </c>
      <c r="L1932" s="10" t="s">
        <v>11058</v>
      </c>
    </row>
    <row r="1933" spans="7:12" ht="15" x14ac:dyDescent="0.2">
      <c r="G1933" s="106"/>
      <c r="H1933" s="104" t="str">
        <f t="shared" si="35"/>
        <v/>
      </c>
      <c r="I1933" s="104"/>
      <c r="J1933" s="110" t="s">
        <v>6929</v>
      </c>
      <c r="K1933" s="110" t="s">
        <v>1095</v>
      </c>
      <c r="L1933" s="10" t="s">
        <v>11059</v>
      </c>
    </row>
    <row r="1934" spans="7:12" ht="15" x14ac:dyDescent="0.2">
      <c r="G1934" s="106"/>
      <c r="H1934" s="104" t="str">
        <f t="shared" si="35"/>
        <v/>
      </c>
      <c r="I1934" s="104"/>
      <c r="J1934" s="110" t="s">
        <v>14321</v>
      </c>
      <c r="K1934" s="110" t="s">
        <v>1095</v>
      </c>
      <c r="L1934" s="10" t="s">
        <v>11060</v>
      </c>
    </row>
    <row r="1935" spans="7:12" ht="15" x14ac:dyDescent="0.2">
      <c r="G1935" s="106"/>
      <c r="H1935" s="104" t="str">
        <f t="shared" si="35"/>
        <v/>
      </c>
      <c r="I1935" s="104"/>
      <c r="J1935" s="110" t="s">
        <v>6930</v>
      </c>
      <c r="K1935" s="110" t="s">
        <v>1095</v>
      </c>
      <c r="L1935" s="10" t="s">
        <v>1095</v>
      </c>
    </row>
    <row r="1936" spans="7:12" ht="15" x14ac:dyDescent="0.2">
      <c r="G1936" s="106"/>
      <c r="H1936" s="104" t="str">
        <f t="shared" si="35"/>
        <v/>
      </c>
      <c r="I1936" s="104"/>
      <c r="J1936" s="110" t="s">
        <v>6931</v>
      </c>
      <c r="K1936" s="110" t="s">
        <v>1095</v>
      </c>
      <c r="L1936" s="10" t="s">
        <v>11061</v>
      </c>
    </row>
    <row r="1937" spans="7:12" ht="15" x14ac:dyDescent="0.2">
      <c r="G1937" s="106"/>
      <c r="H1937" s="104" t="str">
        <f t="shared" si="35"/>
        <v/>
      </c>
      <c r="I1937" s="104"/>
      <c r="J1937" s="110" t="s">
        <v>6932</v>
      </c>
      <c r="K1937" s="110" t="s">
        <v>1095</v>
      </c>
      <c r="L1937" s="10" t="s">
        <v>11062</v>
      </c>
    </row>
    <row r="1938" spans="7:12" ht="15" x14ac:dyDescent="0.2">
      <c r="G1938" s="106"/>
      <c r="H1938" s="104" t="str">
        <f t="shared" si="35"/>
        <v/>
      </c>
      <c r="I1938" s="104"/>
      <c r="J1938" s="110" t="s">
        <v>6933</v>
      </c>
      <c r="K1938" s="110" t="s">
        <v>1095</v>
      </c>
      <c r="L1938" s="10" t="s">
        <v>11062</v>
      </c>
    </row>
    <row r="1939" spans="7:12" ht="15" x14ac:dyDescent="0.2">
      <c r="G1939" s="106"/>
      <c r="H1939" s="104" t="str">
        <f t="shared" si="35"/>
        <v/>
      </c>
      <c r="I1939" s="104"/>
      <c r="J1939" s="110" t="s">
        <v>6934</v>
      </c>
      <c r="K1939" s="110" t="s">
        <v>1095</v>
      </c>
      <c r="L1939" s="10" t="s">
        <v>11063</v>
      </c>
    </row>
    <row r="1940" spans="7:12" ht="15" x14ac:dyDescent="0.2">
      <c r="G1940" s="106"/>
      <c r="H1940" s="104" t="str">
        <f t="shared" si="35"/>
        <v/>
      </c>
      <c r="I1940" s="104"/>
      <c r="J1940" s="110" t="s">
        <v>6935</v>
      </c>
      <c r="K1940" s="110" t="s">
        <v>1095</v>
      </c>
      <c r="L1940" s="10" t="s">
        <v>11064</v>
      </c>
    </row>
    <row r="1941" spans="7:12" ht="15" x14ac:dyDescent="0.2">
      <c r="G1941" s="106"/>
      <c r="H1941" s="104" t="str">
        <f t="shared" si="35"/>
        <v/>
      </c>
      <c r="I1941" s="104"/>
      <c r="J1941" s="110" t="s">
        <v>6936</v>
      </c>
      <c r="K1941" s="110" t="s">
        <v>1095</v>
      </c>
      <c r="L1941" s="10" t="s">
        <v>11064</v>
      </c>
    </row>
    <row r="1942" spans="7:12" ht="15" x14ac:dyDescent="0.2">
      <c r="G1942" s="106"/>
      <c r="H1942" s="104" t="str">
        <f t="shared" si="35"/>
        <v/>
      </c>
      <c r="I1942" s="104"/>
      <c r="J1942" s="110" t="s">
        <v>6937</v>
      </c>
      <c r="K1942" s="110" t="s">
        <v>1095</v>
      </c>
      <c r="L1942" s="10" t="s">
        <v>11065</v>
      </c>
    </row>
    <row r="1943" spans="7:12" ht="15" x14ac:dyDescent="0.2">
      <c r="G1943" s="106"/>
      <c r="H1943" s="104" t="str">
        <f t="shared" si="35"/>
        <v/>
      </c>
      <c r="I1943" s="104"/>
      <c r="J1943" s="110" t="s">
        <v>14322</v>
      </c>
      <c r="K1943" s="110" t="s">
        <v>1095</v>
      </c>
      <c r="L1943" s="10" t="s">
        <v>11066</v>
      </c>
    </row>
    <row r="1944" spans="7:12" ht="15" x14ac:dyDescent="0.2">
      <c r="G1944" s="106"/>
      <c r="H1944" s="104" t="str">
        <f t="shared" si="35"/>
        <v/>
      </c>
      <c r="I1944" s="104"/>
      <c r="J1944" s="110" t="s">
        <v>6938</v>
      </c>
      <c r="K1944" s="110" t="s">
        <v>1095</v>
      </c>
      <c r="L1944" s="10" t="s">
        <v>11067</v>
      </c>
    </row>
    <row r="1945" spans="7:12" ht="15" x14ac:dyDescent="0.2">
      <c r="G1945" s="106"/>
      <c r="H1945" s="104" t="str">
        <f t="shared" si="35"/>
        <v/>
      </c>
      <c r="I1945" s="104"/>
      <c r="J1945" s="110" t="s">
        <v>6939</v>
      </c>
      <c r="K1945" s="110" t="s">
        <v>1095</v>
      </c>
      <c r="L1945" s="10" t="s">
        <v>11068</v>
      </c>
    </row>
    <row r="1946" spans="7:12" ht="15" x14ac:dyDescent="0.2">
      <c r="G1946" s="106"/>
      <c r="H1946" s="104" t="str">
        <f t="shared" si="35"/>
        <v/>
      </c>
      <c r="I1946" s="104"/>
      <c r="J1946" s="110" t="s">
        <v>6940</v>
      </c>
      <c r="K1946" s="110" t="s">
        <v>1095</v>
      </c>
      <c r="L1946" s="10" t="s">
        <v>11069</v>
      </c>
    </row>
    <row r="1947" spans="7:12" ht="15" x14ac:dyDescent="0.2">
      <c r="G1947" s="106"/>
      <c r="H1947" s="104" t="str">
        <f t="shared" si="35"/>
        <v/>
      </c>
      <c r="I1947" s="104"/>
      <c r="J1947" s="110" t="s">
        <v>6941</v>
      </c>
      <c r="K1947" s="110" t="s">
        <v>1095</v>
      </c>
      <c r="L1947" s="10" t="s">
        <v>1095</v>
      </c>
    </row>
    <row r="1948" spans="7:12" ht="15" x14ac:dyDescent="0.2">
      <c r="G1948" s="106"/>
      <c r="H1948" s="104" t="str">
        <f t="shared" si="35"/>
        <v/>
      </c>
      <c r="I1948" s="104"/>
      <c r="J1948" s="110" t="s">
        <v>6942</v>
      </c>
      <c r="K1948" s="110" t="s">
        <v>1095</v>
      </c>
      <c r="L1948" s="10" t="s">
        <v>11070</v>
      </c>
    </row>
    <row r="1949" spans="7:12" ht="15" x14ac:dyDescent="0.2">
      <c r="G1949" s="106"/>
      <c r="H1949" s="104" t="str">
        <f t="shared" si="35"/>
        <v/>
      </c>
      <c r="I1949" s="104"/>
      <c r="J1949" s="110" t="s">
        <v>6943</v>
      </c>
      <c r="K1949" s="110" t="s">
        <v>1095</v>
      </c>
      <c r="L1949" s="10" t="s">
        <v>11071</v>
      </c>
    </row>
    <row r="1950" spans="7:12" ht="15" x14ac:dyDescent="0.2">
      <c r="G1950" s="106"/>
      <c r="H1950" s="104" t="str">
        <f t="shared" si="35"/>
        <v/>
      </c>
      <c r="I1950" s="104"/>
      <c r="J1950" s="110" t="s">
        <v>6944</v>
      </c>
      <c r="K1950" s="110" t="s">
        <v>1095</v>
      </c>
      <c r="L1950" s="10" t="s">
        <v>11072</v>
      </c>
    </row>
    <row r="1951" spans="7:12" ht="15" x14ac:dyDescent="0.2">
      <c r="G1951" s="106"/>
      <c r="H1951" s="104" t="str">
        <f t="shared" si="35"/>
        <v/>
      </c>
      <c r="I1951" s="104"/>
      <c r="J1951" s="110" t="s">
        <v>14323</v>
      </c>
      <c r="K1951" s="110" t="s">
        <v>1095</v>
      </c>
      <c r="L1951" s="10" t="s">
        <v>11073</v>
      </c>
    </row>
    <row r="1952" spans="7:12" ht="15" x14ac:dyDescent="0.2">
      <c r="G1952" s="106"/>
      <c r="H1952" s="104" t="str">
        <f t="shared" si="35"/>
        <v/>
      </c>
      <c r="I1952" s="104"/>
      <c r="J1952" s="110" t="s">
        <v>14324</v>
      </c>
      <c r="K1952" s="110" t="s">
        <v>1095</v>
      </c>
      <c r="L1952" s="10" t="s">
        <v>11074</v>
      </c>
    </row>
    <row r="1953" spans="7:12" ht="15" x14ac:dyDescent="0.2">
      <c r="G1953" s="106"/>
      <c r="H1953" s="104" t="str">
        <f t="shared" si="35"/>
        <v/>
      </c>
      <c r="I1953" s="104"/>
      <c r="J1953" s="110" t="s">
        <v>6945</v>
      </c>
      <c r="K1953" s="110" t="s">
        <v>1095</v>
      </c>
      <c r="L1953" s="10" t="s">
        <v>1095</v>
      </c>
    </row>
    <row r="1954" spans="7:12" ht="15" x14ac:dyDescent="0.2">
      <c r="G1954" s="106"/>
      <c r="H1954" s="104" t="str">
        <f t="shared" si="35"/>
        <v/>
      </c>
      <c r="I1954" s="104"/>
      <c r="J1954" s="110" t="s">
        <v>6946</v>
      </c>
      <c r="K1954" s="110" t="s">
        <v>1095</v>
      </c>
      <c r="L1954" s="10" t="s">
        <v>1095</v>
      </c>
    </row>
    <row r="1955" spans="7:12" ht="15" x14ac:dyDescent="0.2">
      <c r="G1955" s="106"/>
      <c r="H1955" s="104" t="str">
        <f t="shared" si="35"/>
        <v/>
      </c>
      <c r="I1955" s="104"/>
      <c r="J1955" s="110" t="s">
        <v>14325</v>
      </c>
      <c r="K1955" s="110" t="s">
        <v>1095</v>
      </c>
      <c r="L1955" s="10" t="s">
        <v>11076</v>
      </c>
    </row>
    <row r="1956" spans="7:12" ht="15" x14ac:dyDescent="0.2">
      <c r="G1956" s="106"/>
      <c r="H1956" s="104" t="str">
        <f t="shared" si="35"/>
        <v/>
      </c>
      <c r="I1956" s="104"/>
      <c r="J1956" s="110" t="s">
        <v>6949</v>
      </c>
      <c r="K1956" s="110" t="s">
        <v>1095</v>
      </c>
      <c r="L1956" s="10" t="s">
        <v>11078</v>
      </c>
    </row>
    <row r="1957" spans="7:12" ht="15" x14ac:dyDescent="0.2">
      <c r="G1957" s="106"/>
      <c r="H1957" s="104" t="str">
        <f t="shared" si="35"/>
        <v/>
      </c>
      <c r="I1957" s="104"/>
      <c r="J1957" s="110" t="s">
        <v>6950</v>
      </c>
      <c r="K1957" s="110" t="s">
        <v>1095</v>
      </c>
      <c r="L1957" s="10" t="s">
        <v>11079</v>
      </c>
    </row>
    <row r="1958" spans="7:12" ht="15" x14ac:dyDescent="0.2">
      <c r="G1958" s="106"/>
      <c r="H1958" s="104" t="str">
        <f t="shared" si="35"/>
        <v/>
      </c>
      <c r="I1958" s="104"/>
      <c r="J1958" s="110" t="s">
        <v>6951</v>
      </c>
      <c r="K1958" s="110" t="s">
        <v>1095</v>
      </c>
      <c r="L1958" s="10" t="s">
        <v>11080</v>
      </c>
    </row>
    <row r="1959" spans="7:12" ht="15" x14ac:dyDescent="0.2">
      <c r="G1959" s="106"/>
      <c r="H1959" s="104" t="str">
        <f t="shared" si="35"/>
        <v/>
      </c>
      <c r="I1959" s="104"/>
      <c r="J1959" s="110" t="s">
        <v>6952</v>
      </c>
      <c r="K1959" s="110" t="s">
        <v>1095</v>
      </c>
      <c r="L1959" s="10" t="s">
        <v>11081</v>
      </c>
    </row>
    <row r="1960" spans="7:12" ht="15" x14ac:dyDescent="0.2">
      <c r="G1960" s="106"/>
      <c r="H1960" s="104" t="str">
        <f t="shared" si="35"/>
        <v/>
      </c>
      <c r="I1960" s="104"/>
      <c r="J1960" s="110" t="s">
        <v>6953</v>
      </c>
      <c r="K1960" s="110" t="s">
        <v>1095</v>
      </c>
      <c r="L1960" s="10" t="s">
        <v>11082</v>
      </c>
    </row>
    <row r="1961" spans="7:12" ht="15" x14ac:dyDescent="0.2">
      <c r="G1961" s="106"/>
      <c r="H1961" s="104" t="str">
        <f t="shared" si="35"/>
        <v/>
      </c>
      <c r="I1961" s="104"/>
      <c r="J1961" s="110" t="s">
        <v>6954</v>
      </c>
      <c r="K1961" s="110" t="s">
        <v>1095</v>
      </c>
      <c r="L1961" s="10" t="s">
        <v>11083</v>
      </c>
    </row>
    <row r="1962" spans="7:12" ht="15" x14ac:dyDescent="0.2">
      <c r="G1962" s="106"/>
      <c r="H1962" s="104" t="str">
        <f t="shared" si="35"/>
        <v/>
      </c>
      <c r="I1962" s="104"/>
      <c r="J1962" s="110" t="s">
        <v>6955</v>
      </c>
      <c r="K1962" s="110" t="s">
        <v>1095</v>
      </c>
      <c r="L1962" s="10" t="s">
        <v>11084</v>
      </c>
    </row>
    <row r="1963" spans="7:12" ht="15" x14ac:dyDescent="0.2">
      <c r="G1963" s="106"/>
      <c r="H1963" s="104" t="str">
        <f t="shared" si="35"/>
        <v/>
      </c>
      <c r="I1963" s="104"/>
      <c r="J1963" s="110" t="s">
        <v>6956</v>
      </c>
      <c r="K1963" s="110" t="s">
        <v>1095</v>
      </c>
      <c r="L1963" s="10" t="s">
        <v>11085</v>
      </c>
    </row>
    <row r="1964" spans="7:12" ht="15" x14ac:dyDescent="0.2">
      <c r="G1964" s="106"/>
      <c r="H1964" s="104" t="str">
        <f t="shared" si="35"/>
        <v/>
      </c>
      <c r="I1964" s="104"/>
      <c r="J1964" s="110" t="s">
        <v>6957</v>
      </c>
      <c r="K1964" s="110" t="s">
        <v>1095</v>
      </c>
      <c r="L1964" s="10" t="s">
        <v>11086</v>
      </c>
    </row>
    <row r="1965" spans="7:12" ht="15" x14ac:dyDescent="0.2">
      <c r="G1965" s="106"/>
      <c r="H1965" s="104" t="str">
        <f t="shared" si="35"/>
        <v/>
      </c>
      <c r="I1965" s="104"/>
      <c r="J1965" s="110" t="s">
        <v>6958</v>
      </c>
      <c r="K1965" s="110" t="s">
        <v>1095</v>
      </c>
      <c r="L1965" s="10" t="s">
        <v>11087</v>
      </c>
    </row>
    <row r="1966" spans="7:12" ht="15" x14ac:dyDescent="0.2">
      <c r="G1966" s="106"/>
      <c r="H1966" s="104" t="str">
        <f t="shared" si="35"/>
        <v/>
      </c>
      <c r="I1966" s="104"/>
      <c r="J1966" s="110" t="s">
        <v>6959</v>
      </c>
      <c r="K1966" s="110" t="s">
        <v>1095</v>
      </c>
      <c r="L1966" s="10" t="s">
        <v>11088</v>
      </c>
    </row>
    <row r="1967" spans="7:12" ht="15" x14ac:dyDescent="0.2">
      <c r="G1967" s="106"/>
      <c r="H1967" s="104" t="str">
        <f t="shared" si="35"/>
        <v/>
      </c>
      <c r="I1967" s="104"/>
      <c r="J1967" s="110" t="s">
        <v>6960</v>
      </c>
      <c r="K1967" s="110" t="s">
        <v>1095</v>
      </c>
      <c r="L1967" s="10" t="s">
        <v>11089</v>
      </c>
    </row>
    <row r="1968" spans="7:12" ht="15" x14ac:dyDescent="0.2">
      <c r="G1968" s="106"/>
      <c r="H1968" s="104" t="str">
        <f t="shared" si="35"/>
        <v/>
      </c>
      <c r="I1968" s="104"/>
      <c r="J1968" s="110" t="s">
        <v>6961</v>
      </c>
      <c r="K1968" s="110" t="s">
        <v>1095</v>
      </c>
      <c r="L1968" s="10" t="s">
        <v>11090</v>
      </c>
    </row>
    <row r="1969" spans="7:12" ht="15" x14ac:dyDescent="0.2">
      <c r="G1969" s="106"/>
      <c r="H1969" s="104" t="str">
        <f t="shared" si="35"/>
        <v/>
      </c>
      <c r="I1969" s="104"/>
      <c r="J1969" s="110" t="s">
        <v>6962</v>
      </c>
      <c r="K1969" s="110" t="s">
        <v>1095</v>
      </c>
      <c r="L1969" s="10" t="s">
        <v>11091</v>
      </c>
    </row>
    <row r="1970" spans="7:12" ht="15" x14ac:dyDescent="0.2">
      <c r="G1970" s="106"/>
      <c r="H1970" s="104" t="str">
        <f t="shared" si="35"/>
        <v/>
      </c>
      <c r="I1970" s="104"/>
      <c r="J1970" s="110" t="s">
        <v>6963</v>
      </c>
      <c r="K1970" s="110" t="s">
        <v>1095</v>
      </c>
      <c r="L1970" s="10" t="s">
        <v>1095</v>
      </c>
    </row>
    <row r="1971" spans="7:12" ht="15" x14ac:dyDescent="0.2">
      <c r="G1971" s="106"/>
      <c r="H1971" s="104" t="str">
        <f t="shared" si="35"/>
        <v/>
      </c>
      <c r="I1971" s="104"/>
      <c r="J1971" s="110" t="s">
        <v>6964</v>
      </c>
      <c r="K1971" s="110" t="s">
        <v>1095</v>
      </c>
      <c r="L1971" s="10" t="s">
        <v>11092</v>
      </c>
    </row>
    <row r="1972" spans="7:12" ht="15" x14ac:dyDescent="0.2">
      <c r="G1972" s="106"/>
      <c r="H1972" s="104" t="str">
        <f t="shared" si="35"/>
        <v/>
      </c>
      <c r="I1972" s="104"/>
      <c r="J1972" s="110" t="s">
        <v>6965</v>
      </c>
      <c r="K1972" s="110" t="s">
        <v>1095</v>
      </c>
      <c r="L1972" s="10" t="s">
        <v>11093</v>
      </c>
    </row>
    <row r="1973" spans="7:12" ht="15" x14ac:dyDescent="0.2">
      <c r="G1973" s="106"/>
      <c r="H1973" s="104" t="str">
        <f t="shared" si="35"/>
        <v/>
      </c>
      <c r="I1973" s="104"/>
      <c r="J1973" s="110" t="s">
        <v>6966</v>
      </c>
      <c r="K1973" s="110" t="s">
        <v>1095</v>
      </c>
      <c r="L1973" s="10" t="s">
        <v>11094</v>
      </c>
    </row>
    <row r="1974" spans="7:12" ht="15" x14ac:dyDescent="0.2">
      <c r="G1974" s="106"/>
      <c r="H1974" s="104" t="str">
        <f t="shared" si="35"/>
        <v/>
      </c>
      <c r="I1974" s="104"/>
      <c r="J1974" s="110" t="s">
        <v>6967</v>
      </c>
      <c r="K1974" s="110" t="s">
        <v>1095</v>
      </c>
      <c r="L1974" s="10" t="s">
        <v>11095</v>
      </c>
    </row>
    <row r="1975" spans="7:12" ht="15" x14ac:dyDescent="0.2">
      <c r="G1975" s="106"/>
      <c r="H1975" s="104" t="str">
        <f t="shared" si="35"/>
        <v/>
      </c>
      <c r="I1975" s="104"/>
      <c r="J1975" s="110" t="s">
        <v>6968</v>
      </c>
      <c r="K1975" s="110" t="s">
        <v>1095</v>
      </c>
      <c r="L1975" s="10" t="s">
        <v>1095</v>
      </c>
    </row>
    <row r="1976" spans="7:12" ht="15" x14ac:dyDescent="0.2">
      <c r="G1976" s="106"/>
      <c r="H1976" s="104" t="str">
        <f t="shared" si="35"/>
        <v/>
      </c>
      <c r="I1976" s="104"/>
      <c r="J1976" s="110" t="s">
        <v>6969</v>
      </c>
      <c r="K1976" s="110" t="s">
        <v>1095</v>
      </c>
      <c r="L1976" s="10" t="s">
        <v>11096</v>
      </c>
    </row>
    <row r="1977" spans="7:12" ht="15" x14ac:dyDescent="0.2">
      <c r="G1977" s="106"/>
      <c r="H1977" s="104" t="str">
        <f t="shared" si="35"/>
        <v/>
      </c>
      <c r="I1977" s="104"/>
      <c r="J1977" s="110" t="s">
        <v>6970</v>
      </c>
      <c r="K1977" s="110" t="s">
        <v>1095</v>
      </c>
      <c r="L1977" s="10" t="s">
        <v>11097</v>
      </c>
    </row>
    <row r="1978" spans="7:12" ht="15" x14ac:dyDescent="0.2">
      <c r="G1978" s="106"/>
      <c r="H1978" s="104" t="str">
        <f t="shared" si="35"/>
        <v/>
      </c>
      <c r="I1978" s="104"/>
      <c r="J1978" s="110" t="s">
        <v>14326</v>
      </c>
      <c r="K1978" s="110" t="s">
        <v>1095</v>
      </c>
      <c r="L1978" s="10" t="s">
        <v>11098</v>
      </c>
    </row>
    <row r="1979" spans="7:12" ht="15" x14ac:dyDescent="0.2">
      <c r="G1979" s="106"/>
      <c r="H1979" s="104" t="str">
        <f t="shared" si="35"/>
        <v/>
      </c>
      <c r="I1979" s="104"/>
      <c r="J1979" s="110" t="s">
        <v>6971</v>
      </c>
      <c r="K1979" s="110" t="s">
        <v>1095</v>
      </c>
      <c r="L1979" s="10" t="s">
        <v>1095</v>
      </c>
    </row>
    <row r="1980" spans="7:12" ht="15" x14ac:dyDescent="0.2">
      <c r="G1980" s="106"/>
      <c r="H1980" s="104" t="str">
        <f t="shared" si="35"/>
        <v/>
      </c>
      <c r="I1980" s="104"/>
      <c r="J1980" s="110" t="s">
        <v>6972</v>
      </c>
      <c r="K1980" s="110" t="s">
        <v>1095</v>
      </c>
      <c r="L1980" s="10" t="s">
        <v>11099</v>
      </c>
    </row>
    <row r="1981" spans="7:12" ht="15" x14ac:dyDescent="0.2">
      <c r="G1981" s="106"/>
      <c r="H1981" s="104" t="str">
        <f t="shared" si="35"/>
        <v/>
      </c>
      <c r="I1981" s="104"/>
      <c r="J1981" s="110" t="s">
        <v>14327</v>
      </c>
      <c r="K1981" s="110" t="s">
        <v>1095</v>
      </c>
      <c r="L1981" s="10" t="s">
        <v>11100</v>
      </c>
    </row>
    <row r="1982" spans="7:12" ht="15" x14ac:dyDescent="0.2">
      <c r="G1982" s="106"/>
      <c r="H1982" s="104" t="str">
        <f t="shared" si="35"/>
        <v/>
      </c>
      <c r="I1982" s="104"/>
      <c r="J1982" s="110" t="s">
        <v>14328</v>
      </c>
      <c r="K1982" s="110" t="s">
        <v>1095</v>
      </c>
      <c r="L1982" s="10" t="s">
        <v>11101</v>
      </c>
    </row>
    <row r="1983" spans="7:12" ht="15" x14ac:dyDescent="0.2">
      <c r="G1983" s="106"/>
      <c r="H1983" s="104" t="str">
        <f t="shared" si="35"/>
        <v/>
      </c>
      <c r="I1983" s="104"/>
      <c r="J1983" s="110" t="s">
        <v>14329</v>
      </c>
      <c r="K1983" s="110" t="s">
        <v>1095</v>
      </c>
      <c r="L1983" s="10" t="s">
        <v>11102</v>
      </c>
    </row>
    <row r="1984" spans="7:12" ht="15" x14ac:dyDescent="0.2">
      <c r="G1984" s="106"/>
      <c r="H1984" s="104" t="str">
        <f t="shared" si="35"/>
        <v/>
      </c>
      <c r="I1984" s="104"/>
      <c r="J1984" s="110" t="s">
        <v>6973</v>
      </c>
      <c r="K1984" s="110" t="s">
        <v>1095</v>
      </c>
      <c r="L1984" s="10" t="s">
        <v>11102</v>
      </c>
    </row>
    <row r="1985" spans="7:12" ht="15" x14ac:dyDescent="0.2">
      <c r="G1985" s="106"/>
      <c r="H1985" s="104" t="str">
        <f t="shared" si="35"/>
        <v/>
      </c>
      <c r="I1985" s="104"/>
      <c r="J1985" s="110" t="s">
        <v>14330</v>
      </c>
      <c r="K1985" s="110" t="s">
        <v>1095</v>
      </c>
      <c r="L1985" s="10" t="s">
        <v>11103</v>
      </c>
    </row>
    <row r="1986" spans="7:12" ht="15" x14ac:dyDescent="0.2">
      <c r="G1986" s="106"/>
      <c r="H1986" s="104" t="str">
        <f t="shared" si="35"/>
        <v/>
      </c>
      <c r="I1986" s="104"/>
      <c r="J1986" s="110" t="s">
        <v>6974</v>
      </c>
      <c r="K1986" s="110" t="s">
        <v>1095</v>
      </c>
      <c r="L1986" s="10" t="s">
        <v>11104</v>
      </c>
    </row>
    <row r="1987" spans="7:12" ht="15" x14ac:dyDescent="0.2">
      <c r="G1987" s="106"/>
      <c r="H1987" s="104" t="str">
        <f t="shared" si="35"/>
        <v/>
      </c>
      <c r="I1987" s="104"/>
      <c r="J1987" s="110" t="s">
        <v>6975</v>
      </c>
      <c r="K1987" s="110" t="s">
        <v>1095</v>
      </c>
      <c r="L1987" s="10" t="s">
        <v>11105</v>
      </c>
    </row>
    <row r="1988" spans="7:12" ht="15" x14ac:dyDescent="0.2">
      <c r="G1988" s="106"/>
      <c r="H1988" s="104" t="str">
        <f t="shared" si="35"/>
        <v/>
      </c>
      <c r="I1988" s="104"/>
      <c r="J1988" s="110" t="s">
        <v>6976</v>
      </c>
      <c r="K1988" s="110" t="s">
        <v>1095</v>
      </c>
      <c r="L1988" s="10" t="s">
        <v>11106</v>
      </c>
    </row>
    <row r="1989" spans="7:12" ht="15" x14ac:dyDescent="0.2">
      <c r="G1989" s="106"/>
      <c r="H1989" s="104" t="str">
        <f t="shared" si="35"/>
        <v/>
      </c>
      <c r="I1989" s="104"/>
      <c r="J1989" s="110" t="s">
        <v>6977</v>
      </c>
      <c r="K1989" s="110" t="s">
        <v>1095</v>
      </c>
      <c r="L1989" s="10" t="s">
        <v>11107</v>
      </c>
    </row>
    <row r="1990" spans="7:12" ht="15" x14ac:dyDescent="0.2">
      <c r="G1990" s="106"/>
      <c r="H1990" s="104" t="str">
        <f t="shared" si="35"/>
        <v/>
      </c>
      <c r="I1990" s="104"/>
      <c r="J1990" s="110" t="s">
        <v>6978</v>
      </c>
      <c r="K1990" s="110" t="s">
        <v>1095</v>
      </c>
      <c r="L1990" s="10" t="s">
        <v>11108</v>
      </c>
    </row>
    <row r="1991" spans="7:12" ht="15" x14ac:dyDescent="0.2">
      <c r="G1991" s="106"/>
      <c r="H1991" s="104" t="str">
        <f t="shared" si="35"/>
        <v/>
      </c>
      <c r="I1991" s="104"/>
      <c r="J1991" s="110" t="s">
        <v>6979</v>
      </c>
      <c r="K1991" s="110" t="s">
        <v>1095</v>
      </c>
      <c r="L1991" s="10" t="s">
        <v>11109</v>
      </c>
    </row>
    <row r="1992" spans="7:12" ht="15" x14ac:dyDescent="0.2">
      <c r="G1992" s="106"/>
      <c r="H1992" s="104" t="str">
        <f t="shared" si="35"/>
        <v/>
      </c>
      <c r="I1992" s="104"/>
      <c r="J1992" s="110" t="s">
        <v>6980</v>
      </c>
      <c r="K1992" s="110" t="s">
        <v>1095</v>
      </c>
      <c r="L1992" s="10" t="s">
        <v>11110</v>
      </c>
    </row>
    <row r="1993" spans="7:12" ht="15" x14ac:dyDescent="0.2">
      <c r="G1993" s="106"/>
      <c r="H1993" s="104" t="str">
        <f t="shared" ref="H1993:H2056" si="36">IF(I1993="","",IFERROR((INDEX(A:D,MATCH($I1993,D:D,0),2)),""))</f>
        <v/>
      </c>
      <c r="I1993" s="104"/>
      <c r="J1993" s="110" t="s">
        <v>6981</v>
      </c>
      <c r="K1993" s="110" t="s">
        <v>1095</v>
      </c>
      <c r="L1993" s="10" t="s">
        <v>11111</v>
      </c>
    </row>
    <row r="1994" spans="7:12" ht="15" x14ac:dyDescent="0.2">
      <c r="G1994" s="106"/>
      <c r="H1994" s="104" t="str">
        <f t="shared" si="36"/>
        <v/>
      </c>
      <c r="I1994" s="104"/>
      <c r="J1994" s="110" t="s">
        <v>6982</v>
      </c>
      <c r="K1994" s="110" t="s">
        <v>1095</v>
      </c>
      <c r="L1994" s="10" t="s">
        <v>11112</v>
      </c>
    </row>
    <row r="1995" spans="7:12" ht="15" x14ac:dyDescent="0.2">
      <c r="G1995" s="106"/>
      <c r="H1995" s="104" t="str">
        <f t="shared" si="36"/>
        <v/>
      </c>
      <c r="I1995" s="104"/>
      <c r="J1995" s="110" t="s">
        <v>6983</v>
      </c>
      <c r="K1995" s="110" t="s">
        <v>1095</v>
      </c>
      <c r="L1995" s="10" t="s">
        <v>11113</v>
      </c>
    </row>
    <row r="1996" spans="7:12" ht="15" x14ac:dyDescent="0.2">
      <c r="G1996" s="106"/>
      <c r="H1996" s="104" t="str">
        <f t="shared" si="36"/>
        <v/>
      </c>
      <c r="I1996" s="104"/>
      <c r="J1996" s="110" t="s">
        <v>6984</v>
      </c>
      <c r="K1996" s="110" t="s">
        <v>1095</v>
      </c>
      <c r="L1996" s="10" t="s">
        <v>11114</v>
      </c>
    </row>
    <row r="1997" spans="7:12" ht="15" x14ac:dyDescent="0.2">
      <c r="G1997" s="106"/>
      <c r="H1997" s="104" t="str">
        <f t="shared" si="36"/>
        <v/>
      </c>
      <c r="I1997" s="104"/>
      <c r="J1997" s="110" t="s">
        <v>6985</v>
      </c>
      <c r="K1997" s="110" t="s">
        <v>1095</v>
      </c>
      <c r="L1997" s="10" t="s">
        <v>11115</v>
      </c>
    </row>
    <row r="1998" spans="7:12" ht="15" x14ac:dyDescent="0.2">
      <c r="G1998" s="106"/>
      <c r="H1998" s="104" t="str">
        <f t="shared" si="36"/>
        <v/>
      </c>
      <c r="I1998" s="104"/>
      <c r="J1998" s="110" t="s">
        <v>6986</v>
      </c>
      <c r="K1998" s="110" t="s">
        <v>1095</v>
      </c>
      <c r="L1998" s="10" t="s">
        <v>11116</v>
      </c>
    </row>
    <row r="1999" spans="7:12" ht="15" x14ac:dyDescent="0.2">
      <c r="G1999" s="106"/>
      <c r="H1999" s="104" t="str">
        <f t="shared" si="36"/>
        <v/>
      </c>
      <c r="I1999" s="104"/>
      <c r="J1999" s="110" t="s">
        <v>6987</v>
      </c>
      <c r="K1999" s="110" t="s">
        <v>1095</v>
      </c>
      <c r="L1999" s="10" t="s">
        <v>11117</v>
      </c>
    </row>
    <row r="2000" spans="7:12" ht="15" x14ac:dyDescent="0.2">
      <c r="G2000" s="106"/>
      <c r="H2000" s="104" t="str">
        <f t="shared" si="36"/>
        <v/>
      </c>
      <c r="I2000" s="104"/>
      <c r="J2000" s="110" t="s">
        <v>14331</v>
      </c>
      <c r="K2000" s="110" t="s">
        <v>1095</v>
      </c>
      <c r="L2000" s="10" t="s">
        <v>11118</v>
      </c>
    </row>
    <row r="2001" spans="7:12" ht="15" x14ac:dyDescent="0.2">
      <c r="G2001" s="106"/>
      <c r="H2001" s="104" t="str">
        <f t="shared" si="36"/>
        <v/>
      </c>
      <c r="I2001" s="104"/>
      <c r="J2001" s="110" t="s">
        <v>14332</v>
      </c>
      <c r="K2001" s="110" t="s">
        <v>1095</v>
      </c>
      <c r="L2001" s="10" t="s">
        <v>11119</v>
      </c>
    </row>
    <row r="2002" spans="7:12" ht="15" x14ac:dyDescent="0.2">
      <c r="G2002" s="106"/>
      <c r="H2002" s="104" t="str">
        <f t="shared" si="36"/>
        <v/>
      </c>
      <c r="I2002" s="104"/>
      <c r="J2002" s="110" t="s">
        <v>6988</v>
      </c>
      <c r="K2002" s="110" t="s">
        <v>1095</v>
      </c>
      <c r="L2002" s="10" t="s">
        <v>11120</v>
      </c>
    </row>
    <row r="2003" spans="7:12" ht="15" x14ac:dyDescent="0.2">
      <c r="G2003" s="106"/>
      <c r="H2003" s="104" t="str">
        <f t="shared" si="36"/>
        <v/>
      </c>
      <c r="I2003" s="104"/>
      <c r="J2003" s="110" t="s">
        <v>6989</v>
      </c>
      <c r="K2003" s="110" t="s">
        <v>1095</v>
      </c>
      <c r="L2003" s="10" t="s">
        <v>1095</v>
      </c>
    </row>
    <row r="2004" spans="7:12" ht="15" x14ac:dyDescent="0.2">
      <c r="G2004" s="106"/>
      <c r="H2004" s="104" t="str">
        <f t="shared" si="36"/>
        <v/>
      </c>
      <c r="I2004" s="104"/>
      <c r="J2004" s="110" t="s">
        <v>14333</v>
      </c>
      <c r="K2004" s="110" t="s">
        <v>1095</v>
      </c>
      <c r="L2004" s="10" t="s">
        <v>11121</v>
      </c>
    </row>
    <row r="2005" spans="7:12" ht="15" x14ac:dyDescent="0.2">
      <c r="G2005" s="106"/>
      <c r="H2005" s="104" t="str">
        <f t="shared" si="36"/>
        <v/>
      </c>
      <c r="I2005" s="104"/>
      <c r="J2005" s="110" t="s">
        <v>6990</v>
      </c>
      <c r="K2005" s="110" t="s">
        <v>1095</v>
      </c>
      <c r="L2005" s="10" t="s">
        <v>11122</v>
      </c>
    </row>
    <row r="2006" spans="7:12" ht="15" x14ac:dyDescent="0.2">
      <c r="G2006" s="106"/>
      <c r="H2006" s="104" t="str">
        <f t="shared" si="36"/>
        <v/>
      </c>
      <c r="I2006" s="104"/>
      <c r="J2006" s="110" t="s">
        <v>6991</v>
      </c>
      <c r="K2006" s="110" t="s">
        <v>1095</v>
      </c>
      <c r="L2006" s="10" t="s">
        <v>11123</v>
      </c>
    </row>
    <row r="2007" spans="7:12" ht="15" x14ac:dyDescent="0.2">
      <c r="G2007" s="106"/>
      <c r="H2007" s="104" t="str">
        <f t="shared" si="36"/>
        <v/>
      </c>
      <c r="I2007" s="104"/>
      <c r="J2007" s="110" t="s">
        <v>6992</v>
      </c>
      <c r="K2007" s="110" t="s">
        <v>1095</v>
      </c>
      <c r="L2007" s="10" t="s">
        <v>11124</v>
      </c>
    </row>
    <row r="2008" spans="7:12" ht="15" x14ac:dyDescent="0.2">
      <c r="G2008" s="106"/>
      <c r="H2008" s="104" t="str">
        <f t="shared" si="36"/>
        <v/>
      </c>
      <c r="I2008" s="104"/>
      <c r="J2008" s="110" t="s">
        <v>6993</v>
      </c>
      <c r="K2008" s="110" t="s">
        <v>1095</v>
      </c>
      <c r="L2008" s="10" t="s">
        <v>11125</v>
      </c>
    </row>
    <row r="2009" spans="7:12" ht="15" x14ac:dyDescent="0.2">
      <c r="G2009" s="106"/>
      <c r="H2009" s="104" t="str">
        <f t="shared" si="36"/>
        <v/>
      </c>
      <c r="I2009" s="104"/>
      <c r="J2009" s="110" t="s">
        <v>6994</v>
      </c>
      <c r="K2009" s="110" t="s">
        <v>1095</v>
      </c>
      <c r="L2009" s="10" t="s">
        <v>11126</v>
      </c>
    </row>
    <row r="2010" spans="7:12" ht="15" x14ac:dyDescent="0.2">
      <c r="G2010" s="106"/>
      <c r="H2010" s="104" t="str">
        <f t="shared" si="36"/>
        <v/>
      </c>
      <c r="I2010" s="104"/>
      <c r="J2010" s="110" t="s">
        <v>6995</v>
      </c>
      <c r="K2010" s="110" t="s">
        <v>1095</v>
      </c>
      <c r="L2010" s="10" t="s">
        <v>11127</v>
      </c>
    </row>
    <row r="2011" spans="7:12" ht="15" x14ac:dyDescent="0.2">
      <c r="G2011" s="106"/>
      <c r="H2011" s="104" t="str">
        <f t="shared" si="36"/>
        <v/>
      </c>
      <c r="I2011" s="104"/>
      <c r="J2011" s="110" t="s">
        <v>6996</v>
      </c>
      <c r="K2011" s="110" t="s">
        <v>1095</v>
      </c>
      <c r="L2011" s="10" t="s">
        <v>1095</v>
      </c>
    </row>
    <row r="2012" spans="7:12" ht="15" x14ac:dyDescent="0.2">
      <c r="G2012" s="106"/>
      <c r="H2012" s="104" t="str">
        <f t="shared" si="36"/>
        <v/>
      </c>
      <c r="I2012" s="104"/>
      <c r="J2012" s="110" t="s">
        <v>6997</v>
      </c>
      <c r="K2012" s="110" t="s">
        <v>1095</v>
      </c>
      <c r="L2012" s="10" t="s">
        <v>11128</v>
      </c>
    </row>
    <row r="2013" spans="7:12" ht="15" x14ac:dyDescent="0.2">
      <c r="G2013" s="106"/>
      <c r="H2013" s="104" t="str">
        <f t="shared" si="36"/>
        <v/>
      </c>
      <c r="I2013" s="104"/>
      <c r="J2013" s="110" t="s">
        <v>6998</v>
      </c>
      <c r="K2013" s="110" t="s">
        <v>1095</v>
      </c>
      <c r="L2013" s="10" t="s">
        <v>11129</v>
      </c>
    </row>
    <row r="2014" spans="7:12" ht="15" x14ac:dyDescent="0.2">
      <c r="G2014" s="106"/>
      <c r="H2014" s="104" t="str">
        <f t="shared" si="36"/>
        <v/>
      </c>
      <c r="I2014" s="104"/>
      <c r="J2014" s="110" t="s">
        <v>6999</v>
      </c>
      <c r="K2014" s="110" t="s">
        <v>1095</v>
      </c>
      <c r="L2014" s="10" t="s">
        <v>11130</v>
      </c>
    </row>
    <row r="2015" spans="7:12" ht="15" x14ac:dyDescent="0.2">
      <c r="G2015" s="106"/>
      <c r="H2015" s="104" t="str">
        <f t="shared" si="36"/>
        <v/>
      </c>
      <c r="I2015" s="104"/>
      <c r="J2015" s="110" t="s">
        <v>7000</v>
      </c>
      <c r="K2015" s="110" t="s">
        <v>1095</v>
      </c>
      <c r="L2015" s="10" t="s">
        <v>11131</v>
      </c>
    </row>
    <row r="2016" spans="7:12" ht="15" x14ac:dyDescent="0.2">
      <c r="G2016" s="106"/>
      <c r="H2016" s="104" t="str">
        <f t="shared" si="36"/>
        <v/>
      </c>
      <c r="I2016" s="104"/>
      <c r="J2016" s="110" t="s">
        <v>7001</v>
      </c>
      <c r="K2016" s="110" t="s">
        <v>1095</v>
      </c>
      <c r="L2016" s="10" t="s">
        <v>11132</v>
      </c>
    </row>
    <row r="2017" spans="7:12" ht="15" x14ac:dyDescent="0.2">
      <c r="G2017" s="106"/>
      <c r="H2017" s="104" t="str">
        <f t="shared" si="36"/>
        <v/>
      </c>
      <c r="I2017" s="104"/>
      <c r="J2017" s="110" t="s">
        <v>7002</v>
      </c>
      <c r="K2017" s="110" t="s">
        <v>1095</v>
      </c>
      <c r="L2017" s="10" t="s">
        <v>11133</v>
      </c>
    </row>
    <row r="2018" spans="7:12" ht="15" x14ac:dyDescent="0.2">
      <c r="G2018" s="106"/>
      <c r="H2018" s="104" t="str">
        <f t="shared" si="36"/>
        <v/>
      </c>
      <c r="I2018" s="104"/>
      <c r="J2018" s="110" t="s">
        <v>7003</v>
      </c>
      <c r="K2018" s="110" t="s">
        <v>1095</v>
      </c>
      <c r="L2018" s="10" t="s">
        <v>11134</v>
      </c>
    </row>
    <row r="2019" spans="7:12" ht="15" x14ac:dyDescent="0.2">
      <c r="G2019" s="106"/>
      <c r="H2019" s="104" t="str">
        <f t="shared" si="36"/>
        <v/>
      </c>
      <c r="I2019" s="104"/>
      <c r="J2019" s="110" t="s">
        <v>7004</v>
      </c>
      <c r="K2019" s="110" t="s">
        <v>1095</v>
      </c>
      <c r="L2019" s="10" t="s">
        <v>11135</v>
      </c>
    </row>
    <row r="2020" spans="7:12" ht="15" x14ac:dyDescent="0.2">
      <c r="G2020" s="106"/>
      <c r="H2020" s="104" t="str">
        <f t="shared" si="36"/>
        <v/>
      </c>
      <c r="I2020" s="104"/>
      <c r="J2020" s="110" t="s">
        <v>7005</v>
      </c>
      <c r="K2020" s="110" t="s">
        <v>1095</v>
      </c>
      <c r="L2020" s="10" t="s">
        <v>11136</v>
      </c>
    </row>
    <row r="2021" spans="7:12" ht="15" x14ac:dyDescent="0.2">
      <c r="G2021" s="106"/>
      <c r="H2021" s="104" t="str">
        <f t="shared" si="36"/>
        <v/>
      </c>
      <c r="I2021" s="104"/>
      <c r="J2021" s="110" t="s">
        <v>14334</v>
      </c>
      <c r="K2021" s="110" t="s">
        <v>1095</v>
      </c>
      <c r="L2021" s="10" t="s">
        <v>11137</v>
      </c>
    </row>
    <row r="2022" spans="7:12" ht="15" x14ac:dyDescent="0.2">
      <c r="G2022" s="106"/>
      <c r="H2022" s="104" t="str">
        <f t="shared" si="36"/>
        <v/>
      </c>
      <c r="I2022" s="104"/>
      <c r="J2022" s="110" t="s">
        <v>7006</v>
      </c>
      <c r="K2022" s="110" t="s">
        <v>1095</v>
      </c>
      <c r="L2022" s="10" t="s">
        <v>11138</v>
      </c>
    </row>
    <row r="2023" spans="7:12" ht="15" x14ac:dyDescent="0.2">
      <c r="G2023" s="106"/>
      <c r="H2023" s="104" t="str">
        <f t="shared" si="36"/>
        <v/>
      </c>
      <c r="I2023" s="104"/>
      <c r="J2023" s="110" t="s">
        <v>7007</v>
      </c>
      <c r="K2023" s="110" t="s">
        <v>1095</v>
      </c>
      <c r="L2023" s="10" t="s">
        <v>11139</v>
      </c>
    </row>
    <row r="2024" spans="7:12" ht="15" x14ac:dyDescent="0.2">
      <c r="G2024" s="106"/>
      <c r="H2024" s="104" t="str">
        <f t="shared" si="36"/>
        <v/>
      </c>
      <c r="I2024" s="104"/>
      <c r="J2024" s="110" t="s">
        <v>14335</v>
      </c>
      <c r="K2024" s="110" t="s">
        <v>1095</v>
      </c>
      <c r="L2024" s="10" t="s">
        <v>11140</v>
      </c>
    </row>
    <row r="2025" spans="7:12" ht="15" x14ac:dyDescent="0.2">
      <c r="G2025" s="106"/>
      <c r="H2025" s="104" t="str">
        <f t="shared" si="36"/>
        <v/>
      </c>
      <c r="I2025" s="104"/>
      <c r="J2025" s="110" t="s">
        <v>7008</v>
      </c>
      <c r="K2025" s="110" t="s">
        <v>1095</v>
      </c>
      <c r="L2025" s="10" t="s">
        <v>11141</v>
      </c>
    </row>
    <row r="2026" spans="7:12" ht="15" x14ac:dyDescent="0.2">
      <c r="G2026" s="106"/>
      <c r="H2026" s="104" t="str">
        <f t="shared" si="36"/>
        <v/>
      </c>
      <c r="I2026" s="104"/>
      <c r="J2026" s="110" t="s">
        <v>7009</v>
      </c>
      <c r="K2026" s="110" t="s">
        <v>1095</v>
      </c>
      <c r="L2026" s="10" t="s">
        <v>11141</v>
      </c>
    </row>
    <row r="2027" spans="7:12" ht="15" x14ac:dyDescent="0.2">
      <c r="G2027" s="106"/>
      <c r="H2027" s="104" t="str">
        <f t="shared" si="36"/>
        <v/>
      </c>
      <c r="I2027" s="104"/>
      <c r="J2027" s="110" t="s">
        <v>7010</v>
      </c>
      <c r="K2027" s="110" t="s">
        <v>1095</v>
      </c>
      <c r="L2027" s="10" t="s">
        <v>11141</v>
      </c>
    </row>
    <row r="2028" spans="7:12" ht="15" x14ac:dyDescent="0.2">
      <c r="G2028" s="106"/>
      <c r="H2028" s="104" t="str">
        <f t="shared" si="36"/>
        <v/>
      </c>
      <c r="I2028" s="104"/>
      <c r="J2028" s="110" t="s">
        <v>7011</v>
      </c>
      <c r="K2028" s="110" t="s">
        <v>1095</v>
      </c>
      <c r="L2028" s="10" t="s">
        <v>1095</v>
      </c>
    </row>
    <row r="2029" spans="7:12" ht="15" x14ac:dyDescent="0.2">
      <c r="G2029" s="106"/>
      <c r="H2029" s="104" t="str">
        <f t="shared" si="36"/>
        <v/>
      </c>
      <c r="I2029" s="104"/>
      <c r="J2029" s="110" t="s">
        <v>7012</v>
      </c>
      <c r="K2029" s="110" t="s">
        <v>1095</v>
      </c>
      <c r="L2029" s="10" t="s">
        <v>1095</v>
      </c>
    </row>
    <row r="2030" spans="7:12" ht="15" x14ac:dyDescent="0.2">
      <c r="G2030" s="106"/>
      <c r="H2030" s="104" t="str">
        <f t="shared" si="36"/>
        <v/>
      </c>
      <c r="I2030" s="104"/>
      <c r="J2030" s="110" t="s">
        <v>7013</v>
      </c>
      <c r="K2030" s="110" t="s">
        <v>1095</v>
      </c>
      <c r="L2030" s="10" t="s">
        <v>11142</v>
      </c>
    </row>
    <row r="2031" spans="7:12" ht="15" x14ac:dyDescent="0.2">
      <c r="G2031" s="106"/>
      <c r="H2031" s="104" t="str">
        <f t="shared" si="36"/>
        <v/>
      </c>
      <c r="I2031" s="104"/>
      <c r="J2031" s="110" t="s">
        <v>7014</v>
      </c>
      <c r="K2031" s="110" t="s">
        <v>1095</v>
      </c>
      <c r="L2031" s="10" t="s">
        <v>11143</v>
      </c>
    </row>
    <row r="2032" spans="7:12" ht="15" x14ac:dyDescent="0.2">
      <c r="G2032" s="106"/>
      <c r="H2032" s="104" t="str">
        <f t="shared" si="36"/>
        <v/>
      </c>
      <c r="I2032" s="104"/>
      <c r="J2032" s="110" t="s">
        <v>7015</v>
      </c>
      <c r="K2032" s="110" t="s">
        <v>1095</v>
      </c>
      <c r="L2032" s="10" t="s">
        <v>11144</v>
      </c>
    </row>
    <row r="2033" spans="7:12" ht="15" x14ac:dyDescent="0.2">
      <c r="G2033" s="106"/>
      <c r="H2033" s="104" t="str">
        <f t="shared" si="36"/>
        <v/>
      </c>
      <c r="I2033" s="104"/>
      <c r="J2033" s="110" t="s">
        <v>7016</v>
      </c>
      <c r="K2033" s="110" t="s">
        <v>1095</v>
      </c>
      <c r="L2033" s="10" t="s">
        <v>11145</v>
      </c>
    </row>
    <row r="2034" spans="7:12" ht="15" x14ac:dyDescent="0.2">
      <c r="G2034" s="106"/>
      <c r="H2034" s="104" t="str">
        <f t="shared" si="36"/>
        <v/>
      </c>
      <c r="I2034" s="104"/>
      <c r="J2034" s="110" t="s">
        <v>7017</v>
      </c>
      <c r="K2034" s="110" t="s">
        <v>1095</v>
      </c>
      <c r="L2034" s="10" t="s">
        <v>1095</v>
      </c>
    </row>
    <row r="2035" spans="7:12" ht="15" x14ac:dyDescent="0.2">
      <c r="G2035" s="106"/>
      <c r="H2035" s="104" t="str">
        <f t="shared" si="36"/>
        <v/>
      </c>
      <c r="I2035" s="104"/>
      <c r="J2035" s="110" t="s">
        <v>7018</v>
      </c>
      <c r="K2035" s="110" t="s">
        <v>1095</v>
      </c>
      <c r="L2035" s="10" t="s">
        <v>11146</v>
      </c>
    </row>
    <row r="2036" spans="7:12" ht="15" x14ac:dyDescent="0.2">
      <c r="G2036" s="106"/>
      <c r="H2036" s="104" t="str">
        <f t="shared" si="36"/>
        <v/>
      </c>
      <c r="I2036" s="104"/>
      <c r="J2036" s="110" t="s">
        <v>7019</v>
      </c>
      <c r="K2036" s="110" t="s">
        <v>1095</v>
      </c>
      <c r="L2036" s="10" t="s">
        <v>11147</v>
      </c>
    </row>
    <row r="2037" spans="7:12" ht="15" x14ac:dyDescent="0.2">
      <c r="G2037" s="106"/>
      <c r="H2037" s="104" t="str">
        <f t="shared" si="36"/>
        <v/>
      </c>
      <c r="I2037" s="104"/>
      <c r="J2037" s="110" t="s">
        <v>7020</v>
      </c>
      <c r="K2037" s="110" t="s">
        <v>1095</v>
      </c>
      <c r="L2037" s="10" t="s">
        <v>11148</v>
      </c>
    </row>
    <row r="2038" spans="7:12" ht="15" x14ac:dyDescent="0.2">
      <c r="G2038" s="106"/>
      <c r="H2038" s="104" t="str">
        <f t="shared" si="36"/>
        <v/>
      </c>
      <c r="I2038" s="104"/>
      <c r="J2038" s="110" t="s">
        <v>7021</v>
      </c>
      <c r="K2038" s="110" t="s">
        <v>1095</v>
      </c>
      <c r="L2038" s="10" t="s">
        <v>11149</v>
      </c>
    </row>
    <row r="2039" spans="7:12" ht="15" x14ac:dyDescent="0.2">
      <c r="G2039" s="106"/>
      <c r="H2039" s="104" t="str">
        <f t="shared" si="36"/>
        <v/>
      </c>
      <c r="I2039" s="104"/>
      <c r="J2039" s="110" t="s">
        <v>7022</v>
      </c>
      <c r="K2039" s="110" t="s">
        <v>1095</v>
      </c>
      <c r="L2039" s="10" t="s">
        <v>11150</v>
      </c>
    </row>
    <row r="2040" spans="7:12" ht="15" x14ac:dyDescent="0.2">
      <c r="G2040" s="106"/>
      <c r="H2040" s="104" t="str">
        <f t="shared" si="36"/>
        <v/>
      </c>
      <c r="I2040" s="104"/>
      <c r="J2040" s="110" t="s">
        <v>7023</v>
      </c>
      <c r="K2040" s="110" t="s">
        <v>1095</v>
      </c>
      <c r="L2040" s="10" t="s">
        <v>11151</v>
      </c>
    </row>
    <row r="2041" spans="7:12" ht="15" x14ac:dyDescent="0.2">
      <c r="G2041" s="106"/>
      <c r="H2041" s="104" t="str">
        <f t="shared" si="36"/>
        <v/>
      </c>
      <c r="I2041" s="104"/>
      <c r="J2041" s="110" t="s">
        <v>7024</v>
      </c>
      <c r="K2041" s="110" t="s">
        <v>1095</v>
      </c>
      <c r="L2041" s="10" t="s">
        <v>11152</v>
      </c>
    </row>
    <row r="2042" spans="7:12" ht="15" x14ac:dyDescent="0.2">
      <c r="G2042" s="106"/>
      <c r="H2042" s="104" t="str">
        <f t="shared" si="36"/>
        <v/>
      </c>
      <c r="I2042" s="104"/>
      <c r="J2042" s="110" t="s">
        <v>7025</v>
      </c>
      <c r="K2042" s="110" t="s">
        <v>1095</v>
      </c>
      <c r="L2042" s="10" t="s">
        <v>11153</v>
      </c>
    </row>
    <row r="2043" spans="7:12" ht="15" x14ac:dyDescent="0.2">
      <c r="G2043" s="106"/>
      <c r="H2043" s="104" t="str">
        <f t="shared" si="36"/>
        <v/>
      </c>
      <c r="I2043" s="104"/>
      <c r="J2043" s="110" t="s">
        <v>7026</v>
      </c>
      <c r="K2043" s="110" t="s">
        <v>1095</v>
      </c>
      <c r="L2043" s="10" t="s">
        <v>11154</v>
      </c>
    </row>
    <row r="2044" spans="7:12" ht="15" x14ac:dyDescent="0.2">
      <c r="G2044" s="106"/>
      <c r="H2044" s="104" t="str">
        <f t="shared" si="36"/>
        <v/>
      </c>
      <c r="I2044" s="104"/>
      <c r="J2044" s="110" t="s">
        <v>7027</v>
      </c>
      <c r="K2044" s="110" t="s">
        <v>1095</v>
      </c>
      <c r="L2044" s="10" t="s">
        <v>11155</v>
      </c>
    </row>
    <row r="2045" spans="7:12" ht="15" x14ac:dyDescent="0.2">
      <c r="G2045" s="106"/>
      <c r="H2045" s="104" t="str">
        <f t="shared" si="36"/>
        <v/>
      </c>
      <c r="I2045" s="104"/>
      <c r="J2045" s="110" t="s">
        <v>7028</v>
      </c>
      <c r="K2045" s="110" t="s">
        <v>1095</v>
      </c>
      <c r="L2045" s="10" t="s">
        <v>1095</v>
      </c>
    </row>
    <row r="2046" spans="7:12" ht="15" x14ac:dyDescent="0.2">
      <c r="G2046" s="106"/>
      <c r="H2046" s="104" t="str">
        <f t="shared" si="36"/>
        <v/>
      </c>
      <c r="I2046" s="104"/>
      <c r="J2046" s="110" t="s">
        <v>7029</v>
      </c>
      <c r="K2046" s="110" t="s">
        <v>1095</v>
      </c>
      <c r="L2046" s="10" t="s">
        <v>11156</v>
      </c>
    </row>
    <row r="2047" spans="7:12" ht="15" x14ac:dyDescent="0.2">
      <c r="G2047" s="106"/>
      <c r="H2047" s="104" t="str">
        <f t="shared" si="36"/>
        <v/>
      </c>
      <c r="I2047" s="104"/>
      <c r="J2047" s="110" t="s">
        <v>14021</v>
      </c>
      <c r="K2047" s="110" t="s">
        <v>1095</v>
      </c>
      <c r="L2047" s="10" t="s">
        <v>11157</v>
      </c>
    </row>
    <row r="2048" spans="7:12" ht="15" x14ac:dyDescent="0.2">
      <c r="G2048" s="106"/>
      <c r="H2048" s="104" t="str">
        <f t="shared" si="36"/>
        <v/>
      </c>
      <c r="I2048" s="104"/>
      <c r="J2048" s="110" t="s">
        <v>7030</v>
      </c>
      <c r="K2048" s="110" t="s">
        <v>1095</v>
      </c>
      <c r="L2048" s="10" t="s">
        <v>11158</v>
      </c>
    </row>
    <row r="2049" spans="7:12" ht="15" x14ac:dyDescent="0.2">
      <c r="G2049" s="106"/>
      <c r="H2049" s="104" t="str">
        <f t="shared" si="36"/>
        <v/>
      </c>
      <c r="I2049" s="104"/>
      <c r="J2049" s="110" t="s">
        <v>7031</v>
      </c>
      <c r="K2049" s="110" t="s">
        <v>1095</v>
      </c>
      <c r="L2049" s="10" t="s">
        <v>11159</v>
      </c>
    </row>
    <row r="2050" spans="7:12" ht="15" x14ac:dyDescent="0.2">
      <c r="G2050" s="106"/>
      <c r="H2050" s="104" t="str">
        <f t="shared" si="36"/>
        <v/>
      </c>
      <c r="I2050" s="104"/>
      <c r="J2050" s="110" t="s">
        <v>7032</v>
      </c>
      <c r="K2050" s="110" t="s">
        <v>1095</v>
      </c>
      <c r="L2050" s="10" t="s">
        <v>11160</v>
      </c>
    </row>
    <row r="2051" spans="7:12" ht="15" x14ac:dyDescent="0.2">
      <c r="G2051" s="106"/>
      <c r="H2051" s="104" t="str">
        <f t="shared" si="36"/>
        <v/>
      </c>
      <c r="I2051" s="104"/>
      <c r="J2051" s="110" t="s">
        <v>7033</v>
      </c>
      <c r="K2051" s="110" t="s">
        <v>1095</v>
      </c>
      <c r="L2051" s="10" t="s">
        <v>11161</v>
      </c>
    </row>
    <row r="2052" spans="7:12" ht="15" x14ac:dyDescent="0.2">
      <c r="G2052" s="106"/>
      <c r="H2052" s="104" t="str">
        <f t="shared" si="36"/>
        <v/>
      </c>
      <c r="I2052" s="104"/>
      <c r="J2052" s="110" t="s">
        <v>7034</v>
      </c>
      <c r="K2052" s="110" t="s">
        <v>1095</v>
      </c>
      <c r="L2052" s="10" t="s">
        <v>11162</v>
      </c>
    </row>
    <row r="2053" spans="7:12" ht="15" x14ac:dyDescent="0.2">
      <c r="G2053" s="106"/>
      <c r="H2053" s="104" t="str">
        <f t="shared" si="36"/>
        <v/>
      </c>
      <c r="I2053" s="104"/>
      <c r="J2053" s="110" t="s">
        <v>7035</v>
      </c>
      <c r="K2053" s="110" t="s">
        <v>1095</v>
      </c>
      <c r="L2053" s="10" t="s">
        <v>11163</v>
      </c>
    </row>
    <row r="2054" spans="7:12" ht="15" x14ac:dyDescent="0.2">
      <c r="G2054" s="106"/>
      <c r="H2054" s="104" t="str">
        <f t="shared" si="36"/>
        <v/>
      </c>
      <c r="I2054" s="104"/>
      <c r="J2054" s="110" t="s">
        <v>7036</v>
      </c>
      <c r="K2054" s="110" t="s">
        <v>1095</v>
      </c>
      <c r="L2054" s="10" t="s">
        <v>11164</v>
      </c>
    </row>
    <row r="2055" spans="7:12" ht="15" x14ac:dyDescent="0.2">
      <c r="G2055" s="106"/>
      <c r="H2055" s="104" t="str">
        <f t="shared" si="36"/>
        <v/>
      </c>
      <c r="I2055" s="104"/>
      <c r="J2055" s="110" t="s">
        <v>7037</v>
      </c>
      <c r="K2055" s="110" t="s">
        <v>1095</v>
      </c>
      <c r="L2055" s="10" t="s">
        <v>11165</v>
      </c>
    </row>
    <row r="2056" spans="7:12" ht="15" x14ac:dyDescent="0.2">
      <c r="G2056" s="106"/>
      <c r="H2056" s="104" t="str">
        <f t="shared" si="36"/>
        <v/>
      </c>
      <c r="I2056" s="104"/>
      <c r="J2056" s="110" t="s">
        <v>7038</v>
      </c>
      <c r="K2056" s="110" t="s">
        <v>1095</v>
      </c>
      <c r="L2056" s="10" t="s">
        <v>11166</v>
      </c>
    </row>
    <row r="2057" spans="7:12" ht="15" x14ac:dyDescent="0.2">
      <c r="G2057" s="106"/>
      <c r="H2057" s="104" t="str">
        <f t="shared" ref="H2057:H2120" si="37">IF(I2057="","",IFERROR((INDEX(A:D,MATCH($I2057,D:D,0),2)),""))</f>
        <v/>
      </c>
      <c r="I2057" s="104"/>
      <c r="J2057" s="110" t="s">
        <v>7039</v>
      </c>
      <c r="K2057" s="110" t="s">
        <v>1095</v>
      </c>
      <c r="L2057" s="10" t="s">
        <v>11167</v>
      </c>
    </row>
    <row r="2058" spans="7:12" ht="15" x14ac:dyDescent="0.2">
      <c r="G2058" s="106"/>
      <c r="H2058" s="104" t="str">
        <f t="shared" si="37"/>
        <v/>
      </c>
      <c r="I2058" s="104"/>
      <c r="J2058" s="110" t="s">
        <v>14336</v>
      </c>
      <c r="K2058" s="110" t="s">
        <v>1095</v>
      </c>
      <c r="L2058" s="10" t="s">
        <v>11168</v>
      </c>
    </row>
    <row r="2059" spans="7:12" ht="15" x14ac:dyDescent="0.2">
      <c r="G2059" s="106"/>
      <c r="H2059" s="104" t="str">
        <f t="shared" si="37"/>
        <v/>
      </c>
      <c r="I2059" s="104"/>
      <c r="J2059" s="110" t="s">
        <v>14337</v>
      </c>
      <c r="K2059" s="110" t="s">
        <v>1095</v>
      </c>
      <c r="L2059" s="10" t="s">
        <v>11169</v>
      </c>
    </row>
    <row r="2060" spans="7:12" ht="15" x14ac:dyDescent="0.2">
      <c r="G2060" s="106"/>
      <c r="H2060" s="104" t="str">
        <f t="shared" si="37"/>
        <v/>
      </c>
      <c r="I2060" s="104"/>
      <c r="J2060" s="110" t="s">
        <v>14338</v>
      </c>
      <c r="K2060" s="110" t="s">
        <v>1095</v>
      </c>
      <c r="L2060" s="10" t="s">
        <v>11170</v>
      </c>
    </row>
    <row r="2061" spans="7:12" ht="15" x14ac:dyDescent="0.2">
      <c r="G2061" s="106"/>
      <c r="H2061" s="104" t="str">
        <f t="shared" si="37"/>
        <v/>
      </c>
      <c r="I2061" s="104"/>
      <c r="J2061" s="110" t="s">
        <v>7040</v>
      </c>
      <c r="K2061" s="110" t="s">
        <v>1095</v>
      </c>
      <c r="L2061" s="10" t="s">
        <v>11171</v>
      </c>
    </row>
    <row r="2062" spans="7:12" ht="15" x14ac:dyDescent="0.2">
      <c r="G2062" s="106"/>
      <c r="H2062" s="104" t="str">
        <f t="shared" si="37"/>
        <v/>
      </c>
      <c r="I2062" s="104"/>
      <c r="J2062" s="110" t="s">
        <v>7041</v>
      </c>
      <c r="K2062" s="110" t="s">
        <v>1095</v>
      </c>
      <c r="L2062" s="10" t="s">
        <v>11172</v>
      </c>
    </row>
    <row r="2063" spans="7:12" ht="15" x14ac:dyDescent="0.2">
      <c r="G2063" s="106"/>
      <c r="H2063" s="104" t="str">
        <f t="shared" si="37"/>
        <v/>
      </c>
      <c r="I2063" s="104"/>
      <c r="J2063" s="110" t="s">
        <v>7042</v>
      </c>
      <c r="K2063" s="110" t="s">
        <v>1095</v>
      </c>
      <c r="L2063" s="10" t="s">
        <v>1095</v>
      </c>
    </row>
    <row r="2064" spans="7:12" ht="15" x14ac:dyDescent="0.2">
      <c r="G2064" s="106"/>
      <c r="H2064" s="104" t="str">
        <f t="shared" si="37"/>
        <v/>
      </c>
      <c r="I2064" s="104"/>
      <c r="J2064" s="110" t="s">
        <v>7043</v>
      </c>
      <c r="K2064" s="110" t="s">
        <v>1095</v>
      </c>
      <c r="L2064" s="10" t="s">
        <v>1095</v>
      </c>
    </row>
    <row r="2065" spans="7:12" ht="15" x14ac:dyDescent="0.2">
      <c r="G2065" s="106"/>
      <c r="H2065" s="104" t="str">
        <f t="shared" si="37"/>
        <v/>
      </c>
      <c r="I2065" s="104"/>
      <c r="J2065" s="110" t="s">
        <v>7044</v>
      </c>
      <c r="K2065" s="110" t="s">
        <v>1095</v>
      </c>
      <c r="L2065" s="10" t="s">
        <v>11173</v>
      </c>
    </row>
    <row r="2066" spans="7:12" ht="15" x14ac:dyDescent="0.2">
      <c r="G2066" s="106"/>
      <c r="H2066" s="104" t="str">
        <f t="shared" si="37"/>
        <v/>
      </c>
      <c r="I2066" s="104"/>
      <c r="J2066" s="110" t="s">
        <v>7045</v>
      </c>
      <c r="K2066" s="110" t="s">
        <v>1095</v>
      </c>
      <c r="L2066" s="10" t="s">
        <v>11173</v>
      </c>
    </row>
    <row r="2067" spans="7:12" ht="15" x14ac:dyDescent="0.2">
      <c r="G2067" s="106"/>
      <c r="H2067" s="104" t="str">
        <f t="shared" si="37"/>
        <v/>
      </c>
      <c r="I2067" s="104"/>
      <c r="J2067" s="110" t="s">
        <v>7046</v>
      </c>
      <c r="K2067" s="110" t="s">
        <v>1095</v>
      </c>
      <c r="L2067" s="10" t="s">
        <v>11174</v>
      </c>
    </row>
    <row r="2068" spans="7:12" ht="15" x14ac:dyDescent="0.2">
      <c r="G2068" s="106"/>
      <c r="H2068" s="104" t="str">
        <f t="shared" si="37"/>
        <v/>
      </c>
      <c r="I2068" s="104"/>
      <c r="J2068" s="110" t="s">
        <v>7047</v>
      </c>
      <c r="K2068" s="110" t="s">
        <v>1095</v>
      </c>
      <c r="L2068" s="10" t="s">
        <v>11175</v>
      </c>
    </row>
    <row r="2069" spans="7:12" ht="15" x14ac:dyDescent="0.2">
      <c r="G2069" s="106"/>
      <c r="H2069" s="104" t="str">
        <f t="shared" si="37"/>
        <v/>
      </c>
      <c r="I2069" s="104"/>
      <c r="J2069" s="110" t="s">
        <v>7048</v>
      </c>
      <c r="K2069" s="110" t="s">
        <v>1095</v>
      </c>
      <c r="L2069" s="10" t="s">
        <v>11176</v>
      </c>
    </row>
    <row r="2070" spans="7:12" ht="15" x14ac:dyDescent="0.2">
      <c r="G2070" s="106"/>
      <c r="H2070" s="104" t="str">
        <f t="shared" si="37"/>
        <v/>
      </c>
      <c r="I2070" s="104"/>
      <c r="J2070" s="110" t="s">
        <v>14339</v>
      </c>
      <c r="K2070" s="110" t="s">
        <v>1095</v>
      </c>
      <c r="L2070" s="10" t="s">
        <v>11177</v>
      </c>
    </row>
    <row r="2071" spans="7:12" ht="15" x14ac:dyDescent="0.2">
      <c r="G2071" s="106"/>
      <c r="H2071" s="104" t="str">
        <f t="shared" si="37"/>
        <v/>
      </c>
      <c r="I2071" s="104"/>
      <c r="J2071" s="110" t="s">
        <v>7049</v>
      </c>
      <c r="K2071" s="110" t="s">
        <v>1095</v>
      </c>
      <c r="L2071" s="10" t="s">
        <v>11178</v>
      </c>
    </row>
    <row r="2072" spans="7:12" ht="15" x14ac:dyDescent="0.2">
      <c r="G2072" s="106"/>
      <c r="H2072" s="104" t="str">
        <f t="shared" si="37"/>
        <v/>
      </c>
      <c r="I2072" s="104"/>
      <c r="J2072" s="110" t="s">
        <v>7050</v>
      </c>
      <c r="K2072" s="110" t="s">
        <v>1095</v>
      </c>
      <c r="L2072" s="10" t="s">
        <v>11179</v>
      </c>
    </row>
    <row r="2073" spans="7:12" ht="15" x14ac:dyDescent="0.2">
      <c r="G2073" s="106"/>
      <c r="H2073" s="104" t="str">
        <f t="shared" si="37"/>
        <v/>
      </c>
      <c r="I2073" s="104"/>
      <c r="J2073" s="110" t="s">
        <v>7051</v>
      </c>
      <c r="K2073" s="110" t="s">
        <v>1095</v>
      </c>
      <c r="L2073" s="10" t="s">
        <v>11180</v>
      </c>
    </row>
    <row r="2074" spans="7:12" ht="15" x14ac:dyDescent="0.2">
      <c r="G2074" s="106"/>
      <c r="H2074" s="104" t="str">
        <f t="shared" si="37"/>
        <v/>
      </c>
      <c r="I2074" s="104"/>
      <c r="J2074" s="110" t="s">
        <v>7052</v>
      </c>
      <c r="K2074" s="110" t="s">
        <v>1095</v>
      </c>
      <c r="L2074" s="10" t="s">
        <v>11181</v>
      </c>
    </row>
    <row r="2075" spans="7:12" ht="15" x14ac:dyDescent="0.2">
      <c r="G2075" s="106"/>
      <c r="H2075" s="104" t="str">
        <f t="shared" si="37"/>
        <v/>
      </c>
      <c r="I2075" s="104"/>
      <c r="J2075" s="110" t="s">
        <v>7053</v>
      </c>
      <c r="K2075" s="110" t="s">
        <v>1095</v>
      </c>
      <c r="L2075" s="10" t="s">
        <v>11182</v>
      </c>
    </row>
    <row r="2076" spans="7:12" ht="15" x14ac:dyDescent="0.2">
      <c r="G2076" s="106"/>
      <c r="H2076" s="104" t="str">
        <f t="shared" si="37"/>
        <v/>
      </c>
      <c r="I2076" s="104"/>
      <c r="J2076" s="110" t="s">
        <v>7054</v>
      </c>
      <c r="K2076" s="110" t="s">
        <v>1095</v>
      </c>
      <c r="L2076" s="10" t="s">
        <v>11183</v>
      </c>
    </row>
    <row r="2077" spans="7:12" ht="15" x14ac:dyDescent="0.2">
      <c r="G2077" s="106"/>
      <c r="H2077" s="104" t="str">
        <f t="shared" si="37"/>
        <v/>
      </c>
      <c r="I2077" s="104"/>
      <c r="J2077" s="110" t="s">
        <v>7055</v>
      </c>
      <c r="K2077" s="110" t="s">
        <v>1095</v>
      </c>
      <c r="L2077" s="10" t="s">
        <v>11184</v>
      </c>
    </row>
    <row r="2078" spans="7:12" ht="15" x14ac:dyDescent="0.2">
      <c r="G2078" s="106"/>
      <c r="H2078" s="104" t="str">
        <f t="shared" si="37"/>
        <v/>
      </c>
      <c r="I2078" s="104"/>
      <c r="J2078" s="110" t="s">
        <v>7056</v>
      </c>
      <c r="K2078" s="110" t="s">
        <v>1095</v>
      </c>
      <c r="L2078" s="10" t="s">
        <v>11184</v>
      </c>
    </row>
    <row r="2079" spans="7:12" ht="15" x14ac:dyDescent="0.2">
      <c r="G2079" s="106"/>
      <c r="H2079" s="104" t="str">
        <f t="shared" si="37"/>
        <v/>
      </c>
      <c r="I2079" s="104"/>
      <c r="J2079" s="110" t="s">
        <v>7057</v>
      </c>
      <c r="K2079" s="110" t="s">
        <v>1095</v>
      </c>
      <c r="L2079" s="10" t="s">
        <v>11185</v>
      </c>
    </row>
    <row r="2080" spans="7:12" ht="15" x14ac:dyDescent="0.2">
      <c r="G2080" s="106"/>
      <c r="H2080" s="104" t="str">
        <f t="shared" si="37"/>
        <v/>
      </c>
      <c r="I2080" s="104"/>
      <c r="J2080" s="110" t="s">
        <v>7058</v>
      </c>
      <c r="K2080" s="110" t="s">
        <v>1095</v>
      </c>
      <c r="L2080" s="10" t="s">
        <v>11186</v>
      </c>
    </row>
    <row r="2081" spans="7:12" ht="15" x14ac:dyDescent="0.2">
      <c r="G2081" s="106"/>
      <c r="H2081" s="104" t="str">
        <f t="shared" si="37"/>
        <v/>
      </c>
      <c r="I2081" s="104"/>
      <c r="J2081" s="110" t="s">
        <v>7059</v>
      </c>
      <c r="K2081" s="110" t="s">
        <v>1095</v>
      </c>
      <c r="L2081" s="10" t="s">
        <v>11186</v>
      </c>
    </row>
    <row r="2082" spans="7:12" ht="15" x14ac:dyDescent="0.2">
      <c r="G2082" s="106"/>
      <c r="H2082" s="104" t="str">
        <f t="shared" si="37"/>
        <v/>
      </c>
      <c r="I2082" s="104"/>
      <c r="J2082" s="110" t="s">
        <v>7060</v>
      </c>
      <c r="K2082" s="110" t="s">
        <v>1095</v>
      </c>
      <c r="L2082" s="10" t="s">
        <v>11187</v>
      </c>
    </row>
    <row r="2083" spans="7:12" ht="15" x14ac:dyDescent="0.2">
      <c r="G2083" s="106"/>
      <c r="H2083" s="104" t="str">
        <f t="shared" si="37"/>
        <v/>
      </c>
      <c r="I2083" s="104"/>
      <c r="J2083" s="110" t="s">
        <v>7061</v>
      </c>
      <c r="K2083" s="110" t="s">
        <v>1095</v>
      </c>
      <c r="L2083" s="10" t="s">
        <v>11188</v>
      </c>
    </row>
    <row r="2084" spans="7:12" ht="15" x14ac:dyDescent="0.2">
      <c r="G2084" s="106"/>
      <c r="H2084" s="104" t="str">
        <f t="shared" si="37"/>
        <v/>
      </c>
      <c r="I2084" s="104"/>
      <c r="J2084" s="110" t="s">
        <v>7062</v>
      </c>
      <c r="K2084" s="110" t="s">
        <v>1095</v>
      </c>
      <c r="L2084" s="10" t="s">
        <v>11189</v>
      </c>
    </row>
    <row r="2085" spans="7:12" ht="15" x14ac:dyDescent="0.2">
      <c r="G2085" s="106"/>
      <c r="H2085" s="104" t="str">
        <f t="shared" si="37"/>
        <v/>
      </c>
      <c r="I2085" s="104"/>
      <c r="J2085" s="110" t="s">
        <v>14340</v>
      </c>
      <c r="K2085" s="110" t="s">
        <v>1095</v>
      </c>
      <c r="L2085" s="10" t="s">
        <v>11190</v>
      </c>
    </row>
    <row r="2086" spans="7:12" ht="15" x14ac:dyDescent="0.2">
      <c r="G2086" s="106"/>
      <c r="H2086" s="104" t="str">
        <f t="shared" si="37"/>
        <v/>
      </c>
      <c r="I2086" s="104"/>
      <c r="J2086" s="110" t="s">
        <v>7063</v>
      </c>
      <c r="K2086" s="110" t="s">
        <v>1095</v>
      </c>
      <c r="L2086" s="10" t="s">
        <v>11191</v>
      </c>
    </row>
    <row r="2087" spans="7:12" ht="15" x14ac:dyDescent="0.2">
      <c r="G2087" s="106"/>
      <c r="H2087" s="104" t="str">
        <f t="shared" si="37"/>
        <v/>
      </c>
      <c r="I2087" s="104"/>
      <c r="J2087" s="110" t="s">
        <v>7064</v>
      </c>
      <c r="K2087" s="110" t="s">
        <v>1095</v>
      </c>
      <c r="L2087" s="10" t="s">
        <v>11192</v>
      </c>
    </row>
    <row r="2088" spans="7:12" ht="15" x14ac:dyDescent="0.2">
      <c r="G2088" s="106"/>
      <c r="H2088" s="104" t="str">
        <f t="shared" si="37"/>
        <v/>
      </c>
      <c r="I2088" s="104"/>
      <c r="J2088" s="110" t="s">
        <v>7065</v>
      </c>
      <c r="K2088" s="110" t="s">
        <v>1095</v>
      </c>
      <c r="L2088" s="10" t="s">
        <v>11193</v>
      </c>
    </row>
    <row r="2089" spans="7:12" ht="15" x14ac:dyDescent="0.2">
      <c r="G2089" s="106"/>
      <c r="H2089" s="104" t="str">
        <f t="shared" si="37"/>
        <v/>
      </c>
      <c r="I2089" s="104"/>
      <c r="J2089" s="110" t="s">
        <v>7066</v>
      </c>
      <c r="K2089" s="110" t="s">
        <v>1095</v>
      </c>
      <c r="L2089" s="10" t="s">
        <v>11194</v>
      </c>
    </row>
    <row r="2090" spans="7:12" ht="15" x14ac:dyDescent="0.2">
      <c r="G2090" s="106"/>
      <c r="H2090" s="104" t="str">
        <f t="shared" si="37"/>
        <v/>
      </c>
      <c r="I2090" s="104"/>
      <c r="J2090" s="110" t="s">
        <v>7067</v>
      </c>
      <c r="K2090" s="110" t="s">
        <v>1095</v>
      </c>
      <c r="L2090" s="10" t="s">
        <v>11191</v>
      </c>
    </row>
    <row r="2091" spans="7:12" ht="15" x14ac:dyDescent="0.2">
      <c r="G2091" s="106"/>
      <c r="H2091" s="104" t="str">
        <f t="shared" si="37"/>
        <v/>
      </c>
      <c r="I2091" s="104"/>
      <c r="J2091" s="110" t="s">
        <v>7068</v>
      </c>
      <c r="K2091" s="110" t="s">
        <v>1095</v>
      </c>
      <c r="L2091" s="10" t="s">
        <v>11192</v>
      </c>
    </row>
    <row r="2092" spans="7:12" ht="15" x14ac:dyDescent="0.2">
      <c r="G2092" s="106"/>
      <c r="H2092" s="104" t="str">
        <f t="shared" si="37"/>
        <v/>
      </c>
      <c r="I2092" s="104"/>
      <c r="J2092" s="110" t="s">
        <v>7069</v>
      </c>
      <c r="K2092" s="110" t="s">
        <v>1095</v>
      </c>
      <c r="L2092" s="10" t="s">
        <v>11195</v>
      </c>
    </row>
    <row r="2093" spans="7:12" ht="15" x14ac:dyDescent="0.2">
      <c r="G2093" s="106"/>
      <c r="H2093" s="104" t="str">
        <f t="shared" si="37"/>
        <v/>
      </c>
      <c r="I2093" s="104"/>
      <c r="J2093" s="110" t="s">
        <v>7070</v>
      </c>
      <c r="K2093" s="110" t="s">
        <v>1095</v>
      </c>
      <c r="L2093" s="10" t="s">
        <v>11188</v>
      </c>
    </row>
    <row r="2094" spans="7:12" ht="15" x14ac:dyDescent="0.2">
      <c r="G2094" s="106"/>
      <c r="H2094" s="104" t="str">
        <f t="shared" si="37"/>
        <v/>
      </c>
      <c r="I2094" s="104"/>
      <c r="J2094" s="110" t="s">
        <v>7071</v>
      </c>
      <c r="K2094" s="110" t="s">
        <v>1095</v>
      </c>
      <c r="L2094" s="10" t="s">
        <v>11196</v>
      </c>
    </row>
    <row r="2095" spans="7:12" ht="15" x14ac:dyDescent="0.2">
      <c r="G2095" s="106"/>
      <c r="H2095" s="104" t="str">
        <f t="shared" si="37"/>
        <v/>
      </c>
      <c r="I2095" s="104"/>
      <c r="J2095" s="110" t="s">
        <v>7072</v>
      </c>
      <c r="K2095" s="110" t="s">
        <v>1095</v>
      </c>
      <c r="L2095" s="10" t="s">
        <v>11197</v>
      </c>
    </row>
    <row r="2096" spans="7:12" ht="15" x14ac:dyDescent="0.2">
      <c r="G2096" s="106"/>
      <c r="H2096" s="104" t="str">
        <f t="shared" si="37"/>
        <v/>
      </c>
      <c r="I2096" s="104"/>
      <c r="J2096" s="110" t="s">
        <v>14341</v>
      </c>
      <c r="K2096" s="110" t="s">
        <v>1095</v>
      </c>
      <c r="L2096" s="10" t="s">
        <v>11198</v>
      </c>
    </row>
    <row r="2097" spans="7:12" ht="15" x14ac:dyDescent="0.2">
      <c r="G2097" s="106"/>
      <c r="H2097" s="104" t="str">
        <f t="shared" si="37"/>
        <v/>
      </c>
      <c r="I2097" s="104"/>
      <c r="J2097" s="110" t="s">
        <v>7073</v>
      </c>
      <c r="K2097" s="110" t="s">
        <v>1095</v>
      </c>
      <c r="L2097" s="10" t="s">
        <v>11199</v>
      </c>
    </row>
    <row r="2098" spans="7:12" ht="15" x14ac:dyDescent="0.2">
      <c r="G2098" s="106"/>
      <c r="H2098" s="104" t="str">
        <f t="shared" si="37"/>
        <v/>
      </c>
      <c r="I2098" s="104"/>
      <c r="J2098" s="110" t="s">
        <v>7074</v>
      </c>
      <c r="K2098" s="110" t="s">
        <v>1095</v>
      </c>
      <c r="L2098" s="10" t="s">
        <v>11200</v>
      </c>
    </row>
    <row r="2099" spans="7:12" ht="15" x14ac:dyDescent="0.2">
      <c r="G2099" s="106"/>
      <c r="H2099" s="104" t="str">
        <f t="shared" si="37"/>
        <v/>
      </c>
      <c r="I2099" s="104"/>
      <c r="J2099" s="110" t="s">
        <v>7075</v>
      </c>
      <c r="K2099" s="110" t="s">
        <v>1095</v>
      </c>
      <c r="L2099" s="10" t="s">
        <v>1095</v>
      </c>
    </row>
    <row r="2100" spans="7:12" ht="15" x14ac:dyDescent="0.2">
      <c r="G2100" s="106"/>
      <c r="H2100" s="104" t="str">
        <f t="shared" si="37"/>
        <v/>
      </c>
      <c r="I2100" s="104"/>
      <c r="J2100" s="110" t="s">
        <v>7076</v>
      </c>
      <c r="K2100" s="110" t="s">
        <v>1095</v>
      </c>
      <c r="L2100" s="10" t="s">
        <v>11201</v>
      </c>
    </row>
    <row r="2101" spans="7:12" ht="15" x14ac:dyDescent="0.2">
      <c r="G2101" s="106"/>
      <c r="H2101" s="104" t="str">
        <f t="shared" si="37"/>
        <v/>
      </c>
      <c r="I2101" s="104"/>
      <c r="J2101" s="110" t="s">
        <v>7077</v>
      </c>
      <c r="K2101" s="110" t="s">
        <v>1095</v>
      </c>
      <c r="L2101" s="10" t="s">
        <v>11202</v>
      </c>
    </row>
    <row r="2102" spans="7:12" ht="15" x14ac:dyDescent="0.2">
      <c r="G2102" s="106"/>
      <c r="H2102" s="104" t="str">
        <f t="shared" si="37"/>
        <v/>
      </c>
      <c r="I2102" s="104"/>
      <c r="J2102" s="110" t="s">
        <v>7078</v>
      </c>
      <c r="K2102" s="110" t="s">
        <v>1095</v>
      </c>
      <c r="L2102" s="10" t="s">
        <v>11203</v>
      </c>
    </row>
    <row r="2103" spans="7:12" ht="15" x14ac:dyDescent="0.2">
      <c r="G2103" s="106"/>
      <c r="H2103" s="104" t="str">
        <f t="shared" si="37"/>
        <v/>
      </c>
      <c r="I2103" s="104"/>
      <c r="J2103" s="110" t="s">
        <v>7079</v>
      </c>
      <c r="K2103" s="110" t="s">
        <v>1095</v>
      </c>
      <c r="L2103" s="10" t="s">
        <v>11204</v>
      </c>
    </row>
    <row r="2104" spans="7:12" ht="15" x14ac:dyDescent="0.2">
      <c r="G2104" s="106"/>
      <c r="H2104" s="104" t="str">
        <f t="shared" si="37"/>
        <v/>
      </c>
      <c r="I2104" s="104"/>
      <c r="J2104" s="110" t="s">
        <v>7080</v>
      </c>
      <c r="K2104" s="110" t="s">
        <v>1095</v>
      </c>
      <c r="L2104" s="10" t="s">
        <v>11205</v>
      </c>
    </row>
    <row r="2105" spans="7:12" ht="15" x14ac:dyDescent="0.2">
      <c r="G2105" s="106"/>
      <c r="H2105" s="104" t="str">
        <f t="shared" si="37"/>
        <v/>
      </c>
      <c r="I2105" s="104"/>
      <c r="J2105" s="110" t="s">
        <v>7081</v>
      </c>
      <c r="K2105" s="110" t="s">
        <v>1095</v>
      </c>
      <c r="L2105" s="10" t="s">
        <v>11206</v>
      </c>
    </row>
    <row r="2106" spans="7:12" ht="15" x14ac:dyDescent="0.2">
      <c r="G2106" s="106"/>
      <c r="H2106" s="104" t="str">
        <f t="shared" si="37"/>
        <v/>
      </c>
      <c r="I2106" s="104"/>
      <c r="J2106" s="110" t="s">
        <v>14342</v>
      </c>
      <c r="K2106" s="110" t="s">
        <v>1095</v>
      </c>
      <c r="L2106" s="10" t="s">
        <v>11207</v>
      </c>
    </row>
    <row r="2107" spans="7:12" ht="15" x14ac:dyDescent="0.2">
      <c r="G2107" s="106"/>
      <c r="H2107" s="104" t="str">
        <f t="shared" si="37"/>
        <v/>
      </c>
      <c r="I2107" s="104"/>
      <c r="J2107" s="110" t="s">
        <v>14343</v>
      </c>
      <c r="K2107" s="110" t="s">
        <v>1095</v>
      </c>
      <c r="L2107" s="10" t="s">
        <v>11208</v>
      </c>
    </row>
    <row r="2108" spans="7:12" ht="15" x14ac:dyDescent="0.2">
      <c r="G2108" s="106"/>
      <c r="H2108" s="104" t="str">
        <f t="shared" si="37"/>
        <v/>
      </c>
      <c r="I2108" s="104"/>
      <c r="J2108" s="110" t="s">
        <v>7082</v>
      </c>
      <c r="K2108" s="110" t="s">
        <v>1095</v>
      </c>
      <c r="L2108" s="10" t="s">
        <v>11209</v>
      </c>
    </row>
    <row r="2109" spans="7:12" ht="15" x14ac:dyDescent="0.2">
      <c r="G2109" s="106"/>
      <c r="H2109" s="104" t="str">
        <f t="shared" si="37"/>
        <v/>
      </c>
      <c r="I2109" s="104"/>
      <c r="J2109" s="110" t="s">
        <v>7083</v>
      </c>
      <c r="K2109" s="110" t="s">
        <v>1095</v>
      </c>
      <c r="L2109" s="10" t="s">
        <v>11210</v>
      </c>
    </row>
    <row r="2110" spans="7:12" ht="15" x14ac:dyDescent="0.2">
      <c r="G2110" s="106"/>
      <c r="H2110" s="104" t="str">
        <f t="shared" si="37"/>
        <v/>
      </c>
      <c r="I2110" s="104"/>
      <c r="J2110" s="110" t="s">
        <v>7084</v>
      </c>
      <c r="K2110" s="110" t="s">
        <v>1095</v>
      </c>
      <c r="L2110" s="10" t="s">
        <v>11211</v>
      </c>
    </row>
    <row r="2111" spans="7:12" ht="15" x14ac:dyDescent="0.2">
      <c r="G2111" s="106"/>
      <c r="H2111" s="104" t="str">
        <f t="shared" si="37"/>
        <v/>
      </c>
      <c r="I2111" s="104"/>
      <c r="J2111" s="110" t="s">
        <v>7085</v>
      </c>
      <c r="K2111" s="110" t="s">
        <v>1095</v>
      </c>
      <c r="L2111" s="10" t="s">
        <v>11212</v>
      </c>
    </row>
    <row r="2112" spans="7:12" ht="15" x14ac:dyDescent="0.2">
      <c r="G2112" s="106"/>
      <c r="H2112" s="104" t="str">
        <f t="shared" si="37"/>
        <v/>
      </c>
      <c r="I2112" s="104"/>
      <c r="J2112" s="110" t="s">
        <v>7086</v>
      </c>
      <c r="K2112" s="110" t="s">
        <v>1095</v>
      </c>
      <c r="L2112" s="10" t="s">
        <v>11213</v>
      </c>
    </row>
    <row r="2113" spans="7:12" ht="15" x14ac:dyDescent="0.2">
      <c r="G2113" s="106"/>
      <c r="H2113" s="104" t="str">
        <f t="shared" si="37"/>
        <v/>
      </c>
      <c r="I2113" s="104"/>
      <c r="J2113" s="110" t="s">
        <v>7087</v>
      </c>
      <c r="K2113" s="110" t="s">
        <v>1095</v>
      </c>
      <c r="L2113" s="10" t="s">
        <v>1095</v>
      </c>
    </row>
    <row r="2114" spans="7:12" ht="15" x14ac:dyDescent="0.2">
      <c r="G2114" s="106"/>
      <c r="H2114" s="104" t="str">
        <f t="shared" si="37"/>
        <v/>
      </c>
      <c r="I2114" s="104"/>
      <c r="J2114" s="110" t="s">
        <v>7088</v>
      </c>
      <c r="K2114" s="110" t="s">
        <v>1095</v>
      </c>
      <c r="L2114" s="10" t="s">
        <v>11214</v>
      </c>
    </row>
    <row r="2115" spans="7:12" ht="15" x14ac:dyDescent="0.2">
      <c r="G2115" s="106"/>
      <c r="H2115" s="104" t="str">
        <f t="shared" si="37"/>
        <v/>
      </c>
      <c r="I2115" s="104"/>
      <c r="J2115" s="110" t="s">
        <v>14344</v>
      </c>
      <c r="K2115" s="110" t="s">
        <v>1095</v>
      </c>
      <c r="L2115" s="10" t="s">
        <v>11215</v>
      </c>
    </row>
    <row r="2116" spans="7:12" ht="15" x14ac:dyDescent="0.2">
      <c r="G2116" s="106"/>
      <c r="H2116" s="104" t="str">
        <f t="shared" si="37"/>
        <v/>
      </c>
      <c r="I2116" s="104"/>
      <c r="J2116" s="110" t="s">
        <v>7089</v>
      </c>
      <c r="K2116" s="110" t="s">
        <v>1095</v>
      </c>
      <c r="L2116" s="10" t="s">
        <v>11216</v>
      </c>
    </row>
    <row r="2117" spans="7:12" ht="15" x14ac:dyDescent="0.2">
      <c r="G2117" s="106"/>
      <c r="H2117" s="104" t="str">
        <f t="shared" si="37"/>
        <v/>
      </c>
      <c r="I2117" s="104"/>
      <c r="J2117" s="110" t="s">
        <v>7090</v>
      </c>
      <c r="K2117" s="110" t="s">
        <v>1095</v>
      </c>
      <c r="L2117" s="10" t="s">
        <v>11217</v>
      </c>
    </row>
    <row r="2118" spans="7:12" ht="15" x14ac:dyDescent="0.2">
      <c r="G2118" s="106"/>
      <c r="H2118" s="104" t="str">
        <f t="shared" si="37"/>
        <v/>
      </c>
      <c r="I2118" s="104"/>
      <c r="J2118" s="110" t="s">
        <v>7091</v>
      </c>
      <c r="K2118" s="110" t="s">
        <v>1095</v>
      </c>
      <c r="L2118" s="10" t="s">
        <v>11218</v>
      </c>
    </row>
    <row r="2119" spans="7:12" ht="15" x14ac:dyDescent="0.2">
      <c r="G2119" s="106"/>
      <c r="H2119" s="104" t="str">
        <f t="shared" si="37"/>
        <v/>
      </c>
      <c r="I2119" s="104"/>
      <c r="J2119" s="110" t="s">
        <v>14345</v>
      </c>
      <c r="K2119" s="110" t="s">
        <v>1095</v>
      </c>
      <c r="L2119" s="10" t="s">
        <v>11109</v>
      </c>
    </row>
    <row r="2120" spans="7:12" ht="15" x14ac:dyDescent="0.2">
      <c r="G2120" s="106"/>
      <c r="H2120" s="104" t="str">
        <f t="shared" si="37"/>
        <v/>
      </c>
      <c r="I2120" s="104"/>
      <c r="J2120" s="110" t="s">
        <v>14346</v>
      </c>
      <c r="K2120" s="110" t="s">
        <v>1095</v>
      </c>
      <c r="L2120" s="10" t="s">
        <v>11219</v>
      </c>
    </row>
    <row r="2121" spans="7:12" ht="15" x14ac:dyDescent="0.2">
      <c r="G2121" s="106"/>
      <c r="H2121" s="104" t="str">
        <f t="shared" ref="H2121:H2184" si="38">IF(I2121="","",IFERROR((INDEX(A:D,MATCH($I2121,D:D,0),2)),""))</f>
        <v/>
      </c>
      <c r="I2121" s="104"/>
      <c r="J2121" s="110" t="s">
        <v>7092</v>
      </c>
      <c r="K2121" s="110" t="s">
        <v>1095</v>
      </c>
      <c r="L2121" s="10" t="s">
        <v>11220</v>
      </c>
    </row>
    <row r="2122" spans="7:12" ht="15" x14ac:dyDescent="0.2">
      <c r="G2122" s="106"/>
      <c r="H2122" s="104" t="str">
        <f t="shared" si="38"/>
        <v/>
      </c>
      <c r="I2122" s="104"/>
      <c r="J2122" s="110" t="s">
        <v>14347</v>
      </c>
      <c r="K2122" s="110" t="s">
        <v>1095</v>
      </c>
      <c r="L2122" s="10" t="s">
        <v>11221</v>
      </c>
    </row>
    <row r="2123" spans="7:12" ht="15" x14ac:dyDescent="0.2">
      <c r="G2123" s="106"/>
      <c r="H2123" s="104" t="str">
        <f t="shared" si="38"/>
        <v/>
      </c>
      <c r="I2123" s="104"/>
      <c r="J2123" s="110" t="s">
        <v>14348</v>
      </c>
      <c r="K2123" s="110" t="s">
        <v>1095</v>
      </c>
      <c r="L2123" s="10" t="s">
        <v>11222</v>
      </c>
    </row>
    <row r="2124" spans="7:12" ht="15" x14ac:dyDescent="0.2">
      <c r="G2124" s="106"/>
      <c r="H2124" s="104" t="str">
        <f t="shared" si="38"/>
        <v/>
      </c>
      <c r="I2124" s="104"/>
      <c r="J2124" s="110" t="s">
        <v>7093</v>
      </c>
      <c r="K2124" s="110" t="s">
        <v>1095</v>
      </c>
      <c r="L2124" s="10" t="s">
        <v>11223</v>
      </c>
    </row>
    <row r="2125" spans="7:12" ht="15" x14ac:dyDescent="0.2">
      <c r="G2125" s="106"/>
      <c r="H2125" s="104" t="str">
        <f t="shared" si="38"/>
        <v/>
      </c>
      <c r="I2125" s="104"/>
      <c r="J2125" s="110" t="s">
        <v>14349</v>
      </c>
      <c r="K2125" s="110" t="s">
        <v>1095</v>
      </c>
      <c r="L2125" s="10" t="s">
        <v>11223</v>
      </c>
    </row>
    <row r="2126" spans="7:12" ht="15" x14ac:dyDescent="0.2">
      <c r="G2126" s="106"/>
      <c r="H2126" s="104" t="str">
        <f t="shared" si="38"/>
        <v/>
      </c>
      <c r="I2126" s="104"/>
      <c r="J2126" s="110" t="s">
        <v>14350</v>
      </c>
      <c r="K2126" s="110" t="s">
        <v>1095</v>
      </c>
      <c r="L2126" s="10" t="s">
        <v>11224</v>
      </c>
    </row>
    <row r="2127" spans="7:12" ht="15" x14ac:dyDescent="0.2">
      <c r="G2127" s="106"/>
      <c r="H2127" s="104" t="str">
        <f t="shared" si="38"/>
        <v/>
      </c>
      <c r="I2127" s="104"/>
      <c r="J2127" s="110" t="s">
        <v>7094</v>
      </c>
      <c r="K2127" s="110" t="s">
        <v>1095</v>
      </c>
      <c r="L2127" s="10" t="s">
        <v>1095</v>
      </c>
    </row>
    <row r="2128" spans="7:12" ht="15" x14ac:dyDescent="0.2">
      <c r="G2128" s="106"/>
      <c r="H2128" s="104" t="str">
        <f t="shared" si="38"/>
        <v/>
      </c>
      <c r="I2128" s="104"/>
      <c r="J2128" s="110" t="s">
        <v>7095</v>
      </c>
      <c r="K2128" s="110" t="s">
        <v>1095</v>
      </c>
      <c r="L2128" s="10" t="s">
        <v>1095</v>
      </c>
    </row>
    <row r="2129" spans="7:12" ht="15" x14ac:dyDescent="0.2">
      <c r="G2129" s="106"/>
      <c r="H2129" s="104" t="str">
        <f t="shared" si="38"/>
        <v/>
      </c>
      <c r="I2129" s="104"/>
      <c r="J2129" s="110" t="s">
        <v>7096</v>
      </c>
      <c r="K2129" s="110" t="s">
        <v>1095</v>
      </c>
      <c r="L2129" s="10" t="s">
        <v>11225</v>
      </c>
    </row>
    <row r="2130" spans="7:12" ht="15" x14ac:dyDescent="0.2">
      <c r="G2130" s="106"/>
      <c r="H2130" s="104" t="str">
        <f t="shared" si="38"/>
        <v/>
      </c>
      <c r="I2130" s="104"/>
      <c r="J2130" s="110" t="s">
        <v>7097</v>
      </c>
      <c r="K2130" s="110" t="s">
        <v>1095</v>
      </c>
      <c r="L2130" s="10" t="s">
        <v>11226</v>
      </c>
    </row>
    <row r="2131" spans="7:12" ht="15" x14ac:dyDescent="0.2">
      <c r="G2131" s="106"/>
      <c r="H2131" s="104" t="str">
        <f t="shared" si="38"/>
        <v/>
      </c>
      <c r="I2131" s="104"/>
      <c r="J2131" s="110" t="s">
        <v>14351</v>
      </c>
      <c r="K2131" s="110" t="s">
        <v>1095</v>
      </c>
      <c r="L2131" s="10" t="s">
        <v>11227</v>
      </c>
    </row>
    <row r="2132" spans="7:12" ht="15" x14ac:dyDescent="0.2">
      <c r="G2132" s="106"/>
      <c r="H2132" s="104" t="str">
        <f t="shared" si="38"/>
        <v/>
      </c>
      <c r="I2132" s="104"/>
      <c r="J2132" s="110" t="s">
        <v>7098</v>
      </c>
      <c r="K2132" s="110" t="s">
        <v>1095</v>
      </c>
      <c r="L2132" s="10" t="s">
        <v>11228</v>
      </c>
    </row>
    <row r="2133" spans="7:12" ht="15" x14ac:dyDescent="0.2">
      <c r="G2133" s="106"/>
      <c r="H2133" s="104" t="str">
        <f t="shared" si="38"/>
        <v/>
      </c>
      <c r="I2133" s="104"/>
      <c r="J2133" s="110" t="s">
        <v>7099</v>
      </c>
      <c r="K2133" s="110" t="s">
        <v>1095</v>
      </c>
      <c r="L2133" s="10" t="s">
        <v>11229</v>
      </c>
    </row>
    <row r="2134" spans="7:12" ht="15" x14ac:dyDescent="0.2">
      <c r="G2134" s="106"/>
      <c r="H2134" s="104" t="str">
        <f t="shared" si="38"/>
        <v/>
      </c>
      <c r="I2134" s="104"/>
      <c r="J2134" s="110" t="s">
        <v>7100</v>
      </c>
      <c r="K2134" s="110" t="s">
        <v>1095</v>
      </c>
      <c r="L2134" s="10" t="s">
        <v>11230</v>
      </c>
    </row>
    <row r="2135" spans="7:12" ht="15" x14ac:dyDescent="0.2">
      <c r="G2135" s="106"/>
      <c r="H2135" s="104" t="str">
        <f t="shared" si="38"/>
        <v/>
      </c>
      <c r="I2135" s="104"/>
      <c r="J2135" s="110" t="s">
        <v>7101</v>
      </c>
      <c r="K2135" s="110" t="s">
        <v>1095</v>
      </c>
      <c r="L2135" s="10" t="s">
        <v>1095</v>
      </c>
    </row>
    <row r="2136" spans="7:12" ht="15" x14ac:dyDescent="0.2">
      <c r="G2136" s="106"/>
      <c r="H2136" s="104" t="str">
        <f t="shared" si="38"/>
        <v/>
      </c>
      <c r="I2136" s="104"/>
      <c r="J2136" s="110" t="s">
        <v>7102</v>
      </c>
      <c r="K2136" s="110" t="s">
        <v>1095</v>
      </c>
      <c r="L2136" s="10" t="s">
        <v>11231</v>
      </c>
    </row>
    <row r="2137" spans="7:12" ht="15" x14ac:dyDescent="0.2">
      <c r="G2137" s="106"/>
      <c r="H2137" s="104" t="str">
        <f t="shared" si="38"/>
        <v/>
      </c>
      <c r="I2137" s="104"/>
      <c r="J2137" s="110" t="s">
        <v>14352</v>
      </c>
      <c r="K2137" s="110" t="s">
        <v>1095</v>
      </c>
      <c r="L2137" s="10" t="s">
        <v>11232</v>
      </c>
    </row>
    <row r="2138" spans="7:12" ht="15" x14ac:dyDescent="0.2">
      <c r="G2138" s="106"/>
      <c r="H2138" s="104" t="str">
        <f t="shared" si="38"/>
        <v/>
      </c>
      <c r="I2138" s="104"/>
      <c r="J2138" s="110" t="s">
        <v>7103</v>
      </c>
      <c r="K2138" s="110" t="s">
        <v>1095</v>
      </c>
      <c r="L2138" s="10" t="s">
        <v>11233</v>
      </c>
    </row>
    <row r="2139" spans="7:12" ht="15" x14ac:dyDescent="0.2">
      <c r="G2139" s="106"/>
      <c r="H2139" s="104" t="str">
        <f t="shared" si="38"/>
        <v/>
      </c>
      <c r="I2139" s="104"/>
      <c r="J2139" s="110" t="s">
        <v>7104</v>
      </c>
      <c r="K2139" s="110" t="s">
        <v>1095</v>
      </c>
      <c r="L2139" s="10" t="s">
        <v>11234</v>
      </c>
    </row>
    <row r="2140" spans="7:12" ht="15" x14ac:dyDescent="0.2">
      <c r="G2140" s="106"/>
      <c r="H2140" s="104" t="str">
        <f t="shared" si="38"/>
        <v/>
      </c>
      <c r="I2140" s="104"/>
      <c r="J2140" s="110" t="s">
        <v>7105</v>
      </c>
      <c r="K2140" s="110" t="s">
        <v>1095</v>
      </c>
      <c r="L2140" s="10" t="s">
        <v>1095</v>
      </c>
    </row>
    <row r="2141" spans="7:12" ht="15" x14ac:dyDescent="0.2">
      <c r="G2141" s="106"/>
      <c r="H2141" s="104" t="str">
        <f t="shared" si="38"/>
        <v/>
      </c>
      <c r="I2141" s="104"/>
      <c r="J2141" s="110" t="s">
        <v>7106</v>
      </c>
      <c r="K2141" s="110" t="s">
        <v>1095</v>
      </c>
      <c r="L2141" s="10" t="s">
        <v>11235</v>
      </c>
    </row>
    <row r="2142" spans="7:12" ht="15" x14ac:dyDescent="0.2">
      <c r="G2142" s="106"/>
      <c r="H2142" s="104" t="str">
        <f t="shared" si="38"/>
        <v/>
      </c>
      <c r="I2142" s="104"/>
      <c r="J2142" s="110" t="s">
        <v>7107</v>
      </c>
      <c r="K2142" s="110" t="s">
        <v>1095</v>
      </c>
      <c r="L2142" s="10" t="s">
        <v>11236</v>
      </c>
    </row>
    <row r="2143" spans="7:12" ht="15" x14ac:dyDescent="0.2">
      <c r="G2143" s="106"/>
      <c r="H2143" s="104" t="str">
        <f t="shared" si="38"/>
        <v/>
      </c>
      <c r="I2143" s="104"/>
      <c r="J2143" s="110" t="s">
        <v>7108</v>
      </c>
      <c r="K2143" s="110" t="s">
        <v>1095</v>
      </c>
      <c r="L2143" s="10" t="s">
        <v>11237</v>
      </c>
    </row>
    <row r="2144" spans="7:12" ht="15" x14ac:dyDescent="0.2">
      <c r="G2144" s="106"/>
      <c r="H2144" s="104" t="str">
        <f t="shared" si="38"/>
        <v/>
      </c>
      <c r="I2144" s="104"/>
      <c r="J2144" s="110" t="s">
        <v>7109</v>
      </c>
      <c r="K2144" s="110" t="s">
        <v>1095</v>
      </c>
      <c r="L2144" s="10" t="s">
        <v>1095</v>
      </c>
    </row>
    <row r="2145" spans="7:12" ht="15" x14ac:dyDescent="0.2">
      <c r="G2145" s="106"/>
      <c r="H2145" s="104" t="str">
        <f t="shared" si="38"/>
        <v/>
      </c>
      <c r="I2145" s="104"/>
      <c r="J2145" s="110" t="s">
        <v>7110</v>
      </c>
      <c r="K2145" s="110" t="s">
        <v>1095</v>
      </c>
      <c r="L2145" s="10" t="s">
        <v>11238</v>
      </c>
    </row>
    <row r="2146" spans="7:12" ht="15" x14ac:dyDescent="0.2">
      <c r="G2146" s="106"/>
      <c r="H2146" s="104" t="str">
        <f t="shared" si="38"/>
        <v/>
      </c>
      <c r="I2146" s="104"/>
      <c r="J2146" s="110" t="s">
        <v>7111</v>
      </c>
      <c r="K2146" s="110" t="s">
        <v>1095</v>
      </c>
      <c r="L2146" s="10" t="s">
        <v>11239</v>
      </c>
    </row>
    <row r="2147" spans="7:12" ht="15" x14ac:dyDescent="0.2">
      <c r="G2147" s="106"/>
      <c r="H2147" s="104" t="str">
        <f t="shared" si="38"/>
        <v/>
      </c>
      <c r="I2147" s="104"/>
      <c r="J2147" s="110" t="s">
        <v>7112</v>
      </c>
      <c r="K2147" s="110" t="s">
        <v>1095</v>
      </c>
      <c r="L2147" s="10" t="s">
        <v>11240</v>
      </c>
    </row>
    <row r="2148" spans="7:12" ht="15" x14ac:dyDescent="0.2">
      <c r="G2148" s="106"/>
      <c r="H2148" s="104" t="str">
        <f t="shared" si="38"/>
        <v/>
      </c>
      <c r="I2148" s="104"/>
      <c r="J2148" s="110" t="s">
        <v>7113</v>
      </c>
      <c r="K2148" s="110" t="s">
        <v>1095</v>
      </c>
      <c r="L2148" s="10" t="s">
        <v>11241</v>
      </c>
    </row>
    <row r="2149" spans="7:12" ht="15" x14ac:dyDescent="0.2">
      <c r="G2149" s="106"/>
      <c r="H2149" s="104" t="str">
        <f t="shared" si="38"/>
        <v/>
      </c>
      <c r="I2149" s="104"/>
      <c r="J2149" s="110" t="s">
        <v>7114</v>
      </c>
      <c r="K2149" s="110" t="s">
        <v>1095</v>
      </c>
      <c r="L2149" s="10" t="s">
        <v>11242</v>
      </c>
    </row>
    <row r="2150" spans="7:12" ht="15" x14ac:dyDescent="0.2">
      <c r="G2150" s="106"/>
      <c r="H2150" s="104" t="str">
        <f t="shared" si="38"/>
        <v/>
      </c>
      <c r="I2150" s="104"/>
      <c r="J2150" s="110" t="s">
        <v>7115</v>
      </c>
      <c r="K2150" s="110" t="s">
        <v>1095</v>
      </c>
      <c r="L2150" s="10" t="s">
        <v>11243</v>
      </c>
    </row>
    <row r="2151" spans="7:12" ht="15" x14ac:dyDescent="0.2">
      <c r="G2151" s="106"/>
      <c r="H2151" s="104" t="str">
        <f t="shared" si="38"/>
        <v/>
      </c>
      <c r="I2151" s="104"/>
      <c r="J2151" s="110" t="s">
        <v>7116</v>
      </c>
      <c r="K2151" s="110" t="s">
        <v>1095</v>
      </c>
      <c r="L2151" s="10" t="s">
        <v>11244</v>
      </c>
    </row>
    <row r="2152" spans="7:12" ht="15" x14ac:dyDescent="0.2">
      <c r="G2152" s="106"/>
      <c r="H2152" s="104" t="str">
        <f t="shared" si="38"/>
        <v/>
      </c>
      <c r="I2152" s="104"/>
      <c r="J2152" s="110" t="s">
        <v>7117</v>
      </c>
      <c r="K2152" s="110" t="s">
        <v>1095</v>
      </c>
      <c r="L2152" s="10" t="s">
        <v>11245</v>
      </c>
    </row>
    <row r="2153" spans="7:12" ht="15" x14ac:dyDescent="0.2">
      <c r="G2153" s="106"/>
      <c r="H2153" s="104" t="str">
        <f t="shared" si="38"/>
        <v/>
      </c>
      <c r="I2153" s="104"/>
      <c r="J2153" s="110" t="s">
        <v>7118</v>
      </c>
      <c r="K2153" s="110" t="s">
        <v>1095</v>
      </c>
      <c r="L2153" s="10" t="s">
        <v>11246</v>
      </c>
    </row>
    <row r="2154" spans="7:12" ht="15" x14ac:dyDescent="0.2">
      <c r="G2154" s="106"/>
      <c r="H2154" s="104" t="str">
        <f t="shared" si="38"/>
        <v/>
      </c>
      <c r="I2154" s="104"/>
      <c r="J2154" s="110" t="s">
        <v>14353</v>
      </c>
      <c r="K2154" s="110" t="s">
        <v>1095</v>
      </c>
      <c r="L2154" s="10" t="s">
        <v>11247</v>
      </c>
    </row>
    <row r="2155" spans="7:12" ht="15" x14ac:dyDescent="0.2">
      <c r="G2155" s="106"/>
      <c r="H2155" s="104" t="str">
        <f t="shared" si="38"/>
        <v/>
      </c>
      <c r="I2155" s="104"/>
      <c r="J2155" s="110" t="s">
        <v>7119</v>
      </c>
      <c r="K2155" s="110" t="s">
        <v>1095</v>
      </c>
      <c r="L2155" s="10" t="s">
        <v>1095</v>
      </c>
    </row>
    <row r="2156" spans="7:12" ht="15" x14ac:dyDescent="0.2">
      <c r="G2156" s="106"/>
      <c r="H2156" s="104" t="str">
        <f t="shared" si="38"/>
        <v/>
      </c>
      <c r="I2156" s="104"/>
      <c r="J2156" s="110" t="s">
        <v>7120</v>
      </c>
      <c r="K2156" s="110" t="s">
        <v>1095</v>
      </c>
      <c r="L2156" s="10" t="s">
        <v>11248</v>
      </c>
    </row>
    <row r="2157" spans="7:12" ht="15" x14ac:dyDescent="0.2">
      <c r="G2157" s="106"/>
      <c r="H2157" s="104" t="str">
        <f t="shared" si="38"/>
        <v/>
      </c>
      <c r="I2157" s="104"/>
      <c r="J2157" s="110" t="s">
        <v>7121</v>
      </c>
      <c r="K2157" s="110" t="s">
        <v>1095</v>
      </c>
      <c r="L2157" s="10" t="s">
        <v>11249</v>
      </c>
    </row>
    <row r="2158" spans="7:12" ht="15" x14ac:dyDescent="0.2">
      <c r="G2158" s="106"/>
      <c r="H2158" s="104" t="str">
        <f t="shared" si="38"/>
        <v/>
      </c>
      <c r="I2158" s="104"/>
      <c r="J2158" s="110" t="s">
        <v>7122</v>
      </c>
      <c r="K2158" s="110" t="s">
        <v>1095</v>
      </c>
      <c r="L2158" s="10" t="s">
        <v>1095</v>
      </c>
    </row>
    <row r="2159" spans="7:12" ht="15" x14ac:dyDescent="0.2">
      <c r="G2159" s="106"/>
      <c r="H2159" s="104" t="str">
        <f t="shared" si="38"/>
        <v/>
      </c>
      <c r="I2159" s="104"/>
      <c r="J2159" s="110" t="s">
        <v>7123</v>
      </c>
      <c r="K2159" s="110" t="s">
        <v>1095</v>
      </c>
      <c r="L2159" s="10" t="s">
        <v>11250</v>
      </c>
    </row>
    <row r="2160" spans="7:12" ht="15" x14ac:dyDescent="0.2">
      <c r="G2160" s="106"/>
      <c r="H2160" s="104" t="str">
        <f t="shared" si="38"/>
        <v/>
      </c>
      <c r="I2160" s="104"/>
      <c r="J2160" s="110" t="s">
        <v>7124</v>
      </c>
      <c r="K2160" s="110" t="s">
        <v>1095</v>
      </c>
      <c r="L2160" s="10" t="s">
        <v>1095</v>
      </c>
    </row>
    <row r="2161" spans="7:12" ht="15" x14ac:dyDescent="0.2">
      <c r="G2161" s="106"/>
      <c r="H2161" s="104" t="str">
        <f t="shared" si="38"/>
        <v/>
      </c>
      <c r="I2161" s="104"/>
      <c r="J2161" s="110" t="s">
        <v>7125</v>
      </c>
      <c r="K2161" s="110" t="s">
        <v>1095</v>
      </c>
      <c r="L2161" s="10" t="s">
        <v>11251</v>
      </c>
    </row>
    <row r="2162" spans="7:12" ht="15" x14ac:dyDescent="0.2">
      <c r="G2162" s="106"/>
      <c r="H2162" s="104" t="str">
        <f t="shared" si="38"/>
        <v/>
      </c>
      <c r="I2162" s="104"/>
      <c r="J2162" s="110" t="s">
        <v>7126</v>
      </c>
      <c r="K2162" s="110" t="s">
        <v>1095</v>
      </c>
      <c r="L2162" s="10" t="s">
        <v>11252</v>
      </c>
    </row>
    <row r="2163" spans="7:12" ht="15" x14ac:dyDescent="0.2">
      <c r="G2163" s="106"/>
      <c r="H2163" s="104" t="str">
        <f t="shared" si="38"/>
        <v/>
      </c>
      <c r="I2163" s="104"/>
      <c r="J2163" s="110" t="s">
        <v>7127</v>
      </c>
      <c r="K2163" s="110" t="s">
        <v>1095</v>
      </c>
      <c r="L2163" s="10" t="s">
        <v>1095</v>
      </c>
    </row>
    <row r="2164" spans="7:12" ht="15" x14ac:dyDescent="0.2">
      <c r="G2164" s="106"/>
      <c r="H2164" s="104" t="str">
        <f t="shared" si="38"/>
        <v/>
      </c>
      <c r="I2164" s="104"/>
      <c r="J2164" s="110" t="s">
        <v>7128</v>
      </c>
      <c r="K2164" s="110" t="s">
        <v>1095</v>
      </c>
      <c r="L2164" s="10" t="s">
        <v>1095</v>
      </c>
    </row>
    <row r="2165" spans="7:12" ht="15" x14ac:dyDescent="0.2">
      <c r="G2165" s="106"/>
      <c r="H2165" s="104" t="str">
        <f t="shared" si="38"/>
        <v/>
      </c>
      <c r="I2165" s="104"/>
      <c r="J2165" s="110" t="s">
        <v>7129</v>
      </c>
      <c r="K2165" s="110" t="s">
        <v>1095</v>
      </c>
      <c r="L2165" s="10" t="s">
        <v>11253</v>
      </c>
    </row>
    <row r="2166" spans="7:12" ht="15" x14ac:dyDescent="0.2">
      <c r="G2166" s="106"/>
      <c r="H2166" s="104" t="str">
        <f t="shared" si="38"/>
        <v/>
      </c>
      <c r="I2166" s="104"/>
      <c r="J2166" s="110" t="s">
        <v>7130</v>
      </c>
      <c r="K2166" s="110" t="s">
        <v>1095</v>
      </c>
      <c r="L2166" s="10" t="s">
        <v>11254</v>
      </c>
    </row>
    <row r="2167" spans="7:12" ht="15" x14ac:dyDescent="0.2">
      <c r="G2167" s="106"/>
      <c r="H2167" s="104" t="str">
        <f t="shared" si="38"/>
        <v/>
      </c>
      <c r="I2167" s="104"/>
      <c r="J2167" s="110" t="s">
        <v>14354</v>
      </c>
      <c r="K2167" s="110" t="s">
        <v>1095</v>
      </c>
      <c r="L2167" s="10" t="s">
        <v>11255</v>
      </c>
    </row>
    <row r="2168" spans="7:12" ht="15" x14ac:dyDescent="0.2">
      <c r="G2168" s="106"/>
      <c r="H2168" s="104" t="str">
        <f t="shared" si="38"/>
        <v/>
      </c>
      <c r="I2168" s="104"/>
      <c r="J2168" s="110" t="s">
        <v>7131</v>
      </c>
      <c r="K2168" s="110" t="s">
        <v>1095</v>
      </c>
      <c r="L2168" s="10" t="s">
        <v>11256</v>
      </c>
    </row>
    <row r="2169" spans="7:12" ht="15" x14ac:dyDescent="0.2">
      <c r="G2169" s="106"/>
      <c r="H2169" s="104" t="str">
        <f t="shared" si="38"/>
        <v/>
      </c>
      <c r="I2169" s="104"/>
      <c r="J2169" s="110" t="s">
        <v>7132</v>
      </c>
      <c r="K2169" s="110" t="s">
        <v>1095</v>
      </c>
      <c r="L2169" s="10" t="s">
        <v>1095</v>
      </c>
    </row>
    <row r="2170" spans="7:12" ht="15" x14ac:dyDescent="0.2">
      <c r="G2170" s="106"/>
      <c r="H2170" s="104" t="str">
        <f t="shared" si="38"/>
        <v/>
      </c>
      <c r="I2170" s="104"/>
      <c r="J2170" s="110" t="s">
        <v>7133</v>
      </c>
      <c r="K2170" s="110" t="s">
        <v>1095</v>
      </c>
      <c r="L2170" s="10" t="s">
        <v>11257</v>
      </c>
    </row>
    <row r="2171" spans="7:12" ht="15" x14ac:dyDescent="0.2">
      <c r="G2171" s="106"/>
      <c r="H2171" s="104" t="str">
        <f t="shared" si="38"/>
        <v/>
      </c>
      <c r="I2171" s="104"/>
      <c r="J2171" s="110" t="s">
        <v>14355</v>
      </c>
      <c r="K2171" s="110" t="s">
        <v>1095</v>
      </c>
      <c r="L2171" s="10" t="s">
        <v>11257</v>
      </c>
    </row>
    <row r="2172" spans="7:12" ht="15" x14ac:dyDescent="0.2">
      <c r="G2172" s="106"/>
      <c r="H2172" s="104" t="str">
        <f t="shared" si="38"/>
        <v/>
      </c>
      <c r="I2172" s="104"/>
      <c r="J2172" s="110" t="s">
        <v>7134</v>
      </c>
      <c r="K2172" s="110" t="s">
        <v>1095</v>
      </c>
      <c r="L2172" s="10" t="s">
        <v>1095</v>
      </c>
    </row>
    <row r="2173" spans="7:12" ht="15" x14ac:dyDescent="0.2">
      <c r="G2173" s="106"/>
      <c r="H2173" s="104" t="str">
        <f t="shared" si="38"/>
        <v/>
      </c>
      <c r="I2173" s="104"/>
      <c r="J2173" s="110" t="s">
        <v>7135</v>
      </c>
      <c r="K2173" s="110" t="s">
        <v>1095</v>
      </c>
      <c r="L2173" s="10" t="s">
        <v>11258</v>
      </c>
    </row>
    <row r="2174" spans="7:12" ht="15" x14ac:dyDescent="0.2">
      <c r="G2174" s="106"/>
      <c r="H2174" s="104" t="str">
        <f t="shared" si="38"/>
        <v/>
      </c>
      <c r="I2174" s="104"/>
      <c r="J2174" s="110" t="s">
        <v>7136</v>
      </c>
      <c r="K2174" s="110" t="s">
        <v>1095</v>
      </c>
      <c r="L2174" s="10" t="s">
        <v>11259</v>
      </c>
    </row>
    <row r="2175" spans="7:12" ht="15" x14ac:dyDescent="0.2">
      <c r="G2175" s="106"/>
      <c r="H2175" s="104" t="str">
        <f t="shared" si="38"/>
        <v/>
      </c>
      <c r="I2175" s="104"/>
      <c r="J2175" s="110" t="s">
        <v>7137</v>
      </c>
      <c r="K2175" s="110" t="s">
        <v>1095</v>
      </c>
      <c r="L2175" s="10" t="s">
        <v>1095</v>
      </c>
    </row>
    <row r="2176" spans="7:12" ht="15" x14ac:dyDescent="0.2">
      <c r="G2176" s="106"/>
      <c r="H2176" s="104" t="str">
        <f t="shared" si="38"/>
        <v/>
      </c>
      <c r="I2176" s="104"/>
      <c r="J2176" s="110" t="s">
        <v>7138</v>
      </c>
      <c r="K2176" s="110" t="s">
        <v>1095</v>
      </c>
      <c r="L2176" s="10" t="s">
        <v>11260</v>
      </c>
    </row>
    <row r="2177" spans="7:12" ht="15" x14ac:dyDescent="0.2">
      <c r="G2177" s="106"/>
      <c r="H2177" s="104" t="str">
        <f t="shared" si="38"/>
        <v/>
      </c>
      <c r="I2177" s="104"/>
      <c r="J2177" s="110" t="s">
        <v>7139</v>
      </c>
      <c r="K2177" s="110" t="s">
        <v>1095</v>
      </c>
      <c r="L2177" s="10" t="s">
        <v>11261</v>
      </c>
    </row>
    <row r="2178" spans="7:12" ht="15" x14ac:dyDescent="0.2">
      <c r="G2178" s="106"/>
      <c r="H2178" s="104" t="str">
        <f t="shared" si="38"/>
        <v/>
      </c>
      <c r="I2178" s="104"/>
      <c r="J2178" s="110" t="s">
        <v>7140</v>
      </c>
      <c r="K2178" s="110" t="s">
        <v>1095</v>
      </c>
      <c r="L2178" s="10" t="s">
        <v>11262</v>
      </c>
    </row>
    <row r="2179" spans="7:12" ht="15" x14ac:dyDescent="0.2">
      <c r="G2179" s="106"/>
      <c r="H2179" s="104" t="str">
        <f t="shared" si="38"/>
        <v/>
      </c>
      <c r="I2179" s="104"/>
      <c r="J2179" s="110" t="s">
        <v>7141</v>
      </c>
      <c r="K2179" s="110" t="s">
        <v>1095</v>
      </c>
      <c r="L2179" s="10" t="s">
        <v>11263</v>
      </c>
    </row>
    <row r="2180" spans="7:12" ht="15" x14ac:dyDescent="0.2">
      <c r="G2180" s="106"/>
      <c r="H2180" s="104" t="str">
        <f t="shared" si="38"/>
        <v/>
      </c>
      <c r="I2180" s="104"/>
      <c r="J2180" s="110" t="s">
        <v>7142</v>
      </c>
      <c r="K2180" s="110" t="s">
        <v>1095</v>
      </c>
      <c r="L2180" s="10" t="s">
        <v>1095</v>
      </c>
    </row>
    <row r="2181" spans="7:12" ht="15" x14ac:dyDescent="0.2">
      <c r="G2181" s="106"/>
      <c r="H2181" s="104" t="str">
        <f t="shared" si="38"/>
        <v/>
      </c>
      <c r="I2181" s="104"/>
      <c r="J2181" s="110" t="s">
        <v>7143</v>
      </c>
      <c r="K2181" s="110" t="s">
        <v>1095</v>
      </c>
      <c r="L2181" s="10" t="s">
        <v>1095</v>
      </c>
    </row>
    <row r="2182" spans="7:12" ht="15" x14ac:dyDescent="0.2">
      <c r="G2182" s="106"/>
      <c r="H2182" s="104" t="str">
        <f t="shared" si="38"/>
        <v/>
      </c>
      <c r="I2182" s="104"/>
      <c r="J2182" s="110" t="s">
        <v>7144</v>
      </c>
      <c r="K2182" s="110" t="s">
        <v>1095</v>
      </c>
      <c r="L2182" s="10" t="s">
        <v>11264</v>
      </c>
    </row>
    <row r="2183" spans="7:12" ht="15" x14ac:dyDescent="0.2">
      <c r="G2183" s="106"/>
      <c r="H2183" s="104" t="str">
        <f t="shared" si="38"/>
        <v/>
      </c>
      <c r="I2183" s="104"/>
      <c r="J2183" s="110" t="s">
        <v>7145</v>
      </c>
      <c r="K2183" s="110" t="s">
        <v>1095</v>
      </c>
      <c r="L2183" s="10" t="s">
        <v>11265</v>
      </c>
    </row>
    <row r="2184" spans="7:12" ht="15" x14ac:dyDescent="0.2">
      <c r="G2184" s="106"/>
      <c r="H2184" s="104" t="str">
        <f t="shared" si="38"/>
        <v/>
      </c>
      <c r="I2184" s="104"/>
      <c r="J2184" s="110" t="s">
        <v>7146</v>
      </c>
      <c r="K2184" s="110" t="s">
        <v>1095</v>
      </c>
      <c r="L2184" s="10" t="s">
        <v>1095</v>
      </c>
    </row>
    <row r="2185" spans="7:12" ht="15" x14ac:dyDescent="0.2">
      <c r="G2185" s="106"/>
      <c r="H2185" s="104" t="str">
        <f t="shared" ref="H2185:H2248" si="39">IF(I2185="","",IFERROR((INDEX(A:D,MATCH($I2185,D:D,0),2)),""))</f>
        <v/>
      </c>
      <c r="I2185" s="104"/>
      <c r="J2185" s="110" t="s">
        <v>7147</v>
      </c>
      <c r="K2185" s="110" t="s">
        <v>1095</v>
      </c>
      <c r="L2185" s="10" t="s">
        <v>11266</v>
      </c>
    </row>
    <row r="2186" spans="7:12" ht="15" x14ac:dyDescent="0.2">
      <c r="G2186" s="106"/>
      <c r="H2186" s="104" t="str">
        <f t="shared" si="39"/>
        <v/>
      </c>
      <c r="I2186" s="104"/>
      <c r="J2186" s="110" t="s">
        <v>7148</v>
      </c>
      <c r="K2186" s="110" t="s">
        <v>1095</v>
      </c>
      <c r="L2186" s="10" t="s">
        <v>1095</v>
      </c>
    </row>
    <row r="2187" spans="7:12" ht="15" x14ac:dyDescent="0.2">
      <c r="G2187" s="106"/>
      <c r="H2187" s="104" t="str">
        <f t="shared" si="39"/>
        <v/>
      </c>
      <c r="I2187" s="104"/>
      <c r="J2187" s="110" t="s">
        <v>7149</v>
      </c>
      <c r="K2187" s="110" t="s">
        <v>1095</v>
      </c>
      <c r="L2187" s="10" t="s">
        <v>1095</v>
      </c>
    </row>
    <row r="2188" spans="7:12" ht="15" x14ac:dyDescent="0.2">
      <c r="G2188" s="106"/>
      <c r="H2188" s="104" t="str">
        <f t="shared" si="39"/>
        <v/>
      </c>
      <c r="I2188" s="104"/>
      <c r="J2188" s="110" t="s">
        <v>7150</v>
      </c>
      <c r="K2188" s="110" t="s">
        <v>1095</v>
      </c>
      <c r="L2188" s="10" t="s">
        <v>11267</v>
      </c>
    </row>
    <row r="2189" spans="7:12" ht="15" x14ac:dyDescent="0.2">
      <c r="G2189" s="106"/>
      <c r="H2189" s="104" t="str">
        <f t="shared" si="39"/>
        <v/>
      </c>
      <c r="I2189" s="104"/>
      <c r="J2189" s="110" t="s">
        <v>7151</v>
      </c>
      <c r="K2189" s="110" t="s">
        <v>1095</v>
      </c>
      <c r="L2189" s="10" t="s">
        <v>11268</v>
      </c>
    </row>
    <row r="2190" spans="7:12" ht="15" x14ac:dyDescent="0.2">
      <c r="G2190" s="106"/>
      <c r="H2190" s="104" t="str">
        <f t="shared" si="39"/>
        <v/>
      </c>
      <c r="I2190" s="104"/>
      <c r="J2190" s="110" t="s">
        <v>7152</v>
      </c>
      <c r="K2190" s="110" t="s">
        <v>1095</v>
      </c>
      <c r="L2190" s="10" t="s">
        <v>11269</v>
      </c>
    </row>
    <row r="2191" spans="7:12" ht="15" x14ac:dyDescent="0.2">
      <c r="G2191" s="106"/>
      <c r="H2191" s="104" t="str">
        <f t="shared" si="39"/>
        <v/>
      </c>
      <c r="I2191" s="104"/>
      <c r="J2191" s="110" t="s">
        <v>7153</v>
      </c>
      <c r="K2191" s="110" t="s">
        <v>1095</v>
      </c>
      <c r="L2191" s="10" t="s">
        <v>11270</v>
      </c>
    </row>
    <row r="2192" spans="7:12" ht="15" x14ac:dyDescent="0.2">
      <c r="G2192" s="106"/>
      <c r="H2192" s="104" t="str">
        <f t="shared" si="39"/>
        <v/>
      </c>
      <c r="I2192" s="104"/>
      <c r="J2192" s="110" t="s">
        <v>7154</v>
      </c>
      <c r="K2192" s="110" t="s">
        <v>1095</v>
      </c>
      <c r="L2192" s="10" t="s">
        <v>11271</v>
      </c>
    </row>
    <row r="2193" spans="7:12" ht="15" x14ac:dyDescent="0.2">
      <c r="G2193" s="106"/>
      <c r="H2193" s="104" t="str">
        <f t="shared" si="39"/>
        <v/>
      </c>
      <c r="I2193" s="104"/>
      <c r="J2193" s="110" t="s">
        <v>7155</v>
      </c>
      <c r="K2193" s="110" t="s">
        <v>1095</v>
      </c>
      <c r="L2193" s="10" t="s">
        <v>11272</v>
      </c>
    </row>
    <row r="2194" spans="7:12" ht="15" x14ac:dyDescent="0.2">
      <c r="G2194" s="106"/>
      <c r="H2194" s="104" t="str">
        <f t="shared" si="39"/>
        <v/>
      </c>
      <c r="I2194" s="104"/>
      <c r="J2194" s="110" t="s">
        <v>7156</v>
      </c>
      <c r="K2194" s="110" t="s">
        <v>1095</v>
      </c>
      <c r="L2194" s="10" t="s">
        <v>1095</v>
      </c>
    </row>
    <row r="2195" spans="7:12" ht="15" x14ac:dyDescent="0.2">
      <c r="G2195" s="106"/>
      <c r="H2195" s="104" t="str">
        <f t="shared" si="39"/>
        <v/>
      </c>
      <c r="I2195" s="104"/>
      <c r="J2195" s="110" t="s">
        <v>7157</v>
      </c>
      <c r="K2195" s="110" t="s">
        <v>1095</v>
      </c>
      <c r="L2195" s="10" t="s">
        <v>11273</v>
      </c>
    </row>
    <row r="2196" spans="7:12" ht="15" x14ac:dyDescent="0.2">
      <c r="G2196" s="106"/>
      <c r="H2196" s="104" t="str">
        <f t="shared" si="39"/>
        <v/>
      </c>
      <c r="I2196" s="104"/>
      <c r="J2196" s="110" t="s">
        <v>7158</v>
      </c>
      <c r="K2196" s="110" t="s">
        <v>1095</v>
      </c>
      <c r="L2196" s="10" t="s">
        <v>11274</v>
      </c>
    </row>
    <row r="2197" spans="7:12" ht="15" x14ac:dyDescent="0.2">
      <c r="G2197" s="106"/>
      <c r="H2197" s="104" t="str">
        <f t="shared" si="39"/>
        <v/>
      </c>
      <c r="I2197" s="104"/>
      <c r="J2197" s="110" t="s">
        <v>7159</v>
      </c>
      <c r="K2197" s="110" t="s">
        <v>1095</v>
      </c>
      <c r="L2197" s="10" t="s">
        <v>11275</v>
      </c>
    </row>
    <row r="2198" spans="7:12" ht="15" x14ac:dyDescent="0.2">
      <c r="G2198" s="106"/>
      <c r="H2198" s="104" t="str">
        <f t="shared" si="39"/>
        <v/>
      </c>
      <c r="I2198" s="104"/>
      <c r="J2198" s="110" t="s">
        <v>7160</v>
      </c>
      <c r="K2198" s="110" t="s">
        <v>1095</v>
      </c>
      <c r="L2198" s="10" t="s">
        <v>11276</v>
      </c>
    </row>
    <row r="2199" spans="7:12" ht="15" x14ac:dyDescent="0.2">
      <c r="G2199" s="106"/>
      <c r="H2199" s="104" t="str">
        <f t="shared" si="39"/>
        <v/>
      </c>
      <c r="I2199" s="104"/>
      <c r="J2199" s="110" t="s">
        <v>7161</v>
      </c>
      <c r="K2199" s="110" t="s">
        <v>1095</v>
      </c>
      <c r="L2199" s="10" t="s">
        <v>11277</v>
      </c>
    </row>
    <row r="2200" spans="7:12" ht="15" x14ac:dyDescent="0.2">
      <c r="G2200" s="106"/>
      <c r="H2200" s="104" t="str">
        <f t="shared" si="39"/>
        <v/>
      </c>
      <c r="I2200" s="104"/>
      <c r="J2200" s="110" t="s">
        <v>14356</v>
      </c>
      <c r="K2200" s="110" t="s">
        <v>1095</v>
      </c>
      <c r="L2200" s="10" t="s">
        <v>11278</v>
      </c>
    </row>
    <row r="2201" spans="7:12" ht="15" x14ac:dyDescent="0.2">
      <c r="G2201" s="106"/>
      <c r="H2201" s="104" t="str">
        <f t="shared" si="39"/>
        <v/>
      </c>
      <c r="I2201" s="104"/>
      <c r="J2201" s="110" t="s">
        <v>7162</v>
      </c>
      <c r="K2201" s="110" t="s">
        <v>1095</v>
      </c>
      <c r="L2201" s="10" t="s">
        <v>11279</v>
      </c>
    </row>
    <row r="2202" spans="7:12" ht="15" x14ac:dyDescent="0.2">
      <c r="G2202" s="106"/>
      <c r="H2202" s="104" t="str">
        <f t="shared" si="39"/>
        <v/>
      </c>
      <c r="I2202" s="104"/>
      <c r="J2202" s="110" t="s">
        <v>7163</v>
      </c>
      <c r="K2202" s="110" t="s">
        <v>1095</v>
      </c>
      <c r="L2202" s="10" t="s">
        <v>11280</v>
      </c>
    </row>
    <row r="2203" spans="7:12" ht="15" x14ac:dyDescent="0.2">
      <c r="G2203" s="106"/>
      <c r="H2203" s="104" t="str">
        <f t="shared" si="39"/>
        <v/>
      </c>
      <c r="I2203" s="104"/>
      <c r="J2203" s="110" t="s">
        <v>7164</v>
      </c>
      <c r="K2203" s="110" t="s">
        <v>1095</v>
      </c>
      <c r="L2203" s="10" t="s">
        <v>11281</v>
      </c>
    </row>
    <row r="2204" spans="7:12" ht="15" x14ac:dyDescent="0.2">
      <c r="G2204" s="106"/>
      <c r="H2204" s="104" t="str">
        <f t="shared" si="39"/>
        <v/>
      </c>
      <c r="I2204" s="104"/>
      <c r="J2204" s="110" t="s">
        <v>7165</v>
      </c>
      <c r="K2204" s="110" t="s">
        <v>1095</v>
      </c>
      <c r="L2204" s="10" t="s">
        <v>11282</v>
      </c>
    </row>
    <row r="2205" spans="7:12" ht="15" x14ac:dyDescent="0.2">
      <c r="G2205" s="106"/>
      <c r="H2205" s="104" t="str">
        <f t="shared" si="39"/>
        <v/>
      </c>
      <c r="I2205" s="104"/>
      <c r="J2205" s="110" t="s">
        <v>7166</v>
      </c>
      <c r="K2205" s="110" t="s">
        <v>1095</v>
      </c>
      <c r="L2205" s="10" t="s">
        <v>11283</v>
      </c>
    </row>
    <row r="2206" spans="7:12" ht="15" x14ac:dyDescent="0.2">
      <c r="G2206" s="106"/>
      <c r="H2206" s="104" t="str">
        <f t="shared" si="39"/>
        <v/>
      </c>
      <c r="I2206" s="104"/>
      <c r="J2206" s="110" t="s">
        <v>7167</v>
      </c>
      <c r="K2206" s="110" t="s">
        <v>1095</v>
      </c>
      <c r="L2206" s="10" t="s">
        <v>11284</v>
      </c>
    </row>
    <row r="2207" spans="7:12" ht="15" x14ac:dyDescent="0.2">
      <c r="G2207" s="106"/>
      <c r="H2207" s="104" t="str">
        <f t="shared" si="39"/>
        <v/>
      </c>
      <c r="I2207" s="104"/>
      <c r="J2207" s="110" t="s">
        <v>7168</v>
      </c>
      <c r="K2207" s="110" t="s">
        <v>1095</v>
      </c>
      <c r="L2207" s="10" t="s">
        <v>11285</v>
      </c>
    </row>
    <row r="2208" spans="7:12" ht="15" x14ac:dyDescent="0.2">
      <c r="G2208" s="106"/>
      <c r="H2208" s="104" t="str">
        <f t="shared" si="39"/>
        <v/>
      </c>
      <c r="I2208" s="104"/>
      <c r="J2208" s="110" t="s">
        <v>7169</v>
      </c>
      <c r="K2208" s="110" t="s">
        <v>1095</v>
      </c>
      <c r="L2208" s="10" t="s">
        <v>11286</v>
      </c>
    </row>
    <row r="2209" spans="7:12" ht="15" x14ac:dyDescent="0.2">
      <c r="G2209" s="106"/>
      <c r="H2209" s="104" t="str">
        <f t="shared" si="39"/>
        <v/>
      </c>
      <c r="I2209" s="104"/>
      <c r="J2209" s="110" t="s">
        <v>7170</v>
      </c>
      <c r="K2209" s="110" t="s">
        <v>1095</v>
      </c>
      <c r="L2209" s="10" t="s">
        <v>11284</v>
      </c>
    </row>
    <row r="2210" spans="7:12" ht="15" x14ac:dyDescent="0.2">
      <c r="G2210" s="106"/>
      <c r="H2210" s="104" t="str">
        <f t="shared" si="39"/>
        <v/>
      </c>
      <c r="I2210" s="104"/>
      <c r="J2210" s="110" t="s">
        <v>7171</v>
      </c>
      <c r="K2210" s="110" t="s">
        <v>1095</v>
      </c>
      <c r="L2210" s="10" t="s">
        <v>11287</v>
      </c>
    </row>
    <row r="2211" spans="7:12" ht="15" x14ac:dyDescent="0.2">
      <c r="G2211" s="106"/>
      <c r="H2211" s="104" t="str">
        <f t="shared" si="39"/>
        <v/>
      </c>
      <c r="I2211" s="104"/>
      <c r="J2211" s="110" t="s">
        <v>7172</v>
      </c>
      <c r="K2211" s="110" t="s">
        <v>1095</v>
      </c>
      <c r="L2211" s="10" t="s">
        <v>11288</v>
      </c>
    </row>
    <row r="2212" spans="7:12" ht="15" x14ac:dyDescent="0.2">
      <c r="G2212" s="106"/>
      <c r="H2212" s="104" t="str">
        <f t="shared" si="39"/>
        <v/>
      </c>
      <c r="I2212" s="104"/>
      <c r="J2212" s="110" t="s">
        <v>7173</v>
      </c>
      <c r="K2212" s="110" t="s">
        <v>1095</v>
      </c>
      <c r="L2212" s="10" t="s">
        <v>11289</v>
      </c>
    </row>
    <row r="2213" spans="7:12" ht="15" x14ac:dyDescent="0.2">
      <c r="G2213" s="106"/>
      <c r="H2213" s="104" t="str">
        <f t="shared" si="39"/>
        <v/>
      </c>
      <c r="I2213" s="104"/>
      <c r="J2213" s="110" t="s">
        <v>14357</v>
      </c>
      <c r="K2213" s="110" t="s">
        <v>1095</v>
      </c>
      <c r="L2213" s="10" t="s">
        <v>11290</v>
      </c>
    </row>
    <row r="2214" spans="7:12" ht="15" x14ac:dyDescent="0.2">
      <c r="G2214" s="106"/>
      <c r="H2214" s="104" t="str">
        <f t="shared" si="39"/>
        <v/>
      </c>
      <c r="I2214" s="104"/>
      <c r="J2214" s="110" t="s">
        <v>14358</v>
      </c>
      <c r="K2214" s="110" t="s">
        <v>1095</v>
      </c>
      <c r="L2214" s="10" t="s">
        <v>11291</v>
      </c>
    </row>
    <row r="2215" spans="7:12" ht="15" x14ac:dyDescent="0.2">
      <c r="G2215" s="106"/>
      <c r="H2215" s="104" t="str">
        <f t="shared" si="39"/>
        <v/>
      </c>
      <c r="I2215" s="104"/>
      <c r="J2215" s="110" t="s">
        <v>7174</v>
      </c>
      <c r="K2215" s="110" t="s">
        <v>1095</v>
      </c>
      <c r="L2215" s="10" t="s">
        <v>11292</v>
      </c>
    </row>
    <row r="2216" spans="7:12" ht="15" x14ac:dyDescent="0.2">
      <c r="G2216" s="106"/>
      <c r="H2216" s="104" t="str">
        <f t="shared" si="39"/>
        <v/>
      </c>
      <c r="I2216" s="104"/>
      <c r="J2216" s="110" t="s">
        <v>7175</v>
      </c>
      <c r="K2216" s="110" t="s">
        <v>1095</v>
      </c>
      <c r="L2216" s="10" t="s">
        <v>11293</v>
      </c>
    </row>
    <row r="2217" spans="7:12" ht="15" x14ac:dyDescent="0.2">
      <c r="G2217" s="106"/>
      <c r="H2217" s="104" t="str">
        <f t="shared" si="39"/>
        <v/>
      </c>
      <c r="I2217" s="104"/>
      <c r="J2217" s="110" t="s">
        <v>7176</v>
      </c>
      <c r="K2217" s="110" t="s">
        <v>1095</v>
      </c>
      <c r="L2217" s="10" t="s">
        <v>11294</v>
      </c>
    </row>
    <row r="2218" spans="7:12" ht="15" x14ac:dyDescent="0.2">
      <c r="G2218" s="106"/>
      <c r="H2218" s="104" t="str">
        <f t="shared" si="39"/>
        <v/>
      </c>
      <c r="I2218" s="104"/>
      <c r="J2218" s="110" t="s">
        <v>7177</v>
      </c>
      <c r="K2218" s="110" t="s">
        <v>1095</v>
      </c>
      <c r="L2218" s="10" t="s">
        <v>11295</v>
      </c>
    </row>
    <row r="2219" spans="7:12" ht="15" x14ac:dyDescent="0.2">
      <c r="G2219" s="106"/>
      <c r="H2219" s="104" t="str">
        <f t="shared" si="39"/>
        <v/>
      </c>
      <c r="I2219" s="104"/>
      <c r="J2219" s="110" t="s">
        <v>7178</v>
      </c>
      <c r="K2219" s="110" t="s">
        <v>1095</v>
      </c>
      <c r="L2219" s="10" t="s">
        <v>11296</v>
      </c>
    </row>
    <row r="2220" spans="7:12" ht="15" x14ac:dyDescent="0.2">
      <c r="G2220" s="106"/>
      <c r="H2220" s="104" t="str">
        <f t="shared" si="39"/>
        <v/>
      </c>
      <c r="I2220" s="104"/>
      <c r="J2220" s="110" t="s">
        <v>7179</v>
      </c>
      <c r="K2220" s="110" t="s">
        <v>1095</v>
      </c>
      <c r="L2220" s="10" t="s">
        <v>11297</v>
      </c>
    </row>
    <row r="2221" spans="7:12" ht="15" x14ac:dyDescent="0.2">
      <c r="G2221" s="106"/>
      <c r="H2221" s="104" t="str">
        <f t="shared" si="39"/>
        <v/>
      </c>
      <c r="I2221" s="104"/>
      <c r="J2221" s="110" t="s">
        <v>14359</v>
      </c>
      <c r="K2221" s="110" t="s">
        <v>1095</v>
      </c>
      <c r="L2221" s="10" t="s">
        <v>11298</v>
      </c>
    </row>
    <row r="2222" spans="7:12" ht="15" x14ac:dyDescent="0.2">
      <c r="G2222" s="106"/>
      <c r="H2222" s="104" t="str">
        <f t="shared" si="39"/>
        <v/>
      </c>
      <c r="I2222" s="104"/>
      <c r="J2222" s="110" t="s">
        <v>14360</v>
      </c>
      <c r="K2222" s="110" t="s">
        <v>1095</v>
      </c>
      <c r="L2222" s="10" t="s">
        <v>11299</v>
      </c>
    </row>
    <row r="2223" spans="7:12" ht="15" x14ac:dyDescent="0.2">
      <c r="G2223" s="106"/>
      <c r="H2223" s="104" t="str">
        <f t="shared" si="39"/>
        <v/>
      </c>
      <c r="I2223" s="104"/>
      <c r="J2223" s="110" t="s">
        <v>14361</v>
      </c>
      <c r="K2223" s="110" t="s">
        <v>1095</v>
      </c>
      <c r="L2223" s="10" t="s">
        <v>11300</v>
      </c>
    </row>
    <row r="2224" spans="7:12" ht="15" x14ac:dyDescent="0.2">
      <c r="G2224" s="106"/>
      <c r="H2224" s="104" t="str">
        <f t="shared" si="39"/>
        <v/>
      </c>
      <c r="I2224" s="104"/>
      <c r="J2224" s="110" t="s">
        <v>7180</v>
      </c>
      <c r="K2224" s="110" t="s">
        <v>1095</v>
      </c>
      <c r="L2224" s="10" t="s">
        <v>11301</v>
      </c>
    </row>
    <row r="2225" spans="7:12" ht="15" x14ac:dyDescent="0.2">
      <c r="G2225" s="106"/>
      <c r="H2225" s="104" t="str">
        <f t="shared" si="39"/>
        <v/>
      </c>
      <c r="I2225" s="104"/>
      <c r="J2225" s="110" t="s">
        <v>7181</v>
      </c>
      <c r="K2225" s="110" t="s">
        <v>1095</v>
      </c>
      <c r="L2225" s="10" t="s">
        <v>1095</v>
      </c>
    </row>
    <row r="2226" spans="7:12" ht="15" x14ac:dyDescent="0.2">
      <c r="G2226" s="106"/>
      <c r="H2226" s="104" t="str">
        <f t="shared" si="39"/>
        <v/>
      </c>
      <c r="I2226" s="104"/>
      <c r="J2226" s="110" t="s">
        <v>7182</v>
      </c>
      <c r="K2226" s="110" t="s">
        <v>1095</v>
      </c>
      <c r="L2226" s="10" t="s">
        <v>11302</v>
      </c>
    </row>
    <row r="2227" spans="7:12" ht="15" x14ac:dyDescent="0.2">
      <c r="G2227" s="106"/>
      <c r="H2227" s="104" t="str">
        <f t="shared" si="39"/>
        <v/>
      </c>
      <c r="I2227" s="104"/>
      <c r="J2227" s="110" t="s">
        <v>14362</v>
      </c>
      <c r="K2227" s="110" t="s">
        <v>1095</v>
      </c>
      <c r="L2227" s="10" t="s">
        <v>11303</v>
      </c>
    </row>
    <row r="2228" spans="7:12" ht="15" x14ac:dyDescent="0.2">
      <c r="G2228" s="106"/>
      <c r="H2228" s="104" t="str">
        <f t="shared" si="39"/>
        <v/>
      </c>
      <c r="I2228" s="104"/>
      <c r="J2228" s="110" t="s">
        <v>7183</v>
      </c>
      <c r="K2228" s="110" t="s">
        <v>1095</v>
      </c>
      <c r="L2228" s="10" t="s">
        <v>11304</v>
      </c>
    </row>
    <row r="2229" spans="7:12" ht="15" x14ac:dyDescent="0.2">
      <c r="G2229" s="106"/>
      <c r="H2229" s="104" t="str">
        <f t="shared" si="39"/>
        <v/>
      </c>
      <c r="I2229" s="104"/>
      <c r="J2229" s="110" t="s">
        <v>14363</v>
      </c>
      <c r="K2229" s="110" t="s">
        <v>1095</v>
      </c>
      <c r="L2229" s="10" t="s">
        <v>11305</v>
      </c>
    </row>
    <row r="2230" spans="7:12" ht="15" x14ac:dyDescent="0.2">
      <c r="G2230" s="106"/>
      <c r="H2230" s="104" t="str">
        <f t="shared" si="39"/>
        <v/>
      </c>
      <c r="I2230" s="104"/>
      <c r="J2230" s="110" t="s">
        <v>7184</v>
      </c>
      <c r="K2230" s="110" t="s">
        <v>1095</v>
      </c>
      <c r="L2230" s="10" t="s">
        <v>11306</v>
      </c>
    </row>
    <row r="2231" spans="7:12" ht="15" x14ac:dyDescent="0.2">
      <c r="G2231" s="106"/>
      <c r="H2231" s="104" t="str">
        <f t="shared" si="39"/>
        <v/>
      </c>
      <c r="I2231" s="104"/>
      <c r="J2231" s="110" t="s">
        <v>7185</v>
      </c>
      <c r="K2231" s="110" t="s">
        <v>1095</v>
      </c>
      <c r="L2231" s="10" t="s">
        <v>11307</v>
      </c>
    </row>
    <row r="2232" spans="7:12" ht="15" x14ac:dyDescent="0.2">
      <c r="G2232" s="106"/>
      <c r="H2232" s="104" t="str">
        <f t="shared" si="39"/>
        <v/>
      </c>
      <c r="I2232" s="104"/>
      <c r="J2232" s="110" t="s">
        <v>7186</v>
      </c>
      <c r="K2232" s="110" t="s">
        <v>1095</v>
      </c>
      <c r="L2232" s="10" t="s">
        <v>11308</v>
      </c>
    </row>
    <row r="2233" spans="7:12" ht="15" x14ac:dyDescent="0.2">
      <c r="G2233" s="106"/>
      <c r="H2233" s="104" t="str">
        <f t="shared" si="39"/>
        <v/>
      </c>
      <c r="I2233" s="104"/>
      <c r="J2233" s="110" t="s">
        <v>7187</v>
      </c>
      <c r="K2233" s="110" t="s">
        <v>1095</v>
      </c>
      <c r="L2233" s="10" t="s">
        <v>11309</v>
      </c>
    </row>
    <row r="2234" spans="7:12" ht="15" x14ac:dyDescent="0.2">
      <c r="G2234" s="106"/>
      <c r="H2234" s="104" t="str">
        <f t="shared" si="39"/>
        <v/>
      </c>
      <c r="I2234" s="104"/>
      <c r="J2234" s="110" t="s">
        <v>7188</v>
      </c>
      <c r="K2234" s="110" t="s">
        <v>1095</v>
      </c>
      <c r="L2234" s="10" t="s">
        <v>11310</v>
      </c>
    </row>
    <row r="2235" spans="7:12" ht="15" x14ac:dyDescent="0.2">
      <c r="G2235" s="106"/>
      <c r="H2235" s="104" t="str">
        <f t="shared" si="39"/>
        <v/>
      </c>
      <c r="I2235" s="104"/>
      <c r="J2235" s="110" t="s">
        <v>7189</v>
      </c>
      <c r="K2235" s="110" t="s">
        <v>1095</v>
      </c>
      <c r="L2235" s="10" t="s">
        <v>11311</v>
      </c>
    </row>
    <row r="2236" spans="7:12" ht="15" x14ac:dyDescent="0.2">
      <c r="G2236" s="106"/>
      <c r="H2236" s="104" t="str">
        <f t="shared" si="39"/>
        <v/>
      </c>
      <c r="I2236" s="104"/>
      <c r="J2236" s="110" t="s">
        <v>7190</v>
      </c>
      <c r="K2236" s="110" t="s">
        <v>1095</v>
      </c>
      <c r="L2236" s="10" t="s">
        <v>11312</v>
      </c>
    </row>
    <row r="2237" spans="7:12" ht="15" x14ac:dyDescent="0.2">
      <c r="G2237" s="106"/>
      <c r="H2237" s="104" t="str">
        <f t="shared" si="39"/>
        <v/>
      </c>
      <c r="I2237" s="104"/>
      <c r="J2237" s="110" t="s">
        <v>7191</v>
      </c>
      <c r="K2237" s="110" t="s">
        <v>1095</v>
      </c>
      <c r="L2237" s="10" t="s">
        <v>11313</v>
      </c>
    </row>
    <row r="2238" spans="7:12" ht="15" x14ac:dyDescent="0.2">
      <c r="G2238" s="106"/>
      <c r="H2238" s="104" t="str">
        <f t="shared" si="39"/>
        <v/>
      </c>
      <c r="I2238" s="104"/>
      <c r="J2238" s="110" t="s">
        <v>7192</v>
      </c>
      <c r="K2238" s="110" t="s">
        <v>1095</v>
      </c>
      <c r="L2238" s="10" t="s">
        <v>11314</v>
      </c>
    </row>
    <row r="2239" spans="7:12" ht="15" x14ac:dyDescent="0.2">
      <c r="G2239" s="106"/>
      <c r="H2239" s="104" t="str">
        <f t="shared" si="39"/>
        <v/>
      </c>
      <c r="I2239" s="104"/>
      <c r="J2239" s="110" t="s">
        <v>7193</v>
      </c>
      <c r="K2239" s="110" t="s">
        <v>1095</v>
      </c>
      <c r="L2239" s="10" t="s">
        <v>11315</v>
      </c>
    </row>
    <row r="2240" spans="7:12" ht="15" x14ac:dyDescent="0.2">
      <c r="G2240" s="106"/>
      <c r="H2240" s="104" t="str">
        <f t="shared" si="39"/>
        <v/>
      </c>
      <c r="I2240" s="104"/>
      <c r="J2240" s="110" t="s">
        <v>7194</v>
      </c>
      <c r="K2240" s="110" t="s">
        <v>1095</v>
      </c>
      <c r="L2240" s="10" t="s">
        <v>11316</v>
      </c>
    </row>
    <row r="2241" spans="7:12" ht="15" x14ac:dyDescent="0.2">
      <c r="G2241" s="106"/>
      <c r="H2241" s="104" t="str">
        <f t="shared" si="39"/>
        <v/>
      </c>
      <c r="I2241" s="104"/>
      <c r="J2241" s="110" t="s">
        <v>7195</v>
      </c>
      <c r="K2241" s="110" t="s">
        <v>1095</v>
      </c>
      <c r="L2241" s="10" t="s">
        <v>1095</v>
      </c>
    </row>
    <row r="2242" spans="7:12" ht="15" x14ac:dyDescent="0.2">
      <c r="G2242" s="106"/>
      <c r="H2242" s="104" t="str">
        <f t="shared" si="39"/>
        <v/>
      </c>
      <c r="I2242" s="104"/>
      <c r="J2242" s="110" t="s">
        <v>7196</v>
      </c>
      <c r="K2242" s="110" t="s">
        <v>1095</v>
      </c>
      <c r="L2242" s="10" t="s">
        <v>1095</v>
      </c>
    </row>
    <row r="2243" spans="7:12" ht="15" x14ac:dyDescent="0.2">
      <c r="G2243" s="106"/>
      <c r="H2243" s="104" t="str">
        <f t="shared" si="39"/>
        <v/>
      </c>
      <c r="I2243" s="104"/>
      <c r="J2243" s="110" t="s">
        <v>7197</v>
      </c>
      <c r="K2243" s="110" t="s">
        <v>1095</v>
      </c>
      <c r="L2243" s="10" t="s">
        <v>11317</v>
      </c>
    </row>
    <row r="2244" spans="7:12" ht="15" x14ac:dyDescent="0.2">
      <c r="G2244" s="106"/>
      <c r="H2244" s="104" t="str">
        <f t="shared" si="39"/>
        <v/>
      </c>
      <c r="I2244" s="104"/>
      <c r="J2244" s="110" t="s">
        <v>7198</v>
      </c>
      <c r="K2244" s="110" t="s">
        <v>1095</v>
      </c>
      <c r="L2244" s="10" t="s">
        <v>11318</v>
      </c>
    </row>
    <row r="2245" spans="7:12" ht="15" x14ac:dyDescent="0.2">
      <c r="G2245" s="106"/>
      <c r="H2245" s="104" t="str">
        <f t="shared" si="39"/>
        <v/>
      </c>
      <c r="I2245" s="104"/>
      <c r="J2245" s="110" t="s">
        <v>7199</v>
      </c>
      <c r="K2245" s="110" t="s">
        <v>1095</v>
      </c>
      <c r="L2245" s="10" t="s">
        <v>11319</v>
      </c>
    </row>
    <row r="2246" spans="7:12" ht="15" x14ac:dyDescent="0.2">
      <c r="G2246" s="106"/>
      <c r="H2246" s="104" t="str">
        <f t="shared" si="39"/>
        <v/>
      </c>
      <c r="I2246" s="104"/>
      <c r="J2246" s="110" t="s">
        <v>7200</v>
      </c>
      <c r="K2246" s="110" t="s">
        <v>1095</v>
      </c>
      <c r="L2246" s="10" t="s">
        <v>11320</v>
      </c>
    </row>
    <row r="2247" spans="7:12" ht="15" x14ac:dyDescent="0.2">
      <c r="G2247" s="106"/>
      <c r="H2247" s="104" t="str">
        <f t="shared" si="39"/>
        <v/>
      </c>
      <c r="I2247" s="104"/>
      <c r="J2247" s="110" t="s">
        <v>7201</v>
      </c>
      <c r="K2247" s="110" t="s">
        <v>1095</v>
      </c>
      <c r="L2247" s="10" t="s">
        <v>11321</v>
      </c>
    </row>
    <row r="2248" spans="7:12" ht="15" x14ac:dyDescent="0.2">
      <c r="G2248" s="106"/>
      <c r="H2248" s="104" t="str">
        <f t="shared" si="39"/>
        <v/>
      </c>
      <c r="I2248" s="104"/>
      <c r="J2248" s="110" t="s">
        <v>7202</v>
      </c>
      <c r="K2248" s="110" t="s">
        <v>1095</v>
      </c>
      <c r="L2248" s="10" t="s">
        <v>11322</v>
      </c>
    </row>
    <row r="2249" spans="7:12" ht="15" x14ac:dyDescent="0.2">
      <c r="G2249" s="106"/>
      <c r="H2249" s="104" t="str">
        <f t="shared" ref="H2249:H2312" si="40">IF(I2249="","",IFERROR((INDEX(A:D,MATCH($I2249,D:D,0),2)),""))</f>
        <v/>
      </c>
      <c r="I2249" s="104"/>
      <c r="J2249" s="110" t="s">
        <v>7203</v>
      </c>
      <c r="K2249" s="110" t="s">
        <v>1095</v>
      </c>
      <c r="L2249" s="10" t="s">
        <v>1095</v>
      </c>
    </row>
    <row r="2250" spans="7:12" ht="15" x14ac:dyDescent="0.2">
      <c r="G2250" s="106"/>
      <c r="H2250" s="104" t="str">
        <f t="shared" si="40"/>
        <v/>
      </c>
      <c r="I2250" s="104"/>
      <c r="J2250" s="110" t="s">
        <v>7204</v>
      </c>
      <c r="K2250" s="110" t="s">
        <v>1095</v>
      </c>
      <c r="L2250" s="10" t="s">
        <v>11323</v>
      </c>
    </row>
    <row r="2251" spans="7:12" ht="15" x14ac:dyDescent="0.2">
      <c r="G2251" s="106"/>
      <c r="H2251" s="104" t="str">
        <f t="shared" si="40"/>
        <v/>
      </c>
      <c r="I2251" s="104"/>
      <c r="J2251" s="110" t="s">
        <v>7205</v>
      </c>
      <c r="K2251" s="110" t="s">
        <v>1095</v>
      </c>
      <c r="L2251" s="10" t="s">
        <v>11324</v>
      </c>
    </row>
    <row r="2252" spans="7:12" ht="15" x14ac:dyDescent="0.2">
      <c r="G2252" s="106"/>
      <c r="H2252" s="104" t="str">
        <f t="shared" si="40"/>
        <v/>
      </c>
      <c r="I2252" s="104"/>
      <c r="J2252" s="110" t="s">
        <v>7206</v>
      </c>
      <c r="K2252" s="110" t="s">
        <v>1095</v>
      </c>
      <c r="L2252" s="10" t="s">
        <v>1095</v>
      </c>
    </row>
    <row r="2253" spans="7:12" ht="15" x14ac:dyDescent="0.2">
      <c r="G2253" s="106"/>
      <c r="H2253" s="104" t="str">
        <f t="shared" si="40"/>
        <v/>
      </c>
      <c r="I2253" s="104"/>
      <c r="J2253" s="110" t="s">
        <v>7207</v>
      </c>
      <c r="K2253" s="110" t="s">
        <v>1095</v>
      </c>
      <c r="L2253" s="10" t="s">
        <v>11325</v>
      </c>
    </row>
    <row r="2254" spans="7:12" ht="15" x14ac:dyDescent="0.2">
      <c r="G2254" s="106"/>
      <c r="H2254" s="104" t="str">
        <f t="shared" si="40"/>
        <v/>
      </c>
      <c r="I2254" s="104"/>
      <c r="J2254" s="110" t="s">
        <v>14022</v>
      </c>
      <c r="K2254" s="110" t="s">
        <v>1095</v>
      </c>
      <c r="L2254" s="10" t="s">
        <v>11326</v>
      </c>
    </row>
    <row r="2255" spans="7:12" ht="15" x14ac:dyDescent="0.2">
      <c r="G2255" s="106"/>
      <c r="H2255" s="104" t="str">
        <f t="shared" si="40"/>
        <v/>
      </c>
      <c r="I2255" s="104"/>
      <c r="J2255" s="110" t="s">
        <v>7208</v>
      </c>
      <c r="K2255" s="110" t="s">
        <v>1095</v>
      </c>
      <c r="L2255" s="10" t="s">
        <v>11327</v>
      </c>
    </row>
    <row r="2256" spans="7:12" ht="15" x14ac:dyDescent="0.2">
      <c r="G2256" s="106"/>
      <c r="H2256" s="104" t="str">
        <f t="shared" si="40"/>
        <v/>
      </c>
      <c r="I2256" s="104"/>
      <c r="J2256" s="110" t="s">
        <v>7209</v>
      </c>
      <c r="K2256" s="110" t="s">
        <v>1095</v>
      </c>
      <c r="L2256" s="10" t="s">
        <v>11328</v>
      </c>
    </row>
    <row r="2257" spans="7:12" ht="15" x14ac:dyDescent="0.2">
      <c r="G2257" s="106"/>
      <c r="H2257" s="104" t="str">
        <f t="shared" si="40"/>
        <v/>
      </c>
      <c r="I2257" s="104"/>
      <c r="J2257" s="110" t="s">
        <v>14364</v>
      </c>
      <c r="K2257" s="110" t="s">
        <v>1095</v>
      </c>
      <c r="L2257" s="10" t="s">
        <v>11329</v>
      </c>
    </row>
    <row r="2258" spans="7:12" ht="15" x14ac:dyDescent="0.2">
      <c r="G2258" s="106"/>
      <c r="H2258" s="104" t="str">
        <f t="shared" si="40"/>
        <v/>
      </c>
      <c r="I2258" s="104"/>
      <c r="J2258" s="110" t="s">
        <v>7210</v>
      </c>
      <c r="K2258" s="110" t="s">
        <v>1095</v>
      </c>
      <c r="L2258" s="10" t="s">
        <v>1095</v>
      </c>
    </row>
    <row r="2259" spans="7:12" ht="15" x14ac:dyDescent="0.2">
      <c r="G2259" s="106"/>
      <c r="H2259" s="104" t="str">
        <f t="shared" si="40"/>
        <v/>
      </c>
      <c r="I2259" s="104"/>
      <c r="J2259" s="110" t="s">
        <v>14365</v>
      </c>
      <c r="K2259" s="110" t="s">
        <v>1095</v>
      </c>
      <c r="L2259" s="10" t="s">
        <v>11330</v>
      </c>
    </row>
    <row r="2260" spans="7:12" ht="15" x14ac:dyDescent="0.2">
      <c r="G2260" s="106"/>
      <c r="H2260" s="104" t="str">
        <f t="shared" si="40"/>
        <v/>
      </c>
      <c r="I2260" s="104"/>
      <c r="J2260" s="110" t="s">
        <v>7211</v>
      </c>
      <c r="K2260" s="110" t="s">
        <v>1095</v>
      </c>
      <c r="L2260" s="10" t="s">
        <v>1095</v>
      </c>
    </row>
    <row r="2261" spans="7:12" ht="15" x14ac:dyDescent="0.2">
      <c r="G2261" s="106"/>
      <c r="H2261" s="104" t="str">
        <f t="shared" si="40"/>
        <v/>
      </c>
      <c r="I2261" s="104"/>
      <c r="J2261" s="110" t="s">
        <v>7212</v>
      </c>
      <c r="K2261" s="110" t="s">
        <v>1095</v>
      </c>
      <c r="L2261" s="10" t="s">
        <v>1095</v>
      </c>
    </row>
    <row r="2262" spans="7:12" ht="15" x14ac:dyDescent="0.2">
      <c r="G2262" s="106"/>
      <c r="H2262" s="104" t="str">
        <f t="shared" si="40"/>
        <v/>
      </c>
      <c r="I2262" s="104"/>
      <c r="J2262" s="110" t="s">
        <v>7213</v>
      </c>
      <c r="K2262" s="110" t="s">
        <v>1095</v>
      </c>
      <c r="L2262" s="10" t="s">
        <v>11331</v>
      </c>
    </row>
    <row r="2263" spans="7:12" ht="15" x14ac:dyDescent="0.2">
      <c r="G2263" s="106"/>
      <c r="H2263" s="104" t="str">
        <f t="shared" si="40"/>
        <v/>
      </c>
      <c r="I2263" s="104"/>
      <c r="J2263" s="110" t="s">
        <v>7214</v>
      </c>
      <c r="K2263" s="110" t="s">
        <v>1095</v>
      </c>
      <c r="L2263" s="10" t="s">
        <v>11332</v>
      </c>
    </row>
    <row r="2264" spans="7:12" ht="15" x14ac:dyDescent="0.2">
      <c r="G2264" s="106"/>
      <c r="H2264" s="104" t="str">
        <f t="shared" si="40"/>
        <v/>
      </c>
      <c r="I2264" s="104"/>
      <c r="J2264" s="110" t="s">
        <v>7215</v>
      </c>
      <c r="K2264" s="110" t="s">
        <v>1095</v>
      </c>
      <c r="L2264" s="10" t="s">
        <v>11332</v>
      </c>
    </row>
    <row r="2265" spans="7:12" ht="15" x14ac:dyDescent="0.2">
      <c r="G2265" s="106"/>
      <c r="H2265" s="104" t="str">
        <f t="shared" si="40"/>
        <v/>
      </c>
      <c r="I2265" s="104"/>
      <c r="J2265" s="110" t="s">
        <v>7216</v>
      </c>
      <c r="K2265" s="110" t="s">
        <v>1095</v>
      </c>
      <c r="L2265" s="10" t="s">
        <v>11333</v>
      </c>
    </row>
    <row r="2266" spans="7:12" ht="15" x14ac:dyDescent="0.2">
      <c r="G2266" s="106"/>
      <c r="H2266" s="104" t="str">
        <f t="shared" si="40"/>
        <v/>
      </c>
      <c r="I2266" s="104"/>
      <c r="J2266" s="110" t="s">
        <v>7217</v>
      </c>
      <c r="K2266" s="110" t="s">
        <v>1095</v>
      </c>
      <c r="L2266" s="10" t="s">
        <v>11334</v>
      </c>
    </row>
    <row r="2267" spans="7:12" ht="15" x14ac:dyDescent="0.2">
      <c r="G2267" s="106"/>
      <c r="H2267" s="104" t="str">
        <f t="shared" si="40"/>
        <v/>
      </c>
      <c r="I2267" s="104"/>
      <c r="J2267" s="110" t="s">
        <v>7218</v>
      </c>
      <c r="K2267" s="110" t="s">
        <v>1095</v>
      </c>
      <c r="L2267" s="10" t="s">
        <v>11335</v>
      </c>
    </row>
    <row r="2268" spans="7:12" ht="15" x14ac:dyDescent="0.2">
      <c r="G2268" s="106"/>
      <c r="H2268" s="104" t="str">
        <f t="shared" si="40"/>
        <v/>
      </c>
      <c r="I2268" s="104"/>
      <c r="J2268" s="110" t="s">
        <v>7219</v>
      </c>
      <c r="K2268" s="110" t="s">
        <v>1095</v>
      </c>
      <c r="L2268" s="10" t="s">
        <v>11336</v>
      </c>
    </row>
    <row r="2269" spans="7:12" ht="15" x14ac:dyDescent="0.2">
      <c r="G2269" s="106"/>
      <c r="H2269" s="104" t="str">
        <f t="shared" si="40"/>
        <v/>
      </c>
      <c r="I2269" s="104"/>
      <c r="J2269" s="110" t="s">
        <v>7220</v>
      </c>
      <c r="K2269" s="110" t="s">
        <v>1095</v>
      </c>
      <c r="L2269" s="10" t="s">
        <v>11337</v>
      </c>
    </row>
    <row r="2270" spans="7:12" ht="15" x14ac:dyDescent="0.2">
      <c r="G2270" s="106"/>
      <c r="H2270" s="104" t="str">
        <f t="shared" si="40"/>
        <v/>
      </c>
      <c r="I2270" s="104"/>
      <c r="J2270" s="110" t="s">
        <v>7221</v>
      </c>
      <c r="K2270" s="110" t="s">
        <v>1095</v>
      </c>
      <c r="L2270" s="10" t="s">
        <v>11338</v>
      </c>
    </row>
    <row r="2271" spans="7:12" ht="15" x14ac:dyDescent="0.2">
      <c r="G2271" s="106"/>
      <c r="H2271" s="104" t="str">
        <f t="shared" si="40"/>
        <v/>
      </c>
      <c r="I2271" s="104"/>
      <c r="J2271" s="110" t="s">
        <v>7222</v>
      </c>
      <c r="K2271" s="110" t="s">
        <v>1095</v>
      </c>
      <c r="L2271" s="10" t="s">
        <v>11339</v>
      </c>
    </row>
    <row r="2272" spans="7:12" ht="15" x14ac:dyDescent="0.2">
      <c r="G2272" s="106"/>
      <c r="H2272" s="104" t="str">
        <f t="shared" si="40"/>
        <v/>
      </c>
      <c r="I2272" s="104"/>
      <c r="J2272" s="110" t="s">
        <v>7223</v>
      </c>
      <c r="K2272" s="110" t="s">
        <v>1095</v>
      </c>
      <c r="L2272" s="10" t="s">
        <v>1095</v>
      </c>
    </row>
    <row r="2273" spans="7:12" ht="15" x14ac:dyDescent="0.2">
      <c r="G2273" s="106"/>
      <c r="H2273" s="104" t="str">
        <f t="shared" si="40"/>
        <v/>
      </c>
      <c r="I2273" s="104"/>
      <c r="J2273" s="110" t="s">
        <v>7224</v>
      </c>
      <c r="K2273" s="110" t="s">
        <v>1095</v>
      </c>
      <c r="L2273" s="10" t="s">
        <v>11340</v>
      </c>
    </row>
    <row r="2274" spans="7:12" ht="15" x14ac:dyDescent="0.2">
      <c r="G2274" s="106"/>
      <c r="H2274" s="104" t="str">
        <f t="shared" si="40"/>
        <v/>
      </c>
      <c r="I2274" s="104"/>
      <c r="J2274" s="110" t="s">
        <v>7225</v>
      </c>
      <c r="K2274" s="110" t="s">
        <v>1095</v>
      </c>
      <c r="L2274" s="10" t="s">
        <v>11341</v>
      </c>
    </row>
    <row r="2275" spans="7:12" ht="15" x14ac:dyDescent="0.2">
      <c r="G2275" s="106"/>
      <c r="H2275" s="104" t="str">
        <f t="shared" si="40"/>
        <v/>
      </c>
      <c r="I2275" s="104"/>
      <c r="J2275" s="110" t="s">
        <v>7226</v>
      </c>
      <c r="K2275" s="110" t="s">
        <v>1095</v>
      </c>
      <c r="L2275" s="10" t="s">
        <v>11342</v>
      </c>
    </row>
    <row r="2276" spans="7:12" ht="15" x14ac:dyDescent="0.2">
      <c r="G2276" s="106"/>
      <c r="H2276" s="104" t="str">
        <f t="shared" si="40"/>
        <v/>
      </c>
      <c r="I2276" s="104"/>
      <c r="J2276" s="110" t="s">
        <v>14366</v>
      </c>
      <c r="K2276" s="110" t="s">
        <v>1095</v>
      </c>
      <c r="L2276" s="10" t="s">
        <v>11343</v>
      </c>
    </row>
    <row r="2277" spans="7:12" ht="15" x14ac:dyDescent="0.2">
      <c r="G2277" s="106"/>
      <c r="H2277" s="104" t="str">
        <f t="shared" si="40"/>
        <v/>
      </c>
      <c r="I2277" s="104"/>
      <c r="J2277" s="110" t="s">
        <v>7227</v>
      </c>
      <c r="K2277" s="110" t="s">
        <v>1095</v>
      </c>
      <c r="L2277" s="10" t="s">
        <v>1095</v>
      </c>
    </row>
    <row r="2278" spans="7:12" ht="15" x14ac:dyDescent="0.2">
      <c r="G2278" s="106"/>
      <c r="H2278" s="104" t="str">
        <f t="shared" si="40"/>
        <v/>
      </c>
      <c r="I2278" s="104"/>
      <c r="J2278" s="110" t="s">
        <v>7228</v>
      </c>
      <c r="K2278" s="110" t="s">
        <v>1095</v>
      </c>
      <c r="L2278" s="10" t="s">
        <v>11344</v>
      </c>
    </row>
    <row r="2279" spans="7:12" ht="15" x14ac:dyDescent="0.2">
      <c r="G2279" s="106"/>
      <c r="H2279" s="104" t="str">
        <f t="shared" si="40"/>
        <v/>
      </c>
      <c r="I2279" s="104"/>
      <c r="J2279" s="110" t="s">
        <v>7229</v>
      </c>
      <c r="K2279" s="110" t="s">
        <v>1095</v>
      </c>
      <c r="L2279" s="10" t="s">
        <v>1095</v>
      </c>
    </row>
    <row r="2280" spans="7:12" ht="15" x14ac:dyDescent="0.2">
      <c r="G2280" s="106"/>
      <c r="H2280" s="104" t="str">
        <f t="shared" si="40"/>
        <v/>
      </c>
      <c r="I2280" s="104"/>
      <c r="J2280" s="110" t="s">
        <v>7230</v>
      </c>
      <c r="K2280" s="110" t="s">
        <v>1095</v>
      </c>
      <c r="L2280" s="10" t="s">
        <v>1095</v>
      </c>
    </row>
    <row r="2281" spans="7:12" ht="15" x14ac:dyDescent="0.2">
      <c r="G2281" s="106"/>
      <c r="H2281" s="104" t="str">
        <f t="shared" si="40"/>
        <v/>
      </c>
      <c r="I2281" s="104"/>
      <c r="J2281" s="110" t="s">
        <v>7231</v>
      </c>
      <c r="K2281" s="110" t="s">
        <v>1095</v>
      </c>
      <c r="L2281" s="10" t="s">
        <v>11345</v>
      </c>
    </row>
    <row r="2282" spans="7:12" ht="15" x14ac:dyDescent="0.2">
      <c r="G2282" s="106"/>
      <c r="H2282" s="104" t="str">
        <f t="shared" si="40"/>
        <v/>
      </c>
      <c r="I2282" s="104"/>
      <c r="J2282" s="110" t="s">
        <v>7232</v>
      </c>
      <c r="K2282" s="110" t="s">
        <v>1095</v>
      </c>
      <c r="L2282" s="10" t="s">
        <v>11346</v>
      </c>
    </row>
    <row r="2283" spans="7:12" ht="15" x14ac:dyDescent="0.2">
      <c r="G2283" s="106"/>
      <c r="H2283" s="104" t="str">
        <f t="shared" si="40"/>
        <v/>
      </c>
      <c r="I2283" s="104"/>
      <c r="J2283" s="110" t="s">
        <v>7233</v>
      </c>
      <c r="K2283" s="110" t="s">
        <v>1095</v>
      </c>
      <c r="L2283" s="10" t="s">
        <v>11347</v>
      </c>
    </row>
    <row r="2284" spans="7:12" ht="15" x14ac:dyDescent="0.2">
      <c r="G2284" s="106"/>
      <c r="H2284" s="104" t="str">
        <f t="shared" si="40"/>
        <v/>
      </c>
      <c r="I2284" s="104"/>
      <c r="J2284" s="110" t="s">
        <v>7234</v>
      </c>
      <c r="K2284" s="110" t="s">
        <v>1095</v>
      </c>
      <c r="L2284" s="10" t="s">
        <v>11348</v>
      </c>
    </row>
    <row r="2285" spans="7:12" ht="15" x14ac:dyDescent="0.2">
      <c r="G2285" s="106"/>
      <c r="H2285" s="104" t="str">
        <f t="shared" si="40"/>
        <v/>
      </c>
      <c r="I2285" s="104"/>
      <c r="J2285" s="110" t="s">
        <v>7235</v>
      </c>
      <c r="K2285" s="110" t="s">
        <v>1095</v>
      </c>
      <c r="L2285" s="10" t="s">
        <v>11349</v>
      </c>
    </row>
    <row r="2286" spans="7:12" ht="15" x14ac:dyDescent="0.2">
      <c r="G2286" s="106"/>
      <c r="H2286" s="104" t="str">
        <f t="shared" si="40"/>
        <v/>
      </c>
      <c r="I2286" s="104"/>
      <c r="J2286" s="110" t="s">
        <v>7236</v>
      </c>
      <c r="K2286" s="110" t="s">
        <v>1095</v>
      </c>
      <c r="L2286" s="10" t="s">
        <v>11350</v>
      </c>
    </row>
    <row r="2287" spans="7:12" ht="15" x14ac:dyDescent="0.2">
      <c r="G2287" s="106"/>
      <c r="H2287" s="104" t="str">
        <f t="shared" si="40"/>
        <v/>
      </c>
      <c r="I2287" s="104"/>
      <c r="J2287" s="110" t="s">
        <v>7237</v>
      </c>
      <c r="K2287" s="110" t="s">
        <v>1095</v>
      </c>
      <c r="L2287" s="10" t="s">
        <v>11327</v>
      </c>
    </row>
    <row r="2288" spans="7:12" ht="15" x14ac:dyDescent="0.2">
      <c r="G2288" s="106"/>
      <c r="H2288" s="104" t="str">
        <f t="shared" si="40"/>
        <v/>
      </c>
      <c r="I2288" s="104"/>
      <c r="J2288" s="110" t="s">
        <v>14367</v>
      </c>
      <c r="K2288" s="110" t="s">
        <v>1095</v>
      </c>
      <c r="L2288" s="10" t="s">
        <v>11351</v>
      </c>
    </row>
    <row r="2289" spans="7:12" ht="15" x14ac:dyDescent="0.2">
      <c r="G2289" s="106"/>
      <c r="H2289" s="104" t="str">
        <f t="shared" si="40"/>
        <v/>
      </c>
      <c r="I2289" s="104"/>
      <c r="J2289" s="110" t="s">
        <v>7238</v>
      </c>
      <c r="K2289" s="110" t="s">
        <v>1095</v>
      </c>
      <c r="L2289" s="10" t="s">
        <v>11352</v>
      </c>
    </row>
    <row r="2290" spans="7:12" ht="15" x14ac:dyDescent="0.2">
      <c r="G2290" s="106"/>
      <c r="H2290" s="104" t="str">
        <f t="shared" si="40"/>
        <v/>
      </c>
      <c r="I2290" s="104"/>
      <c r="J2290" s="110" t="s">
        <v>7239</v>
      </c>
      <c r="K2290" s="110" t="s">
        <v>1095</v>
      </c>
      <c r="L2290" s="10" t="s">
        <v>1095</v>
      </c>
    </row>
    <row r="2291" spans="7:12" ht="15" x14ac:dyDescent="0.2">
      <c r="G2291" s="106"/>
      <c r="H2291" s="104" t="str">
        <f t="shared" si="40"/>
        <v/>
      </c>
      <c r="I2291" s="104"/>
      <c r="J2291" s="110" t="s">
        <v>7240</v>
      </c>
      <c r="K2291" s="110" t="s">
        <v>1095</v>
      </c>
      <c r="L2291" s="10" t="s">
        <v>11353</v>
      </c>
    </row>
    <row r="2292" spans="7:12" ht="15" x14ac:dyDescent="0.2">
      <c r="G2292" s="106"/>
      <c r="H2292" s="104" t="str">
        <f t="shared" si="40"/>
        <v/>
      </c>
      <c r="I2292" s="104"/>
      <c r="J2292" s="110" t="s">
        <v>7241</v>
      </c>
      <c r="K2292" s="110" t="s">
        <v>1095</v>
      </c>
      <c r="L2292" s="10" t="s">
        <v>1095</v>
      </c>
    </row>
    <row r="2293" spans="7:12" ht="15" x14ac:dyDescent="0.2">
      <c r="G2293" s="106"/>
      <c r="H2293" s="104" t="str">
        <f t="shared" si="40"/>
        <v/>
      </c>
      <c r="I2293" s="104"/>
      <c r="J2293" s="110" t="s">
        <v>7242</v>
      </c>
      <c r="K2293" s="110" t="s">
        <v>1095</v>
      </c>
      <c r="L2293" s="10" t="s">
        <v>11354</v>
      </c>
    </row>
    <row r="2294" spans="7:12" ht="15" x14ac:dyDescent="0.2">
      <c r="G2294" s="106"/>
      <c r="H2294" s="104" t="str">
        <f t="shared" si="40"/>
        <v/>
      </c>
      <c r="I2294" s="104"/>
      <c r="J2294" s="110" t="s">
        <v>7243</v>
      </c>
      <c r="K2294" s="110" t="s">
        <v>1095</v>
      </c>
      <c r="L2294" s="10" t="s">
        <v>1095</v>
      </c>
    </row>
    <row r="2295" spans="7:12" ht="15" x14ac:dyDescent="0.2">
      <c r="G2295" s="106"/>
      <c r="H2295" s="104" t="str">
        <f t="shared" si="40"/>
        <v/>
      </c>
      <c r="I2295" s="104"/>
      <c r="J2295" s="110" t="s">
        <v>7244</v>
      </c>
      <c r="K2295" s="110" t="s">
        <v>1095</v>
      </c>
      <c r="L2295" s="10" t="s">
        <v>1095</v>
      </c>
    </row>
    <row r="2296" spans="7:12" ht="15" x14ac:dyDescent="0.2">
      <c r="G2296" s="106"/>
      <c r="H2296" s="104" t="str">
        <f t="shared" si="40"/>
        <v/>
      </c>
      <c r="I2296" s="104"/>
      <c r="J2296" s="110" t="s">
        <v>7245</v>
      </c>
      <c r="K2296" s="110" t="s">
        <v>1095</v>
      </c>
      <c r="L2296" s="10" t="s">
        <v>11355</v>
      </c>
    </row>
    <row r="2297" spans="7:12" ht="15" x14ac:dyDescent="0.2">
      <c r="G2297" s="106"/>
      <c r="H2297" s="104" t="str">
        <f t="shared" si="40"/>
        <v/>
      </c>
      <c r="I2297" s="104"/>
      <c r="J2297" s="110" t="s">
        <v>14368</v>
      </c>
      <c r="K2297" s="110" t="s">
        <v>1095</v>
      </c>
      <c r="L2297" s="10" t="s">
        <v>11356</v>
      </c>
    </row>
    <row r="2298" spans="7:12" ht="15" x14ac:dyDescent="0.2">
      <c r="G2298" s="106"/>
      <c r="H2298" s="104" t="str">
        <f t="shared" si="40"/>
        <v/>
      </c>
      <c r="I2298" s="104"/>
      <c r="J2298" s="110" t="s">
        <v>14369</v>
      </c>
      <c r="K2298" s="110" t="s">
        <v>1095</v>
      </c>
      <c r="L2298" s="10" t="s">
        <v>11357</v>
      </c>
    </row>
    <row r="2299" spans="7:12" ht="15" x14ac:dyDescent="0.2">
      <c r="G2299" s="106"/>
      <c r="H2299" s="104" t="str">
        <f t="shared" si="40"/>
        <v/>
      </c>
      <c r="I2299" s="104"/>
      <c r="J2299" s="110" t="s">
        <v>7246</v>
      </c>
      <c r="K2299" s="110" t="s">
        <v>1095</v>
      </c>
      <c r="L2299" s="10" t="s">
        <v>11358</v>
      </c>
    </row>
    <row r="2300" spans="7:12" ht="15" x14ac:dyDescent="0.2">
      <c r="G2300" s="106"/>
      <c r="H2300" s="104" t="str">
        <f t="shared" si="40"/>
        <v/>
      </c>
      <c r="I2300" s="104"/>
      <c r="J2300" s="110" t="s">
        <v>7247</v>
      </c>
      <c r="K2300" s="110" t="s">
        <v>1095</v>
      </c>
      <c r="L2300" s="10" t="s">
        <v>11359</v>
      </c>
    </row>
    <row r="2301" spans="7:12" ht="15" x14ac:dyDescent="0.2">
      <c r="G2301" s="106"/>
      <c r="H2301" s="104" t="str">
        <f t="shared" si="40"/>
        <v/>
      </c>
      <c r="I2301" s="104"/>
      <c r="J2301" s="110" t="s">
        <v>7248</v>
      </c>
      <c r="K2301" s="110" t="s">
        <v>1095</v>
      </c>
      <c r="L2301" s="10" t="s">
        <v>11360</v>
      </c>
    </row>
    <row r="2302" spans="7:12" ht="15" x14ac:dyDescent="0.2">
      <c r="G2302" s="106"/>
      <c r="H2302" s="104" t="str">
        <f t="shared" si="40"/>
        <v/>
      </c>
      <c r="I2302" s="104"/>
      <c r="J2302" s="110" t="s">
        <v>7249</v>
      </c>
      <c r="K2302" s="110" t="s">
        <v>1095</v>
      </c>
      <c r="L2302" s="10" t="s">
        <v>1095</v>
      </c>
    </row>
    <row r="2303" spans="7:12" ht="15" x14ac:dyDescent="0.2">
      <c r="G2303" s="106"/>
      <c r="H2303" s="104" t="str">
        <f t="shared" si="40"/>
        <v/>
      </c>
      <c r="I2303" s="104"/>
      <c r="J2303" s="110" t="s">
        <v>7250</v>
      </c>
      <c r="K2303" s="110" t="s">
        <v>1095</v>
      </c>
      <c r="L2303" s="10" t="s">
        <v>11361</v>
      </c>
    </row>
    <row r="2304" spans="7:12" ht="15" x14ac:dyDescent="0.2">
      <c r="G2304" s="106"/>
      <c r="H2304" s="104" t="str">
        <f t="shared" si="40"/>
        <v/>
      </c>
      <c r="I2304" s="104"/>
      <c r="J2304" s="110" t="s">
        <v>7251</v>
      </c>
      <c r="K2304" s="110" t="s">
        <v>1095</v>
      </c>
      <c r="L2304" s="10" t="s">
        <v>11362</v>
      </c>
    </row>
    <row r="2305" spans="7:12" ht="15" x14ac:dyDescent="0.2">
      <c r="G2305" s="106"/>
      <c r="H2305" s="104" t="str">
        <f t="shared" si="40"/>
        <v/>
      </c>
      <c r="I2305" s="104"/>
      <c r="J2305" s="110" t="s">
        <v>7252</v>
      </c>
      <c r="K2305" s="110" t="s">
        <v>1095</v>
      </c>
      <c r="L2305" s="10" t="s">
        <v>11363</v>
      </c>
    </row>
    <row r="2306" spans="7:12" ht="15" x14ac:dyDescent="0.2">
      <c r="G2306" s="106"/>
      <c r="H2306" s="104" t="str">
        <f t="shared" si="40"/>
        <v/>
      </c>
      <c r="I2306" s="104"/>
      <c r="J2306" s="110" t="s">
        <v>7253</v>
      </c>
      <c r="K2306" s="110" t="s">
        <v>1095</v>
      </c>
      <c r="L2306" s="10" t="s">
        <v>11364</v>
      </c>
    </row>
    <row r="2307" spans="7:12" ht="15" x14ac:dyDescent="0.2">
      <c r="G2307" s="106"/>
      <c r="H2307" s="104" t="str">
        <f t="shared" si="40"/>
        <v/>
      </c>
      <c r="I2307" s="104"/>
      <c r="J2307" s="110" t="s">
        <v>7254</v>
      </c>
      <c r="K2307" s="110" t="s">
        <v>1095</v>
      </c>
      <c r="L2307" s="10" t="s">
        <v>11365</v>
      </c>
    </row>
    <row r="2308" spans="7:12" ht="15" x14ac:dyDescent="0.2">
      <c r="G2308" s="106"/>
      <c r="H2308" s="104" t="str">
        <f t="shared" si="40"/>
        <v/>
      </c>
      <c r="I2308" s="104"/>
      <c r="J2308" s="110" t="s">
        <v>7255</v>
      </c>
      <c r="K2308" s="110" t="s">
        <v>1095</v>
      </c>
      <c r="L2308" s="10" t="s">
        <v>1095</v>
      </c>
    </row>
    <row r="2309" spans="7:12" ht="15" x14ac:dyDescent="0.2">
      <c r="G2309" s="106"/>
      <c r="H2309" s="104" t="str">
        <f t="shared" si="40"/>
        <v/>
      </c>
      <c r="I2309" s="104"/>
      <c r="J2309" s="110" t="s">
        <v>7256</v>
      </c>
      <c r="K2309" s="110" t="s">
        <v>1095</v>
      </c>
      <c r="L2309" s="10" t="s">
        <v>11366</v>
      </c>
    </row>
    <row r="2310" spans="7:12" ht="15" x14ac:dyDescent="0.2">
      <c r="G2310" s="106"/>
      <c r="H2310" s="104" t="str">
        <f t="shared" si="40"/>
        <v/>
      </c>
      <c r="I2310" s="104"/>
      <c r="J2310" s="110" t="s">
        <v>7257</v>
      </c>
      <c r="K2310" s="110" t="s">
        <v>1095</v>
      </c>
      <c r="L2310" s="10" t="s">
        <v>11367</v>
      </c>
    </row>
    <row r="2311" spans="7:12" ht="15" x14ac:dyDescent="0.2">
      <c r="G2311" s="106"/>
      <c r="H2311" s="104" t="str">
        <f t="shared" si="40"/>
        <v/>
      </c>
      <c r="I2311" s="104"/>
      <c r="J2311" s="110" t="s">
        <v>7258</v>
      </c>
      <c r="K2311" s="110" t="s">
        <v>1095</v>
      </c>
      <c r="L2311" s="10" t="s">
        <v>11368</v>
      </c>
    </row>
    <row r="2312" spans="7:12" ht="15" x14ac:dyDescent="0.2">
      <c r="G2312" s="106"/>
      <c r="H2312" s="104" t="str">
        <f t="shared" si="40"/>
        <v/>
      </c>
      <c r="I2312" s="104"/>
      <c r="J2312" s="110" t="s">
        <v>7259</v>
      </c>
      <c r="K2312" s="110" t="s">
        <v>1095</v>
      </c>
      <c r="L2312" s="10" t="s">
        <v>11369</v>
      </c>
    </row>
    <row r="2313" spans="7:12" ht="15" x14ac:dyDescent="0.2">
      <c r="G2313" s="106"/>
      <c r="H2313" s="104" t="str">
        <f t="shared" ref="H2313:H2376" si="41">IF(I2313="","",IFERROR((INDEX(A:D,MATCH($I2313,D:D,0),2)),""))</f>
        <v/>
      </c>
      <c r="I2313" s="104"/>
      <c r="J2313" s="110" t="s">
        <v>7260</v>
      </c>
      <c r="K2313" s="110" t="s">
        <v>1095</v>
      </c>
      <c r="L2313" s="10" t="s">
        <v>11369</v>
      </c>
    </row>
    <row r="2314" spans="7:12" ht="15" x14ac:dyDescent="0.2">
      <c r="G2314" s="106"/>
      <c r="H2314" s="104" t="str">
        <f t="shared" si="41"/>
        <v/>
      </c>
      <c r="I2314" s="104"/>
      <c r="J2314" s="110" t="s">
        <v>14370</v>
      </c>
      <c r="K2314" s="110" t="s">
        <v>1095</v>
      </c>
      <c r="L2314" s="10" t="s">
        <v>11369</v>
      </c>
    </row>
    <row r="2315" spans="7:12" ht="15" x14ac:dyDescent="0.2">
      <c r="G2315" s="106"/>
      <c r="H2315" s="104" t="str">
        <f t="shared" si="41"/>
        <v/>
      </c>
      <c r="I2315" s="104"/>
      <c r="J2315" s="110" t="s">
        <v>7261</v>
      </c>
      <c r="K2315" s="110" t="s">
        <v>1095</v>
      </c>
      <c r="L2315" s="10" t="s">
        <v>11370</v>
      </c>
    </row>
    <row r="2316" spans="7:12" ht="15" x14ac:dyDescent="0.2">
      <c r="G2316" s="106"/>
      <c r="H2316" s="104" t="str">
        <f t="shared" si="41"/>
        <v/>
      </c>
      <c r="I2316" s="104"/>
      <c r="J2316" s="110" t="s">
        <v>7262</v>
      </c>
      <c r="K2316" s="110" t="s">
        <v>1095</v>
      </c>
      <c r="L2316" s="10" t="s">
        <v>11371</v>
      </c>
    </row>
    <row r="2317" spans="7:12" ht="15" x14ac:dyDescent="0.2">
      <c r="G2317" s="106"/>
      <c r="H2317" s="104" t="str">
        <f t="shared" si="41"/>
        <v/>
      </c>
      <c r="I2317" s="104"/>
      <c r="J2317" s="110" t="s">
        <v>7263</v>
      </c>
      <c r="K2317" s="110" t="s">
        <v>1095</v>
      </c>
      <c r="L2317" s="10" t="s">
        <v>11372</v>
      </c>
    </row>
    <row r="2318" spans="7:12" ht="15" x14ac:dyDescent="0.2">
      <c r="G2318" s="106"/>
      <c r="H2318" s="104" t="str">
        <f t="shared" si="41"/>
        <v/>
      </c>
      <c r="I2318" s="104"/>
      <c r="J2318" s="110" t="s">
        <v>14371</v>
      </c>
      <c r="K2318" s="110" t="s">
        <v>1095</v>
      </c>
      <c r="L2318" s="10" t="s">
        <v>11373</v>
      </c>
    </row>
    <row r="2319" spans="7:12" ht="15" x14ac:dyDescent="0.2">
      <c r="G2319" s="106"/>
      <c r="H2319" s="104" t="str">
        <f t="shared" si="41"/>
        <v/>
      </c>
      <c r="I2319" s="104"/>
      <c r="J2319" s="110" t="s">
        <v>7264</v>
      </c>
      <c r="K2319" s="110" t="s">
        <v>1095</v>
      </c>
      <c r="L2319" s="10" t="s">
        <v>1095</v>
      </c>
    </row>
    <row r="2320" spans="7:12" ht="15" x14ac:dyDescent="0.2">
      <c r="G2320" s="106"/>
      <c r="H2320" s="104" t="str">
        <f t="shared" si="41"/>
        <v/>
      </c>
      <c r="I2320" s="104"/>
      <c r="J2320" s="110" t="s">
        <v>14372</v>
      </c>
      <c r="K2320" s="110" t="s">
        <v>1095</v>
      </c>
      <c r="L2320" s="10" t="s">
        <v>11374</v>
      </c>
    </row>
    <row r="2321" spans="7:12" ht="15" x14ac:dyDescent="0.2">
      <c r="G2321" s="106"/>
      <c r="H2321" s="104" t="str">
        <f t="shared" si="41"/>
        <v/>
      </c>
      <c r="I2321" s="104"/>
      <c r="J2321" s="110" t="s">
        <v>7265</v>
      </c>
      <c r="K2321" s="110" t="s">
        <v>1095</v>
      </c>
      <c r="L2321" s="10" t="s">
        <v>11375</v>
      </c>
    </row>
    <row r="2322" spans="7:12" ht="15" x14ac:dyDescent="0.2">
      <c r="G2322" s="106"/>
      <c r="H2322" s="104" t="str">
        <f t="shared" si="41"/>
        <v/>
      </c>
      <c r="I2322" s="104"/>
      <c r="J2322" s="110" t="s">
        <v>7266</v>
      </c>
      <c r="K2322" s="110" t="s">
        <v>1095</v>
      </c>
      <c r="L2322" s="10" t="s">
        <v>11376</v>
      </c>
    </row>
    <row r="2323" spans="7:12" ht="15" x14ac:dyDescent="0.2">
      <c r="G2323" s="106"/>
      <c r="H2323" s="104" t="str">
        <f t="shared" si="41"/>
        <v/>
      </c>
      <c r="I2323" s="104"/>
      <c r="J2323" s="110" t="s">
        <v>14373</v>
      </c>
      <c r="K2323" s="110" t="s">
        <v>1095</v>
      </c>
      <c r="L2323" s="10" t="s">
        <v>11377</v>
      </c>
    </row>
    <row r="2324" spans="7:12" ht="15" x14ac:dyDescent="0.2">
      <c r="G2324" s="106"/>
      <c r="H2324" s="104" t="str">
        <f t="shared" si="41"/>
        <v/>
      </c>
      <c r="I2324" s="104"/>
      <c r="J2324" s="110" t="s">
        <v>7267</v>
      </c>
      <c r="K2324" s="110" t="s">
        <v>1095</v>
      </c>
      <c r="L2324" s="10" t="s">
        <v>1095</v>
      </c>
    </row>
    <row r="2325" spans="7:12" ht="15" x14ac:dyDescent="0.2">
      <c r="G2325" s="106"/>
      <c r="H2325" s="104" t="str">
        <f t="shared" si="41"/>
        <v/>
      </c>
      <c r="I2325" s="104"/>
      <c r="J2325" s="110" t="s">
        <v>7268</v>
      </c>
      <c r="K2325" s="110" t="s">
        <v>1095</v>
      </c>
      <c r="L2325" s="10" t="s">
        <v>1095</v>
      </c>
    </row>
    <row r="2326" spans="7:12" ht="15" x14ac:dyDescent="0.2">
      <c r="G2326" s="106"/>
      <c r="H2326" s="104" t="str">
        <f t="shared" si="41"/>
        <v/>
      </c>
      <c r="I2326" s="104"/>
      <c r="J2326" s="110" t="s">
        <v>7269</v>
      </c>
      <c r="K2326" s="110" t="s">
        <v>1095</v>
      </c>
      <c r="L2326" s="10" t="s">
        <v>11378</v>
      </c>
    </row>
    <row r="2327" spans="7:12" ht="15" x14ac:dyDescent="0.2">
      <c r="G2327" s="106"/>
      <c r="H2327" s="104" t="str">
        <f t="shared" si="41"/>
        <v/>
      </c>
      <c r="I2327" s="104"/>
      <c r="J2327" s="110" t="s">
        <v>7270</v>
      </c>
      <c r="K2327" s="110" t="s">
        <v>1095</v>
      </c>
      <c r="L2327" s="10" t="s">
        <v>11379</v>
      </c>
    </row>
    <row r="2328" spans="7:12" ht="15" x14ac:dyDescent="0.2">
      <c r="G2328" s="106"/>
      <c r="H2328" s="104" t="str">
        <f t="shared" si="41"/>
        <v/>
      </c>
      <c r="I2328" s="104"/>
      <c r="J2328" s="110" t="s">
        <v>7271</v>
      </c>
      <c r="K2328" s="110" t="s">
        <v>1095</v>
      </c>
      <c r="L2328" s="10" t="s">
        <v>11380</v>
      </c>
    </row>
    <row r="2329" spans="7:12" ht="15" x14ac:dyDescent="0.2">
      <c r="G2329" s="106"/>
      <c r="H2329" s="104" t="str">
        <f t="shared" si="41"/>
        <v/>
      </c>
      <c r="I2329" s="104"/>
      <c r="J2329" s="110" t="s">
        <v>7272</v>
      </c>
      <c r="K2329" s="110" t="s">
        <v>1095</v>
      </c>
      <c r="L2329" s="10" t="s">
        <v>11381</v>
      </c>
    </row>
    <row r="2330" spans="7:12" ht="15" x14ac:dyDescent="0.2">
      <c r="G2330" s="106"/>
      <c r="H2330" s="104" t="str">
        <f t="shared" si="41"/>
        <v/>
      </c>
      <c r="I2330" s="104"/>
      <c r="J2330" s="110" t="s">
        <v>7273</v>
      </c>
      <c r="K2330" s="110" t="s">
        <v>1095</v>
      </c>
      <c r="L2330" s="10" t="s">
        <v>11382</v>
      </c>
    </row>
    <row r="2331" spans="7:12" ht="15" x14ac:dyDescent="0.2">
      <c r="G2331" s="106"/>
      <c r="H2331" s="104" t="str">
        <f t="shared" si="41"/>
        <v/>
      </c>
      <c r="I2331" s="104"/>
      <c r="J2331" s="110" t="s">
        <v>7274</v>
      </c>
      <c r="K2331" s="110" t="s">
        <v>1095</v>
      </c>
      <c r="L2331" s="10" t="s">
        <v>1095</v>
      </c>
    </row>
    <row r="2332" spans="7:12" ht="15" x14ac:dyDescent="0.2">
      <c r="G2332" s="106"/>
      <c r="H2332" s="104" t="str">
        <f t="shared" si="41"/>
        <v/>
      </c>
      <c r="I2332" s="104"/>
      <c r="J2332" s="110" t="s">
        <v>7275</v>
      </c>
      <c r="K2332" s="110" t="s">
        <v>1095</v>
      </c>
      <c r="L2332" s="10" t="s">
        <v>11383</v>
      </c>
    </row>
    <row r="2333" spans="7:12" ht="15" x14ac:dyDescent="0.2">
      <c r="G2333" s="106"/>
      <c r="H2333" s="104" t="str">
        <f t="shared" si="41"/>
        <v/>
      </c>
      <c r="I2333" s="104"/>
      <c r="J2333" s="110" t="s">
        <v>7276</v>
      </c>
      <c r="K2333" s="110" t="s">
        <v>1095</v>
      </c>
      <c r="L2333" s="10" t="s">
        <v>11384</v>
      </c>
    </row>
    <row r="2334" spans="7:12" ht="15" x14ac:dyDescent="0.2">
      <c r="G2334" s="106"/>
      <c r="H2334" s="104" t="str">
        <f t="shared" si="41"/>
        <v/>
      </c>
      <c r="I2334" s="104"/>
      <c r="J2334" s="110" t="s">
        <v>7277</v>
      </c>
      <c r="K2334" s="110" t="s">
        <v>1095</v>
      </c>
      <c r="L2334" s="10" t="s">
        <v>1095</v>
      </c>
    </row>
    <row r="2335" spans="7:12" ht="15" x14ac:dyDescent="0.2">
      <c r="G2335" s="106"/>
      <c r="H2335" s="104" t="str">
        <f t="shared" si="41"/>
        <v/>
      </c>
      <c r="I2335" s="104"/>
      <c r="J2335" s="110" t="s">
        <v>7278</v>
      </c>
      <c r="K2335" s="110" t="s">
        <v>1095</v>
      </c>
      <c r="L2335" s="10" t="s">
        <v>11385</v>
      </c>
    </row>
    <row r="2336" spans="7:12" ht="15" x14ac:dyDescent="0.2">
      <c r="G2336" s="106"/>
      <c r="H2336" s="104" t="str">
        <f t="shared" si="41"/>
        <v/>
      </c>
      <c r="I2336" s="104"/>
      <c r="J2336" s="110" t="s">
        <v>7279</v>
      </c>
      <c r="K2336" s="110" t="s">
        <v>1095</v>
      </c>
      <c r="L2336" s="10" t="s">
        <v>11386</v>
      </c>
    </row>
    <row r="2337" spans="7:12" ht="15" x14ac:dyDescent="0.2">
      <c r="G2337" s="106"/>
      <c r="H2337" s="104" t="str">
        <f t="shared" si="41"/>
        <v/>
      </c>
      <c r="I2337" s="104"/>
      <c r="J2337" s="110" t="s">
        <v>15020</v>
      </c>
      <c r="K2337" s="110" t="s">
        <v>1095</v>
      </c>
      <c r="L2337" s="10" t="s">
        <v>11387</v>
      </c>
    </row>
    <row r="2338" spans="7:12" ht="15" x14ac:dyDescent="0.2">
      <c r="G2338" s="106"/>
      <c r="H2338" s="104" t="str">
        <f t="shared" si="41"/>
        <v/>
      </c>
      <c r="I2338" s="104"/>
      <c r="J2338" s="110" t="s">
        <v>7280</v>
      </c>
      <c r="K2338" s="110" t="s">
        <v>1095</v>
      </c>
      <c r="L2338" s="10" t="s">
        <v>11388</v>
      </c>
    </row>
    <row r="2339" spans="7:12" ht="15" x14ac:dyDescent="0.2">
      <c r="G2339" s="106"/>
      <c r="H2339" s="104" t="str">
        <f t="shared" si="41"/>
        <v/>
      </c>
      <c r="I2339" s="104"/>
      <c r="J2339" s="110" t="s">
        <v>7281</v>
      </c>
      <c r="K2339" s="110" t="s">
        <v>1095</v>
      </c>
      <c r="L2339" s="10" t="s">
        <v>11389</v>
      </c>
    </row>
    <row r="2340" spans="7:12" ht="15" x14ac:dyDescent="0.2">
      <c r="G2340" s="106"/>
      <c r="H2340" s="104" t="str">
        <f t="shared" si="41"/>
        <v/>
      </c>
      <c r="I2340" s="104"/>
      <c r="J2340" s="110" t="s">
        <v>7282</v>
      </c>
      <c r="K2340" s="110" t="s">
        <v>1095</v>
      </c>
      <c r="L2340" s="10" t="s">
        <v>11390</v>
      </c>
    </row>
    <row r="2341" spans="7:12" ht="15" x14ac:dyDescent="0.2">
      <c r="G2341" s="106"/>
      <c r="H2341" s="104" t="str">
        <f t="shared" si="41"/>
        <v/>
      </c>
      <c r="I2341" s="104"/>
      <c r="J2341" s="110" t="s">
        <v>7283</v>
      </c>
      <c r="K2341" s="110" t="s">
        <v>1095</v>
      </c>
      <c r="L2341" s="10" t="s">
        <v>11391</v>
      </c>
    </row>
    <row r="2342" spans="7:12" ht="15" x14ac:dyDescent="0.2">
      <c r="G2342" s="106"/>
      <c r="H2342" s="104" t="str">
        <f t="shared" si="41"/>
        <v/>
      </c>
      <c r="I2342" s="104"/>
      <c r="J2342" s="110" t="s">
        <v>7284</v>
      </c>
      <c r="K2342" s="110" t="s">
        <v>1095</v>
      </c>
      <c r="L2342" s="10" t="s">
        <v>1095</v>
      </c>
    </row>
    <row r="2343" spans="7:12" ht="15" x14ac:dyDescent="0.2">
      <c r="G2343" s="106"/>
      <c r="H2343" s="104" t="str">
        <f t="shared" si="41"/>
        <v/>
      </c>
      <c r="I2343" s="104"/>
      <c r="J2343" s="110" t="s">
        <v>7285</v>
      </c>
      <c r="K2343" s="110" t="s">
        <v>1095</v>
      </c>
      <c r="L2343" s="10" t="s">
        <v>1095</v>
      </c>
    </row>
    <row r="2344" spans="7:12" ht="15" x14ac:dyDescent="0.2">
      <c r="G2344" s="106"/>
      <c r="H2344" s="104" t="str">
        <f t="shared" si="41"/>
        <v/>
      </c>
      <c r="I2344" s="104"/>
      <c r="J2344" s="110" t="s">
        <v>7286</v>
      </c>
      <c r="K2344" s="110" t="s">
        <v>1095</v>
      </c>
      <c r="L2344" s="10" t="s">
        <v>11392</v>
      </c>
    </row>
    <row r="2345" spans="7:12" ht="15" x14ac:dyDescent="0.2">
      <c r="G2345" s="106"/>
      <c r="H2345" s="104" t="str">
        <f t="shared" si="41"/>
        <v/>
      </c>
      <c r="I2345" s="104"/>
      <c r="J2345" s="110" t="s">
        <v>7287</v>
      </c>
      <c r="K2345" s="110" t="s">
        <v>1095</v>
      </c>
      <c r="L2345" s="10" t="s">
        <v>11393</v>
      </c>
    </row>
    <row r="2346" spans="7:12" ht="15" x14ac:dyDescent="0.2">
      <c r="G2346" s="106"/>
      <c r="H2346" s="104" t="str">
        <f t="shared" si="41"/>
        <v/>
      </c>
      <c r="I2346" s="104"/>
      <c r="J2346" s="110" t="s">
        <v>7288</v>
      </c>
      <c r="K2346" s="110" t="s">
        <v>1095</v>
      </c>
      <c r="L2346" s="10" t="s">
        <v>11394</v>
      </c>
    </row>
    <row r="2347" spans="7:12" ht="15" x14ac:dyDescent="0.2">
      <c r="G2347" s="106"/>
      <c r="H2347" s="104" t="str">
        <f t="shared" si="41"/>
        <v/>
      </c>
      <c r="I2347" s="104"/>
      <c r="J2347" s="110" t="s">
        <v>7289</v>
      </c>
      <c r="K2347" s="110" t="s">
        <v>1095</v>
      </c>
      <c r="L2347" s="10" t="s">
        <v>11394</v>
      </c>
    </row>
    <row r="2348" spans="7:12" ht="15" x14ac:dyDescent="0.2">
      <c r="G2348" s="106"/>
      <c r="H2348" s="104" t="str">
        <f t="shared" si="41"/>
        <v/>
      </c>
      <c r="I2348" s="104"/>
      <c r="J2348" s="110" t="s">
        <v>7290</v>
      </c>
      <c r="K2348" s="110" t="s">
        <v>1095</v>
      </c>
      <c r="L2348" s="10" t="s">
        <v>11395</v>
      </c>
    </row>
    <row r="2349" spans="7:12" ht="15" x14ac:dyDescent="0.2">
      <c r="G2349" s="106"/>
      <c r="H2349" s="104" t="str">
        <f t="shared" si="41"/>
        <v/>
      </c>
      <c r="I2349" s="104"/>
      <c r="J2349" s="110" t="s">
        <v>7291</v>
      </c>
      <c r="K2349" s="110" t="s">
        <v>1095</v>
      </c>
      <c r="L2349" s="10" t="s">
        <v>1095</v>
      </c>
    </row>
    <row r="2350" spans="7:12" ht="15" x14ac:dyDescent="0.2">
      <c r="G2350" s="106"/>
      <c r="H2350" s="104" t="str">
        <f t="shared" si="41"/>
        <v/>
      </c>
      <c r="I2350" s="104"/>
      <c r="J2350" s="110" t="s">
        <v>7292</v>
      </c>
      <c r="K2350" s="110" t="s">
        <v>1095</v>
      </c>
      <c r="L2350" s="10" t="s">
        <v>11396</v>
      </c>
    </row>
    <row r="2351" spans="7:12" ht="15" x14ac:dyDescent="0.2">
      <c r="G2351" s="106"/>
      <c r="H2351" s="104" t="str">
        <f t="shared" si="41"/>
        <v/>
      </c>
      <c r="I2351" s="104"/>
      <c r="J2351" s="110" t="s">
        <v>14374</v>
      </c>
      <c r="K2351" s="110" t="s">
        <v>1095</v>
      </c>
      <c r="L2351" s="10" t="s">
        <v>11397</v>
      </c>
    </row>
    <row r="2352" spans="7:12" ht="15" x14ac:dyDescent="0.2">
      <c r="G2352" s="106"/>
      <c r="H2352" s="104" t="str">
        <f t="shared" si="41"/>
        <v/>
      </c>
      <c r="I2352" s="104"/>
      <c r="J2352" s="110" t="s">
        <v>7293</v>
      </c>
      <c r="K2352" s="110" t="s">
        <v>1095</v>
      </c>
      <c r="L2352" s="10" t="s">
        <v>11398</v>
      </c>
    </row>
    <row r="2353" spans="7:12" ht="15" x14ac:dyDescent="0.2">
      <c r="G2353" s="106"/>
      <c r="H2353" s="104" t="str">
        <f t="shared" si="41"/>
        <v/>
      </c>
      <c r="I2353" s="104"/>
      <c r="J2353" s="110" t="s">
        <v>14375</v>
      </c>
      <c r="K2353" s="110" t="s">
        <v>1095</v>
      </c>
      <c r="L2353" s="10" t="s">
        <v>11399</v>
      </c>
    </row>
    <row r="2354" spans="7:12" ht="15" x14ac:dyDescent="0.2">
      <c r="G2354" s="106"/>
      <c r="H2354" s="104" t="str">
        <f t="shared" si="41"/>
        <v/>
      </c>
      <c r="I2354" s="104"/>
      <c r="J2354" s="110" t="s">
        <v>7294</v>
      </c>
      <c r="K2354" s="110" t="s">
        <v>1095</v>
      </c>
      <c r="L2354" s="10" t="s">
        <v>1095</v>
      </c>
    </row>
    <row r="2355" spans="7:12" ht="15" x14ac:dyDescent="0.2">
      <c r="G2355" s="106"/>
      <c r="H2355" s="104" t="str">
        <f t="shared" si="41"/>
        <v/>
      </c>
      <c r="I2355" s="104"/>
      <c r="J2355" s="110" t="s">
        <v>7295</v>
      </c>
      <c r="K2355" s="110" t="s">
        <v>1095</v>
      </c>
      <c r="L2355" s="10" t="s">
        <v>11400</v>
      </c>
    </row>
    <row r="2356" spans="7:12" ht="15" x14ac:dyDescent="0.2">
      <c r="G2356" s="106"/>
      <c r="H2356" s="104" t="str">
        <f t="shared" si="41"/>
        <v/>
      </c>
      <c r="I2356" s="104"/>
      <c r="J2356" s="110" t="s">
        <v>14376</v>
      </c>
      <c r="K2356" s="110" t="s">
        <v>1095</v>
      </c>
      <c r="L2356" s="10" t="s">
        <v>11401</v>
      </c>
    </row>
    <row r="2357" spans="7:12" ht="15" x14ac:dyDescent="0.2">
      <c r="G2357" s="106"/>
      <c r="H2357" s="104" t="str">
        <f t="shared" si="41"/>
        <v/>
      </c>
      <c r="I2357" s="104"/>
      <c r="J2357" s="110" t="s">
        <v>7296</v>
      </c>
      <c r="K2357" s="110" t="s">
        <v>1095</v>
      </c>
      <c r="L2357" s="10" t="s">
        <v>1095</v>
      </c>
    </row>
    <row r="2358" spans="7:12" ht="15" x14ac:dyDescent="0.2">
      <c r="G2358" s="106"/>
      <c r="H2358" s="104" t="str">
        <f t="shared" si="41"/>
        <v/>
      </c>
      <c r="I2358" s="104"/>
      <c r="J2358" s="110" t="s">
        <v>7297</v>
      </c>
      <c r="K2358" s="110" t="s">
        <v>1095</v>
      </c>
      <c r="L2358" s="10" t="s">
        <v>11402</v>
      </c>
    </row>
    <row r="2359" spans="7:12" ht="15" x14ac:dyDescent="0.2">
      <c r="G2359" s="106"/>
      <c r="H2359" s="104" t="str">
        <f t="shared" si="41"/>
        <v/>
      </c>
      <c r="I2359" s="104"/>
      <c r="J2359" s="110" t="s">
        <v>7298</v>
      </c>
      <c r="K2359" s="110" t="s">
        <v>1095</v>
      </c>
      <c r="L2359" s="10" t="s">
        <v>11402</v>
      </c>
    </row>
    <row r="2360" spans="7:12" ht="15" x14ac:dyDescent="0.2">
      <c r="G2360" s="106"/>
      <c r="H2360" s="104" t="str">
        <f t="shared" si="41"/>
        <v/>
      </c>
      <c r="I2360" s="104"/>
      <c r="J2360" s="110" t="s">
        <v>7299</v>
      </c>
      <c r="K2360" s="110" t="s">
        <v>1095</v>
      </c>
      <c r="L2360" s="10" t="s">
        <v>11403</v>
      </c>
    </row>
    <row r="2361" spans="7:12" ht="15" x14ac:dyDescent="0.2">
      <c r="G2361" s="106"/>
      <c r="H2361" s="104" t="str">
        <f t="shared" si="41"/>
        <v/>
      </c>
      <c r="I2361" s="104"/>
      <c r="J2361" s="110" t="s">
        <v>7300</v>
      </c>
      <c r="K2361" s="110" t="s">
        <v>1095</v>
      </c>
      <c r="L2361" s="10" t="s">
        <v>1095</v>
      </c>
    </row>
    <row r="2362" spans="7:12" ht="15" x14ac:dyDescent="0.2">
      <c r="G2362" s="106"/>
      <c r="H2362" s="104" t="str">
        <f t="shared" si="41"/>
        <v/>
      </c>
      <c r="I2362" s="104"/>
      <c r="J2362" s="110" t="s">
        <v>7301</v>
      </c>
      <c r="K2362" s="110" t="s">
        <v>1095</v>
      </c>
      <c r="L2362" s="10" t="s">
        <v>1095</v>
      </c>
    </row>
    <row r="2363" spans="7:12" ht="15" x14ac:dyDescent="0.2">
      <c r="G2363" s="106"/>
      <c r="H2363" s="104" t="str">
        <f t="shared" si="41"/>
        <v/>
      </c>
      <c r="I2363" s="104"/>
      <c r="J2363" s="110" t="s">
        <v>7302</v>
      </c>
      <c r="K2363" s="110" t="s">
        <v>1095</v>
      </c>
      <c r="L2363" s="10" t="s">
        <v>11404</v>
      </c>
    </row>
    <row r="2364" spans="7:12" ht="15" x14ac:dyDescent="0.2">
      <c r="G2364" s="106"/>
      <c r="H2364" s="104" t="str">
        <f t="shared" si="41"/>
        <v/>
      </c>
      <c r="I2364" s="104"/>
      <c r="J2364" s="110" t="s">
        <v>7303</v>
      </c>
      <c r="K2364" s="110" t="s">
        <v>1095</v>
      </c>
      <c r="L2364" s="10" t="s">
        <v>11405</v>
      </c>
    </row>
    <row r="2365" spans="7:12" ht="15" x14ac:dyDescent="0.2">
      <c r="G2365" s="106"/>
      <c r="H2365" s="104" t="str">
        <f t="shared" si="41"/>
        <v/>
      </c>
      <c r="I2365" s="104"/>
      <c r="J2365" s="110" t="s">
        <v>7304</v>
      </c>
      <c r="K2365" s="110" t="s">
        <v>1095</v>
      </c>
      <c r="L2365" s="10" t="s">
        <v>11406</v>
      </c>
    </row>
    <row r="2366" spans="7:12" ht="15" x14ac:dyDescent="0.2">
      <c r="G2366" s="106"/>
      <c r="H2366" s="104" t="str">
        <f t="shared" si="41"/>
        <v/>
      </c>
      <c r="I2366" s="104"/>
      <c r="J2366" s="110" t="s">
        <v>7305</v>
      </c>
      <c r="K2366" s="110" t="s">
        <v>1095</v>
      </c>
      <c r="L2366" s="10" t="s">
        <v>11407</v>
      </c>
    </row>
    <row r="2367" spans="7:12" ht="15" x14ac:dyDescent="0.2">
      <c r="G2367" s="106"/>
      <c r="H2367" s="104" t="str">
        <f t="shared" si="41"/>
        <v/>
      </c>
      <c r="I2367" s="104"/>
      <c r="J2367" s="110" t="s">
        <v>7306</v>
      </c>
      <c r="K2367" s="110" t="s">
        <v>1095</v>
      </c>
      <c r="L2367" s="10" t="s">
        <v>11408</v>
      </c>
    </row>
    <row r="2368" spans="7:12" ht="15" x14ac:dyDescent="0.2">
      <c r="G2368" s="106"/>
      <c r="H2368" s="104" t="str">
        <f t="shared" si="41"/>
        <v/>
      </c>
      <c r="I2368" s="104"/>
      <c r="J2368" s="110" t="s">
        <v>7307</v>
      </c>
      <c r="K2368" s="110" t="s">
        <v>1095</v>
      </c>
      <c r="L2368" s="10" t="s">
        <v>11409</v>
      </c>
    </row>
    <row r="2369" spans="7:12" ht="15" x14ac:dyDescent="0.2">
      <c r="G2369" s="106"/>
      <c r="H2369" s="104" t="str">
        <f t="shared" si="41"/>
        <v/>
      </c>
      <c r="I2369" s="104"/>
      <c r="J2369" s="110" t="s">
        <v>7308</v>
      </c>
      <c r="K2369" s="110" t="s">
        <v>1095</v>
      </c>
      <c r="L2369" s="10" t="s">
        <v>11410</v>
      </c>
    </row>
    <row r="2370" spans="7:12" ht="15" x14ac:dyDescent="0.2">
      <c r="G2370" s="106"/>
      <c r="H2370" s="104" t="str">
        <f t="shared" si="41"/>
        <v/>
      </c>
      <c r="I2370" s="104"/>
      <c r="J2370" s="110" t="s">
        <v>7309</v>
      </c>
      <c r="K2370" s="110" t="s">
        <v>1095</v>
      </c>
      <c r="L2370" s="10" t="s">
        <v>11411</v>
      </c>
    </row>
    <row r="2371" spans="7:12" ht="15" x14ac:dyDescent="0.2">
      <c r="G2371" s="106"/>
      <c r="H2371" s="104" t="str">
        <f t="shared" si="41"/>
        <v/>
      </c>
      <c r="I2371" s="104"/>
      <c r="J2371" s="110" t="s">
        <v>14377</v>
      </c>
      <c r="K2371" s="110" t="s">
        <v>1095</v>
      </c>
      <c r="L2371" s="10" t="s">
        <v>11412</v>
      </c>
    </row>
    <row r="2372" spans="7:12" ht="15" x14ac:dyDescent="0.2">
      <c r="G2372" s="106"/>
      <c r="H2372" s="104" t="str">
        <f t="shared" si="41"/>
        <v/>
      </c>
      <c r="I2372" s="104"/>
      <c r="J2372" s="110" t="s">
        <v>7310</v>
      </c>
      <c r="K2372" s="110" t="s">
        <v>1095</v>
      </c>
      <c r="L2372" s="10" t="s">
        <v>11413</v>
      </c>
    </row>
    <row r="2373" spans="7:12" ht="15" x14ac:dyDescent="0.2">
      <c r="G2373" s="106"/>
      <c r="H2373" s="104" t="str">
        <f t="shared" si="41"/>
        <v/>
      </c>
      <c r="I2373" s="104"/>
      <c r="J2373" s="110" t="s">
        <v>7311</v>
      </c>
      <c r="K2373" s="110" t="s">
        <v>1095</v>
      </c>
      <c r="L2373" s="10" t="s">
        <v>11414</v>
      </c>
    </row>
    <row r="2374" spans="7:12" ht="15" x14ac:dyDescent="0.2">
      <c r="G2374" s="106"/>
      <c r="H2374" s="104" t="str">
        <f t="shared" si="41"/>
        <v/>
      </c>
      <c r="I2374" s="104"/>
      <c r="J2374" s="110" t="s">
        <v>7312</v>
      </c>
      <c r="K2374" s="110" t="s">
        <v>1095</v>
      </c>
      <c r="L2374" s="10" t="s">
        <v>1095</v>
      </c>
    </row>
    <row r="2375" spans="7:12" ht="15" x14ac:dyDescent="0.2">
      <c r="G2375" s="106"/>
      <c r="H2375" s="104" t="str">
        <f t="shared" si="41"/>
        <v/>
      </c>
      <c r="I2375" s="104"/>
      <c r="J2375" s="110" t="s">
        <v>7313</v>
      </c>
      <c r="K2375" s="110" t="s">
        <v>1095</v>
      </c>
      <c r="L2375" s="10" t="s">
        <v>1095</v>
      </c>
    </row>
    <row r="2376" spans="7:12" ht="15" x14ac:dyDescent="0.2">
      <c r="G2376" s="106"/>
      <c r="H2376" s="104" t="str">
        <f t="shared" si="41"/>
        <v/>
      </c>
      <c r="I2376" s="104"/>
      <c r="J2376" s="110" t="s">
        <v>7314</v>
      </c>
      <c r="K2376" s="110" t="s">
        <v>1095</v>
      </c>
      <c r="L2376" s="10" t="s">
        <v>1095</v>
      </c>
    </row>
    <row r="2377" spans="7:12" ht="15" x14ac:dyDescent="0.2">
      <c r="G2377" s="106"/>
      <c r="H2377" s="104" t="str">
        <f t="shared" ref="H2377:H2440" si="42">IF(I2377="","",IFERROR((INDEX(A:D,MATCH($I2377,D:D,0),2)),""))</f>
        <v/>
      </c>
      <c r="I2377" s="104"/>
      <c r="J2377" s="110" t="s">
        <v>7315</v>
      </c>
      <c r="K2377" s="110" t="s">
        <v>1095</v>
      </c>
      <c r="L2377" s="10" t="s">
        <v>11415</v>
      </c>
    </row>
    <row r="2378" spans="7:12" ht="15" x14ac:dyDescent="0.2">
      <c r="G2378" s="106"/>
      <c r="H2378" s="104" t="str">
        <f t="shared" si="42"/>
        <v/>
      </c>
      <c r="I2378" s="104"/>
      <c r="J2378" s="110" t="s">
        <v>7316</v>
      </c>
      <c r="K2378" s="110" t="s">
        <v>1095</v>
      </c>
      <c r="L2378" s="10" t="s">
        <v>11416</v>
      </c>
    </row>
    <row r="2379" spans="7:12" ht="15" x14ac:dyDescent="0.2">
      <c r="G2379" s="106"/>
      <c r="H2379" s="104" t="str">
        <f t="shared" si="42"/>
        <v/>
      </c>
      <c r="I2379" s="104"/>
      <c r="J2379" s="110" t="s">
        <v>7317</v>
      </c>
      <c r="K2379" s="110" t="s">
        <v>1095</v>
      </c>
      <c r="L2379" s="10" t="s">
        <v>11417</v>
      </c>
    </row>
    <row r="2380" spans="7:12" ht="15" x14ac:dyDescent="0.2">
      <c r="G2380" s="106"/>
      <c r="H2380" s="104" t="str">
        <f t="shared" si="42"/>
        <v/>
      </c>
      <c r="I2380" s="104"/>
      <c r="J2380" s="110" t="s">
        <v>14023</v>
      </c>
      <c r="K2380" s="110" t="s">
        <v>1095</v>
      </c>
      <c r="L2380" s="10" t="s">
        <v>11418</v>
      </c>
    </row>
    <row r="2381" spans="7:12" ht="15" x14ac:dyDescent="0.2">
      <c r="G2381" s="106"/>
      <c r="H2381" s="104" t="str">
        <f t="shared" si="42"/>
        <v/>
      </c>
      <c r="I2381" s="104"/>
      <c r="J2381" s="110" t="s">
        <v>7318</v>
      </c>
      <c r="K2381" s="110" t="s">
        <v>1095</v>
      </c>
      <c r="L2381" s="10" t="s">
        <v>1095</v>
      </c>
    </row>
    <row r="2382" spans="7:12" ht="15" x14ac:dyDescent="0.2">
      <c r="G2382" s="106"/>
      <c r="H2382" s="104" t="str">
        <f t="shared" si="42"/>
        <v/>
      </c>
      <c r="I2382" s="104"/>
      <c r="J2382" s="110" t="s">
        <v>7319</v>
      </c>
      <c r="K2382" s="110" t="s">
        <v>1095</v>
      </c>
      <c r="L2382" s="10" t="s">
        <v>11419</v>
      </c>
    </row>
    <row r="2383" spans="7:12" ht="15" x14ac:dyDescent="0.2">
      <c r="G2383" s="106"/>
      <c r="H2383" s="104" t="str">
        <f t="shared" si="42"/>
        <v/>
      </c>
      <c r="I2383" s="104"/>
      <c r="J2383" s="110" t="s">
        <v>7320</v>
      </c>
      <c r="K2383" s="110" t="s">
        <v>1095</v>
      </c>
      <c r="L2383" s="10" t="s">
        <v>11420</v>
      </c>
    </row>
    <row r="2384" spans="7:12" ht="15" x14ac:dyDescent="0.2">
      <c r="G2384" s="106"/>
      <c r="H2384" s="104" t="str">
        <f t="shared" si="42"/>
        <v/>
      </c>
      <c r="I2384" s="104"/>
      <c r="J2384" s="110" t="s">
        <v>7321</v>
      </c>
      <c r="K2384" s="110" t="s">
        <v>1095</v>
      </c>
      <c r="L2384" s="10" t="s">
        <v>11421</v>
      </c>
    </row>
    <row r="2385" spans="7:12" ht="15" x14ac:dyDescent="0.2">
      <c r="G2385" s="106"/>
      <c r="H2385" s="104" t="str">
        <f t="shared" si="42"/>
        <v/>
      </c>
      <c r="I2385" s="104"/>
      <c r="J2385" s="110" t="s">
        <v>7322</v>
      </c>
      <c r="K2385" s="110" t="s">
        <v>1095</v>
      </c>
      <c r="L2385" s="10" t="s">
        <v>11422</v>
      </c>
    </row>
    <row r="2386" spans="7:12" ht="15" x14ac:dyDescent="0.2">
      <c r="G2386" s="106"/>
      <c r="H2386" s="104" t="str">
        <f t="shared" si="42"/>
        <v/>
      </c>
      <c r="I2386" s="104"/>
      <c r="J2386" s="110" t="s">
        <v>7323</v>
      </c>
      <c r="K2386" s="110" t="s">
        <v>1095</v>
      </c>
      <c r="L2386" s="10" t="s">
        <v>11423</v>
      </c>
    </row>
    <row r="2387" spans="7:12" ht="15" x14ac:dyDescent="0.2">
      <c r="G2387" s="106"/>
      <c r="H2387" s="104" t="str">
        <f t="shared" si="42"/>
        <v/>
      </c>
      <c r="I2387" s="104"/>
      <c r="J2387" s="110" t="s">
        <v>7324</v>
      </c>
      <c r="K2387" s="110" t="s">
        <v>1095</v>
      </c>
      <c r="L2387" s="10" t="s">
        <v>11424</v>
      </c>
    </row>
    <row r="2388" spans="7:12" ht="15" x14ac:dyDescent="0.2">
      <c r="G2388" s="106"/>
      <c r="H2388" s="104" t="str">
        <f t="shared" si="42"/>
        <v/>
      </c>
      <c r="I2388" s="104"/>
      <c r="J2388" s="110" t="s">
        <v>7325</v>
      </c>
      <c r="K2388" s="110" t="s">
        <v>1095</v>
      </c>
      <c r="L2388" s="10" t="s">
        <v>11425</v>
      </c>
    </row>
    <row r="2389" spans="7:12" ht="15" x14ac:dyDescent="0.2">
      <c r="G2389" s="106"/>
      <c r="H2389" s="104" t="str">
        <f t="shared" si="42"/>
        <v/>
      </c>
      <c r="I2389" s="104"/>
      <c r="J2389" s="110" t="s">
        <v>7326</v>
      </c>
      <c r="K2389" s="110" t="s">
        <v>1095</v>
      </c>
      <c r="L2389" s="10" t="s">
        <v>11426</v>
      </c>
    </row>
    <row r="2390" spans="7:12" ht="15" x14ac:dyDescent="0.2">
      <c r="G2390" s="106"/>
      <c r="H2390" s="104" t="str">
        <f t="shared" si="42"/>
        <v/>
      </c>
      <c r="I2390" s="104"/>
      <c r="J2390" s="110" t="s">
        <v>7327</v>
      </c>
      <c r="K2390" s="110" t="s">
        <v>1095</v>
      </c>
      <c r="L2390" s="10" t="s">
        <v>11427</v>
      </c>
    </row>
    <row r="2391" spans="7:12" ht="15" x14ac:dyDescent="0.2">
      <c r="G2391" s="106"/>
      <c r="H2391" s="104" t="str">
        <f t="shared" si="42"/>
        <v/>
      </c>
      <c r="I2391" s="104"/>
      <c r="J2391" s="110" t="s">
        <v>7328</v>
      </c>
      <c r="K2391" s="110" t="s">
        <v>1095</v>
      </c>
      <c r="L2391" s="10" t="s">
        <v>11428</v>
      </c>
    </row>
    <row r="2392" spans="7:12" ht="15" x14ac:dyDescent="0.2">
      <c r="G2392" s="106"/>
      <c r="H2392" s="104" t="str">
        <f t="shared" si="42"/>
        <v/>
      </c>
      <c r="I2392" s="104"/>
      <c r="J2392" s="110" t="s">
        <v>7329</v>
      </c>
      <c r="K2392" s="110" t="s">
        <v>1095</v>
      </c>
      <c r="L2392" s="10" t="s">
        <v>11429</v>
      </c>
    </row>
    <row r="2393" spans="7:12" ht="15" x14ac:dyDescent="0.2">
      <c r="G2393" s="106"/>
      <c r="H2393" s="104" t="str">
        <f t="shared" si="42"/>
        <v/>
      </c>
      <c r="I2393" s="104"/>
      <c r="J2393" s="110" t="s">
        <v>7330</v>
      </c>
      <c r="K2393" s="110" t="s">
        <v>1095</v>
      </c>
      <c r="L2393" s="10" t="s">
        <v>1095</v>
      </c>
    </row>
    <row r="2394" spans="7:12" ht="15" x14ac:dyDescent="0.2">
      <c r="G2394" s="106"/>
      <c r="H2394" s="104" t="str">
        <f t="shared" si="42"/>
        <v/>
      </c>
      <c r="I2394" s="104"/>
      <c r="J2394" s="110" t="s">
        <v>7331</v>
      </c>
      <c r="K2394" s="110" t="s">
        <v>1095</v>
      </c>
      <c r="L2394" s="10" t="s">
        <v>11430</v>
      </c>
    </row>
    <row r="2395" spans="7:12" ht="15" x14ac:dyDescent="0.2">
      <c r="G2395" s="106"/>
      <c r="H2395" s="104" t="str">
        <f t="shared" si="42"/>
        <v/>
      </c>
      <c r="I2395" s="104"/>
      <c r="J2395" s="110" t="s">
        <v>7332</v>
      </c>
      <c r="K2395" s="110" t="s">
        <v>1095</v>
      </c>
      <c r="L2395" s="10" t="s">
        <v>11431</v>
      </c>
    </row>
    <row r="2396" spans="7:12" ht="15" x14ac:dyDescent="0.2">
      <c r="G2396" s="106"/>
      <c r="H2396" s="104" t="str">
        <f t="shared" si="42"/>
        <v/>
      </c>
      <c r="I2396" s="104"/>
      <c r="J2396" s="110" t="s">
        <v>7333</v>
      </c>
      <c r="K2396" s="110" t="s">
        <v>1095</v>
      </c>
      <c r="L2396" s="10" t="s">
        <v>11432</v>
      </c>
    </row>
    <row r="2397" spans="7:12" ht="15" x14ac:dyDescent="0.2">
      <c r="G2397" s="106"/>
      <c r="H2397" s="104" t="str">
        <f t="shared" si="42"/>
        <v/>
      </c>
      <c r="I2397" s="104"/>
      <c r="J2397" s="110" t="s">
        <v>7334</v>
      </c>
      <c r="K2397" s="110" t="s">
        <v>1095</v>
      </c>
      <c r="L2397" s="10" t="s">
        <v>11433</v>
      </c>
    </row>
    <row r="2398" spans="7:12" ht="15" x14ac:dyDescent="0.2">
      <c r="G2398" s="106"/>
      <c r="H2398" s="104" t="str">
        <f t="shared" si="42"/>
        <v/>
      </c>
      <c r="I2398" s="104"/>
      <c r="J2398" s="110" t="s">
        <v>7335</v>
      </c>
      <c r="K2398" s="110" t="s">
        <v>1095</v>
      </c>
      <c r="L2398" s="10" t="s">
        <v>11434</v>
      </c>
    </row>
    <row r="2399" spans="7:12" ht="15" x14ac:dyDescent="0.2">
      <c r="G2399" s="106"/>
      <c r="H2399" s="104" t="str">
        <f t="shared" si="42"/>
        <v/>
      </c>
      <c r="I2399" s="104"/>
      <c r="J2399" s="110" t="s">
        <v>7336</v>
      </c>
      <c r="K2399" s="110" t="s">
        <v>1095</v>
      </c>
      <c r="L2399" s="10" t="s">
        <v>11435</v>
      </c>
    </row>
    <row r="2400" spans="7:12" ht="15" x14ac:dyDescent="0.2">
      <c r="G2400" s="106"/>
      <c r="H2400" s="104" t="str">
        <f t="shared" si="42"/>
        <v/>
      </c>
      <c r="I2400" s="104"/>
      <c r="J2400" s="110" t="s">
        <v>7338</v>
      </c>
      <c r="K2400" s="110" t="s">
        <v>1095</v>
      </c>
      <c r="L2400" s="10" t="s">
        <v>11437</v>
      </c>
    </row>
    <row r="2401" spans="7:12" ht="15" x14ac:dyDescent="0.2">
      <c r="G2401" s="106"/>
      <c r="H2401" s="104" t="str">
        <f t="shared" si="42"/>
        <v/>
      </c>
      <c r="I2401" s="104"/>
      <c r="J2401" s="110" t="s">
        <v>7340</v>
      </c>
      <c r="K2401" s="110" t="s">
        <v>1095</v>
      </c>
      <c r="L2401" s="10" t="s">
        <v>11439</v>
      </c>
    </row>
    <row r="2402" spans="7:12" ht="15" x14ac:dyDescent="0.2">
      <c r="G2402" s="106"/>
      <c r="H2402" s="104" t="str">
        <f t="shared" si="42"/>
        <v/>
      </c>
      <c r="I2402" s="104"/>
      <c r="J2402" s="110" t="s">
        <v>14024</v>
      </c>
      <c r="K2402" s="110" t="s">
        <v>1095</v>
      </c>
      <c r="L2402" s="10" t="s">
        <v>11440</v>
      </c>
    </row>
    <row r="2403" spans="7:12" ht="15" x14ac:dyDescent="0.2">
      <c r="G2403" s="106"/>
      <c r="H2403" s="104" t="str">
        <f t="shared" si="42"/>
        <v/>
      </c>
      <c r="I2403" s="104"/>
      <c r="J2403" s="110" t="s">
        <v>7341</v>
      </c>
      <c r="K2403" s="110" t="s">
        <v>1095</v>
      </c>
      <c r="L2403" s="10" t="s">
        <v>11441</v>
      </c>
    </row>
    <row r="2404" spans="7:12" ht="15" x14ac:dyDescent="0.2">
      <c r="G2404" s="106"/>
      <c r="H2404" s="104" t="str">
        <f t="shared" si="42"/>
        <v/>
      </c>
      <c r="I2404" s="104"/>
      <c r="J2404" s="110" t="s">
        <v>7342</v>
      </c>
      <c r="K2404" s="110" t="s">
        <v>1095</v>
      </c>
      <c r="L2404" s="10" t="s">
        <v>11442</v>
      </c>
    </row>
    <row r="2405" spans="7:12" ht="15" x14ac:dyDescent="0.2">
      <c r="G2405" s="106"/>
      <c r="H2405" s="104" t="str">
        <f t="shared" si="42"/>
        <v/>
      </c>
      <c r="I2405" s="104"/>
      <c r="J2405" s="110" t="s">
        <v>7343</v>
      </c>
      <c r="K2405" s="110" t="s">
        <v>1095</v>
      </c>
      <c r="L2405" s="10" t="s">
        <v>11443</v>
      </c>
    </row>
    <row r="2406" spans="7:12" ht="15" x14ac:dyDescent="0.2">
      <c r="G2406" s="106"/>
      <c r="H2406" s="104" t="str">
        <f t="shared" si="42"/>
        <v/>
      </c>
      <c r="I2406" s="104"/>
      <c r="J2406" s="110" t="s">
        <v>7344</v>
      </c>
      <c r="K2406" s="110" t="s">
        <v>1095</v>
      </c>
      <c r="L2406" s="10" t="s">
        <v>1095</v>
      </c>
    </row>
    <row r="2407" spans="7:12" ht="15" x14ac:dyDescent="0.2">
      <c r="G2407" s="106"/>
      <c r="H2407" s="104" t="str">
        <f t="shared" si="42"/>
        <v/>
      </c>
      <c r="I2407" s="104"/>
      <c r="J2407" s="110" t="s">
        <v>7345</v>
      </c>
      <c r="K2407" s="110" t="s">
        <v>1095</v>
      </c>
      <c r="L2407" s="10" t="s">
        <v>1095</v>
      </c>
    </row>
    <row r="2408" spans="7:12" ht="15" x14ac:dyDescent="0.2">
      <c r="G2408" s="106"/>
      <c r="H2408" s="104" t="str">
        <f t="shared" si="42"/>
        <v/>
      </c>
      <c r="I2408" s="104"/>
      <c r="J2408" s="110" t="s">
        <v>7346</v>
      </c>
      <c r="K2408" s="110" t="s">
        <v>1095</v>
      </c>
      <c r="L2408" s="10" t="s">
        <v>11444</v>
      </c>
    </row>
    <row r="2409" spans="7:12" ht="15" x14ac:dyDescent="0.2">
      <c r="G2409" s="106"/>
      <c r="H2409" s="104" t="str">
        <f t="shared" si="42"/>
        <v/>
      </c>
      <c r="I2409" s="104"/>
      <c r="J2409" s="110" t="s">
        <v>7347</v>
      </c>
      <c r="K2409" s="110" t="s">
        <v>1095</v>
      </c>
      <c r="L2409" s="10" t="s">
        <v>11445</v>
      </c>
    </row>
    <row r="2410" spans="7:12" ht="15" x14ac:dyDescent="0.2">
      <c r="G2410" s="106"/>
      <c r="H2410" s="104" t="str">
        <f t="shared" si="42"/>
        <v/>
      </c>
      <c r="I2410" s="104"/>
      <c r="J2410" s="110" t="s">
        <v>7348</v>
      </c>
      <c r="K2410" s="110" t="s">
        <v>1095</v>
      </c>
      <c r="L2410" s="10" t="s">
        <v>11446</v>
      </c>
    </row>
    <row r="2411" spans="7:12" ht="15" x14ac:dyDescent="0.2">
      <c r="G2411" s="106"/>
      <c r="H2411" s="104" t="str">
        <f t="shared" si="42"/>
        <v/>
      </c>
      <c r="I2411" s="104"/>
      <c r="J2411" s="110" t="s">
        <v>7349</v>
      </c>
      <c r="K2411" s="110" t="s">
        <v>1095</v>
      </c>
      <c r="L2411" s="10" t="s">
        <v>11447</v>
      </c>
    </row>
    <row r="2412" spans="7:12" ht="15" x14ac:dyDescent="0.2">
      <c r="G2412" s="106"/>
      <c r="H2412" s="104" t="str">
        <f t="shared" si="42"/>
        <v/>
      </c>
      <c r="I2412" s="104"/>
      <c r="J2412" s="110" t="s">
        <v>7350</v>
      </c>
      <c r="K2412" s="110" t="s">
        <v>1095</v>
      </c>
      <c r="L2412" s="10" t="s">
        <v>11448</v>
      </c>
    </row>
    <row r="2413" spans="7:12" ht="15" x14ac:dyDescent="0.2">
      <c r="G2413" s="106"/>
      <c r="H2413" s="104" t="str">
        <f t="shared" si="42"/>
        <v/>
      </c>
      <c r="I2413" s="104"/>
      <c r="J2413" s="110" t="s">
        <v>14378</v>
      </c>
      <c r="K2413" s="110" t="s">
        <v>1095</v>
      </c>
      <c r="L2413" s="10" t="s">
        <v>11449</v>
      </c>
    </row>
    <row r="2414" spans="7:12" ht="15" x14ac:dyDescent="0.2">
      <c r="G2414" s="106"/>
      <c r="H2414" s="104" t="str">
        <f t="shared" si="42"/>
        <v/>
      </c>
      <c r="I2414" s="104"/>
      <c r="J2414" s="110" t="s">
        <v>7351</v>
      </c>
      <c r="K2414" s="110" t="s">
        <v>1095</v>
      </c>
      <c r="L2414" s="10" t="s">
        <v>11450</v>
      </c>
    </row>
    <row r="2415" spans="7:12" ht="15" x14ac:dyDescent="0.2">
      <c r="G2415" s="106"/>
      <c r="H2415" s="104" t="str">
        <f t="shared" si="42"/>
        <v/>
      </c>
      <c r="I2415" s="104"/>
      <c r="J2415" s="110" t="s">
        <v>7352</v>
      </c>
      <c r="K2415" s="110" t="s">
        <v>1095</v>
      </c>
      <c r="L2415" s="10" t="s">
        <v>11451</v>
      </c>
    </row>
    <row r="2416" spans="7:12" ht="15" x14ac:dyDescent="0.2">
      <c r="G2416" s="106"/>
      <c r="H2416" s="104" t="str">
        <f t="shared" si="42"/>
        <v/>
      </c>
      <c r="I2416" s="104"/>
      <c r="J2416" s="110" t="s">
        <v>7353</v>
      </c>
      <c r="K2416" s="110" t="s">
        <v>1095</v>
      </c>
      <c r="L2416" s="10" t="s">
        <v>11452</v>
      </c>
    </row>
    <row r="2417" spans="7:12" ht="15" x14ac:dyDescent="0.2">
      <c r="G2417" s="106"/>
      <c r="H2417" s="104" t="str">
        <f t="shared" si="42"/>
        <v/>
      </c>
      <c r="I2417" s="104"/>
      <c r="J2417" s="110" t="s">
        <v>7354</v>
      </c>
      <c r="K2417" s="110" t="s">
        <v>1095</v>
      </c>
      <c r="L2417" s="10" t="s">
        <v>11453</v>
      </c>
    </row>
    <row r="2418" spans="7:12" ht="15" x14ac:dyDescent="0.2">
      <c r="G2418" s="106"/>
      <c r="H2418" s="104" t="str">
        <f t="shared" si="42"/>
        <v/>
      </c>
      <c r="I2418" s="104"/>
      <c r="J2418" s="110" t="s">
        <v>14379</v>
      </c>
      <c r="K2418" s="110" t="s">
        <v>1095</v>
      </c>
      <c r="L2418" s="10" t="s">
        <v>11454</v>
      </c>
    </row>
    <row r="2419" spans="7:12" ht="15" x14ac:dyDescent="0.2">
      <c r="G2419" s="106"/>
      <c r="H2419" s="104" t="str">
        <f t="shared" si="42"/>
        <v/>
      </c>
      <c r="I2419" s="104"/>
      <c r="J2419" s="110" t="s">
        <v>7355</v>
      </c>
      <c r="K2419" s="110" t="s">
        <v>1095</v>
      </c>
      <c r="L2419" s="10" t="s">
        <v>1095</v>
      </c>
    </row>
    <row r="2420" spans="7:12" ht="15" x14ac:dyDescent="0.2">
      <c r="G2420" s="106"/>
      <c r="H2420" s="104" t="str">
        <f t="shared" si="42"/>
        <v/>
      </c>
      <c r="I2420" s="104"/>
      <c r="J2420" s="110" t="s">
        <v>7356</v>
      </c>
      <c r="K2420" s="110" t="s">
        <v>1095</v>
      </c>
      <c r="L2420" s="10" t="s">
        <v>11455</v>
      </c>
    </row>
    <row r="2421" spans="7:12" ht="15" x14ac:dyDescent="0.2">
      <c r="G2421" s="106"/>
      <c r="H2421" s="104" t="str">
        <f t="shared" si="42"/>
        <v/>
      </c>
      <c r="I2421" s="104"/>
      <c r="J2421" s="110" t="s">
        <v>7357</v>
      </c>
      <c r="K2421" s="110" t="s">
        <v>1095</v>
      </c>
      <c r="L2421" s="10" t="s">
        <v>11456</v>
      </c>
    </row>
    <row r="2422" spans="7:12" ht="15" x14ac:dyDescent="0.2">
      <c r="G2422" s="106"/>
      <c r="H2422" s="104" t="str">
        <f t="shared" si="42"/>
        <v/>
      </c>
      <c r="I2422" s="104"/>
      <c r="J2422" s="110" t="s">
        <v>7358</v>
      </c>
      <c r="K2422" s="110" t="s">
        <v>1095</v>
      </c>
      <c r="L2422" s="10" t="s">
        <v>11457</v>
      </c>
    </row>
    <row r="2423" spans="7:12" ht="15" x14ac:dyDescent="0.2">
      <c r="G2423" s="106"/>
      <c r="H2423" s="104" t="str">
        <f t="shared" si="42"/>
        <v/>
      </c>
      <c r="I2423" s="104"/>
      <c r="J2423" s="110" t="s">
        <v>7359</v>
      </c>
      <c r="K2423" s="110" t="s">
        <v>1095</v>
      </c>
      <c r="L2423" s="10" t="s">
        <v>11458</v>
      </c>
    </row>
    <row r="2424" spans="7:12" ht="15" x14ac:dyDescent="0.2">
      <c r="G2424" s="106"/>
      <c r="H2424" s="104" t="str">
        <f t="shared" si="42"/>
        <v/>
      </c>
      <c r="I2424" s="104"/>
      <c r="J2424" s="110" t="s">
        <v>7360</v>
      </c>
      <c r="K2424" s="110" t="s">
        <v>1095</v>
      </c>
      <c r="L2424" s="10" t="s">
        <v>11459</v>
      </c>
    </row>
    <row r="2425" spans="7:12" ht="15" x14ac:dyDescent="0.2">
      <c r="G2425" s="106"/>
      <c r="H2425" s="104" t="str">
        <f t="shared" si="42"/>
        <v/>
      </c>
      <c r="I2425" s="104"/>
      <c r="J2425" s="110" t="s">
        <v>7361</v>
      </c>
      <c r="K2425" s="110" t="s">
        <v>1095</v>
      </c>
      <c r="L2425" s="10" t="s">
        <v>11460</v>
      </c>
    </row>
    <row r="2426" spans="7:12" ht="15" x14ac:dyDescent="0.2">
      <c r="G2426" s="106"/>
      <c r="H2426" s="104" t="str">
        <f t="shared" si="42"/>
        <v/>
      </c>
      <c r="I2426" s="104"/>
      <c r="J2426" s="110" t="s">
        <v>7362</v>
      </c>
      <c r="K2426" s="110" t="s">
        <v>1095</v>
      </c>
      <c r="L2426" s="10" t="s">
        <v>11461</v>
      </c>
    </row>
    <row r="2427" spans="7:12" ht="15" x14ac:dyDescent="0.2">
      <c r="G2427" s="106"/>
      <c r="H2427" s="104" t="str">
        <f t="shared" si="42"/>
        <v/>
      </c>
      <c r="I2427" s="104"/>
      <c r="J2427" s="110" t="s">
        <v>7363</v>
      </c>
      <c r="K2427" s="110" t="s">
        <v>1095</v>
      </c>
      <c r="L2427" s="10" t="s">
        <v>11462</v>
      </c>
    </row>
    <row r="2428" spans="7:12" ht="15" x14ac:dyDescent="0.2">
      <c r="G2428" s="106"/>
      <c r="H2428" s="104" t="str">
        <f t="shared" si="42"/>
        <v/>
      </c>
      <c r="I2428" s="104"/>
      <c r="J2428" s="110" t="s">
        <v>7364</v>
      </c>
      <c r="K2428" s="110" t="s">
        <v>1095</v>
      </c>
      <c r="L2428" s="10" t="s">
        <v>11463</v>
      </c>
    </row>
    <row r="2429" spans="7:12" ht="15" x14ac:dyDescent="0.2">
      <c r="G2429" s="106"/>
      <c r="H2429" s="104" t="str">
        <f t="shared" si="42"/>
        <v/>
      </c>
      <c r="I2429" s="104"/>
      <c r="J2429" s="110" t="s">
        <v>7365</v>
      </c>
      <c r="K2429" s="110" t="s">
        <v>1095</v>
      </c>
      <c r="L2429" s="10" t="s">
        <v>11464</v>
      </c>
    </row>
    <row r="2430" spans="7:12" ht="15" x14ac:dyDescent="0.2">
      <c r="G2430" s="106"/>
      <c r="H2430" s="104" t="str">
        <f t="shared" si="42"/>
        <v/>
      </c>
      <c r="I2430" s="104"/>
      <c r="J2430" s="110" t="s">
        <v>7366</v>
      </c>
      <c r="K2430" s="110" t="s">
        <v>1095</v>
      </c>
      <c r="L2430" s="10" t="s">
        <v>11465</v>
      </c>
    </row>
    <row r="2431" spans="7:12" ht="15" x14ac:dyDescent="0.2">
      <c r="G2431" s="106"/>
      <c r="H2431" s="104" t="str">
        <f t="shared" si="42"/>
        <v/>
      </c>
      <c r="I2431" s="104"/>
      <c r="J2431" s="110" t="s">
        <v>7367</v>
      </c>
      <c r="K2431" s="110" t="s">
        <v>1095</v>
      </c>
      <c r="L2431" s="10" t="s">
        <v>11466</v>
      </c>
    </row>
    <row r="2432" spans="7:12" ht="15" x14ac:dyDescent="0.2">
      <c r="G2432" s="106"/>
      <c r="H2432" s="104" t="str">
        <f t="shared" si="42"/>
        <v/>
      </c>
      <c r="I2432" s="104"/>
      <c r="J2432" s="110" t="s">
        <v>7368</v>
      </c>
      <c r="K2432" s="110" t="s">
        <v>1095</v>
      </c>
      <c r="L2432" s="10" t="s">
        <v>11467</v>
      </c>
    </row>
    <row r="2433" spans="7:12" ht="15" x14ac:dyDescent="0.2">
      <c r="G2433" s="106"/>
      <c r="H2433" s="104" t="str">
        <f t="shared" si="42"/>
        <v/>
      </c>
      <c r="I2433" s="104"/>
      <c r="J2433" s="110" t="s">
        <v>7369</v>
      </c>
      <c r="K2433" s="110" t="s">
        <v>1095</v>
      </c>
      <c r="L2433" s="10" t="s">
        <v>11468</v>
      </c>
    </row>
    <row r="2434" spans="7:12" ht="15" x14ac:dyDescent="0.2">
      <c r="G2434" s="106"/>
      <c r="H2434" s="104" t="str">
        <f t="shared" si="42"/>
        <v/>
      </c>
      <c r="I2434" s="104"/>
      <c r="J2434" s="110" t="s">
        <v>7370</v>
      </c>
      <c r="K2434" s="110" t="s">
        <v>1095</v>
      </c>
      <c r="L2434" s="10" t="s">
        <v>11469</v>
      </c>
    </row>
    <row r="2435" spans="7:12" ht="15" x14ac:dyDescent="0.2">
      <c r="G2435" s="106"/>
      <c r="H2435" s="104" t="str">
        <f t="shared" si="42"/>
        <v/>
      </c>
      <c r="I2435" s="104"/>
      <c r="J2435" s="110" t="s">
        <v>7371</v>
      </c>
      <c r="K2435" s="110" t="s">
        <v>1095</v>
      </c>
      <c r="L2435" s="10" t="s">
        <v>11470</v>
      </c>
    </row>
    <row r="2436" spans="7:12" ht="15" x14ac:dyDescent="0.2">
      <c r="G2436" s="106"/>
      <c r="H2436" s="104" t="str">
        <f t="shared" si="42"/>
        <v/>
      </c>
      <c r="I2436" s="104"/>
      <c r="J2436" s="110" t="s">
        <v>7372</v>
      </c>
      <c r="K2436" s="110" t="s">
        <v>1095</v>
      </c>
      <c r="L2436" s="10" t="s">
        <v>11471</v>
      </c>
    </row>
    <row r="2437" spans="7:12" ht="15" x14ac:dyDescent="0.2">
      <c r="G2437" s="106"/>
      <c r="H2437" s="104" t="str">
        <f t="shared" si="42"/>
        <v/>
      </c>
      <c r="I2437" s="104"/>
      <c r="J2437" s="110" t="s">
        <v>7373</v>
      </c>
      <c r="K2437" s="110" t="s">
        <v>1095</v>
      </c>
      <c r="L2437" s="10" t="s">
        <v>11472</v>
      </c>
    </row>
    <row r="2438" spans="7:12" ht="15" x14ac:dyDescent="0.2">
      <c r="G2438" s="106"/>
      <c r="H2438" s="104" t="str">
        <f t="shared" si="42"/>
        <v/>
      </c>
      <c r="I2438" s="104"/>
      <c r="J2438" s="110" t="s">
        <v>7374</v>
      </c>
      <c r="K2438" s="110" t="s">
        <v>1095</v>
      </c>
      <c r="L2438" s="10" t="s">
        <v>11473</v>
      </c>
    </row>
    <row r="2439" spans="7:12" ht="15" x14ac:dyDescent="0.2">
      <c r="G2439" s="106"/>
      <c r="H2439" s="104" t="str">
        <f t="shared" si="42"/>
        <v/>
      </c>
      <c r="I2439" s="104"/>
      <c r="J2439" s="110" t="s">
        <v>7375</v>
      </c>
      <c r="K2439" s="110" t="s">
        <v>1095</v>
      </c>
      <c r="L2439" s="10" t="s">
        <v>11474</v>
      </c>
    </row>
    <row r="2440" spans="7:12" ht="15" x14ac:dyDescent="0.2">
      <c r="G2440" s="106"/>
      <c r="H2440" s="104" t="str">
        <f t="shared" si="42"/>
        <v/>
      </c>
      <c r="I2440" s="104"/>
      <c r="J2440" s="110" t="s">
        <v>7376</v>
      </c>
      <c r="K2440" s="110" t="s">
        <v>1095</v>
      </c>
      <c r="L2440" s="10" t="s">
        <v>11475</v>
      </c>
    </row>
    <row r="2441" spans="7:12" ht="15" x14ac:dyDescent="0.2">
      <c r="G2441" s="106"/>
      <c r="H2441" s="104" t="str">
        <f t="shared" ref="H2441:H2504" si="43">IF(I2441="","",IFERROR((INDEX(A:D,MATCH($I2441,D:D,0),2)),""))</f>
        <v/>
      </c>
      <c r="I2441" s="104"/>
      <c r="J2441" s="110" t="s">
        <v>7377</v>
      </c>
      <c r="K2441" s="110" t="s">
        <v>1095</v>
      </c>
      <c r="L2441" s="10" t="s">
        <v>11476</v>
      </c>
    </row>
    <row r="2442" spans="7:12" ht="15" x14ac:dyDescent="0.2">
      <c r="G2442" s="106"/>
      <c r="H2442" s="104" t="str">
        <f t="shared" si="43"/>
        <v/>
      </c>
      <c r="I2442" s="104"/>
      <c r="J2442" s="110" t="s">
        <v>7378</v>
      </c>
      <c r="K2442" s="110" t="s">
        <v>1095</v>
      </c>
      <c r="L2442" s="10" t="s">
        <v>11477</v>
      </c>
    </row>
    <row r="2443" spans="7:12" ht="15" x14ac:dyDescent="0.2">
      <c r="G2443" s="106"/>
      <c r="H2443" s="104" t="str">
        <f t="shared" si="43"/>
        <v/>
      </c>
      <c r="I2443" s="104"/>
      <c r="J2443" s="110" t="s">
        <v>7379</v>
      </c>
      <c r="K2443" s="110" t="s">
        <v>1095</v>
      </c>
      <c r="L2443" s="10" t="s">
        <v>11478</v>
      </c>
    </row>
    <row r="2444" spans="7:12" ht="15" x14ac:dyDescent="0.2">
      <c r="G2444" s="106"/>
      <c r="H2444" s="104" t="str">
        <f t="shared" si="43"/>
        <v/>
      </c>
      <c r="I2444" s="104"/>
      <c r="J2444" s="110" t="s">
        <v>7380</v>
      </c>
      <c r="K2444" s="110" t="s">
        <v>1095</v>
      </c>
      <c r="L2444" s="10" t="s">
        <v>11479</v>
      </c>
    </row>
    <row r="2445" spans="7:12" ht="15" x14ac:dyDescent="0.2">
      <c r="G2445" s="106"/>
      <c r="H2445" s="104" t="str">
        <f t="shared" si="43"/>
        <v/>
      </c>
      <c r="I2445" s="104"/>
      <c r="J2445" s="110" t="s">
        <v>7381</v>
      </c>
      <c r="K2445" s="110" t="s">
        <v>1095</v>
      </c>
      <c r="L2445" s="10" t="s">
        <v>11480</v>
      </c>
    </row>
    <row r="2446" spans="7:12" ht="15" x14ac:dyDescent="0.2">
      <c r="G2446" s="106"/>
      <c r="H2446" s="104" t="str">
        <f t="shared" si="43"/>
        <v/>
      </c>
      <c r="I2446" s="104"/>
      <c r="J2446" s="110" t="s">
        <v>7382</v>
      </c>
      <c r="K2446" s="110" t="s">
        <v>1095</v>
      </c>
      <c r="L2446" s="10" t="s">
        <v>11481</v>
      </c>
    </row>
    <row r="2447" spans="7:12" ht="15" x14ac:dyDescent="0.2">
      <c r="G2447" s="106"/>
      <c r="H2447" s="104" t="str">
        <f t="shared" si="43"/>
        <v/>
      </c>
      <c r="I2447" s="104"/>
      <c r="J2447" s="110" t="s">
        <v>7383</v>
      </c>
      <c r="K2447" s="110" t="s">
        <v>1095</v>
      </c>
      <c r="L2447" s="10" t="s">
        <v>11482</v>
      </c>
    </row>
    <row r="2448" spans="7:12" ht="15" x14ac:dyDescent="0.2">
      <c r="G2448" s="106"/>
      <c r="H2448" s="104" t="str">
        <f t="shared" si="43"/>
        <v/>
      </c>
      <c r="I2448" s="104"/>
      <c r="J2448" s="110" t="s">
        <v>7384</v>
      </c>
      <c r="K2448" s="110" t="s">
        <v>1095</v>
      </c>
      <c r="L2448" s="10" t="s">
        <v>11483</v>
      </c>
    </row>
    <row r="2449" spans="7:12" ht="15" x14ac:dyDescent="0.2">
      <c r="G2449" s="106"/>
      <c r="H2449" s="104" t="str">
        <f t="shared" si="43"/>
        <v/>
      </c>
      <c r="I2449" s="104"/>
      <c r="J2449" s="110" t="s">
        <v>7385</v>
      </c>
      <c r="K2449" s="110" t="s">
        <v>1095</v>
      </c>
      <c r="L2449" s="10" t="s">
        <v>11484</v>
      </c>
    </row>
    <row r="2450" spans="7:12" ht="15" x14ac:dyDescent="0.2">
      <c r="G2450" s="106"/>
      <c r="H2450" s="104" t="str">
        <f t="shared" si="43"/>
        <v/>
      </c>
      <c r="I2450" s="104"/>
      <c r="J2450" s="110" t="s">
        <v>7386</v>
      </c>
      <c r="K2450" s="110" t="s">
        <v>1095</v>
      </c>
      <c r="L2450" s="10" t="s">
        <v>11485</v>
      </c>
    </row>
    <row r="2451" spans="7:12" ht="15" x14ac:dyDescent="0.2">
      <c r="G2451" s="106"/>
      <c r="H2451" s="104" t="str">
        <f t="shared" si="43"/>
        <v/>
      </c>
      <c r="I2451" s="104"/>
      <c r="J2451" s="110" t="s">
        <v>7387</v>
      </c>
      <c r="K2451" s="110" t="s">
        <v>1095</v>
      </c>
      <c r="L2451" s="10" t="s">
        <v>11486</v>
      </c>
    </row>
    <row r="2452" spans="7:12" ht="15" x14ac:dyDescent="0.2">
      <c r="G2452" s="106"/>
      <c r="H2452" s="104" t="str">
        <f t="shared" si="43"/>
        <v/>
      </c>
      <c r="I2452" s="104"/>
      <c r="J2452" s="110" t="s">
        <v>14380</v>
      </c>
      <c r="K2452" s="110" t="s">
        <v>1095</v>
      </c>
      <c r="L2452" s="10" t="s">
        <v>11487</v>
      </c>
    </row>
    <row r="2453" spans="7:12" ht="15" x14ac:dyDescent="0.2">
      <c r="G2453" s="106"/>
      <c r="H2453" s="104" t="str">
        <f t="shared" si="43"/>
        <v/>
      </c>
      <c r="I2453" s="104"/>
      <c r="J2453" s="110" t="s">
        <v>7388</v>
      </c>
      <c r="K2453" s="110" t="s">
        <v>1095</v>
      </c>
      <c r="L2453" s="10" t="s">
        <v>11488</v>
      </c>
    </row>
    <row r="2454" spans="7:12" ht="15" x14ac:dyDescent="0.2">
      <c r="G2454" s="106"/>
      <c r="H2454" s="104" t="str">
        <f t="shared" si="43"/>
        <v/>
      </c>
      <c r="I2454" s="104"/>
      <c r="J2454" s="110" t="s">
        <v>7389</v>
      </c>
      <c r="K2454" s="110" t="s">
        <v>1095</v>
      </c>
      <c r="L2454" s="10" t="s">
        <v>11489</v>
      </c>
    </row>
    <row r="2455" spans="7:12" ht="15" x14ac:dyDescent="0.2">
      <c r="G2455" s="106"/>
      <c r="H2455" s="104" t="str">
        <f t="shared" si="43"/>
        <v/>
      </c>
      <c r="I2455" s="104"/>
      <c r="J2455" s="110" t="s">
        <v>7390</v>
      </c>
      <c r="K2455" s="110" t="s">
        <v>1095</v>
      </c>
      <c r="L2455" s="10" t="s">
        <v>11490</v>
      </c>
    </row>
    <row r="2456" spans="7:12" ht="15" x14ac:dyDescent="0.2">
      <c r="G2456" s="106"/>
      <c r="H2456" s="104" t="str">
        <f t="shared" si="43"/>
        <v/>
      </c>
      <c r="I2456" s="104"/>
      <c r="J2456" s="110" t="s">
        <v>14381</v>
      </c>
      <c r="K2456" s="110" t="s">
        <v>1095</v>
      </c>
      <c r="L2456" s="10" t="s">
        <v>11491</v>
      </c>
    </row>
    <row r="2457" spans="7:12" ht="15" x14ac:dyDescent="0.2">
      <c r="G2457" s="106"/>
      <c r="H2457" s="104" t="str">
        <f t="shared" si="43"/>
        <v/>
      </c>
      <c r="I2457" s="104"/>
      <c r="J2457" s="110" t="s">
        <v>7391</v>
      </c>
      <c r="K2457" s="110" t="s">
        <v>1095</v>
      </c>
      <c r="L2457" s="10" t="s">
        <v>1095</v>
      </c>
    </row>
    <row r="2458" spans="7:12" ht="15" x14ac:dyDescent="0.2">
      <c r="G2458" s="106"/>
      <c r="H2458" s="104" t="str">
        <f t="shared" si="43"/>
        <v/>
      </c>
      <c r="I2458" s="104"/>
      <c r="J2458" s="110" t="s">
        <v>7392</v>
      </c>
      <c r="K2458" s="110" t="s">
        <v>1095</v>
      </c>
      <c r="L2458" s="10" t="s">
        <v>11492</v>
      </c>
    </row>
    <row r="2459" spans="7:12" ht="15" x14ac:dyDescent="0.2">
      <c r="G2459" s="106"/>
      <c r="H2459" s="104" t="str">
        <f t="shared" si="43"/>
        <v/>
      </c>
      <c r="I2459" s="104"/>
      <c r="J2459" s="110" t="s">
        <v>7393</v>
      </c>
      <c r="K2459" s="110" t="s">
        <v>1095</v>
      </c>
      <c r="L2459" s="10" t="s">
        <v>11493</v>
      </c>
    </row>
    <row r="2460" spans="7:12" ht="15" x14ac:dyDescent="0.2">
      <c r="G2460" s="106"/>
      <c r="H2460" s="104" t="str">
        <f t="shared" si="43"/>
        <v/>
      </c>
      <c r="I2460" s="104"/>
      <c r="J2460" s="110" t="s">
        <v>7394</v>
      </c>
      <c r="K2460" s="110" t="s">
        <v>1095</v>
      </c>
      <c r="L2460" s="10" t="s">
        <v>11494</v>
      </c>
    </row>
    <row r="2461" spans="7:12" ht="15" x14ac:dyDescent="0.2">
      <c r="G2461" s="106"/>
      <c r="H2461" s="104" t="str">
        <f t="shared" si="43"/>
        <v/>
      </c>
      <c r="I2461" s="104"/>
      <c r="J2461" s="110" t="s">
        <v>7395</v>
      </c>
      <c r="K2461" s="110" t="s">
        <v>1095</v>
      </c>
      <c r="L2461" s="10" t="s">
        <v>11495</v>
      </c>
    </row>
    <row r="2462" spans="7:12" ht="15" x14ac:dyDescent="0.2">
      <c r="G2462" s="106"/>
      <c r="H2462" s="104" t="str">
        <f t="shared" si="43"/>
        <v/>
      </c>
      <c r="I2462" s="104"/>
      <c r="J2462" s="110" t="s">
        <v>7396</v>
      </c>
      <c r="K2462" s="110" t="s">
        <v>1095</v>
      </c>
      <c r="L2462" s="10" t="s">
        <v>11496</v>
      </c>
    </row>
    <row r="2463" spans="7:12" ht="15" x14ac:dyDescent="0.2">
      <c r="G2463" s="106"/>
      <c r="H2463" s="104" t="str">
        <f t="shared" si="43"/>
        <v/>
      </c>
      <c r="I2463" s="104"/>
      <c r="J2463" s="110" t="s">
        <v>7397</v>
      </c>
      <c r="K2463" s="110" t="s">
        <v>1095</v>
      </c>
      <c r="L2463" s="10" t="s">
        <v>11497</v>
      </c>
    </row>
    <row r="2464" spans="7:12" ht="15" x14ac:dyDescent="0.2">
      <c r="G2464" s="106"/>
      <c r="H2464" s="104" t="str">
        <f t="shared" si="43"/>
        <v/>
      </c>
      <c r="I2464" s="104"/>
      <c r="J2464" s="110" t="s">
        <v>7398</v>
      </c>
      <c r="K2464" s="110" t="s">
        <v>1095</v>
      </c>
      <c r="L2464" s="10" t="s">
        <v>11498</v>
      </c>
    </row>
    <row r="2465" spans="7:12" ht="15" x14ac:dyDescent="0.2">
      <c r="G2465" s="106"/>
      <c r="H2465" s="104" t="str">
        <f t="shared" si="43"/>
        <v/>
      </c>
      <c r="I2465" s="104"/>
      <c r="J2465" s="110" t="s">
        <v>7399</v>
      </c>
      <c r="K2465" s="110" t="s">
        <v>1095</v>
      </c>
      <c r="L2465" s="10" t="s">
        <v>11499</v>
      </c>
    </row>
    <row r="2466" spans="7:12" ht="15" x14ac:dyDescent="0.2">
      <c r="G2466" s="106"/>
      <c r="H2466" s="104" t="str">
        <f t="shared" si="43"/>
        <v/>
      </c>
      <c r="I2466" s="104"/>
      <c r="J2466" s="110" t="s">
        <v>7400</v>
      </c>
      <c r="K2466" s="110" t="s">
        <v>1095</v>
      </c>
      <c r="L2466" s="10" t="s">
        <v>11500</v>
      </c>
    </row>
    <row r="2467" spans="7:12" ht="15" x14ac:dyDescent="0.2">
      <c r="G2467" s="106"/>
      <c r="H2467" s="104" t="str">
        <f t="shared" si="43"/>
        <v/>
      </c>
      <c r="I2467" s="104"/>
      <c r="J2467" s="110" t="s">
        <v>7401</v>
      </c>
      <c r="K2467" s="110" t="s">
        <v>1095</v>
      </c>
      <c r="L2467" s="10" t="s">
        <v>11501</v>
      </c>
    </row>
    <row r="2468" spans="7:12" ht="15" x14ac:dyDescent="0.2">
      <c r="G2468" s="106"/>
      <c r="H2468" s="104" t="str">
        <f t="shared" si="43"/>
        <v/>
      </c>
      <c r="I2468" s="104"/>
      <c r="J2468" s="110" t="s">
        <v>7402</v>
      </c>
      <c r="K2468" s="110" t="s">
        <v>1095</v>
      </c>
      <c r="L2468" s="10" t="s">
        <v>11502</v>
      </c>
    </row>
    <row r="2469" spans="7:12" ht="15" x14ac:dyDescent="0.2">
      <c r="G2469" s="106"/>
      <c r="H2469" s="104" t="str">
        <f t="shared" si="43"/>
        <v/>
      </c>
      <c r="I2469" s="104"/>
      <c r="J2469" s="110" t="s">
        <v>7403</v>
      </c>
      <c r="K2469" s="110" t="s">
        <v>1095</v>
      </c>
      <c r="L2469" s="10" t="s">
        <v>11503</v>
      </c>
    </row>
    <row r="2470" spans="7:12" ht="15" x14ac:dyDescent="0.2">
      <c r="G2470" s="106"/>
      <c r="H2470" s="104" t="str">
        <f t="shared" si="43"/>
        <v/>
      </c>
      <c r="I2470" s="104"/>
      <c r="J2470" s="110" t="s">
        <v>7404</v>
      </c>
      <c r="K2470" s="110" t="s">
        <v>1095</v>
      </c>
      <c r="L2470" s="10" t="s">
        <v>11504</v>
      </c>
    </row>
    <row r="2471" spans="7:12" ht="15" x14ac:dyDescent="0.2">
      <c r="G2471" s="106"/>
      <c r="H2471" s="104" t="str">
        <f t="shared" si="43"/>
        <v/>
      </c>
      <c r="I2471" s="104"/>
      <c r="J2471" s="110" t="s">
        <v>7405</v>
      </c>
      <c r="K2471" s="110" t="s">
        <v>1095</v>
      </c>
      <c r="L2471" s="10" t="s">
        <v>11505</v>
      </c>
    </row>
    <row r="2472" spans="7:12" ht="15" x14ac:dyDescent="0.2">
      <c r="G2472" s="106"/>
      <c r="H2472" s="104" t="str">
        <f t="shared" si="43"/>
        <v/>
      </c>
      <c r="I2472" s="104"/>
      <c r="J2472" s="110" t="s">
        <v>7406</v>
      </c>
      <c r="K2472" s="110" t="s">
        <v>1095</v>
      </c>
      <c r="L2472" s="10" t="s">
        <v>11506</v>
      </c>
    </row>
    <row r="2473" spans="7:12" ht="15" x14ac:dyDescent="0.2">
      <c r="G2473" s="106"/>
      <c r="H2473" s="104" t="str">
        <f t="shared" si="43"/>
        <v/>
      </c>
      <c r="I2473" s="104"/>
      <c r="J2473" s="110" t="s">
        <v>7407</v>
      </c>
      <c r="K2473" s="110" t="s">
        <v>1095</v>
      </c>
      <c r="L2473" s="10" t="s">
        <v>11507</v>
      </c>
    </row>
    <row r="2474" spans="7:12" ht="15" x14ac:dyDescent="0.2">
      <c r="G2474" s="106"/>
      <c r="H2474" s="104" t="str">
        <f t="shared" si="43"/>
        <v/>
      </c>
      <c r="I2474" s="104"/>
      <c r="J2474" s="110" t="s">
        <v>7408</v>
      </c>
      <c r="K2474" s="110" t="s">
        <v>1095</v>
      </c>
      <c r="L2474" s="10" t="s">
        <v>1095</v>
      </c>
    </row>
    <row r="2475" spans="7:12" ht="15" x14ac:dyDescent="0.2">
      <c r="G2475" s="106"/>
      <c r="H2475" s="104" t="str">
        <f t="shared" si="43"/>
        <v/>
      </c>
      <c r="I2475" s="104"/>
      <c r="J2475" s="110" t="s">
        <v>7409</v>
      </c>
      <c r="K2475" s="110" t="s">
        <v>1095</v>
      </c>
      <c r="L2475" s="10" t="s">
        <v>1095</v>
      </c>
    </row>
    <row r="2476" spans="7:12" ht="15" x14ac:dyDescent="0.2">
      <c r="G2476" s="106"/>
      <c r="H2476" s="104" t="str">
        <f t="shared" si="43"/>
        <v/>
      </c>
      <c r="I2476" s="104"/>
      <c r="J2476" s="110" t="s">
        <v>7410</v>
      </c>
      <c r="K2476" s="110" t="s">
        <v>1095</v>
      </c>
      <c r="L2476" s="10" t="s">
        <v>11508</v>
      </c>
    </row>
    <row r="2477" spans="7:12" ht="15" x14ac:dyDescent="0.2">
      <c r="G2477" s="106"/>
      <c r="H2477" s="104" t="str">
        <f t="shared" si="43"/>
        <v/>
      </c>
      <c r="I2477" s="104"/>
      <c r="J2477" s="110" t="s">
        <v>7411</v>
      </c>
      <c r="K2477" s="110" t="s">
        <v>1095</v>
      </c>
      <c r="L2477" s="10" t="s">
        <v>11509</v>
      </c>
    </row>
    <row r="2478" spans="7:12" ht="15" x14ac:dyDescent="0.2">
      <c r="G2478" s="106"/>
      <c r="H2478" s="104" t="str">
        <f t="shared" si="43"/>
        <v/>
      </c>
      <c r="I2478" s="104"/>
      <c r="J2478" s="110" t="s">
        <v>7412</v>
      </c>
      <c r="K2478" s="110" t="s">
        <v>1095</v>
      </c>
      <c r="L2478" s="10" t="s">
        <v>11510</v>
      </c>
    </row>
    <row r="2479" spans="7:12" ht="15" x14ac:dyDescent="0.2">
      <c r="G2479" s="106"/>
      <c r="H2479" s="104" t="str">
        <f t="shared" si="43"/>
        <v/>
      </c>
      <c r="I2479" s="104"/>
      <c r="J2479" s="110" t="s">
        <v>7413</v>
      </c>
      <c r="K2479" s="110" t="s">
        <v>1095</v>
      </c>
      <c r="L2479" s="10" t="s">
        <v>11511</v>
      </c>
    </row>
    <row r="2480" spans="7:12" ht="15" x14ac:dyDescent="0.2">
      <c r="G2480" s="106"/>
      <c r="H2480" s="104" t="str">
        <f t="shared" si="43"/>
        <v/>
      </c>
      <c r="I2480" s="104"/>
      <c r="J2480" s="110" t="s">
        <v>7414</v>
      </c>
      <c r="K2480" s="110" t="s">
        <v>1095</v>
      </c>
      <c r="L2480" s="10" t="s">
        <v>11512</v>
      </c>
    </row>
    <row r="2481" spans="7:12" ht="15" x14ac:dyDescent="0.2">
      <c r="G2481" s="106"/>
      <c r="H2481" s="104" t="str">
        <f t="shared" si="43"/>
        <v/>
      </c>
      <c r="I2481" s="104"/>
      <c r="J2481" s="110" t="s">
        <v>7415</v>
      </c>
      <c r="K2481" s="110" t="s">
        <v>1095</v>
      </c>
      <c r="L2481" s="10" t="s">
        <v>11513</v>
      </c>
    </row>
    <row r="2482" spans="7:12" ht="15" x14ac:dyDescent="0.2">
      <c r="G2482" s="106"/>
      <c r="H2482" s="104" t="str">
        <f t="shared" si="43"/>
        <v/>
      </c>
      <c r="I2482" s="104"/>
      <c r="J2482" s="110" t="s">
        <v>14382</v>
      </c>
      <c r="K2482" s="110" t="s">
        <v>1095</v>
      </c>
      <c r="L2482" s="10" t="s">
        <v>11514</v>
      </c>
    </row>
    <row r="2483" spans="7:12" ht="15" x14ac:dyDescent="0.2">
      <c r="G2483" s="106"/>
      <c r="H2483" s="104" t="str">
        <f t="shared" si="43"/>
        <v/>
      </c>
      <c r="I2483" s="104"/>
      <c r="J2483" s="110" t="s">
        <v>7416</v>
      </c>
      <c r="K2483" s="110" t="s">
        <v>1095</v>
      </c>
      <c r="L2483" s="10" t="s">
        <v>11515</v>
      </c>
    </row>
    <row r="2484" spans="7:12" ht="15" x14ac:dyDescent="0.2">
      <c r="G2484" s="106"/>
      <c r="H2484" s="104" t="str">
        <f t="shared" si="43"/>
        <v/>
      </c>
      <c r="I2484" s="104"/>
      <c r="J2484" s="110" t="s">
        <v>7417</v>
      </c>
      <c r="K2484" s="110" t="s">
        <v>1095</v>
      </c>
      <c r="L2484" s="10" t="s">
        <v>11516</v>
      </c>
    </row>
    <row r="2485" spans="7:12" ht="15" x14ac:dyDescent="0.2">
      <c r="G2485" s="106"/>
      <c r="H2485" s="104" t="str">
        <f t="shared" si="43"/>
        <v/>
      </c>
      <c r="I2485" s="104"/>
      <c r="J2485" s="110" t="s">
        <v>7418</v>
      </c>
      <c r="K2485" s="110" t="s">
        <v>1095</v>
      </c>
      <c r="L2485" s="10" t="s">
        <v>11517</v>
      </c>
    </row>
    <row r="2486" spans="7:12" ht="15" x14ac:dyDescent="0.2">
      <c r="G2486" s="106"/>
      <c r="H2486" s="104" t="str">
        <f t="shared" si="43"/>
        <v/>
      </c>
      <c r="I2486" s="104"/>
      <c r="J2486" s="110" t="s">
        <v>7419</v>
      </c>
      <c r="K2486" s="110" t="s">
        <v>1095</v>
      </c>
      <c r="L2486" s="10" t="s">
        <v>11518</v>
      </c>
    </row>
    <row r="2487" spans="7:12" ht="15" x14ac:dyDescent="0.2">
      <c r="G2487" s="106"/>
      <c r="H2487" s="104" t="str">
        <f t="shared" si="43"/>
        <v/>
      </c>
      <c r="I2487" s="104"/>
      <c r="J2487" s="110" t="s">
        <v>7420</v>
      </c>
      <c r="K2487" s="110" t="s">
        <v>1095</v>
      </c>
      <c r="L2487" s="10" t="s">
        <v>11519</v>
      </c>
    </row>
    <row r="2488" spans="7:12" ht="15" x14ac:dyDescent="0.2">
      <c r="G2488" s="106"/>
      <c r="H2488" s="104" t="str">
        <f t="shared" si="43"/>
        <v/>
      </c>
      <c r="I2488" s="104"/>
      <c r="J2488" s="110" t="s">
        <v>7421</v>
      </c>
      <c r="K2488" s="110" t="s">
        <v>1095</v>
      </c>
      <c r="L2488" s="10" t="s">
        <v>11520</v>
      </c>
    </row>
    <row r="2489" spans="7:12" ht="15" x14ac:dyDescent="0.2">
      <c r="G2489" s="106"/>
      <c r="H2489" s="104" t="str">
        <f t="shared" si="43"/>
        <v/>
      </c>
      <c r="I2489" s="104"/>
      <c r="J2489" s="110" t="s">
        <v>7422</v>
      </c>
      <c r="K2489" s="110" t="s">
        <v>1095</v>
      </c>
      <c r="L2489" s="10" t="s">
        <v>11521</v>
      </c>
    </row>
    <row r="2490" spans="7:12" ht="15" x14ac:dyDescent="0.2">
      <c r="G2490" s="106"/>
      <c r="H2490" s="104" t="str">
        <f t="shared" si="43"/>
        <v/>
      </c>
      <c r="I2490" s="104"/>
      <c r="J2490" s="110" t="s">
        <v>14383</v>
      </c>
      <c r="K2490" s="110" t="s">
        <v>1095</v>
      </c>
      <c r="L2490" s="10" t="s">
        <v>11522</v>
      </c>
    </row>
    <row r="2491" spans="7:12" ht="15" x14ac:dyDescent="0.2">
      <c r="G2491" s="106"/>
      <c r="H2491" s="104" t="str">
        <f t="shared" si="43"/>
        <v/>
      </c>
      <c r="I2491" s="104"/>
      <c r="J2491" s="110" t="s">
        <v>7423</v>
      </c>
      <c r="K2491" s="110" t="s">
        <v>1095</v>
      </c>
      <c r="L2491" s="10" t="s">
        <v>11523</v>
      </c>
    </row>
    <row r="2492" spans="7:12" ht="15" x14ac:dyDescent="0.2">
      <c r="G2492" s="106"/>
      <c r="H2492" s="104" t="str">
        <f t="shared" si="43"/>
        <v/>
      </c>
      <c r="I2492" s="104"/>
      <c r="J2492" s="110" t="s">
        <v>7424</v>
      </c>
      <c r="K2492" s="110" t="s">
        <v>1095</v>
      </c>
      <c r="L2492" s="10" t="s">
        <v>11524</v>
      </c>
    </row>
    <row r="2493" spans="7:12" ht="15" x14ac:dyDescent="0.2">
      <c r="G2493" s="106"/>
      <c r="H2493" s="104" t="str">
        <f t="shared" si="43"/>
        <v/>
      </c>
      <c r="I2493" s="104"/>
      <c r="J2493" s="110" t="s">
        <v>7425</v>
      </c>
      <c r="K2493" s="110" t="s">
        <v>1095</v>
      </c>
      <c r="L2493" s="10" t="s">
        <v>11525</v>
      </c>
    </row>
    <row r="2494" spans="7:12" ht="15" x14ac:dyDescent="0.2">
      <c r="G2494" s="106"/>
      <c r="H2494" s="104" t="str">
        <f t="shared" si="43"/>
        <v/>
      </c>
      <c r="I2494" s="104"/>
      <c r="J2494" s="110" t="s">
        <v>7426</v>
      </c>
      <c r="K2494" s="110" t="s">
        <v>1095</v>
      </c>
      <c r="L2494" s="10" t="s">
        <v>11526</v>
      </c>
    </row>
    <row r="2495" spans="7:12" ht="15" x14ac:dyDescent="0.2">
      <c r="G2495" s="106"/>
      <c r="H2495" s="104" t="str">
        <f t="shared" si="43"/>
        <v/>
      </c>
      <c r="I2495" s="104"/>
      <c r="J2495" s="110" t="s">
        <v>7427</v>
      </c>
      <c r="K2495" s="110" t="s">
        <v>1095</v>
      </c>
      <c r="L2495" s="10" t="s">
        <v>11527</v>
      </c>
    </row>
    <row r="2496" spans="7:12" ht="15" x14ac:dyDescent="0.2">
      <c r="G2496" s="106"/>
      <c r="H2496" s="104" t="str">
        <f t="shared" si="43"/>
        <v/>
      </c>
      <c r="I2496" s="104"/>
      <c r="J2496" s="110" t="s">
        <v>7428</v>
      </c>
      <c r="K2496" s="110" t="s">
        <v>1095</v>
      </c>
      <c r="L2496" s="10" t="s">
        <v>11528</v>
      </c>
    </row>
    <row r="2497" spans="7:12" ht="15" x14ac:dyDescent="0.2">
      <c r="G2497" s="106"/>
      <c r="H2497" s="104" t="str">
        <f t="shared" si="43"/>
        <v/>
      </c>
      <c r="I2497" s="104"/>
      <c r="J2497" s="110" t="s">
        <v>7429</v>
      </c>
      <c r="K2497" s="110" t="s">
        <v>1095</v>
      </c>
      <c r="L2497" s="10" t="s">
        <v>11529</v>
      </c>
    </row>
    <row r="2498" spans="7:12" ht="15" x14ac:dyDescent="0.2">
      <c r="G2498" s="106"/>
      <c r="H2498" s="104" t="str">
        <f t="shared" si="43"/>
        <v/>
      </c>
      <c r="I2498" s="104"/>
      <c r="J2498" s="110" t="s">
        <v>7430</v>
      </c>
      <c r="K2498" s="110" t="s">
        <v>1095</v>
      </c>
      <c r="L2498" s="10" t="s">
        <v>11530</v>
      </c>
    </row>
    <row r="2499" spans="7:12" ht="15" x14ac:dyDescent="0.2">
      <c r="G2499" s="106"/>
      <c r="H2499" s="104" t="str">
        <f t="shared" si="43"/>
        <v/>
      </c>
      <c r="I2499" s="104"/>
      <c r="J2499" s="110" t="s">
        <v>7431</v>
      </c>
      <c r="K2499" s="110" t="s">
        <v>1095</v>
      </c>
      <c r="L2499" s="10" t="s">
        <v>11531</v>
      </c>
    </row>
    <row r="2500" spans="7:12" ht="15" x14ac:dyDescent="0.2">
      <c r="G2500" s="106"/>
      <c r="H2500" s="104" t="str">
        <f t="shared" si="43"/>
        <v/>
      </c>
      <c r="I2500" s="104"/>
      <c r="J2500" s="110" t="s">
        <v>7432</v>
      </c>
      <c r="K2500" s="110" t="s">
        <v>1095</v>
      </c>
      <c r="L2500" s="10" t="s">
        <v>11532</v>
      </c>
    </row>
    <row r="2501" spans="7:12" ht="15" x14ac:dyDescent="0.2">
      <c r="G2501" s="106"/>
      <c r="H2501" s="104" t="str">
        <f t="shared" si="43"/>
        <v/>
      </c>
      <c r="I2501" s="104"/>
      <c r="J2501" s="110" t="s">
        <v>7433</v>
      </c>
      <c r="K2501" s="110" t="s">
        <v>1095</v>
      </c>
      <c r="L2501" s="10" t="s">
        <v>11533</v>
      </c>
    </row>
    <row r="2502" spans="7:12" ht="15" x14ac:dyDescent="0.2">
      <c r="G2502" s="106"/>
      <c r="H2502" s="104" t="str">
        <f t="shared" si="43"/>
        <v/>
      </c>
      <c r="I2502" s="104"/>
      <c r="J2502" s="110" t="s">
        <v>7434</v>
      </c>
      <c r="K2502" s="110" t="s">
        <v>1095</v>
      </c>
      <c r="L2502" s="10" t="s">
        <v>11534</v>
      </c>
    </row>
    <row r="2503" spans="7:12" ht="15" x14ac:dyDescent="0.2">
      <c r="G2503" s="106"/>
      <c r="H2503" s="104" t="str">
        <f t="shared" si="43"/>
        <v/>
      </c>
      <c r="I2503" s="104"/>
      <c r="J2503" s="110" t="s">
        <v>7435</v>
      </c>
      <c r="K2503" s="110" t="s">
        <v>1095</v>
      </c>
      <c r="L2503" s="10" t="s">
        <v>11535</v>
      </c>
    </row>
    <row r="2504" spans="7:12" ht="15" x14ac:dyDescent="0.2">
      <c r="G2504" s="106"/>
      <c r="H2504" s="104" t="str">
        <f t="shared" si="43"/>
        <v/>
      </c>
      <c r="I2504" s="104"/>
      <c r="J2504" s="110" t="s">
        <v>7436</v>
      </c>
      <c r="K2504" s="110" t="s">
        <v>1095</v>
      </c>
      <c r="L2504" s="10" t="s">
        <v>11536</v>
      </c>
    </row>
    <row r="2505" spans="7:12" ht="15" x14ac:dyDescent="0.2">
      <c r="G2505" s="106"/>
      <c r="H2505" s="104" t="str">
        <f t="shared" ref="H2505:H2568" si="44">IF(I2505="","",IFERROR((INDEX(A:D,MATCH($I2505,D:D,0),2)),""))</f>
        <v/>
      </c>
      <c r="I2505" s="104"/>
      <c r="J2505" s="110" t="s">
        <v>7437</v>
      </c>
      <c r="K2505" s="110" t="s">
        <v>1095</v>
      </c>
      <c r="L2505" s="10" t="s">
        <v>11537</v>
      </c>
    </row>
    <row r="2506" spans="7:12" ht="15" x14ac:dyDescent="0.2">
      <c r="G2506" s="106"/>
      <c r="H2506" s="104" t="str">
        <f t="shared" si="44"/>
        <v/>
      </c>
      <c r="I2506" s="104"/>
      <c r="J2506" s="110" t="s">
        <v>7438</v>
      </c>
      <c r="K2506" s="110" t="s">
        <v>1095</v>
      </c>
      <c r="L2506" s="10" t="s">
        <v>11538</v>
      </c>
    </row>
    <row r="2507" spans="7:12" ht="15" x14ac:dyDescent="0.2">
      <c r="G2507" s="106"/>
      <c r="H2507" s="104" t="str">
        <f t="shared" si="44"/>
        <v/>
      </c>
      <c r="I2507" s="104"/>
      <c r="J2507" s="110" t="s">
        <v>14384</v>
      </c>
      <c r="K2507" s="110" t="s">
        <v>1095</v>
      </c>
      <c r="L2507" s="10" t="s">
        <v>11539</v>
      </c>
    </row>
    <row r="2508" spans="7:12" ht="15" x14ac:dyDescent="0.2">
      <c r="G2508" s="106"/>
      <c r="H2508" s="104" t="str">
        <f t="shared" si="44"/>
        <v/>
      </c>
      <c r="I2508" s="104"/>
      <c r="J2508" s="110" t="s">
        <v>7439</v>
      </c>
      <c r="K2508" s="110" t="s">
        <v>1095</v>
      </c>
      <c r="L2508" s="10" t="s">
        <v>11540</v>
      </c>
    </row>
    <row r="2509" spans="7:12" ht="15" x14ac:dyDescent="0.2">
      <c r="G2509" s="106"/>
      <c r="H2509" s="104" t="str">
        <f t="shared" si="44"/>
        <v/>
      </c>
      <c r="I2509" s="104"/>
      <c r="J2509" s="110" t="s">
        <v>7440</v>
      </c>
      <c r="K2509" s="110" t="s">
        <v>1095</v>
      </c>
      <c r="L2509" s="10" t="s">
        <v>11541</v>
      </c>
    </row>
    <row r="2510" spans="7:12" ht="15" x14ac:dyDescent="0.2">
      <c r="G2510" s="106"/>
      <c r="H2510" s="104" t="str">
        <f t="shared" si="44"/>
        <v/>
      </c>
      <c r="I2510" s="104"/>
      <c r="J2510" s="110" t="s">
        <v>7441</v>
      </c>
      <c r="K2510" s="110" t="s">
        <v>1095</v>
      </c>
      <c r="L2510" s="10" t="s">
        <v>11542</v>
      </c>
    </row>
    <row r="2511" spans="7:12" ht="15" x14ac:dyDescent="0.2">
      <c r="G2511" s="106"/>
      <c r="H2511" s="104" t="str">
        <f t="shared" si="44"/>
        <v/>
      </c>
      <c r="I2511" s="104"/>
      <c r="J2511" s="110" t="s">
        <v>7442</v>
      </c>
      <c r="K2511" s="110" t="s">
        <v>1095</v>
      </c>
      <c r="L2511" s="10" t="s">
        <v>11543</v>
      </c>
    </row>
    <row r="2512" spans="7:12" ht="15" x14ac:dyDescent="0.2">
      <c r="G2512" s="106"/>
      <c r="H2512" s="104" t="str">
        <f t="shared" si="44"/>
        <v/>
      </c>
      <c r="I2512" s="104"/>
      <c r="J2512" s="110" t="s">
        <v>7443</v>
      </c>
      <c r="K2512" s="110" t="s">
        <v>1095</v>
      </c>
      <c r="L2512" s="10" t="s">
        <v>11544</v>
      </c>
    </row>
    <row r="2513" spans="7:12" ht="15" x14ac:dyDescent="0.2">
      <c r="G2513" s="106"/>
      <c r="H2513" s="104" t="str">
        <f t="shared" si="44"/>
        <v/>
      </c>
      <c r="I2513" s="104"/>
      <c r="J2513" s="110" t="s">
        <v>7444</v>
      </c>
      <c r="K2513" s="110" t="s">
        <v>1095</v>
      </c>
      <c r="L2513" s="10" t="s">
        <v>11545</v>
      </c>
    </row>
    <row r="2514" spans="7:12" ht="15" x14ac:dyDescent="0.2">
      <c r="G2514" s="106"/>
      <c r="H2514" s="104" t="str">
        <f t="shared" si="44"/>
        <v/>
      </c>
      <c r="I2514" s="104"/>
      <c r="J2514" s="110" t="s">
        <v>7445</v>
      </c>
      <c r="K2514" s="110" t="s">
        <v>1095</v>
      </c>
      <c r="L2514" s="10" t="s">
        <v>11545</v>
      </c>
    </row>
    <row r="2515" spans="7:12" ht="15" x14ac:dyDescent="0.2">
      <c r="G2515" s="106"/>
      <c r="H2515" s="104" t="str">
        <f t="shared" si="44"/>
        <v/>
      </c>
      <c r="I2515" s="104"/>
      <c r="J2515" s="110" t="s">
        <v>7446</v>
      </c>
      <c r="K2515" s="110" t="s">
        <v>1095</v>
      </c>
      <c r="L2515" s="10" t="s">
        <v>11546</v>
      </c>
    </row>
    <row r="2516" spans="7:12" ht="15" x14ac:dyDescent="0.2">
      <c r="G2516" s="106"/>
      <c r="H2516" s="104" t="str">
        <f t="shared" si="44"/>
        <v/>
      </c>
      <c r="I2516" s="104"/>
      <c r="J2516" s="110" t="s">
        <v>7447</v>
      </c>
      <c r="K2516" s="110" t="s">
        <v>1095</v>
      </c>
      <c r="L2516" s="10" t="s">
        <v>11547</v>
      </c>
    </row>
    <row r="2517" spans="7:12" ht="15" x14ac:dyDescent="0.2">
      <c r="G2517" s="106"/>
      <c r="H2517" s="104" t="str">
        <f t="shared" si="44"/>
        <v/>
      </c>
      <c r="I2517" s="104"/>
      <c r="J2517" s="110" t="s">
        <v>7448</v>
      </c>
      <c r="K2517" s="110" t="s">
        <v>1095</v>
      </c>
      <c r="L2517" s="10" t="s">
        <v>11548</v>
      </c>
    </row>
    <row r="2518" spans="7:12" ht="15" x14ac:dyDescent="0.2">
      <c r="G2518" s="106"/>
      <c r="H2518" s="104" t="str">
        <f t="shared" si="44"/>
        <v/>
      </c>
      <c r="I2518" s="104"/>
      <c r="J2518" s="110" t="s">
        <v>7449</v>
      </c>
      <c r="K2518" s="110" t="s">
        <v>1095</v>
      </c>
      <c r="L2518" s="10" t="s">
        <v>11549</v>
      </c>
    </row>
    <row r="2519" spans="7:12" ht="15" x14ac:dyDescent="0.2">
      <c r="G2519" s="106"/>
      <c r="H2519" s="104" t="str">
        <f t="shared" si="44"/>
        <v/>
      </c>
      <c r="I2519" s="104"/>
      <c r="J2519" s="110" t="s">
        <v>7450</v>
      </c>
      <c r="K2519" s="110" t="s">
        <v>1095</v>
      </c>
      <c r="L2519" s="10" t="s">
        <v>11550</v>
      </c>
    </row>
    <row r="2520" spans="7:12" ht="15" x14ac:dyDescent="0.2">
      <c r="G2520" s="106"/>
      <c r="H2520" s="104" t="str">
        <f t="shared" si="44"/>
        <v/>
      </c>
      <c r="I2520" s="104"/>
      <c r="J2520" s="110" t="s">
        <v>7451</v>
      </c>
      <c r="K2520" s="110" t="s">
        <v>1095</v>
      </c>
      <c r="L2520" s="10" t="s">
        <v>11551</v>
      </c>
    </row>
    <row r="2521" spans="7:12" ht="15" x14ac:dyDescent="0.2">
      <c r="G2521" s="106"/>
      <c r="H2521" s="104" t="str">
        <f t="shared" si="44"/>
        <v/>
      </c>
      <c r="I2521" s="104"/>
      <c r="J2521" s="110" t="s">
        <v>7452</v>
      </c>
      <c r="K2521" s="110" t="s">
        <v>1095</v>
      </c>
      <c r="L2521" s="10" t="s">
        <v>11552</v>
      </c>
    </row>
    <row r="2522" spans="7:12" ht="15" x14ac:dyDescent="0.2">
      <c r="G2522" s="106"/>
      <c r="H2522" s="104" t="str">
        <f t="shared" si="44"/>
        <v/>
      </c>
      <c r="I2522" s="104"/>
      <c r="J2522" s="110" t="s">
        <v>7453</v>
      </c>
      <c r="K2522" s="110" t="s">
        <v>1095</v>
      </c>
      <c r="L2522" s="10" t="s">
        <v>11553</v>
      </c>
    </row>
    <row r="2523" spans="7:12" ht="15" x14ac:dyDescent="0.2">
      <c r="G2523" s="106"/>
      <c r="H2523" s="104" t="str">
        <f t="shared" si="44"/>
        <v/>
      </c>
      <c r="I2523" s="104"/>
      <c r="J2523" s="110" t="s">
        <v>7454</v>
      </c>
      <c r="K2523" s="110" t="s">
        <v>1095</v>
      </c>
      <c r="L2523" s="10" t="s">
        <v>11554</v>
      </c>
    </row>
    <row r="2524" spans="7:12" ht="15" x14ac:dyDescent="0.2">
      <c r="G2524" s="106"/>
      <c r="H2524" s="104" t="str">
        <f t="shared" si="44"/>
        <v/>
      </c>
      <c r="I2524" s="104"/>
      <c r="J2524" s="110" t="s">
        <v>7455</v>
      </c>
      <c r="K2524" s="110" t="s">
        <v>1095</v>
      </c>
      <c r="L2524" s="10" t="s">
        <v>11555</v>
      </c>
    </row>
    <row r="2525" spans="7:12" ht="15" x14ac:dyDescent="0.2">
      <c r="G2525" s="106"/>
      <c r="H2525" s="104" t="str">
        <f t="shared" si="44"/>
        <v/>
      </c>
      <c r="I2525" s="104"/>
      <c r="J2525" s="110" t="s">
        <v>7456</v>
      </c>
      <c r="K2525" s="110" t="s">
        <v>1095</v>
      </c>
      <c r="L2525" s="10" t="s">
        <v>11556</v>
      </c>
    </row>
    <row r="2526" spans="7:12" ht="15" x14ac:dyDescent="0.2">
      <c r="G2526" s="106"/>
      <c r="H2526" s="104" t="str">
        <f t="shared" si="44"/>
        <v/>
      </c>
      <c r="I2526" s="104"/>
      <c r="J2526" s="110" t="s">
        <v>7457</v>
      </c>
      <c r="K2526" s="110" t="s">
        <v>1095</v>
      </c>
      <c r="L2526" s="10" t="s">
        <v>11557</v>
      </c>
    </row>
    <row r="2527" spans="7:12" ht="15" x14ac:dyDescent="0.2">
      <c r="G2527" s="106"/>
      <c r="H2527" s="104" t="str">
        <f t="shared" si="44"/>
        <v/>
      </c>
      <c r="I2527" s="104"/>
      <c r="J2527" s="110" t="s">
        <v>7458</v>
      </c>
      <c r="K2527" s="110" t="s">
        <v>1095</v>
      </c>
      <c r="L2527" s="10" t="s">
        <v>11558</v>
      </c>
    </row>
    <row r="2528" spans="7:12" ht="15" x14ac:dyDescent="0.2">
      <c r="G2528" s="106"/>
      <c r="H2528" s="104" t="str">
        <f t="shared" si="44"/>
        <v/>
      </c>
      <c r="I2528" s="104"/>
      <c r="J2528" s="110" t="s">
        <v>7459</v>
      </c>
      <c r="K2528" s="110" t="s">
        <v>1095</v>
      </c>
      <c r="L2528" s="10" t="s">
        <v>11559</v>
      </c>
    </row>
    <row r="2529" spans="7:12" ht="15" x14ac:dyDescent="0.2">
      <c r="G2529" s="106"/>
      <c r="H2529" s="104" t="str">
        <f t="shared" si="44"/>
        <v/>
      </c>
      <c r="I2529" s="104"/>
      <c r="J2529" s="110" t="s">
        <v>14385</v>
      </c>
      <c r="K2529" s="110" t="s">
        <v>1095</v>
      </c>
      <c r="L2529" s="10" t="s">
        <v>11560</v>
      </c>
    </row>
    <row r="2530" spans="7:12" ht="15" x14ac:dyDescent="0.2">
      <c r="G2530" s="106"/>
      <c r="H2530" s="104" t="str">
        <f t="shared" si="44"/>
        <v/>
      </c>
      <c r="I2530" s="104"/>
      <c r="J2530" s="110" t="s">
        <v>14386</v>
      </c>
      <c r="K2530" s="110" t="s">
        <v>1095</v>
      </c>
      <c r="L2530" s="10" t="s">
        <v>11561</v>
      </c>
    </row>
    <row r="2531" spans="7:12" ht="15" x14ac:dyDescent="0.2">
      <c r="G2531" s="106"/>
      <c r="H2531" s="104" t="str">
        <f t="shared" si="44"/>
        <v/>
      </c>
      <c r="I2531" s="104"/>
      <c r="J2531" s="110" t="s">
        <v>7460</v>
      </c>
      <c r="K2531" s="110" t="s">
        <v>1095</v>
      </c>
      <c r="L2531" s="10" t="s">
        <v>1095</v>
      </c>
    </row>
    <row r="2532" spans="7:12" ht="15" x14ac:dyDescent="0.2">
      <c r="G2532" s="106"/>
      <c r="H2532" s="104" t="str">
        <f t="shared" si="44"/>
        <v/>
      </c>
      <c r="I2532" s="104"/>
      <c r="J2532" s="110" t="s">
        <v>7461</v>
      </c>
      <c r="K2532" s="110" t="s">
        <v>1095</v>
      </c>
      <c r="L2532" s="10" t="s">
        <v>11562</v>
      </c>
    </row>
    <row r="2533" spans="7:12" ht="15" x14ac:dyDescent="0.2">
      <c r="G2533" s="106"/>
      <c r="H2533" s="104" t="str">
        <f t="shared" si="44"/>
        <v/>
      </c>
      <c r="I2533" s="104"/>
      <c r="J2533" s="110" t="s">
        <v>7462</v>
      </c>
      <c r="K2533" s="110" t="s">
        <v>1095</v>
      </c>
      <c r="L2533" s="10" t="s">
        <v>11563</v>
      </c>
    </row>
    <row r="2534" spans="7:12" ht="15" x14ac:dyDescent="0.2">
      <c r="G2534" s="106"/>
      <c r="H2534" s="104" t="str">
        <f t="shared" si="44"/>
        <v/>
      </c>
      <c r="I2534" s="104"/>
      <c r="J2534" s="110" t="s">
        <v>7463</v>
      </c>
      <c r="K2534" s="110" t="s">
        <v>1095</v>
      </c>
      <c r="L2534" s="10" t="s">
        <v>11564</v>
      </c>
    </row>
    <row r="2535" spans="7:12" ht="15" x14ac:dyDescent="0.2">
      <c r="G2535" s="106"/>
      <c r="H2535" s="104" t="str">
        <f t="shared" si="44"/>
        <v/>
      </c>
      <c r="I2535" s="104"/>
      <c r="J2535" s="110" t="s">
        <v>7464</v>
      </c>
      <c r="K2535" s="110" t="s">
        <v>1095</v>
      </c>
      <c r="L2535" s="10" t="s">
        <v>11565</v>
      </c>
    </row>
    <row r="2536" spans="7:12" ht="15" x14ac:dyDescent="0.2">
      <c r="G2536" s="106"/>
      <c r="H2536" s="104" t="str">
        <f t="shared" si="44"/>
        <v/>
      </c>
      <c r="I2536" s="104"/>
      <c r="J2536" s="110" t="s">
        <v>7465</v>
      </c>
      <c r="K2536" s="110" t="s">
        <v>1095</v>
      </c>
      <c r="L2536" s="10" t="s">
        <v>11566</v>
      </c>
    </row>
    <row r="2537" spans="7:12" ht="15" x14ac:dyDescent="0.2">
      <c r="G2537" s="106"/>
      <c r="H2537" s="104" t="str">
        <f t="shared" si="44"/>
        <v/>
      </c>
      <c r="I2537" s="104"/>
      <c r="J2537" s="110" t="s">
        <v>7466</v>
      </c>
      <c r="K2537" s="110" t="s">
        <v>1095</v>
      </c>
      <c r="L2537" s="10" t="s">
        <v>11567</v>
      </c>
    </row>
    <row r="2538" spans="7:12" ht="15" x14ac:dyDescent="0.2">
      <c r="G2538" s="106"/>
      <c r="H2538" s="104" t="str">
        <f t="shared" si="44"/>
        <v/>
      </c>
      <c r="I2538" s="104"/>
      <c r="J2538" s="110" t="s">
        <v>7467</v>
      </c>
      <c r="K2538" s="110" t="s">
        <v>1095</v>
      </c>
      <c r="L2538" s="10" t="s">
        <v>11568</v>
      </c>
    </row>
    <row r="2539" spans="7:12" ht="15" x14ac:dyDescent="0.2">
      <c r="G2539" s="106"/>
      <c r="H2539" s="104" t="str">
        <f t="shared" si="44"/>
        <v/>
      </c>
      <c r="I2539" s="104"/>
      <c r="J2539" s="110" t="s">
        <v>14387</v>
      </c>
      <c r="K2539" s="110" t="s">
        <v>1095</v>
      </c>
      <c r="L2539" s="10" t="s">
        <v>11569</v>
      </c>
    </row>
    <row r="2540" spans="7:12" ht="15" x14ac:dyDescent="0.2">
      <c r="G2540" s="106"/>
      <c r="H2540" s="104" t="str">
        <f t="shared" si="44"/>
        <v/>
      </c>
      <c r="I2540" s="104"/>
      <c r="J2540" s="110" t="s">
        <v>7468</v>
      </c>
      <c r="K2540" s="110" t="s">
        <v>1095</v>
      </c>
      <c r="L2540" s="10" t="s">
        <v>11570</v>
      </c>
    </row>
    <row r="2541" spans="7:12" ht="15" x14ac:dyDescent="0.2">
      <c r="G2541" s="106"/>
      <c r="H2541" s="104" t="str">
        <f t="shared" si="44"/>
        <v/>
      </c>
      <c r="I2541" s="104"/>
      <c r="J2541" s="110" t="s">
        <v>14388</v>
      </c>
      <c r="K2541" s="110" t="s">
        <v>1095</v>
      </c>
      <c r="L2541" s="10" t="s">
        <v>11571</v>
      </c>
    </row>
    <row r="2542" spans="7:12" ht="15" x14ac:dyDescent="0.2">
      <c r="G2542" s="106"/>
      <c r="H2542" s="104" t="str">
        <f t="shared" si="44"/>
        <v/>
      </c>
      <c r="I2542" s="104"/>
      <c r="J2542" s="110" t="s">
        <v>15021</v>
      </c>
      <c r="K2542" s="110" t="s">
        <v>1095</v>
      </c>
      <c r="L2542" s="10" t="s">
        <v>11572</v>
      </c>
    </row>
    <row r="2543" spans="7:12" ht="15" x14ac:dyDescent="0.2">
      <c r="G2543" s="106"/>
      <c r="H2543" s="104" t="str">
        <f t="shared" si="44"/>
        <v/>
      </c>
      <c r="I2543" s="104"/>
      <c r="J2543" s="110" t="s">
        <v>7469</v>
      </c>
      <c r="K2543" s="110" t="s">
        <v>1095</v>
      </c>
      <c r="L2543" s="10" t="s">
        <v>11573</v>
      </c>
    </row>
    <row r="2544" spans="7:12" ht="15" x14ac:dyDescent="0.2">
      <c r="G2544" s="106"/>
      <c r="H2544" s="104" t="str">
        <f t="shared" si="44"/>
        <v/>
      </c>
      <c r="I2544" s="104"/>
      <c r="J2544" s="110" t="s">
        <v>7470</v>
      </c>
      <c r="K2544" s="110" t="s">
        <v>1095</v>
      </c>
      <c r="L2544" s="10" t="s">
        <v>11574</v>
      </c>
    </row>
    <row r="2545" spans="7:12" ht="15" x14ac:dyDescent="0.2">
      <c r="G2545" s="106"/>
      <c r="H2545" s="104" t="str">
        <f t="shared" si="44"/>
        <v/>
      </c>
      <c r="I2545" s="104"/>
      <c r="J2545" s="110" t="s">
        <v>7471</v>
      </c>
      <c r="K2545" s="110" t="s">
        <v>1095</v>
      </c>
      <c r="L2545" s="10" t="s">
        <v>11575</v>
      </c>
    </row>
    <row r="2546" spans="7:12" ht="15" x14ac:dyDescent="0.2">
      <c r="G2546" s="106"/>
      <c r="H2546" s="104" t="str">
        <f t="shared" si="44"/>
        <v/>
      </c>
      <c r="I2546" s="104"/>
      <c r="J2546" s="110" t="s">
        <v>7472</v>
      </c>
      <c r="K2546" s="110" t="s">
        <v>1095</v>
      </c>
      <c r="L2546" s="10" t="s">
        <v>11576</v>
      </c>
    </row>
    <row r="2547" spans="7:12" ht="15" x14ac:dyDescent="0.2">
      <c r="G2547" s="106"/>
      <c r="H2547" s="104" t="str">
        <f t="shared" si="44"/>
        <v/>
      </c>
      <c r="I2547" s="104"/>
      <c r="J2547" s="110" t="s">
        <v>7473</v>
      </c>
      <c r="K2547" s="110" t="s">
        <v>1095</v>
      </c>
      <c r="L2547" s="10" t="s">
        <v>11577</v>
      </c>
    </row>
    <row r="2548" spans="7:12" ht="15" x14ac:dyDescent="0.2">
      <c r="G2548" s="106"/>
      <c r="H2548" s="104" t="str">
        <f t="shared" si="44"/>
        <v/>
      </c>
      <c r="I2548" s="104"/>
      <c r="J2548" s="110" t="s">
        <v>7474</v>
      </c>
      <c r="K2548" s="110" t="s">
        <v>1095</v>
      </c>
      <c r="L2548" s="10" t="s">
        <v>11578</v>
      </c>
    </row>
    <row r="2549" spans="7:12" ht="15" x14ac:dyDescent="0.2">
      <c r="G2549" s="106"/>
      <c r="H2549" s="104" t="str">
        <f t="shared" si="44"/>
        <v/>
      </c>
      <c r="I2549" s="104"/>
      <c r="J2549" s="110" t="s">
        <v>7475</v>
      </c>
      <c r="K2549" s="110" t="s">
        <v>1095</v>
      </c>
      <c r="L2549" s="10" t="s">
        <v>11579</v>
      </c>
    </row>
    <row r="2550" spans="7:12" ht="15" x14ac:dyDescent="0.2">
      <c r="G2550" s="106"/>
      <c r="H2550" s="104" t="str">
        <f t="shared" si="44"/>
        <v/>
      </c>
      <c r="I2550" s="104"/>
      <c r="J2550" s="110" t="s">
        <v>14389</v>
      </c>
      <c r="K2550" s="110" t="s">
        <v>1095</v>
      </c>
      <c r="L2550" s="10" t="s">
        <v>11580</v>
      </c>
    </row>
    <row r="2551" spans="7:12" ht="15" x14ac:dyDescent="0.2">
      <c r="G2551" s="106"/>
      <c r="H2551" s="104" t="str">
        <f t="shared" si="44"/>
        <v/>
      </c>
      <c r="I2551" s="104"/>
      <c r="J2551" s="110" t="s">
        <v>7476</v>
      </c>
      <c r="K2551" s="110" t="s">
        <v>1095</v>
      </c>
      <c r="L2551" s="10" t="s">
        <v>11581</v>
      </c>
    </row>
    <row r="2552" spans="7:12" ht="15" x14ac:dyDescent="0.2">
      <c r="G2552" s="106"/>
      <c r="H2552" s="104" t="str">
        <f t="shared" si="44"/>
        <v/>
      </c>
      <c r="I2552" s="104"/>
      <c r="J2552" s="110" t="s">
        <v>14390</v>
      </c>
      <c r="K2552" s="110" t="s">
        <v>1095</v>
      </c>
      <c r="L2552" s="10" t="s">
        <v>11582</v>
      </c>
    </row>
    <row r="2553" spans="7:12" ht="15" x14ac:dyDescent="0.2">
      <c r="G2553" s="106"/>
      <c r="H2553" s="104" t="str">
        <f t="shared" si="44"/>
        <v/>
      </c>
      <c r="I2553" s="104"/>
      <c r="J2553" s="110" t="s">
        <v>7477</v>
      </c>
      <c r="K2553" s="110" t="s">
        <v>1095</v>
      </c>
      <c r="L2553" s="10" t="s">
        <v>11583</v>
      </c>
    </row>
    <row r="2554" spans="7:12" ht="15" x14ac:dyDescent="0.2">
      <c r="G2554" s="106"/>
      <c r="H2554" s="104" t="str">
        <f t="shared" si="44"/>
        <v/>
      </c>
      <c r="I2554" s="104"/>
      <c r="J2554" s="110" t="s">
        <v>7478</v>
      </c>
      <c r="K2554" s="110" t="s">
        <v>1095</v>
      </c>
      <c r="L2554" s="10" t="s">
        <v>11584</v>
      </c>
    </row>
    <row r="2555" spans="7:12" ht="15" x14ac:dyDescent="0.2">
      <c r="G2555" s="106"/>
      <c r="H2555" s="104" t="str">
        <f t="shared" si="44"/>
        <v/>
      </c>
      <c r="I2555" s="104"/>
      <c r="J2555" s="110" t="s">
        <v>7479</v>
      </c>
      <c r="K2555" s="110" t="s">
        <v>1095</v>
      </c>
      <c r="L2555" s="10" t="s">
        <v>11585</v>
      </c>
    </row>
    <row r="2556" spans="7:12" ht="15" x14ac:dyDescent="0.2">
      <c r="G2556" s="106"/>
      <c r="H2556" s="104" t="str">
        <f t="shared" si="44"/>
        <v/>
      </c>
      <c r="I2556" s="104"/>
      <c r="J2556" s="110" t="s">
        <v>7480</v>
      </c>
      <c r="K2556" s="110" t="s">
        <v>1095</v>
      </c>
      <c r="L2556" s="10" t="s">
        <v>11586</v>
      </c>
    </row>
    <row r="2557" spans="7:12" ht="15" x14ac:dyDescent="0.2">
      <c r="G2557" s="106"/>
      <c r="H2557" s="104" t="str">
        <f t="shared" si="44"/>
        <v/>
      </c>
      <c r="I2557" s="104"/>
      <c r="J2557" s="110" t="s">
        <v>7481</v>
      </c>
      <c r="K2557" s="110" t="s">
        <v>1095</v>
      </c>
      <c r="L2557" s="10" t="s">
        <v>11587</v>
      </c>
    </row>
    <row r="2558" spans="7:12" ht="15" x14ac:dyDescent="0.2">
      <c r="G2558" s="106"/>
      <c r="H2558" s="104" t="str">
        <f t="shared" si="44"/>
        <v/>
      </c>
      <c r="I2558" s="104"/>
      <c r="J2558" s="110" t="s">
        <v>7482</v>
      </c>
      <c r="K2558" s="110" t="s">
        <v>1095</v>
      </c>
      <c r="L2558" s="10" t="s">
        <v>11588</v>
      </c>
    </row>
    <row r="2559" spans="7:12" ht="15" x14ac:dyDescent="0.2">
      <c r="G2559" s="106"/>
      <c r="H2559" s="104" t="str">
        <f t="shared" si="44"/>
        <v/>
      </c>
      <c r="I2559" s="104"/>
      <c r="J2559" s="110" t="s">
        <v>7483</v>
      </c>
      <c r="K2559" s="110" t="s">
        <v>1095</v>
      </c>
      <c r="L2559" s="10" t="s">
        <v>11589</v>
      </c>
    </row>
    <row r="2560" spans="7:12" ht="15" x14ac:dyDescent="0.2">
      <c r="G2560" s="106"/>
      <c r="H2560" s="104" t="str">
        <f t="shared" si="44"/>
        <v/>
      </c>
      <c r="I2560" s="104"/>
      <c r="J2560" s="110" t="s">
        <v>7484</v>
      </c>
      <c r="K2560" s="110" t="s">
        <v>1095</v>
      </c>
      <c r="L2560" s="10" t="s">
        <v>11590</v>
      </c>
    </row>
    <row r="2561" spans="7:12" ht="15" x14ac:dyDescent="0.2">
      <c r="G2561" s="106"/>
      <c r="H2561" s="104" t="str">
        <f t="shared" si="44"/>
        <v/>
      </c>
      <c r="I2561" s="104"/>
      <c r="J2561" s="110" t="s">
        <v>7485</v>
      </c>
      <c r="K2561" s="110" t="s">
        <v>1095</v>
      </c>
      <c r="L2561" s="10" t="s">
        <v>11591</v>
      </c>
    </row>
    <row r="2562" spans="7:12" ht="15" x14ac:dyDescent="0.2">
      <c r="G2562" s="106"/>
      <c r="H2562" s="104" t="str">
        <f t="shared" si="44"/>
        <v/>
      </c>
      <c r="I2562" s="104"/>
      <c r="J2562" s="110" t="s">
        <v>7486</v>
      </c>
      <c r="K2562" s="110" t="s">
        <v>1095</v>
      </c>
      <c r="L2562" s="10" t="s">
        <v>11592</v>
      </c>
    </row>
    <row r="2563" spans="7:12" ht="15" x14ac:dyDescent="0.2">
      <c r="G2563" s="106"/>
      <c r="H2563" s="104" t="str">
        <f t="shared" si="44"/>
        <v/>
      </c>
      <c r="I2563" s="104"/>
      <c r="J2563" s="110" t="s">
        <v>7487</v>
      </c>
      <c r="K2563" s="110" t="s">
        <v>1095</v>
      </c>
      <c r="L2563" s="10" t="s">
        <v>11593</v>
      </c>
    </row>
    <row r="2564" spans="7:12" ht="15" x14ac:dyDescent="0.2">
      <c r="G2564" s="106"/>
      <c r="H2564" s="104" t="str">
        <f t="shared" si="44"/>
        <v/>
      </c>
      <c r="I2564" s="104"/>
      <c r="J2564" s="110" t="s">
        <v>7488</v>
      </c>
      <c r="K2564" s="110" t="s">
        <v>1095</v>
      </c>
      <c r="L2564" s="10" t="s">
        <v>1095</v>
      </c>
    </row>
    <row r="2565" spans="7:12" ht="15" x14ac:dyDescent="0.2">
      <c r="G2565" s="106"/>
      <c r="H2565" s="104" t="str">
        <f t="shared" si="44"/>
        <v/>
      </c>
      <c r="I2565" s="104"/>
      <c r="J2565" s="110" t="s">
        <v>7489</v>
      </c>
      <c r="K2565" s="110" t="s">
        <v>1095</v>
      </c>
      <c r="L2565" s="10" t="s">
        <v>11594</v>
      </c>
    </row>
    <row r="2566" spans="7:12" ht="15" x14ac:dyDescent="0.2">
      <c r="G2566" s="106"/>
      <c r="H2566" s="104" t="str">
        <f t="shared" si="44"/>
        <v/>
      </c>
      <c r="I2566" s="104"/>
      <c r="J2566" s="110" t="s">
        <v>7490</v>
      </c>
      <c r="K2566" s="110" t="s">
        <v>1095</v>
      </c>
      <c r="L2566" s="10" t="s">
        <v>11595</v>
      </c>
    </row>
    <row r="2567" spans="7:12" ht="15" x14ac:dyDescent="0.2">
      <c r="G2567" s="106"/>
      <c r="H2567" s="104" t="str">
        <f t="shared" si="44"/>
        <v/>
      </c>
      <c r="I2567" s="104"/>
      <c r="J2567" s="110" t="s">
        <v>7491</v>
      </c>
      <c r="K2567" s="110" t="s">
        <v>1095</v>
      </c>
      <c r="L2567" s="10" t="s">
        <v>11596</v>
      </c>
    </row>
    <row r="2568" spans="7:12" ht="15" x14ac:dyDescent="0.2">
      <c r="G2568" s="106"/>
      <c r="H2568" s="104" t="str">
        <f t="shared" si="44"/>
        <v/>
      </c>
      <c r="I2568" s="104"/>
      <c r="J2568" s="110" t="s">
        <v>7492</v>
      </c>
      <c r="K2568" s="110" t="s">
        <v>1095</v>
      </c>
      <c r="L2568" s="10" t="s">
        <v>11597</v>
      </c>
    </row>
    <row r="2569" spans="7:12" ht="15" x14ac:dyDescent="0.2">
      <c r="G2569" s="106"/>
      <c r="H2569" s="104" t="str">
        <f t="shared" ref="H2569:H2632" si="45">IF(I2569="","",IFERROR((INDEX(A:D,MATCH($I2569,D:D,0),2)),""))</f>
        <v/>
      </c>
      <c r="I2569" s="104"/>
      <c r="J2569" s="110" t="s">
        <v>7493</v>
      </c>
      <c r="K2569" s="110" t="s">
        <v>1095</v>
      </c>
      <c r="L2569" s="10" t="s">
        <v>11597</v>
      </c>
    </row>
    <row r="2570" spans="7:12" ht="15" x14ac:dyDescent="0.2">
      <c r="G2570" s="106"/>
      <c r="H2570" s="104" t="str">
        <f t="shared" si="45"/>
        <v/>
      </c>
      <c r="I2570" s="104"/>
      <c r="J2570" s="110" t="s">
        <v>7494</v>
      </c>
      <c r="K2570" s="110" t="s">
        <v>1095</v>
      </c>
      <c r="L2570" s="10" t="s">
        <v>11598</v>
      </c>
    </row>
    <row r="2571" spans="7:12" ht="15" x14ac:dyDescent="0.2">
      <c r="G2571" s="106"/>
      <c r="H2571" s="104" t="str">
        <f t="shared" si="45"/>
        <v/>
      </c>
      <c r="I2571" s="104"/>
      <c r="J2571" s="110" t="s">
        <v>7495</v>
      </c>
      <c r="K2571" s="110" t="s">
        <v>1095</v>
      </c>
      <c r="L2571" s="10" t="s">
        <v>11599</v>
      </c>
    </row>
    <row r="2572" spans="7:12" ht="15" x14ac:dyDescent="0.2">
      <c r="G2572" s="106"/>
      <c r="H2572" s="104" t="str">
        <f t="shared" si="45"/>
        <v/>
      </c>
      <c r="I2572" s="104"/>
      <c r="J2572" s="110" t="s">
        <v>7496</v>
      </c>
      <c r="K2572" s="110" t="s">
        <v>1095</v>
      </c>
      <c r="L2572" s="10" t="s">
        <v>11600</v>
      </c>
    </row>
    <row r="2573" spans="7:12" ht="15" x14ac:dyDescent="0.2">
      <c r="G2573" s="106"/>
      <c r="H2573" s="104" t="str">
        <f t="shared" si="45"/>
        <v/>
      </c>
      <c r="I2573" s="104"/>
      <c r="J2573" s="110" t="s">
        <v>7498</v>
      </c>
      <c r="K2573" s="110" t="s">
        <v>1095</v>
      </c>
      <c r="L2573" s="10" t="s">
        <v>11602</v>
      </c>
    </row>
    <row r="2574" spans="7:12" ht="15" x14ac:dyDescent="0.2">
      <c r="G2574" s="106"/>
      <c r="H2574" s="104" t="str">
        <f t="shared" si="45"/>
        <v/>
      </c>
      <c r="I2574" s="104"/>
      <c r="J2574" s="110" t="s">
        <v>7499</v>
      </c>
      <c r="K2574" s="110" t="s">
        <v>1095</v>
      </c>
      <c r="L2574" s="10" t="s">
        <v>11603</v>
      </c>
    </row>
    <row r="2575" spans="7:12" ht="15" x14ac:dyDescent="0.2">
      <c r="G2575" s="106"/>
      <c r="H2575" s="104" t="str">
        <f t="shared" si="45"/>
        <v/>
      </c>
      <c r="I2575" s="104"/>
      <c r="J2575" s="110" t="s">
        <v>7500</v>
      </c>
      <c r="K2575" s="110" t="s">
        <v>1095</v>
      </c>
      <c r="L2575" s="10" t="s">
        <v>11604</v>
      </c>
    </row>
    <row r="2576" spans="7:12" ht="15" x14ac:dyDescent="0.2">
      <c r="G2576" s="106"/>
      <c r="H2576" s="104" t="str">
        <f t="shared" si="45"/>
        <v/>
      </c>
      <c r="I2576" s="104"/>
      <c r="J2576" s="110" t="s">
        <v>7501</v>
      </c>
      <c r="K2576" s="110" t="s">
        <v>1095</v>
      </c>
      <c r="L2576" s="10" t="s">
        <v>11605</v>
      </c>
    </row>
    <row r="2577" spans="7:12" ht="15" x14ac:dyDescent="0.2">
      <c r="G2577" s="106"/>
      <c r="H2577" s="104" t="str">
        <f t="shared" si="45"/>
        <v/>
      </c>
      <c r="I2577" s="104"/>
      <c r="J2577" s="110" t="s">
        <v>14391</v>
      </c>
      <c r="K2577" s="110" t="s">
        <v>1095</v>
      </c>
      <c r="L2577" s="10" t="s">
        <v>11606</v>
      </c>
    </row>
    <row r="2578" spans="7:12" ht="15" x14ac:dyDescent="0.2">
      <c r="G2578" s="106"/>
      <c r="H2578" s="104" t="str">
        <f t="shared" si="45"/>
        <v/>
      </c>
      <c r="I2578" s="104"/>
      <c r="J2578" s="110" t="s">
        <v>7502</v>
      </c>
      <c r="K2578" s="110" t="s">
        <v>1095</v>
      </c>
      <c r="L2578" s="10" t="s">
        <v>1095</v>
      </c>
    </row>
    <row r="2579" spans="7:12" ht="15" x14ac:dyDescent="0.2">
      <c r="G2579" s="106"/>
      <c r="H2579" s="104" t="str">
        <f t="shared" si="45"/>
        <v/>
      </c>
      <c r="I2579" s="104"/>
      <c r="J2579" s="110" t="s">
        <v>7503</v>
      </c>
      <c r="K2579" s="110" t="s">
        <v>1095</v>
      </c>
      <c r="L2579" s="10" t="s">
        <v>1095</v>
      </c>
    </row>
    <row r="2580" spans="7:12" ht="15" x14ac:dyDescent="0.2">
      <c r="G2580" s="106"/>
      <c r="H2580" s="104" t="str">
        <f t="shared" si="45"/>
        <v/>
      </c>
      <c r="I2580" s="104"/>
      <c r="J2580" s="110" t="s">
        <v>7504</v>
      </c>
      <c r="K2580" s="110" t="s">
        <v>1095</v>
      </c>
      <c r="L2580" s="10" t="s">
        <v>11607</v>
      </c>
    </row>
    <row r="2581" spans="7:12" ht="15" x14ac:dyDescent="0.2">
      <c r="G2581" s="106"/>
      <c r="H2581" s="104" t="str">
        <f t="shared" si="45"/>
        <v/>
      </c>
      <c r="I2581" s="104"/>
      <c r="J2581" s="110" t="s">
        <v>7505</v>
      </c>
      <c r="K2581" s="110" t="s">
        <v>1095</v>
      </c>
      <c r="L2581" s="10" t="s">
        <v>11608</v>
      </c>
    </row>
    <row r="2582" spans="7:12" ht="15" x14ac:dyDescent="0.2">
      <c r="G2582" s="106"/>
      <c r="H2582" s="104" t="str">
        <f t="shared" si="45"/>
        <v/>
      </c>
      <c r="I2582" s="104"/>
      <c r="J2582" s="110" t="s">
        <v>7506</v>
      </c>
      <c r="K2582" s="110" t="s">
        <v>1095</v>
      </c>
      <c r="L2582" s="10" t="s">
        <v>11609</v>
      </c>
    </row>
    <row r="2583" spans="7:12" ht="15" x14ac:dyDescent="0.2">
      <c r="G2583" s="106"/>
      <c r="H2583" s="104" t="str">
        <f t="shared" si="45"/>
        <v/>
      </c>
      <c r="I2583" s="104"/>
      <c r="J2583" s="110" t="s">
        <v>7507</v>
      </c>
      <c r="K2583" s="110" t="s">
        <v>1095</v>
      </c>
      <c r="L2583" s="10" t="s">
        <v>11610</v>
      </c>
    </row>
    <row r="2584" spans="7:12" ht="15" x14ac:dyDescent="0.2">
      <c r="G2584" s="106"/>
      <c r="H2584" s="104" t="str">
        <f t="shared" si="45"/>
        <v/>
      </c>
      <c r="I2584" s="104"/>
      <c r="J2584" s="110" t="s">
        <v>7508</v>
      </c>
      <c r="K2584" s="110" t="s">
        <v>1095</v>
      </c>
      <c r="L2584" s="10" t="s">
        <v>11611</v>
      </c>
    </row>
    <row r="2585" spans="7:12" ht="15" x14ac:dyDescent="0.2">
      <c r="G2585" s="106"/>
      <c r="H2585" s="104" t="str">
        <f t="shared" si="45"/>
        <v/>
      </c>
      <c r="I2585" s="104"/>
      <c r="J2585" s="110" t="s">
        <v>7509</v>
      </c>
      <c r="K2585" s="110" t="s">
        <v>1095</v>
      </c>
      <c r="L2585" s="10" t="s">
        <v>11612</v>
      </c>
    </row>
    <row r="2586" spans="7:12" ht="15" x14ac:dyDescent="0.2">
      <c r="G2586" s="106"/>
      <c r="H2586" s="104" t="str">
        <f t="shared" si="45"/>
        <v/>
      </c>
      <c r="I2586" s="104"/>
      <c r="J2586" s="110" t="s">
        <v>7510</v>
      </c>
      <c r="K2586" s="110" t="s">
        <v>1095</v>
      </c>
      <c r="L2586" s="10" t="s">
        <v>11613</v>
      </c>
    </row>
    <row r="2587" spans="7:12" ht="15" x14ac:dyDescent="0.2">
      <c r="G2587" s="106"/>
      <c r="H2587" s="104" t="str">
        <f t="shared" si="45"/>
        <v/>
      </c>
      <c r="I2587" s="104"/>
      <c r="J2587" s="110" t="s">
        <v>14392</v>
      </c>
      <c r="K2587" s="110" t="s">
        <v>1095</v>
      </c>
      <c r="L2587" s="10" t="s">
        <v>11614</v>
      </c>
    </row>
    <row r="2588" spans="7:12" ht="15" x14ac:dyDescent="0.2">
      <c r="G2588" s="106"/>
      <c r="H2588" s="104" t="str">
        <f t="shared" si="45"/>
        <v/>
      </c>
      <c r="I2588" s="104"/>
      <c r="J2588" s="110" t="s">
        <v>14393</v>
      </c>
      <c r="K2588" s="110" t="s">
        <v>1095</v>
      </c>
      <c r="L2588" s="10" t="s">
        <v>11613</v>
      </c>
    </row>
    <row r="2589" spans="7:12" ht="15" x14ac:dyDescent="0.2">
      <c r="G2589" s="106"/>
      <c r="H2589" s="104" t="str">
        <f t="shared" si="45"/>
        <v/>
      </c>
      <c r="I2589" s="104"/>
      <c r="J2589" s="110" t="s">
        <v>14394</v>
      </c>
      <c r="K2589" s="110" t="s">
        <v>1095</v>
      </c>
      <c r="L2589" s="10" t="s">
        <v>11615</v>
      </c>
    </row>
    <row r="2590" spans="7:12" ht="15" x14ac:dyDescent="0.2">
      <c r="G2590" s="106"/>
      <c r="H2590" s="104" t="str">
        <f t="shared" si="45"/>
        <v/>
      </c>
      <c r="I2590" s="104"/>
      <c r="J2590" s="110" t="s">
        <v>7511</v>
      </c>
      <c r="K2590" s="110" t="s">
        <v>1095</v>
      </c>
      <c r="L2590" s="10" t="s">
        <v>11616</v>
      </c>
    </row>
    <row r="2591" spans="7:12" ht="15" x14ac:dyDescent="0.2">
      <c r="G2591" s="106"/>
      <c r="H2591" s="104" t="str">
        <f t="shared" si="45"/>
        <v/>
      </c>
      <c r="I2591" s="104"/>
      <c r="J2591" s="110" t="s">
        <v>7512</v>
      </c>
      <c r="K2591" s="110" t="s">
        <v>1095</v>
      </c>
      <c r="L2591" s="10" t="s">
        <v>11617</v>
      </c>
    </row>
    <row r="2592" spans="7:12" ht="15" x14ac:dyDescent="0.2">
      <c r="G2592" s="106"/>
      <c r="H2592" s="104" t="str">
        <f t="shared" si="45"/>
        <v/>
      </c>
      <c r="I2592" s="104"/>
      <c r="J2592" s="110" t="s">
        <v>7513</v>
      </c>
      <c r="K2592" s="110" t="s">
        <v>1095</v>
      </c>
      <c r="L2592" s="10" t="s">
        <v>11618</v>
      </c>
    </row>
    <row r="2593" spans="7:12" ht="15" x14ac:dyDescent="0.2">
      <c r="G2593" s="106"/>
      <c r="H2593" s="104" t="str">
        <f t="shared" si="45"/>
        <v/>
      </c>
      <c r="I2593" s="104"/>
      <c r="J2593" s="110" t="s">
        <v>7514</v>
      </c>
      <c r="K2593" s="110" t="s">
        <v>1095</v>
      </c>
      <c r="L2593" s="10" t="s">
        <v>11619</v>
      </c>
    </row>
    <row r="2594" spans="7:12" ht="15" x14ac:dyDescent="0.2">
      <c r="G2594" s="106"/>
      <c r="H2594" s="104" t="str">
        <f t="shared" si="45"/>
        <v/>
      </c>
      <c r="I2594" s="104"/>
      <c r="J2594" s="110" t="s">
        <v>7515</v>
      </c>
      <c r="K2594" s="110" t="s">
        <v>1095</v>
      </c>
      <c r="L2594" s="10" t="s">
        <v>11620</v>
      </c>
    </row>
    <row r="2595" spans="7:12" ht="15" x14ac:dyDescent="0.2">
      <c r="G2595" s="106"/>
      <c r="H2595" s="104" t="str">
        <f t="shared" si="45"/>
        <v/>
      </c>
      <c r="I2595" s="104"/>
      <c r="J2595" s="110" t="s">
        <v>7516</v>
      </c>
      <c r="K2595" s="110" t="s">
        <v>1095</v>
      </c>
      <c r="L2595" s="10" t="s">
        <v>11621</v>
      </c>
    </row>
    <row r="2596" spans="7:12" ht="15" x14ac:dyDescent="0.2">
      <c r="G2596" s="106"/>
      <c r="H2596" s="104" t="str">
        <f t="shared" si="45"/>
        <v/>
      </c>
      <c r="I2596" s="104"/>
      <c r="J2596" s="110" t="s">
        <v>7517</v>
      </c>
      <c r="K2596" s="110" t="s">
        <v>1095</v>
      </c>
      <c r="L2596" s="10" t="s">
        <v>11622</v>
      </c>
    </row>
    <row r="2597" spans="7:12" ht="15" x14ac:dyDescent="0.2">
      <c r="G2597" s="106"/>
      <c r="H2597" s="104" t="str">
        <f t="shared" si="45"/>
        <v/>
      </c>
      <c r="I2597" s="104"/>
      <c r="J2597" s="110" t="s">
        <v>7518</v>
      </c>
      <c r="K2597" s="110" t="s">
        <v>1095</v>
      </c>
      <c r="L2597" s="10" t="s">
        <v>11623</v>
      </c>
    </row>
    <row r="2598" spans="7:12" ht="15" x14ac:dyDescent="0.2">
      <c r="G2598" s="106"/>
      <c r="H2598" s="104" t="str">
        <f t="shared" si="45"/>
        <v/>
      </c>
      <c r="I2598" s="104"/>
      <c r="J2598" s="110" t="s">
        <v>7519</v>
      </c>
      <c r="K2598" s="110" t="s">
        <v>1095</v>
      </c>
      <c r="L2598" s="10" t="s">
        <v>11624</v>
      </c>
    </row>
    <row r="2599" spans="7:12" ht="15" x14ac:dyDescent="0.2">
      <c r="G2599" s="106"/>
      <c r="H2599" s="104" t="str">
        <f t="shared" si="45"/>
        <v/>
      </c>
      <c r="I2599" s="104"/>
      <c r="J2599" s="110" t="s">
        <v>7520</v>
      </c>
      <c r="K2599" s="110" t="s">
        <v>1095</v>
      </c>
      <c r="L2599" s="10" t="s">
        <v>11625</v>
      </c>
    </row>
    <row r="2600" spans="7:12" ht="15" x14ac:dyDescent="0.2">
      <c r="G2600" s="106"/>
      <c r="H2600" s="104" t="str">
        <f t="shared" si="45"/>
        <v/>
      </c>
      <c r="I2600" s="104"/>
      <c r="J2600" s="110" t="s">
        <v>7521</v>
      </c>
      <c r="K2600" s="110" t="s">
        <v>1095</v>
      </c>
      <c r="L2600" s="10" t="s">
        <v>1095</v>
      </c>
    </row>
    <row r="2601" spans="7:12" ht="15" x14ac:dyDescent="0.2">
      <c r="G2601" s="106"/>
      <c r="H2601" s="104" t="str">
        <f t="shared" si="45"/>
        <v/>
      </c>
      <c r="I2601" s="104"/>
      <c r="J2601" s="110" t="s">
        <v>7522</v>
      </c>
      <c r="K2601" s="110" t="s">
        <v>1095</v>
      </c>
      <c r="L2601" s="10" t="s">
        <v>11626</v>
      </c>
    </row>
    <row r="2602" spans="7:12" ht="15" x14ac:dyDescent="0.2">
      <c r="G2602" s="106"/>
      <c r="H2602" s="104" t="str">
        <f t="shared" si="45"/>
        <v/>
      </c>
      <c r="I2602" s="104"/>
      <c r="J2602" s="110" t="s">
        <v>7523</v>
      </c>
      <c r="K2602" s="110" t="s">
        <v>1095</v>
      </c>
      <c r="L2602" s="10" t="s">
        <v>11627</v>
      </c>
    </row>
    <row r="2603" spans="7:12" ht="15" x14ac:dyDescent="0.2">
      <c r="G2603" s="106"/>
      <c r="H2603" s="104" t="str">
        <f t="shared" si="45"/>
        <v/>
      </c>
      <c r="I2603" s="104"/>
      <c r="J2603" s="110" t="s">
        <v>7524</v>
      </c>
      <c r="K2603" s="110" t="s">
        <v>1095</v>
      </c>
      <c r="L2603" s="10" t="s">
        <v>11628</v>
      </c>
    </row>
    <row r="2604" spans="7:12" ht="15" x14ac:dyDescent="0.2">
      <c r="G2604" s="106"/>
      <c r="H2604" s="104" t="str">
        <f t="shared" si="45"/>
        <v/>
      </c>
      <c r="I2604" s="104"/>
      <c r="J2604" s="110" t="s">
        <v>7525</v>
      </c>
      <c r="K2604" s="110" t="s">
        <v>1095</v>
      </c>
      <c r="L2604" s="10" t="s">
        <v>11628</v>
      </c>
    </row>
    <row r="2605" spans="7:12" ht="15" x14ac:dyDescent="0.2">
      <c r="G2605" s="106"/>
      <c r="H2605" s="104" t="str">
        <f t="shared" si="45"/>
        <v/>
      </c>
      <c r="I2605" s="104"/>
      <c r="J2605" s="110" t="s">
        <v>7526</v>
      </c>
      <c r="K2605" s="110" t="s">
        <v>1095</v>
      </c>
      <c r="L2605" s="10" t="s">
        <v>11629</v>
      </c>
    </row>
    <row r="2606" spans="7:12" ht="15" x14ac:dyDescent="0.2">
      <c r="G2606" s="106"/>
      <c r="H2606" s="104" t="str">
        <f t="shared" si="45"/>
        <v/>
      </c>
      <c r="I2606" s="104"/>
      <c r="J2606" s="110" t="s">
        <v>7527</v>
      </c>
      <c r="K2606" s="110" t="s">
        <v>1095</v>
      </c>
      <c r="L2606" s="10" t="s">
        <v>11630</v>
      </c>
    </row>
    <row r="2607" spans="7:12" ht="15" x14ac:dyDescent="0.2">
      <c r="G2607" s="106"/>
      <c r="H2607" s="104" t="str">
        <f t="shared" si="45"/>
        <v/>
      </c>
      <c r="I2607" s="104"/>
      <c r="J2607" s="110" t="s">
        <v>7528</v>
      </c>
      <c r="K2607" s="110" t="s">
        <v>1095</v>
      </c>
      <c r="L2607" s="10" t="s">
        <v>11631</v>
      </c>
    </row>
    <row r="2608" spans="7:12" ht="15" x14ac:dyDescent="0.2">
      <c r="G2608" s="106"/>
      <c r="H2608" s="104" t="str">
        <f t="shared" si="45"/>
        <v/>
      </c>
      <c r="I2608" s="104"/>
      <c r="J2608" s="110" t="s">
        <v>7529</v>
      </c>
      <c r="K2608" s="110" t="s">
        <v>1095</v>
      </c>
      <c r="L2608" s="10" t="s">
        <v>11632</v>
      </c>
    </row>
    <row r="2609" spans="7:12" ht="15" x14ac:dyDescent="0.2">
      <c r="G2609" s="106"/>
      <c r="H2609" s="104" t="str">
        <f t="shared" si="45"/>
        <v/>
      </c>
      <c r="I2609" s="104"/>
      <c r="J2609" s="110" t="s">
        <v>7530</v>
      </c>
      <c r="K2609" s="110" t="s">
        <v>1095</v>
      </c>
      <c r="L2609" s="10" t="s">
        <v>11633</v>
      </c>
    </row>
    <row r="2610" spans="7:12" ht="15" x14ac:dyDescent="0.2">
      <c r="G2610" s="106"/>
      <c r="H2610" s="104" t="str">
        <f t="shared" si="45"/>
        <v/>
      </c>
      <c r="I2610" s="104"/>
      <c r="J2610" s="110" t="s">
        <v>7531</v>
      </c>
      <c r="K2610" s="110" t="s">
        <v>1095</v>
      </c>
      <c r="L2610" s="10" t="s">
        <v>11634</v>
      </c>
    </row>
    <row r="2611" spans="7:12" ht="15" x14ac:dyDescent="0.2">
      <c r="G2611" s="106"/>
      <c r="H2611" s="104" t="str">
        <f t="shared" si="45"/>
        <v/>
      </c>
      <c r="I2611" s="104"/>
      <c r="J2611" s="110" t="s">
        <v>7532</v>
      </c>
      <c r="K2611" s="110" t="s">
        <v>1095</v>
      </c>
      <c r="L2611" s="10" t="s">
        <v>1095</v>
      </c>
    </row>
    <row r="2612" spans="7:12" ht="15" x14ac:dyDescent="0.2">
      <c r="G2612" s="106"/>
      <c r="H2612" s="104" t="str">
        <f t="shared" si="45"/>
        <v/>
      </c>
      <c r="I2612" s="104"/>
      <c r="J2612" s="110" t="s">
        <v>15022</v>
      </c>
      <c r="K2612" s="110" t="s">
        <v>1095</v>
      </c>
      <c r="L2612" s="10" t="s">
        <v>11635</v>
      </c>
    </row>
    <row r="2613" spans="7:12" ht="15" x14ac:dyDescent="0.2">
      <c r="G2613" s="106"/>
      <c r="H2613" s="104" t="str">
        <f t="shared" si="45"/>
        <v/>
      </c>
      <c r="I2613" s="104"/>
      <c r="J2613" s="110" t="s">
        <v>7533</v>
      </c>
      <c r="K2613" s="110" t="s">
        <v>1095</v>
      </c>
      <c r="L2613" s="10" t="s">
        <v>11635</v>
      </c>
    </row>
    <row r="2614" spans="7:12" ht="15" x14ac:dyDescent="0.2">
      <c r="G2614" s="106"/>
      <c r="H2614" s="104" t="str">
        <f t="shared" si="45"/>
        <v/>
      </c>
      <c r="I2614" s="104"/>
      <c r="J2614" s="110" t="s">
        <v>14395</v>
      </c>
      <c r="K2614" s="110" t="s">
        <v>1095</v>
      </c>
      <c r="L2614" s="10" t="s">
        <v>11636</v>
      </c>
    </row>
    <row r="2615" spans="7:12" ht="15" x14ac:dyDescent="0.2">
      <c r="G2615" s="106"/>
      <c r="H2615" s="104" t="str">
        <f t="shared" si="45"/>
        <v/>
      </c>
      <c r="I2615" s="104"/>
      <c r="J2615" s="110" t="s">
        <v>14396</v>
      </c>
      <c r="K2615" s="110" t="s">
        <v>1095</v>
      </c>
      <c r="L2615" s="10" t="s">
        <v>11637</v>
      </c>
    </row>
    <row r="2616" spans="7:12" ht="15" x14ac:dyDescent="0.2">
      <c r="G2616" s="106"/>
      <c r="H2616" s="104" t="str">
        <f t="shared" si="45"/>
        <v/>
      </c>
      <c r="I2616" s="104"/>
      <c r="J2616" s="110" t="s">
        <v>7534</v>
      </c>
      <c r="K2616" s="110" t="s">
        <v>1095</v>
      </c>
      <c r="L2616" s="10" t="s">
        <v>11638</v>
      </c>
    </row>
    <row r="2617" spans="7:12" ht="15" x14ac:dyDescent="0.2">
      <c r="G2617" s="106"/>
      <c r="H2617" s="104" t="str">
        <f t="shared" si="45"/>
        <v/>
      </c>
      <c r="I2617" s="104"/>
      <c r="J2617" s="110" t="s">
        <v>7535</v>
      </c>
      <c r="K2617" s="110" t="s">
        <v>1095</v>
      </c>
      <c r="L2617" s="10" t="s">
        <v>11639</v>
      </c>
    </row>
    <row r="2618" spans="7:12" ht="15" x14ac:dyDescent="0.2">
      <c r="G2618" s="106"/>
      <c r="H2618" s="104" t="str">
        <f t="shared" si="45"/>
        <v/>
      </c>
      <c r="I2618" s="104"/>
      <c r="J2618" s="110" t="s">
        <v>7536</v>
      </c>
      <c r="K2618" s="110" t="s">
        <v>1095</v>
      </c>
      <c r="L2618" s="10" t="s">
        <v>11638</v>
      </c>
    </row>
    <row r="2619" spans="7:12" ht="15" x14ac:dyDescent="0.2">
      <c r="G2619" s="106"/>
      <c r="H2619" s="104" t="str">
        <f t="shared" si="45"/>
        <v/>
      </c>
      <c r="I2619" s="104"/>
      <c r="J2619" s="110" t="s">
        <v>7537</v>
      </c>
      <c r="K2619" s="110" t="s">
        <v>1095</v>
      </c>
      <c r="L2619" s="10" t="s">
        <v>11640</v>
      </c>
    </row>
    <row r="2620" spans="7:12" ht="15" x14ac:dyDescent="0.2">
      <c r="G2620" s="106"/>
      <c r="H2620" s="104" t="str">
        <f t="shared" si="45"/>
        <v/>
      </c>
      <c r="I2620" s="104"/>
      <c r="J2620" s="110" t="s">
        <v>7538</v>
      </c>
      <c r="K2620" s="110" t="s">
        <v>1095</v>
      </c>
      <c r="L2620" s="10" t="s">
        <v>11641</v>
      </c>
    </row>
    <row r="2621" spans="7:12" ht="15" x14ac:dyDescent="0.2">
      <c r="G2621" s="106"/>
      <c r="H2621" s="104" t="str">
        <f t="shared" si="45"/>
        <v/>
      </c>
      <c r="I2621" s="104"/>
      <c r="J2621" s="110" t="s">
        <v>14397</v>
      </c>
      <c r="K2621" s="110" t="s">
        <v>1095</v>
      </c>
      <c r="L2621" s="10" t="s">
        <v>11642</v>
      </c>
    </row>
    <row r="2622" spans="7:12" ht="15" x14ac:dyDescent="0.2">
      <c r="G2622" s="106"/>
      <c r="H2622" s="104" t="str">
        <f t="shared" si="45"/>
        <v/>
      </c>
      <c r="I2622" s="104"/>
      <c r="J2622" s="110" t="s">
        <v>7539</v>
      </c>
      <c r="K2622" s="110" t="s">
        <v>1095</v>
      </c>
      <c r="L2622" s="10" t="s">
        <v>11643</v>
      </c>
    </row>
    <row r="2623" spans="7:12" ht="15" x14ac:dyDescent="0.2">
      <c r="G2623" s="106"/>
      <c r="H2623" s="104" t="str">
        <f t="shared" si="45"/>
        <v/>
      </c>
      <c r="I2623" s="104"/>
      <c r="J2623" s="110" t="s">
        <v>7540</v>
      </c>
      <c r="K2623" s="110" t="s">
        <v>1095</v>
      </c>
      <c r="L2623" s="10" t="s">
        <v>11644</v>
      </c>
    </row>
    <row r="2624" spans="7:12" ht="15" x14ac:dyDescent="0.2">
      <c r="G2624" s="106"/>
      <c r="H2624" s="104" t="str">
        <f t="shared" si="45"/>
        <v/>
      </c>
      <c r="I2624" s="104"/>
      <c r="J2624" s="110" t="s">
        <v>7541</v>
      </c>
      <c r="K2624" s="110" t="s">
        <v>1095</v>
      </c>
      <c r="L2624" s="10" t="s">
        <v>11645</v>
      </c>
    </row>
    <row r="2625" spans="7:12" ht="15" x14ac:dyDescent="0.2">
      <c r="G2625" s="106"/>
      <c r="H2625" s="104" t="str">
        <f t="shared" si="45"/>
        <v/>
      </c>
      <c r="I2625" s="104"/>
      <c r="J2625" s="110" t="s">
        <v>14398</v>
      </c>
      <c r="K2625" s="110" t="s">
        <v>1095</v>
      </c>
      <c r="L2625" s="10" t="s">
        <v>11646</v>
      </c>
    </row>
    <row r="2626" spans="7:12" ht="15" x14ac:dyDescent="0.2">
      <c r="G2626" s="106"/>
      <c r="H2626" s="104" t="str">
        <f t="shared" si="45"/>
        <v/>
      </c>
      <c r="I2626" s="104"/>
      <c r="J2626" s="110" t="s">
        <v>7542</v>
      </c>
      <c r="K2626" s="110" t="s">
        <v>1095</v>
      </c>
      <c r="L2626" s="10" t="s">
        <v>11645</v>
      </c>
    </row>
    <row r="2627" spans="7:12" ht="15" x14ac:dyDescent="0.2">
      <c r="G2627" s="106"/>
      <c r="H2627" s="104" t="str">
        <f t="shared" si="45"/>
        <v/>
      </c>
      <c r="I2627" s="104"/>
      <c r="J2627" s="110" t="s">
        <v>7543</v>
      </c>
      <c r="K2627" s="110" t="s">
        <v>1095</v>
      </c>
      <c r="L2627" s="10" t="s">
        <v>11647</v>
      </c>
    </row>
    <row r="2628" spans="7:12" ht="15" x14ac:dyDescent="0.2">
      <c r="G2628" s="106"/>
      <c r="H2628" s="104" t="str">
        <f t="shared" si="45"/>
        <v/>
      </c>
      <c r="I2628" s="104"/>
      <c r="J2628" s="110" t="s">
        <v>7544</v>
      </c>
      <c r="K2628" s="110" t="s">
        <v>1095</v>
      </c>
      <c r="L2628" s="10" t="s">
        <v>11648</v>
      </c>
    </row>
    <row r="2629" spans="7:12" ht="15" x14ac:dyDescent="0.2">
      <c r="G2629" s="106"/>
      <c r="H2629" s="104" t="str">
        <f t="shared" si="45"/>
        <v/>
      </c>
      <c r="I2629" s="104"/>
      <c r="J2629" s="110" t="s">
        <v>7545</v>
      </c>
      <c r="K2629" s="110" t="s">
        <v>1095</v>
      </c>
      <c r="L2629" s="10" t="s">
        <v>11649</v>
      </c>
    </row>
    <row r="2630" spans="7:12" ht="15" x14ac:dyDescent="0.2">
      <c r="G2630" s="106"/>
      <c r="H2630" s="104" t="str">
        <f t="shared" si="45"/>
        <v/>
      </c>
      <c r="I2630" s="104"/>
      <c r="J2630" s="110" t="s">
        <v>7546</v>
      </c>
      <c r="K2630" s="110" t="s">
        <v>1095</v>
      </c>
      <c r="L2630" s="10" t="s">
        <v>11650</v>
      </c>
    </row>
    <row r="2631" spans="7:12" ht="15" x14ac:dyDescent="0.2">
      <c r="G2631" s="106"/>
      <c r="H2631" s="104" t="str">
        <f t="shared" si="45"/>
        <v/>
      </c>
      <c r="I2631" s="104"/>
      <c r="J2631" s="110" t="s">
        <v>14399</v>
      </c>
      <c r="K2631" s="110" t="s">
        <v>1095</v>
      </c>
      <c r="L2631" s="10" t="s">
        <v>11651</v>
      </c>
    </row>
    <row r="2632" spans="7:12" ht="15" x14ac:dyDescent="0.2">
      <c r="G2632" s="106"/>
      <c r="H2632" s="104" t="str">
        <f t="shared" si="45"/>
        <v/>
      </c>
      <c r="I2632" s="104"/>
      <c r="J2632" s="110" t="s">
        <v>7547</v>
      </c>
      <c r="K2632" s="110" t="s">
        <v>1095</v>
      </c>
      <c r="L2632" s="10" t="s">
        <v>11652</v>
      </c>
    </row>
    <row r="2633" spans="7:12" ht="15" x14ac:dyDescent="0.2">
      <c r="G2633" s="106"/>
      <c r="H2633" s="104" t="str">
        <f t="shared" ref="H2633:H2696" si="46">IF(I2633="","",IFERROR((INDEX(A:D,MATCH($I2633,D:D,0),2)),""))</f>
        <v/>
      </c>
      <c r="I2633" s="104"/>
      <c r="J2633" s="110" t="s">
        <v>7548</v>
      </c>
      <c r="K2633" s="110" t="s">
        <v>1095</v>
      </c>
      <c r="L2633" s="10" t="s">
        <v>11653</v>
      </c>
    </row>
    <row r="2634" spans="7:12" ht="15" x14ac:dyDescent="0.2">
      <c r="G2634" s="106"/>
      <c r="H2634" s="104" t="str">
        <f t="shared" si="46"/>
        <v/>
      </c>
      <c r="I2634" s="104"/>
      <c r="J2634" s="110" t="s">
        <v>14400</v>
      </c>
      <c r="K2634" s="110" t="s">
        <v>1095</v>
      </c>
      <c r="L2634" s="10" t="s">
        <v>11654</v>
      </c>
    </row>
    <row r="2635" spans="7:12" ht="15" x14ac:dyDescent="0.2">
      <c r="G2635" s="106"/>
      <c r="H2635" s="104" t="str">
        <f t="shared" si="46"/>
        <v/>
      </c>
      <c r="I2635" s="104"/>
      <c r="J2635" s="110" t="s">
        <v>7549</v>
      </c>
      <c r="K2635" s="110" t="s">
        <v>1095</v>
      </c>
      <c r="L2635" s="10" t="s">
        <v>11655</v>
      </c>
    </row>
    <row r="2636" spans="7:12" ht="15" x14ac:dyDescent="0.2">
      <c r="G2636" s="106"/>
      <c r="H2636" s="104" t="str">
        <f t="shared" si="46"/>
        <v/>
      </c>
      <c r="I2636" s="104"/>
      <c r="J2636" s="110" t="s">
        <v>14401</v>
      </c>
      <c r="K2636" s="110" t="s">
        <v>1095</v>
      </c>
      <c r="L2636" s="10" t="s">
        <v>11656</v>
      </c>
    </row>
    <row r="2637" spans="7:12" ht="15" x14ac:dyDescent="0.2">
      <c r="G2637" s="106"/>
      <c r="H2637" s="104" t="str">
        <f t="shared" si="46"/>
        <v/>
      </c>
      <c r="I2637" s="104"/>
      <c r="J2637" s="110" t="s">
        <v>7550</v>
      </c>
      <c r="K2637" s="110" t="s">
        <v>1095</v>
      </c>
      <c r="L2637" s="10" t="s">
        <v>11657</v>
      </c>
    </row>
    <row r="2638" spans="7:12" ht="15" x14ac:dyDescent="0.2">
      <c r="G2638" s="106"/>
      <c r="H2638" s="104" t="str">
        <f t="shared" si="46"/>
        <v/>
      </c>
      <c r="I2638" s="104"/>
      <c r="J2638" s="110" t="s">
        <v>7551</v>
      </c>
      <c r="K2638" s="110" t="s">
        <v>1095</v>
      </c>
      <c r="L2638" s="10" t="s">
        <v>11658</v>
      </c>
    </row>
    <row r="2639" spans="7:12" ht="15" x14ac:dyDescent="0.2">
      <c r="G2639" s="106"/>
      <c r="H2639" s="104" t="str">
        <f t="shared" si="46"/>
        <v/>
      </c>
      <c r="I2639" s="104"/>
      <c r="J2639" s="110" t="s">
        <v>7552</v>
      </c>
      <c r="K2639" s="110" t="s">
        <v>1095</v>
      </c>
      <c r="L2639" s="10" t="s">
        <v>11659</v>
      </c>
    </row>
    <row r="2640" spans="7:12" ht="15" x14ac:dyDescent="0.2">
      <c r="G2640" s="106"/>
      <c r="H2640" s="104" t="str">
        <f t="shared" si="46"/>
        <v/>
      </c>
      <c r="I2640" s="104"/>
      <c r="J2640" s="110" t="s">
        <v>14402</v>
      </c>
      <c r="K2640" s="110" t="s">
        <v>1095</v>
      </c>
      <c r="L2640" s="10" t="s">
        <v>11660</v>
      </c>
    </row>
    <row r="2641" spans="7:12" ht="15" x14ac:dyDescent="0.2">
      <c r="G2641" s="106"/>
      <c r="H2641" s="104" t="str">
        <f t="shared" si="46"/>
        <v/>
      </c>
      <c r="I2641" s="104"/>
      <c r="J2641" s="110" t="s">
        <v>14403</v>
      </c>
      <c r="K2641" s="110" t="s">
        <v>1095</v>
      </c>
      <c r="L2641" s="10" t="s">
        <v>11661</v>
      </c>
    </row>
    <row r="2642" spans="7:12" ht="15" x14ac:dyDescent="0.2">
      <c r="G2642" s="106"/>
      <c r="H2642" s="104" t="str">
        <f t="shared" si="46"/>
        <v/>
      </c>
      <c r="I2642" s="104"/>
      <c r="J2642" s="110" t="s">
        <v>14404</v>
      </c>
      <c r="K2642" s="110" t="s">
        <v>1095</v>
      </c>
      <c r="L2642" s="10" t="s">
        <v>11661</v>
      </c>
    </row>
    <row r="2643" spans="7:12" ht="15" x14ac:dyDescent="0.2">
      <c r="G2643" s="106"/>
      <c r="H2643" s="104" t="str">
        <f t="shared" si="46"/>
        <v/>
      </c>
      <c r="I2643" s="104"/>
      <c r="J2643" s="110" t="s">
        <v>7553</v>
      </c>
      <c r="K2643" s="110" t="s">
        <v>1095</v>
      </c>
      <c r="L2643" s="10" t="s">
        <v>11662</v>
      </c>
    </row>
    <row r="2644" spans="7:12" ht="15" x14ac:dyDescent="0.2">
      <c r="G2644" s="106"/>
      <c r="H2644" s="104" t="str">
        <f t="shared" si="46"/>
        <v/>
      </c>
      <c r="I2644" s="104"/>
      <c r="J2644" s="110" t="s">
        <v>7554</v>
      </c>
      <c r="K2644" s="110" t="s">
        <v>1095</v>
      </c>
      <c r="L2644" s="10" t="s">
        <v>11663</v>
      </c>
    </row>
    <row r="2645" spans="7:12" ht="15" x14ac:dyDescent="0.2">
      <c r="G2645" s="106"/>
      <c r="H2645" s="104" t="str">
        <f t="shared" si="46"/>
        <v/>
      </c>
      <c r="I2645" s="104"/>
      <c r="J2645" s="110" t="s">
        <v>7555</v>
      </c>
      <c r="K2645" s="110" t="s">
        <v>1095</v>
      </c>
      <c r="L2645" s="10" t="s">
        <v>11664</v>
      </c>
    </row>
    <row r="2646" spans="7:12" ht="15" x14ac:dyDescent="0.2">
      <c r="G2646" s="106"/>
      <c r="H2646" s="104" t="str">
        <f t="shared" si="46"/>
        <v/>
      </c>
      <c r="I2646" s="104"/>
      <c r="J2646" s="110" t="s">
        <v>7556</v>
      </c>
      <c r="K2646" s="110" t="s">
        <v>1095</v>
      </c>
      <c r="L2646" s="10" t="s">
        <v>11665</v>
      </c>
    </row>
    <row r="2647" spans="7:12" ht="15" x14ac:dyDescent="0.2">
      <c r="G2647" s="106"/>
      <c r="H2647" s="104" t="str">
        <f t="shared" si="46"/>
        <v/>
      </c>
      <c r="I2647" s="104"/>
      <c r="J2647" s="110" t="s">
        <v>14405</v>
      </c>
      <c r="K2647" s="110" t="s">
        <v>1095</v>
      </c>
      <c r="L2647" s="10" t="s">
        <v>11666</v>
      </c>
    </row>
    <row r="2648" spans="7:12" ht="15" x14ac:dyDescent="0.2">
      <c r="G2648" s="106"/>
      <c r="H2648" s="104" t="str">
        <f t="shared" si="46"/>
        <v/>
      </c>
      <c r="I2648" s="104"/>
      <c r="J2648" s="110" t="s">
        <v>7557</v>
      </c>
      <c r="K2648" s="110" t="s">
        <v>1095</v>
      </c>
      <c r="L2648" s="10" t="s">
        <v>11667</v>
      </c>
    </row>
    <row r="2649" spans="7:12" ht="15" x14ac:dyDescent="0.2">
      <c r="G2649" s="106"/>
      <c r="H2649" s="104" t="str">
        <f t="shared" si="46"/>
        <v/>
      </c>
      <c r="I2649" s="104"/>
      <c r="J2649" s="110" t="s">
        <v>7558</v>
      </c>
      <c r="K2649" s="110" t="s">
        <v>1095</v>
      </c>
      <c r="L2649" s="10" t="s">
        <v>11668</v>
      </c>
    </row>
    <row r="2650" spans="7:12" ht="15" x14ac:dyDescent="0.2">
      <c r="G2650" s="106"/>
      <c r="H2650" s="104" t="str">
        <f t="shared" si="46"/>
        <v/>
      </c>
      <c r="I2650" s="104"/>
      <c r="J2650" s="110" t="s">
        <v>14406</v>
      </c>
      <c r="K2650" s="110" t="s">
        <v>1095</v>
      </c>
      <c r="L2650" s="10" t="s">
        <v>11669</v>
      </c>
    </row>
    <row r="2651" spans="7:12" ht="15" x14ac:dyDescent="0.2">
      <c r="G2651" s="106"/>
      <c r="H2651" s="104" t="str">
        <f t="shared" si="46"/>
        <v/>
      </c>
      <c r="I2651" s="104"/>
      <c r="J2651" s="110" t="s">
        <v>7559</v>
      </c>
      <c r="K2651" s="110" t="s">
        <v>1095</v>
      </c>
      <c r="L2651" s="10" t="s">
        <v>11670</v>
      </c>
    </row>
    <row r="2652" spans="7:12" ht="15" x14ac:dyDescent="0.2">
      <c r="G2652" s="106"/>
      <c r="H2652" s="104" t="str">
        <f t="shared" si="46"/>
        <v/>
      </c>
      <c r="I2652" s="104"/>
      <c r="J2652" s="110" t="s">
        <v>14025</v>
      </c>
      <c r="K2652" s="110" t="s">
        <v>1095</v>
      </c>
      <c r="L2652" s="10" t="s">
        <v>11671</v>
      </c>
    </row>
    <row r="2653" spans="7:12" ht="15" x14ac:dyDescent="0.2">
      <c r="G2653" s="106"/>
      <c r="H2653" s="104" t="str">
        <f t="shared" si="46"/>
        <v/>
      </c>
      <c r="I2653" s="104"/>
      <c r="J2653" s="110" t="s">
        <v>7560</v>
      </c>
      <c r="K2653" s="110" t="s">
        <v>1095</v>
      </c>
      <c r="L2653" s="10" t="s">
        <v>11672</v>
      </c>
    </row>
    <row r="2654" spans="7:12" ht="15" x14ac:dyDescent="0.2">
      <c r="G2654" s="106"/>
      <c r="H2654" s="104" t="str">
        <f t="shared" si="46"/>
        <v/>
      </c>
      <c r="I2654" s="104"/>
      <c r="J2654" s="110" t="s">
        <v>7561</v>
      </c>
      <c r="K2654" s="110" t="s">
        <v>1095</v>
      </c>
      <c r="L2654" s="10" t="s">
        <v>11673</v>
      </c>
    </row>
    <row r="2655" spans="7:12" ht="15" x14ac:dyDescent="0.2">
      <c r="G2655" s="106"/>
      <c r="H2655" s="104" t="str">
        <f t="shared" si="46"/>
        <v/>
      </c>
      <c r="I2655" s="104"/>
      <c r="J2655" s="110" t="s">
        <v>7562</v>
      </c>
      <c r="K2655" s="110" t="s">
        <v>1095</v>
      </c>
      <c r="L2655" s="10" t="s">
        <v>11674</v>
      </c>
    </row>
    <row r="2656" spans="7:12" ht="15" x14ac:dyDescent="0.2">
      <c r="G2656" s="106"/>
      <c r="H2656" s="104" t="str">
        <f t="shared" si="46"/>
        <v/>
      </c>
      <c r="I2656" s="104"/>
      <c r="J2656" s="110" t="s">
        <v>14407</v>
      </c>
      <c r="K2656" s="110" t="s">
        <v>1095</v>
      </c>
      <c r="L2656" s="10" t="s">
        <v>11675</v>
      </c>
    </row>
    <row r="2657" spans="7:12" ht="15" x14ac:dyDescent="0.2">
      <c r="G2657" s="106"/>
      <c r="H2657" s="104" t="str">
        <f t="shared" si="46"/>
        <v/>
      </c>
      <c r="I2657" s="104"/>
      <c r="J2657" s="110" t="s">
        <v>7563</v>
      </c>
      <c r="K2657" s="110" t="s">
        <v>1095</v>
      </c>
      <c r="L2657" s="10" t="s">
        <v>1095</v>
      </c>
    </row>
    <row r="2658" spans="7:12" ht="15" x14ac:dyDescent="0.2">
      <c r="G2658" s="106"/>
      <c r="H2658" s="104" t="str">
        <f t="shared" si="46"/>
        <v/>
      </c>
      <c r="I2658" s="104"/>
      <c r="J2658" s="110" t="s">
        <v>14408</v>
      </c>
      <c r="K2658" s="110" t="s">
        <v>1095</v>
      </c>
      <c r="L2658" s="10" t="s">
        <v>11676</v>
      </c>
    </row>
    <row r="2659" spans="7:12" ht="15" x14ac:dyDescent="0.2">
      <c r="G2659" s="106"/>
      <c r="H2659" s="104" t="str">
        <f t="shared" si="46"/>
        <v/>
      </c>
      <c r="I2659" s="104"/>
      <c r="J2659" s="110" t="s">
        <v>7564</v>
      </c>
      <c r="K2659" s="110" t="s">
        <v>1095</v>
      </c>
      <c r="L2659" s="10" t="s">
        <v>11677</v>
      </c>
    </row>
    <row r="2660" spans="7:12" ht="15" x14ac:dyDescent="0.2">
      <c r="G2660" s="106"/>
      <c r="H2660" s="104" t="str">
        <f t="shared" si="46"/>
        <v/>
      </c>
      <c r="I2660" s="104"/>
      <c r="J2660" s="110" t="s">
        <v>7565</v>
      </c>
      <c r="K2660" s="110" t="s">
        <v>1095</v>
      </c>
      <c r="L2660" s="10" t="s">
        <v>11678</v>
      </c>
    </row>
    <row r="2661" spans="7:12" ht="15" x14ac:dyDescent="0.2">
      <c r="G2661" s="106"/>
      <c r="H2661" s="104" t="str">
        <f t="shared" si="46"/>
        <v/>
      </c>
      <c r="I2661" s="104"/>
      <c r="J2661" s="110" t="s">
        <v>7566</v>
      </c>
      <c r="K2661" s="110" t="s">
        <v>1095</v>
      </c>
      <c r="L2661" s="10" t="s">
        <v>11679</v>
      </c>
    </row>
    <row r="2662" spans="7:12" ht="15" x14ac:dyDescent="0.2">
      <c r="G2662" s="106"/>
      <c r="H2662" s="104" t="str">
        <f t="shared" si="46"/>
        <v/>
      </c>
      <c r="I2662" s="104"/>
      <c r="J2662" s="110" t="s">
        <v>7567</v>
      </c>
      <c r="K2662" s="110" t="s">
        <v>1095</v>
      </c>
      <c r="L2662" s="10" t="s">
        <v>11680</v>
      </c>
    </row>
    <row r="2663" spans="7:12" ht="15" x14ac:dyDescent="0.2">
      <c r="G2663" s="106"/>
      <c r="H2663" s="104" t="str">
        <f t="shared" si="46"/>
        <v/>
      </c>
      <c r="I2663" s="104"/>
      <c r="J2663" s="110" t="s">
        <v>14409</v>
      </c>
      <c r="K2663" s="110" t="s">
        <v>1095</v>
      </c>
      <c r="L2663" s="10" t="s">
        <v>11681</v>
      </c>
    </row>
    <row r="2664" spans="7:12" ht="15" x14ac:dyDescent="0.2">
      <c r="G2664" s="106"/>
      <c r="H2664" s="104" t="str">
        <f t="shared" si="46"/>
        <v/>
      </c>
      <c r="I2664" s="104"/>
      <c r="J2664" s="110" t="s">
        <v>7568</v>
      </c>
      <c r="K2664" s="110" t="s">
        <v>1095</v>
      </c>
      <c r="L2664" s="10" t="s">
        <v>11682</v>
      </c>
    </row>
    <row r="2665" spans="7:12" ht="15" x14ac:dyDescent="0.2">
      <c r="G2665" s="106"/>
      <c r="H2665" s="104" t="str">
        <f t="shared" si="46"/>
        <v/>
      </c>
      <c r="I2665" s="104"/>
      <c r="J2665" s="110" t="s">
        <v>14410</v>
      </c>
      <c r="K2665" s="110" t="s">
        <v>1095</v>
      </c>
      <c r="L2665" s="10" t="s">
        <v>11683</v>
      </c>
    </row>
    <row r="2666" spans="7:12" ht="15" x14ac:dyDescent="0.2">
      <c r="G2666" s="106"/>
      <c r="H2666" s="104" t="str">
        <f t="shared" si="46"/>
        <v/>
      </c>
      <c r="I2666" s="104"/>
      <c r="J2666" s="110" t="s">
        <v>7569</v>
      </c>
      <c r="K2666" s="110" t="s">
        <v>1095</v>
      </c>
      <c r="L2666" s="10" t="s">
        <v>11684</v>
      </c>
    </row>
    <row r="2667" spans="7:12" ht="15" x14ac:dyDescent="0.2">
      <c r="G2667" s="106"/>
      <c r="H2667" s="104" t="str">
        <f t="shared" si="46"/>
        <v/>
      </c>
      <c r="I2667" s="104"/>
      <c r="J2667" s="110" t="s">
        <v>7570</v>
      </c>
      <c r="K2667" s="110" t="s">
        <v>1095</v>
      </c>
      <c r="L2667" s="10" t="s">
        <v>11685</v>
      </c>
    </row>
    <row r="2668" spans="7:12" ht="15" x14ac:dyDescent="0.2">
      <c r="G2668" s="106"/>
      <c r="H2668" s="104" t="str">
        <f t="shared" si="46"/>
        <v/>
      </c>
      <c r="I2668" s="104"/>
      <c r="J2668" s="110" t="s">
        <v>7571</v>
      </c>
      <c r="K2668" s="110" t="s">
        <v>1095</v>
      </c>
      <c r="L2668" s="10" t="s">
        <v>11686</v>
      </c>
    </row>
    <row r="2669" spans="7:12" ht="15" x14ac:dyDescent="0.2">
      <c r="G2669" s="106"/>
      <c r="H2669" s="104" t="str">
        <f t="shared" si="46"/>
        <v/>
      </c>
      <c r="I2669" s="104"/>
      <c r="J2669" s="110" t="s">
        <v>7572</v>
      </c>
      <c r="K2669" s="110" t="s">
        <v>1095</v>
      </c>
      <c r="L2669" s="10" t="s">
        <v>11687</v>
      </c>
    </row>
    <row r="2670" spans="7:12" ht="15" x14ac:dyDescent="0.2">
      <c r="G2670" s="106"/>
      <c r="H2670" s="104" t="str">
        <f t="shared" si="46"/>
        <v/>
      </c>
      <c r="I2670" s="104"/>
      <c r="J2670" s="110" t="s">
        <v>7573</v>
      </c>
      <c r="K2670" s="110" t="s">
        <v>1095</v>
      </c>
      <c r="L2670" s="10" t="s">
        <v>11688</v>
      </c>
    </row>
    <row r="2671" spans="7:12" ht="15" x14ac:dyDescent="0.2">
      <c r="G2671" s="106"/>
      <c r="H2671" s="104" t="str">
        <f t="shared" si="46"/>
        <v/>
      </c>
      <c r="I2671" s="104"/>
      <c r="J2671" s="110" t="s">
        <v>7574</v>
      </c>
      <c r="K2671" s="110" t="s">
        <v>1095</v>
      </c>
      <c r="L2671" s="10" t="s">
        <v>11689</v>
      </c>
    </row>
    <row r="2672" spans="7:12" ht="15" x14ac:dyDescent="0.2">
      <c r="G2672" s="106"/>
      <c r="H2672" s="104" t="str">
        <f t="shared" si="46"/>
        <v/>
      </c>
      <c r="I2672" s="104"/>
      <c r="J2672" s="110" t="s">
        <v>7575</v>
      </c>
      <c r="K2672" s="110" t="s">
        <v>1095</v>
      </c>
      <c r="L2672" s="10" t="s">
        <v>11690</v>
      </c>
    </row>
    <row r="2673" spans="7:12" ht="15" x14ac:dyDescent="0.2">
      <c r="G2673" s="106"/>
      <c r="H2673" s="104" t="str">
        <f t="shared" si="46"/>
        <v/>
      </c>
      <c r="I2673" s="104"/>
      <c r="J2673" s="110" t="s">
        <v>14411</v>
      </c>
      <c r="K2673" s="110" t="s">
        <v>1095</v>
      </c>
      <c r="L2673" s="10" t="s">
        <v>11691</v>
      </c>
    </row>
    <row r="2674" spans="7:12" ht="15" x14ac:dyDescent="0.2">
      <c r="G2674" s="106"/>
      <c r="H2674" s="104" t="str">
        <f t="shared" si="46"/>
        <v/>
      </c>
      <c r="I2674" s="104"/>
      <c r="J2674" s="110" t="s">
        <v>7576</v>
      </c>
      <c r="K2674" s="110" t="s">
        <v>1095</v>
      </c>
      <c r="L2674" s="10" t="s">
        <v>1095</v>
      </c>
    </row>
    <row r="2675" spans="7:12" ht="15" x14ac:dyDescent="0.2">
      <c r="G2675" s="106"/>
      <c r="H2675" s="104" t="str">
        <f t="shared" si="46"/>
        <v/>
      </c>
      <c r="I2675" s="104"/>
      <c r="J2675" s="110" t="s">
        <v>7577</v>
      </c>
      <c r="K2675" s="110" t="s">
        <v>1095</v>
      </c>
      <c r="L2675" s="10" t="s">
        <v>11692</v>
      </c>
    </row>
    <row r="2676" spans="7:12" ht="15" x14ac:dyDescent="0.2">
      <c r="G2676" s="106"/>
      <c r="H2676" s="104" t="str">
        <f t="shared" si="46"/>
        <v/>
      </c>
      <c r="I2676" s="104"/>
      <c r="J2676" s="110" t="s">
        <v>7578</v>
      </c>
      <c r="K2676" s="110" t="s">
        <v>1095</v>
      </c>
      <c r="L2676" s="10" t="s">
        <v>11693</v>
      </c>
    </row>
    <row r="2677" spans="7:12" ht="15" x14ac:dyDescent="0.2">
      <c r="G2677" s="106"/>
      <c r="H2677" s="104" t="str">
        <f t="shared" si="46"/>
        <v/>
      </c>
      <c r="I2677" s="104"/>
      <c r="J2677" s="110" t="s">
        <v>7579</v>
      </c>
      <c r="K2677" s="110" t="s">
        <v>1095</v>
      </c>
      <c r="L2677" s="10" t="s">
        <v>11694</v>
      </c>
    </row>
    <row r="2678" spans="7:12" ht="15" x14ac:dyDescent="0.2">
      <c r="G2678" s="106"/>
      <c r="H2678" s="104" t="str">
        <f t="shared" si="46"/>
        <v/>
      </c>
      <c r="I2678" s="104"/>
      <c r="J2678" s="110" t="s">
        <v>7580</v>
      </c>
      <c r="K2678" s="110" t="s">
        <v>1095</v>
      </c>
      <c r="L2678" s="10" t="s">
        <v>11695</v>
      </c>
    </row>
    <row r="2679" spans="7:12" ht="15" x14ac:dyDescent="0.2">
      <c r="G2679" s="106"/>
      <c r="H2679" s="104" t="str">
        <f t="shared" si="46"/>
        <v/>
      </c>
      <c r="I2679" s="104"/>
      <c r="J2679" s="110" t="s">
        <v>7581</v>
      </c>
      <c r="K2679" s="110" t="s">
        <v>1095</v>
      </c>
      <c r="L2679" s="10" t="s">
        <v>11696</v>
      </c>
    </row>
    <row r="2680" spans="7:12" ht="15" x14ac:dyDescent="0.2">
      <c r="G2680" s="106"/>
      <c r="H2680" s="104" t="str">
        <f t="shared" si="46"/>
        <v/>
      </c>
      <c r="I2680" s="104"/>
      <c r="J2680" s="110" t="s">
        <v>7582</v>
      </c>
      <c r="K2680" s="110" t="s">
        <v>1095</v>
      </c>
      <c r="L2680" s="10" t="s">
        <v>11697</v>
      </c>
    </row>
    <row r="2681" spans="7:12" ht="15" x14ac:dyDescent="0.2">
      <c r="G2681" s="106"/>
      <c r="H2681" s="104" t="str">
        <f t="shared" si="46"/>
        <v/>
      </c>
      <c r="I2681" s="104"/>
      <c r="J2681" s="110" t="s">
        <v>7583</v>
      </c>
      <c r="K2681" s="110" t="s">
        <v>1095</v>
      </c>
      <c r="L2681" s="10" t="s">
        <v>11698</v>
      </c>
    </row>
    <row r="2682" spans="7:12" ht="15" x14ac:dyDescent="0.2">
      <c r="G2682" s="106"/>
      <c r="H2682" s="104" t="str">
        <f t="shared" si="46"/>
        <v/>
      </c>
      <c r="I2682" s="104"/>
      <c r="J2682" s="110" t="s">
        <v>7584</v>
      </c>
      <c r="K2682" s="110" t="s">
        <v>1095</v>
      </c>
      <c r="L2682" s="10" t="s">
        <v>11699</v>
      </c>
    </row>
    <row r="2683" spans="7:12" ht="15" x14ac:dyDescent="0.2">
      <c r="G2683" s="106"/>
      <c r="H2683" s="104" t="str">
        <f t="shared" si="46"/>
        <v/>
      </c>
      <c r="I2683" s="104"/>
      <c r="J2683" s="110" t="s">
        <v>14412</v>
      </c>
      <c r="K2683" s="110" t="s">
        <v>1095</v>
      </c>
      <c r="L2683" s="10" t="s">
        <v>11700</v>
      </c>
    </row>
    <row r="2684" spans="7:12" ht="15" x14ac:dyDescent="0.2">
      <c r="G2684" s="106"/>
      <c r="H2684" s="104" t="str">
        <f t="shared" si="46"/>
        <v/>
      </c>
      <c r="I2684" s="104"/>
      <c r="J2684" s="110" t="s">
        <v>7585</v>
      </c>
      <c r="K2684" s="110" t="s">
        <v>1095</v>
      </c>
      <c r="L2684" s="10" t="s">
        <v>11701</v>
      </c>
    </row>
    <row r="2685" spans="7:12" ht="15" x14ac:dyDescent="0.2">
      <c r="G2685" s="106"/>
      <c r="H2685" s="104" t="str">
        <f t="shared" si="46"/>
        <v/>
      </c>
      <c r="I2685" s="104"/>
      <c r="J2685" s="110" t="s">
        <v>7586</v>
      </c>
      <c r="K2685" s="110" t="s">
        <v>1095</v>
      </c>
      <c r="L2685" s="10" t="s">
        <v>11702</v>
      </c>
    </row>
    <row r="2686" spans="7:12" ht="15" x14ac:dyDescent="0.2">
      <c r="G2686" s="106"/>
      <c r="H2686" s="104" t="str">
        <f t="shared" si="46"/>
        <v/>
      </c>
      <c r="I2686" s="104"/>
      <c r="J2686" s="110" t="s">
        <v>7587</v>
      </c>
      <c r="K2686" s="110" t="s">
        <v>1095</v>
      </c>
      <c r="L2686" s="10" t="s">
        <v>11703</v>
      </c>
    </row>
    <row r="2687" spans="7:12" ht="15" x14ac:dyDescent="0.2">
      <c r="G2687" s="106"/>
      <c r="H2687" s="104" t="str">
        <f t="shared" si="46"/>
        <v/>
      </c>
      <c r="I2687" s="104"/>
      <c r="J2687" s="110" t="s">
        <v>14413</v>
      </c>
      <c r="K2687" s="110" t="s">
        <v>1095</v>
      </c>
      <c r="L2687" s="10" t="s">
        <v>11704</v>
      </c>
    </row>
    <row r="2688" spans="7:12" ht="15" x14ac:dyDescent="0.2">
      <c r="G2688" s="106"/>
      <c r="H2688" s="104" t="str">
        <f t="shared" si="46"/>
        <v/>
      </c>
      <c r="I2688" s="104"/>
      <c r="J2688" s="110" t="s">
        <v>7588</v>
      </c>
      <c r="K2688" s="110" t="s">
        <v>1095</v>
      </c>
      <c r="L2688" s="10" t="s">
        <v>11705</v>
      </c>
    </row>
    <row r="2689" spans="7:12" ht="15" x14ac:dyDescent="0.2">
      <c r="G2689" s="106"/>
      <c r="H2689" s="104" t="str">
        <f t="shared" si="46"/>
        <v/>
      </c>
      <c r="I2689" s="104"/>
      <c r="J2689" s="110" t="s">
        <v>14414</v>
      </c>
      <c r="K2689" s="110" t="s">
        <v>1095</v>
      </c>
      <c r="L2689" s="10" t="s">
        <v>11706</v>
      </c>
    </row>
    <row r="2690" spans="7:12" ht="15" x14ac:dyDescent="0.2">
      <c r="G2690" s="106"/>
      <c r="H2690" s="104" t="str">
        <f t="shared" si="46"/>
        <v/>
      </c>
      <c r="I2690" s="104"/>
      <c r="J2690" s="110" t="s">
        <v>7589</v>
      </c>
      <c r="K2690" s="110" t="s">
        <v>1095</v>
      </c>
      <c r="L2690" s="10" t="s">
        <v>11707</v>
      </c>
    </row>
    <row r="2691" spans="7:12" ht="15" x14ac:dyDescent="0.2">
      <c r="G2691" s="106"/>
      <c r="H2691" s="104" t="str">
        <f t="shared" si="46"/>
        <v/>
      </c>
      <c r="I2691" s="104"/>
      <c r="J2691" s="110" t="s">
        <v>7590</v>
      </c>
      <c r="K2691" s="110" t="s">
        <v>1095</v>
      </c>
      <c r="L2691" s="10" t="s">
        <v>11708</v>
      </c>
    </row>
    <row r="2692" spans="7:12" ht="15" x14ac:dyDescent="0.2">
      <c r="G2692" s="106"/>
      <c r="H2692" s="104" t="str">
        <f t="shared" si="46"/>
        <v/>
      </c>
      <c r="I2692" s="104"/>
      <c r="J2692" s="110" t="s">
        <v>7591</v>
      </c>
      <c r="K2692" s="110" t="s">
        <v>1095</v>
      </c>
      <c r="L2692" s="10" t="s">
        <v>11709</v>
      </c>
    </row>
    <row r="2693" spans="7:12" ht="15" x14ac:dyDescent="0.2">
      <c r="G2693" s="106"/>
      <c r="H2693" s="104" t="str">
        <f t="shared" si="46"/>
        <v/>
      </c>
      <c r="I2693" s="104"/>
      <c r="J2693" s="110" t="s">
        <v>7592</v>
      </c>
      <c r="K2693" s="110" t="s">
        <v>1095</v>
      </c>
      <c r="L2693" s="10" t="s">
        <v>11710</v>
      </c>
    </row>
    <row r="2694" spans="7:12" ht="15" x14ac:dyDescent="0.2">
      <c r="G2694" s="106"/>
      <c r="H2694" s="104" t="str">
        <f t="shared" si="46"/>
        <v/>
      </c>
      <c r="I2694" s="104"/>
      <c r="J2694" s="110" t="s">
        <v>14415</v>
      </c>
      <c r="K2694" s="110" t="s">
        <v>1095</v>
      </c>
      <c r="L2694" s="10" t="s">
        <v>11711</v>
      </c>
    </row>
    <row r="2695" spans="7:12" ht="15" x14ac:dyDescent="0.2">
      <c r="G2695" s="106"/>
      <c r="H2695" s="104" t="str">
        <f t="shared" si="46"/>
        <v/>
      </c>
      <c r="I2695" s="104"/>
      <c r="J2695" s="110" t="s">
        <v>14416</v>
      </c>
      <c r="K2695" s="110" t="s">
        <v>1095</v>
      </c>
      <c r="L2695" s="10" t="s">
        <v>11712</v>
      </c>
    </row>
    <row r="2696" spans="7:12" ht="15" x14ac:dyDescent="0.2">
      <c r="G2696" s="106"/>
      <c r="H2696" s="104" t="str">
        <f t="shared" si="46"/>
        <v/>
      </c>
      <c r="I2696" s="104"/>
      <c r="J2696" s="110" t="s">
        <v>14417</v>
      </c>
      <c r="K2696" s="110" t="s">
        <v>1095</v>
      </c>
      <c r="L2696" s="10" t="s">
        <v>11713</v>
      </c>
    </row>
    <row r="2697" spans="7:12" ht="15" x14ac:dyDescent="0.2">
      <c r="G2697" s="106"/>
      <c r="H2697" s="104" t="str">
        <f t="shared" ref="H2697:H2760" si="47">IF(I2697="","",IFERROR((INDEX(A:D,MATCH($I2697,D:D,0),2)),""))</f>
        <v/>
      </c>
      <c r="I2697" s="104"/>
      <c r="J2697" s="110" t="s">
        <v>7593</v>
      </c>
      <c r="K2697" s="110" t="s">
        <v>1095</v>
      </c>
      <c r="L2697" s="10" t="s">
        <v>1095</v>
      </c>
    </row>
    <row r="2698" spans="7:12" ht="15" x14ac:dyDescent="0.2">
      <c r="G2698" s="106"/>
      <c r="H2698" s="104" t="str">
        <f t="shared" si="47"/>
        <v/>
      </c>
      <c r="I2698" s="104"/>
      <c r="J2698" s="110" t="s">
        <v>7594</v>
      </c>
      <c r="K2698" s="110" t="s">
        <v>1095</v>
      </c>
      <c r="L2698" s="10" t="s">
        <v>11714</v>
      </c>
    </row>
    <row r="2699" spans="7:12" ht="15" x14ac:dyDescent="0.2">
      <c r="G2699" s="106"/>
      <c r="H2699" s="104" t="str">
        <f t="shared" si="47"/>
        <v/>
      </c>
      <c r="I2699" s="104"/>
      <c r="J2699" s="110" t="s">
        <v>7595</v>
      </c>
      <c r="K2699" s="110" t="s">
        <v>1095</v>
      </c>
      <c r="L2699" s="10" t="s">
        <v>11715</v>
      </c>
    </row>
    <row r="2700" spans="7:12" ht="15" x14ac:dyDescent="0.2">
      <c r="G2700" s="106"/>
      <c r="H2700" s="104" t="str">
        <f t="shared" si="47"/>
        <v/>
      </c>
      <c r="I2700" s="104"/>
      <c r="J2700" s="110" t="s">
        <v>7596</v>
      </c>
      <c r="K2700" s="110" t="s">
        <v>1095</v>
      </c>
      <c r="L2700" s="10" t="s">
        <v>11716</v>
      </c>
    </row>
    <row r="2701" spans="7:12" ht="15" x14ac:dyDescent="0.2">
      <c r="G2701" s="106"/>
      <c r="H2701" s="104" t="str">
        <f t="shared" si="47"/>
        <v/>
      </c>
      <c r="I2701" s="104"/>
      <c r="J2701" s="110" t="s">
        <v>7597</v>
      </c>
      <c r="K2701" s="110" t="s">
        <v>1095</v>
      </c>
      <c r="L2701" s="10" t="s">
        <v>11717</v>
      </c>
    </row>
    <row r="2702" spans="7:12" ht="15" x14ac:dyDescent="0.2">
      <c r="G2702" s="106"/>
      <c r="H2702" s="104" t="str">
        <f t="shared" si="47"/>
        <v/>
      </c>
      <c r="I2702" s="104"/>
      <c r="J2702" s="110" t="s">
        <v>7598</v>
      </c>
      <c r="K2702" s="110" t="s">
        <v>1095</v>
      </c>
      <c r="L2702" s="10" t="s">
        <v>11718</v>
      </c>
    </row>
    <row r="2703" spans="7:12" ht="15" x14ac:dyDescent="0.2">
      <c r="G2703" s="106"/>
      <c r="H2703" s="104" t="str">
        <f t="shared" si="47"/>
        <v/>
      </c>
      <c r="I2703" s="104"/>
      <c r="J2703" s="110" t="s">
        <v>7599</v>
      </c>
      <c r="K2703" s="110" t="s">
        <v>1095</v>
      </c>
      <c r="L2703" s="10" t="s">
        <v>11719</v>
      </c>
    </row>
    <row r="2704" spans="7:12" ht="15" x14ac:dyDescent="0.2">
      <c r="G2704" s="106"/>
      <c r="H2704" s="104" t="str">
        <f t="shared" si="47"/>
        <v/>
      </c>
      <c r="I2704" s="104"/>
      <c r="J2704" s="110" t="s">
        <v>7600</v>
      </c>
      <c r="K2704" s="110" t="s">
        <v>1095</v>
      </c>
      <c r="L2704" s="10" t="s">
        <v>11720</v>
      </c>
    </row>
    <row r="2705" spans="7:12" ht="15" x14ac:dyDescent="0.2">
      <c r="G2705" s="106"/>
      <c r="H2705" s="104" t="str">
        <f t="shared" si="47"/>
        <v/>
      </c>
      <c r="I2705" s="104"/>
      <c r="J2705" s="110" t="s">
        <v>7601</v>
      </c>
      <c r="K2705" s="110" t="s">
        <v>1095</v>
      </c>
      <c r="L2705" s="10" t="s">
        <v>11721</v>
      </c>
    </row>
    <row r="2706" spans="7:12" ht="15" x14ac:dyDescent="0.2">
      <c r="G2706" s="106"/>
      <c r="H2706" s="104" t="str">
        <f t="shared" si="47"/>
        <v/>
      </c>
      <c r="I2706" s="104"/>
      <c r="J2706" s="110" t="s">
        <v>7602</v>
      </c>
      <c r="K2706" s="110" t="s">
        <v>1095</v>
      </c>
      <c r="L2706" s="10" t="s">
        <v>11722</v>
      </c>
    </row>
    <row r="2707" spans="7:12" ht="15" x14ac:dyDescent="0.2">
      <c r="G2707" s="106"/>
      <c r="H2707" s="104" t="str">
        <f t="shared" si="47"/>
        <v/>
      </c>
      <c r="I2707" s="104"/>
      <c r="J2707" s="110" t="s">
        <v>7603</v>
      </c>
      <c r="K2707" s="110" t="s">
        <v>1095</v>
      </c>
      <c r="L2707" s="10" t="s">
        <v>11723</v>
      </c>
    </row>
    <row r="2708" spans="7:12" ht="15" x14ac:dyDescent="0.2">
      <c r="G2708" s="106"/>
      <c r="H2708" s="104" t="str">
        <f t="shared" si="47"/>
        <v/>
      </c>
      <c r="I2708" s="104"/>
      <c r="J2708" s="110" t="s">
        <v>14418</v>
      </c>
      <c r="K2708" s="110" t="s">
        <v>1095</v>
      </c>
      <c r="L2708" s="10" t="s">
        <v>11724</v>
      </c>
    </row>
    <row r="2709" spans="7:12" ht="15" x14ac:dyDescent="0.2">
      <c r="G2709" s="106"/>
      <c r="H2709" s="104" t="str">
        <f t="shared" si="47"/>
        <v/>
      </c>
      <c r="I2709" s="104"/>
      <c r="J2709" s="110" t="s">
        <v>14419</v>
      </c>
      <c r="K2709" s="110" t="s">
        <v>1095</v>
      </c>
      <c r="L2709" s="10" t="s">
        <v>11725</v>
      </c>
    </row>
    <row r="2710" spans="7:12" ht="15" x14ac:dyDescent="0.2">
      <c r="G2710" s="106"/>
      <c r="H2710" s="104" t="str">
        <f t="shared" si="47"/>
        <v/>
      </c>
      <c r="I2710" s="104"/>
      <c r="J2710" s="110" t="s">
        <v>7604</v>
      </c>
      <c r="K2710" s="110" t="s">
        <v>1095</v>
      </c>
      <c r="L2710" s="10" t="s">
        <v>11726</v>
      </c>
    </row>
    <row r="2711" spans="7:12" ht="15" x14ac:dyDescent="0.2">
      <c r="G2711" s="106"/>
      <c r="H2711" s="104" t="str">
        <f t="shared" si="47"/>
        <v/>
      </c>
      <c r="I2711" s="104"/>
      <c r="J2711" s="110" t="s">
        <v>7605</v>
      </c>
      <c r="K2711" s="110" t="s">
        <v>1095</v>
      </c>
      <c r="L2711" s="10" t="s">
        <v>11727</v>
      </c>
    </row>
    <row r="2712" spans="7:12" ht="15" x14ac:dyDescent="0.2">
      <c r="G2712" s="106"/>
      <c r="H2712" s="104" t="str">
        <f t="shared" si="47"/>
        <v/>
      </c>
      <c r="I2712" s="104"/>
      <c r="J2712" s="110" t="s">
        <v>7606</v>
      </c>
      <c r="K2712" s="110" t="s">
        <v>1095</v>
      </c>
      <c r="L2712" s="10" t="s">
        <v>11728</v>
      </c>
    </row>
    <row r="2713" spans="7:12" ht="15" x14ac:dyDescent="0.2">
      <c r="G2713" s="106"/>
      <c r="H2713" s="104" t="str">
        <f t="shared" si="47"/>
        <v/>
      </c>
      <c r="I2713" s="104"/>
      <c r="J2713" s="110" t="s">
        <v>7607</v>
      </c>
      <c r="K2713" s="110" t="s">
        <v>1095</v>
      </c>
      <c r="L2713" s="10" t="s">
        <v>11729</v>
      </c>
    </row>
    <row r="2714" spans="7:12" ht="15" x14ac:dyDescent="0.2">
      <c r="G2714" s="106"/>
      <c r="H2714" s="104" t="str">
        <f t="shared" si="47"/>
        <v/>
      </c>
      <c r="I2714" s="104"/>
      <c r="J2714" s="110" t="s">
        <v>7608</v>
      </c>
      <c r="K2714" s="110" t="s">
        <v>1095</v>
      </c>
      <c r="L2714" s="10" t="s">
        <v>11730</v>
      </c>
    </row>
    <row r="2715" spans="7:12" ht="15" x14ac:dyDescent="0.2">
      <c r="G2715" s="106"/>
      <c r="H2715" s="104" t="str">
        <f t="shared" si="47"/>
        <v/>
      </c>
      <c r="I2715" s="104"/>
      <c r="J2715" s="110" t="s">
        <v>7609</v>
      </c>
      <c r="K2715" s="110" t="s">
        <v>1095</v>
      </c>
      <c r="L2715" s="10" t="s">
        <v>11731</v>
      </c>
    </row>
    <row r="2716" spans="7:12" ht="15" x14ac:dyDescent="0.2">
      <c r="G2716" s="106"/>
      <c r="H2716" s="104" t="str">
        <f t="shared" si="47"/>
        <v/>
      </c>
      <c r="I2716" s="104"/>
      <c r="J2716" s="110" t="s">
        <v>14026</v>
      </c>
      <c r="K2716" s="110" t="s">
        <v>1095</v>
      </c>
      <c r="L2716" s="10" t="s">
        <v>11732</v>
      </c>
    </row>
    <row r="2717" spans="7:12" ht="15" x14ac:dyDescent="0.2">
      <c r="G2717" s="106"/>
      <c r="H2717" s="104" t="str">
        <f t="shared" si="47"/>
        <v/>
      </c>
      <c r="I2717" s="104"/>
      <c r="J2717" s="110" t="s">
        <v>7610</v>
      </c>
      <c r="K2717" s="110" t="s">
        <v>1095</v>
      </c>
      <c r="L2717" s="10" t="s">
        <v>1095</v>
      </c>
    </row>
    <row r="2718" spans="7:12" ht="15" x14ac:dyDescent="0.2">
      <c r="G2718" s="106"/>
      <c r="H2718" s="104" t="str">
        <f t="shared" si="47"/>
        <v/>
      </c>
      <c r="I2718" s="104"/>
      <c r="J2718" s="110" t="s">
        <v>7611</v>
      </c>
      <c r="K2718" s="110" t="s">
        <v>1095</v>
      </c>
      <c r="L2718" s="10" t="s">
        <v>1095</v>
      </c>
    </row>
    <row r="2719" spans="7:12" ht="15" x14ac:dyDescent="0.2">
      <c r="G2719" s="106"/>
      <c r="H2719" s="104" t="str">
        <f t="shared" si="47"/>
        <v/>
      </c>
      <c r="I2719" s="104"/>
      <c r="J2719" s="110" t="s">
        <v>7612</v>
      </c>
      <c r="K2719" s="110" t="s">
        <v>1095</v>
      </c>
      <c r="L2719" s="10" t="s">
        <v>11733</v>
      </c>
    </row>
    <row r="2720" spans="7:12" ht="15" x14ac:dyDescent="0.2">
      <c r="G2720" s="106"/>
      <c r="H2720" s="104" t="str">
        <f t="shared" si="47"/>
        <v/>
      </c>
      <c r="I2720" s="104"/>
      <c r="J2720" s="110" t="s">
        <v>7613</v>
      </c>
      <c r="K2720" s="110" t="s">
        <v>1095</v>
      </c>
      <c r="L2720" s="10" t="s">
        <v>11734</v>
      </c>
    </row>
    <row r="2721" spans="7:12" ht="15" x14ac:dyDescent="0.2">
      <c r="G2721" s="106"/>
      <c r="H2721" s="104" t="str">
        <f t="shared" si="47"/>
        <v/>
      </c>
      <c r="I2721" s="104"/>
      <c r="J2721" s="110" t="s">
        <v>14420</v>
      </c>
      <c r="K2721" s="110" t="s">
        <v>1095</v>
      </c>
      <c r="L2721" s="10" t="s">
        <v>11735</v>
      </c>
    </row>
    <row r="2722" spans="7:12" ht="15" x14ac:dyDescent="0.2">
      <c r="G2722" s="106"/>
      <c r="H2722" s="104" t="str">
        <f t="shared" si="47"/>
        <v/>
      </c>
      <c r="I2722" s="104"/>
      <c r="J2722" s="110" t="s">
        <v>7614</v>
      </c>
      <c r="K2722" s="110" t="s">
        <v>1095</v>
      </c>
      <c r="L2722" s="10" t="s">
        <v>1095</v>
      </c>
    </row>
    <row r="2723" spans="7:12" ht="15" x14ac:dyDescent="0.2">
      <c r="G2723" s="106"/>
      <c r="H2723" s="104" t="str">
        <f t="shared" si="47"/>
        <v/>
      </c>
      <c r="I2723" s="104"/>
      <c r="J2723" s="110" t="s">
        <v>7615</v>
      </c>
      <c r="K2723" s="110" t="s">
        <v>1095</v>
      </c>
      <c r="L2723" s="10" t="s">
        <v>11736</v>
      </c>
    </row>
    <row r="2724" spans="7:12" ht="15" x14ac:dyDescent="0.2">
      <c r="G2724" s="106"/>
      <c r="H2724" s="104" t="str">
        <f t="shared" si="47"/>
        <v/>
      </c>
      <c r="I2724" s="104"/>
      <c r="J2724" s="110" t="s">
        <v>14421</v>
      </c>
      <c r="K2724" s="110" t="s">
        <v>1095</v>
      </c>
      <c r="L2724" s="10" t="s">
        <v>11737</v>
      </c>
    </row>
    <row r="2725" spans="7:12" ht="15" x14ac:dyDescent="0.2">
      <c r="G2725" s="106"/>
      <c r="H2725" s="104" t="str">
        <f t="shared" si="47"/>
        <v/>
      </c>
      <c r="I2725" s="104"/>
      <c r="J2725" s="110" t="s">
        <v>7616</v>
      </c>
      <c r="K2725" s="110" t="s">
        <v>1095</v>
      </c>
      <c r="L2725" s="10" t="s">
        <v>1095</v>
      </c>
    </row>
    <row r="2726" spans="7:12" ht="15" x14ac:dyDescent="0.2">
      <c r="G2726" s="106"/>
      <c r="H2726" s="104" t="str">
        <f t="shared" si="47"/>
        <v/>
      </c>
      <c r="I2726" s="104"/>
      <c r="J2726" s="110" t="s">
        <v>7617</v>
      </c>
      <c r="K2726" s="110" t="s">
        <v>1095</v>
      </c>
      <c r="L2726" s="10" t="s">
        <v>11738</v>
      </c>
    </row>
    <row r="2727" spans="7:12" ht="15" x14ac:dyDescent="0.2">
      <c r="G2727" s="106"/>
      <c r="H2727" s="104" t="str">
        <f t="shared" si="47"/>
        <v/>
      </c>
      <c r="I2727" s="104"/>
      <c r="J2727" s="110" t="s">
        <v>7618</v>
      </c>
      <c r="K2727" s="110" t="s">
        <v>1095</v>
      </c>
      <c r="L2727" s="10" t="s">
        <v>11739</v>
      </c>
    </row>
    <row r="2728" spans="7:12" ht="15" x14ac:dyDescent="0.2">
      <c r="G2728" s="106"/>
      <c r="H2728" s="104" t="str">
        <f t="shared" si="47"/>
        <v/>
      </c>
      <c r="I2728" s="104"/>
      <c r="J2728" s="110" t="s">
        <v>7619</v>
      </c>
      <c r="K2728" s="110" t="s">
        <v>1095</v>
      </c>
      <c r="L2728" s="10" t="s">
        <v>11740</v>
      </c>
    </row>
    <row r="2729" spans="7:12" ht="15" x14ac:dyDescent="0.2">
      <c r="G2729" s="106"/>
      <c r="H2729" s="104" t="str">
        <f t="shared" si="47"/>
        <v/>
      </c>
      <c r="I2729" s="104"/>
      <c r="J2729" s="110" t="s">
        <v>7620</v>
      </c>
      <c r="K2729" s="110" t="s">
        <v>1095</v>
      </c>
      <c r="L2729" s="10" t="s">
        <v>11741</v>
      </c>
    </row>
    <row r="2730" spans="7:12" ht="15" x14ac:dyDescent="0.2">
      <c r="G2730" s="106"/>
      <c r="H2730" s="104" t="str">
        <f t="shared" si="47"/>
        <v/>
      </c>
      <c r="I2730" s="104"/>
      <c r="J2730" s="110" t="s">
        <v>7621</v>
      </c>
      <c r="K2730" s="110" t="s">
        <v>1095</v>
      </c>
      <c r="L2730" s="10" t="s">
        <v>11742</v>
      </c>
    </row>
    <row r="2731" spans="7:12" ht="15" x14ac:dyDescent="0.2">
      <c r="G2731" s="106"/>
      <c r="H2731" s="104" t="str">
        <f t="shared" si="47"/>
        <v/>
      </c>
      <c r="I2731" s="104"/>
      <c r="J2731" s="110" t="s">
        <v>7622</v>
      </c>
      <c r="K2731" s="110" t="s">
        <v>1095</v>
      </c>
      <c r="L2731" s="10" t="s">
        <v>11743</v>
      </c>
    </row>
    <row r="2732" spans="7:12" ht="15" x14ac:dyDescent="0.2">
      <c r="G2732" s="106"/>
      <c r="H2732" s="104" t="str">
        <f t="shared" si="47"/>
        <v/>
      </c>
      <c r="I2732" s="104"/>
      <c r="J2732" s="110" t="s">
        <v>7623</v>
      </c>
      <c r="K2732" s="110" t="s">
        <v>1095</v>
      </c>
      <c r="L2732" s="10" t="s">
        <v>11744</v>
      </c>
    </row>
    <row r="2733" spans="7:12" ht="15" x14ac:dyDescent="0.2">
      <c r="G2733" s="106"/>
      <c r="H2733" s="104" t="str">
        <f t="shared" si="47"/>
        <v/>
      </c>
      <c r="I2733" s="104"/>
      <c r="J2733" s="110" t="s">
        <v>14422</v>
      </c>
      <c r="K2733" s="110" t="s">
        <v>1095</v>
      </c>
      <c r="L2733" s="10" t="s">
        <v>11745</v>
      </c>
    </row>
    <row r="2734" spans="7:12" ht="15" x14ac:dyDescent="0.2">
      <c r="G2734" s="106"/>
      <c r="H2734" s="104" t="str">
        <f t="shared" si="47"/>
        <v/>
      </c>
      <c r="I2734" s="104"/>
      <c r="J2734" s="110" t="s">
        <v>14423</v>
      </c>
      <c r="K2734" s="110" t="s">
        <v>1095</v>
      </c>
      <c r="L2734" s="10" t="s">
        <v>11746</v>
      </c>
    </row>
    <row r="2735" spans="7:12" ht="15" x14ac:dyDescent="0.2">
      <c r="G2735" s="106"/>
      <c r="H2735" s="104" t="str">
        <f t="shared" si="47"/>
        <v/>
      </c>
      <c r="I2735" s="104"/>
      <c r="J2735" s="110" t="s">
        <v>7624</v>
      </c>
      <c r="K2735" s="110" t="s">
        <v>1095</v>
      </c>
      <c r="L2735" s="10" t="s">
        <v>1095</v>
      </c>
    </row>
    <row r="2736" spans="7:12" ht="15" x14ac:dyDescent="0.2">
      <c r="G2736" s="106"/>
      <c r="H2736" s="104" t="str">
        <f t="shared" si="47"/>
        <v/>
      </c>
      <c r="I2736" s="104"/>
      <c r="J2736" s="110" t="s">
        <v>7625</v>
      </c>
      <c r="K2736" s="110" t="s">
        <v>1095</v>
      </c>
      <c r="L2736" s="10" t="s">
        <v>1095</v>
      </c>
    </row>
    <row r="2737" spans="7:12" ht="15" x14ac:dyDescent="0.2">
      <c r="G2737" s="106"/>
      <c r="H2737" s="104" t="str">
        <f t="shared" si="47"/>
        <v/>
      </c>
      <c r="I2737" s="104"/>
      <c r="J2737" s="110" t="s">
        <v>7626</v>
      </c>
      <c r="K2737" s="110" t="s">
        <v>1095</v>
      </c>
      <c r="L2737" s="10" t="s">
        <v>11747</v>
      </c>
    </row>
    <row r="2738" spans="7:12" ht="15" x14ac:dyDescent="0.2">
      <c r="G2738" s="106"/>
      <c r="H2738" s="104" t="str">
        <f t="shared" si="47"/>
        <v/>
      </c>
      <c r="I2738" s="104"/>
      <c r="J2738" s="110" t="s">
        <v>7627</v>
      </c>
      <c r="K2738" s="110" t="s">
        <v>1095</v>
      </c>
      <c r="L2738" s="10" t="s">
        <v>11748</v>
      </c>
    </row>
    <row r="2739" spans="7:12" ht="15" x14ac:dyDescent="0.2">
      <c r="G2739" s="106"/>
      <c r="H2739" s="104" t="str">
        <f t="shared" si="47"/>
        <v/>
      </c>
      <c r="I2739" s="104"/>
      <c r="J2739" s="110" t="s">
        <v>7628</v>
      </c>
      <c r="K2739" s="110" t="s">
        <v>1095</v>
      </c>
      <c r="L2739" s="10" t="s">
        <v>11749</v>
      </c>
    </row>
    <row r="2740" spans="7:12" ht="15" x14ac:dyDescent="0.2">
      <c r="G2740" s="106"/>
      <c r="H2740" s="104" t="str">
        <f t="shared" si="47"/>
        <v/>
      </c>
      <c r="I2740" s="104"/>
      <c r="J2740" s="110" t="s">
        <v>7629</v>
      </c>
      <c r="K2740" s="110" t="s">
        <v>1095</v>
      </c>
      <c r="L2740" s="10" t="s">
        <v>11750</v>
      </c>
    </row>
    <row r="2741" spans="7:12" ht="15" x14ac:dyDescent="0.2">
      <c r="G2741" s="106"/>
      <c r="H2741" s="104" t="str">
        <f t="shared" si="47"/>
        <v/>
      </c>
      <c r="I2741" s="104"/>
      <c r="J2741" s="110" t="s">
        <v>7630</v>
      </c>
      <c r="K2741" s="110" t="s">
        <v>1095</v>
      </c>
      <c r="L2741" s="10" t="s">
        <v>1095</v>
      </c>
    </row>
    <row r="2742" spans="7:12" ht="15" x14ac:dyDescent="0.2">
      <c r="G2742" s="106"/>
      <c r="H2742" s="104" t="str">
        <f t="shared" si="47"/>
        <v/>
      </c>
      <c r="I2742" s="104"/>
      <c r="J2742" s="110" t="s">
        <v>7631</v>
      </c>
      <c r="K2742" s="110" t="s">
        <v>1095</v>
      </c>
      <c r="L2742" s="10" t="s">
        <v>11751</v>
      </c>
    </row>
    <row r="2743" spans="7:12" ht="15" x14ac:dyDescent="0.2">
      <c r="G2743" s="106"/>
      <c r="H2743" s="104" t="str">
        <f t="shared" si="47"/>
        <v/>
      </c>
      <c r="I2743" s="104"/>
      <c r="J2743" s="110" t="s">
        <v>7632</v>
      </c>
      <c r="K2743" s="110" t="s">
        <v>1095</v>
      </c>
      <c r="L2743" s="10" t="s">
        <v>11752</v>
      </c>
    </row>
    <row r="2744" spans="7:12" ht="15" x14ac:dyDescent="0.2">
      <c r="G2744" s="106"/>
      <c r="H2744" s="104" t="str">
        <f t="shared" si="47"/>
        <v/>
      </c>
      <c r="I2744" s="104"/>
      <c r="J2744" s="110" t="s">
        <v>7633</v>
      </c>
      <c r="K2744" s="110" t="s">
        <v>1095</v>
      </c>
      <c r="L2744" s="10" t="s">
        <v>11753</v>
      </c>
    </row>
    <row r="2745" spans="7:12" ht="15" x14ac:dyDescent="0.2">
      <c r="G2745" s="106"/>
      <c r="H2745" s="104" t="str">
        <f t="shared" si="47"/>
        <v/>
      </c>
      <c r="I2745" s="104"/>
      <c r="J2745" s="110" t="s">
        <v>7634</v>
      </c>
      <c r="K2745" s="110" t="s">
        <v>1095</v>
      </c>
      <c r="L2745" s="10" t="s">
        <v>11754</v>
      </c>
    </row>
    <row r="2746" spans="7:12" ht="15" x14ac:dyDescent="0.2">
      <c r="G2746" s="106"/>
      <c r="H2746" s="104" t="str">
        <f t="shared" si="47"/>
        <v/>
      </c>
      <c r="I2746" s="104"/>
      <c r="J2746" s="110" t="s">
        <v>7635</v>
      </c>
      <c r="K2746" s="110" t="s">
        <v>1095</v>
      </c>
      <c r="L2746" s="10" t="s">
        <v>11755</v>
      </c>
    </row>
    <row r="2747" spans="7:12" ht="15" x14ac:dyDescent="0.2">
      <c r="G2747" s="106"/>
      <c r="H2747" s="104" t="str">
        <f t="shared" si="47"/>
        <v/>
      </c>
      <c r="I2747" s="104"/>
      <c r="J2747" s="110" t="s">
        <v>7636</v>
      </c>
      <c r="K2747" s="110" t="s">
        <v>1095</v>
      </c>
      <c r="L2747" s="10" t="s">
        <v>1095</v>
      </c>
    </row>
    <row r="2748" spans="7:12" ht="15" x14ac:dyDescent="0.2">
      <c r="G2748" s="106"/>
      <c r="H2748" s="104" t="str">
        <f t="shared" si="47"/>
        <v/>
      </c>
      <c r="I2748" s="104"/>
      <c r="J2748" s="110" t="s">
        <v>7637</v>
      </c>
      <c r="K2748" s="110" t="s">
        <v>1095</v>
      </c>
      <c r="L2748" s="10" t="s">
        <v>11756</v>
      </c>
    </row>
    <row r="2749" spans="7:12" ht="15" x14ac:dyDescent="0.2">
      <c r="G2749" s="106"/>
      <c r="H2749" s="104" t="str">
        <f t="shared" si="47"/>
        <v/>
      </c>
      <c r="I2749" s="104"/>
      <c r="J2749" s="110" t="s">
        <v>7638</v>
      </c>
      <c r="K2749" s="110" t="s">
        <v>1095</v>
      </c>
      <c r="L2749" s="10" t="s">
        <v>11757</v>
      </c>
    </row>
    <row r="2750" spans="7:12" ht="15" x14ac:dyDescent="0.2">
      <c r="G2750" s="106"/>
      <c r="H2750" s="104" t="str">
        <f t="shared" si="47"/>
        <v/>
      </c>
      <c r="I2750" s="104"/>
      <c r="J2750" s="110" t="s">
        <v>7639</v>
      </c>
      <c r="K2750" s="110" t="s">
        <v>1095</v>
      </c>
      <c r="L2750" s="10" t="s">
        <v>11758</v>
      </c>
    </row>
    <row r="2751" spans="7:12" ht="15" x14ac:dyDescent="0.2">
      <c r="G2751" s="106"/>
      <c r="H2751" s="104" t="str">
        <f t="shared" si="47"/>
        <v/>
      </c>
      <c r="I2751" s="104"/>
      <c r="J2751" s="110" t="s">
        <v>7640</v>
      </c>
      <c r="K2751" s="110" t="s">
        <v>1095</v>
      </c>
      <c r="L2751" s="10" t="s">
        <v>11759</v>
      </c>
    </row>
    <row r="2752" spans="7:12" ht="15" x14ac:dyDescent="0.2">
      <c r="G2752" s="106"/>
      <c r="H2752" s="104" t="str">
        <f t="shared" si="47"/>
        <v/>
      </c>
      <c r="I2752" s="104"/>
      <c r="J2752" s="110" t="s">
        <v>7641</v>
      </c>
      <c r="K2752" s="110" t="s">
        <v>1095</v>
      </c>
      <c r="L2752" s="10" t="s">
        <v>11760</v>
      </c>
    </row>
    <row r="2753" spans="7:12" ht="15" x14ac:dyDescent="0.2">
      <c r="G2753" s="106"/>
      <c r="H2753" s="104" t="str">
        <f t="shared" si="47"/>
        <v/>
      </c>
      <c r="I2753" s="104"/>
      <c r="J2753" s="110" t="s">
        <v>7642</v>
      </c>
      <c r="K2753" s="110" t="s">
        <v>1095</v>
      </c>
      <c r="L2753" s="10" t="s">
        <v>11761</v>
      </c>
    </row>
    <row r="2754" spans="7:12" ht="15" x14ac:dyDescent="0.2">
      <c r="G2754" s="106"/>
      <c r="H2754" s="104" t="str">
        <f t="shared" si="47"/>
        <v/>
      </c>
      <c r="I2754" s="104"/>
      <c r="J2754" s="110" t="s">
        <v>7643</v>
      </c>
      <c r="K2754" s="110" t="s">
        <v>1095</v>
      </c>
      <c r="L2754" s="10" t="s">
        <v>11762</v>
      </c>
    </row>
    <row r="2755" spans="7:12" ht="15" x14ac:dyDescent="0.2">
      <c r="G2755" s="106"/>
      <c r="H2755" s="104" t="str">
        <f t="shared" si="47"/>
        <v/>
      </c>
      <c r="I2755" s="104"/>
      <c r="J2755" s="110" t="s">
        <v>7644</v>
      </c>
      <c r="K2755" s="110" t="s">
        <v>1095</v>
      </c>
      <c r="L2755" s="10" t="s">
        <v>1095</v>
      </c>
    </row>
    <row r="2756" spans="7:12" ht="15" x14ac:dyDescent="0.2">
      <c r="G2756" s="106"/>
      <c r="H2756" s="104" t="str">
        <f t="shared" si="47"/>
        <v/>
      </c>
      <c r="I2756" s="104"/>
      <c r="J2756" s="110" t="s">
        <v>7645</v>
      </c>
      <c r="K2756" s="110" t="s">
        <v>1095</v>
      </c>
      <c r="L2756" s="10" t="s">
        <v>11763</v>
      </c>
    </row>
    <row r="2757" spans="7:12" ht="15" x14ac:dyDescent="0.2">
      <c r="G2757" s="106"/>
      <c r="H2757" s="104" t="str">
        <f t="shared" si="47"/>
        <v/>
      </c>
      <c r="I2757" s="104"/>
      <c r="J2757" s="110" t="s">
        <v>7646</v>
      </c>
      <c r="K2757" s="110" t="s">
        <v>1095</v>
      </c>
      <c r="L2757" s="10" t="s">
        <v>1095</v>
      </c>
    </row>
    <row r="2758" spans="7:12" ht="15" x14ac:dyDescent="0.2">
      <c r="G2758" s="106"/>
      <c r="H2758" s="104" t="str">
        <f t="shared" si="47"/>
        <v/>
      </c>
      <c r="I2758" s="104"/>
      <c r="J2758" s="110" t="s">
        <v>7647</v>
      </c>
      <c r="K2758" s="110" t="s">
        <v>1095</v>
      </c>
      <c r="L2758" s="10" t="s">
        <v>1095</v>
      </c>
    </row>
    <row r="2759" spans="7:12" ht="15" x14ac:dyDescent="0.2">
      <c r="G2759" s="106"/>
      <c r="H2759" s="104" t="str">
        <f t="shared" si="47"/>
        <v/>
      </c>
      <c r="I2759" s="104"/>
      <c r="J2759" s="110" t="s">
        <v>14027</v>
      </c>
      <c r="K2759" s="110" t="s">
        <v>1095</v>
      </c>
      <c r="L2759" s="10" t="s">
        <v>11764</v>
      </c>
    </row>
    <row r="2760" spans="7:12" ht="15" x14ac:dyDescent="0.2">
      <c r="G2760" s="106"/>
      <c r="H2760" s="104" t="str">
        <f t="shared" si="47"/>
        <v/>
      </c>
      <c r="I2760" s="104"/>
      <c r="J2760" s="110" t="s">
        <v>14028</v>
      </c>
      <c r="K2760" s="110" t="s">
        <v>1095</v>
      </c>
      <c r="L2760" s="10" t="s">
        <v>11765</v>
      </c>
    </row>
    <row r="2761" spans="7:12" ht="15" x14ac:dyDescent="0.2">
      <c r="G2761" s="106"/>
      <c r="H2761" s="104" t="str">
        <f t="shared" ref="H2761:H2824" si="48">IF(I2761="","",IFERROR((INDEX(A:D,MATCH($I2761,D:D,0),2)),""))</f>
        <v/>
      </c>
      <c r="I2761" s="104"/>
      <c r="J2761" s="110" t="s">
        <v>7648</v>
      </c>
      <c r="K2761" s="110" t="s">
        <v>1095</v>
      </c>
      <c r="L2761" s="10" t="s">
        <v>10642</v>
      </c>
    </row>
    <row r="2762" spans="7:12" ht="15" x14ac:dyDescent="0.2">
      <c r="G2762" s="106"/>
      <c r="H2762" s="104" t="str">
        <f t="shared" si="48"/>
        <v/>
      </c>
      <c r="I2762" s="104"/>
      <c r="J2762" s="110" t="s">
        <v>7649</v>
      </c>
      <c r="K2762" s="110" t="s">
        <v>1095</v>
      </c>
      <c r="L2762" s="10" t="s">
        <v>10647</v>
      </c>
    </row>
    <row r="2763" spans="7:12" ht="15" x14ac:dyDescent="0.2">
      <c r="G2763" s="106"/>
      <c r="H2763" s="104" t="str">
        <f t="shared" si="48"/>
        <v/>
      </c>
      <c r="I2763" s="104"/>
      <c r="J2763" s="110" t="s">
        <v>7651</v>
      </c>
      <c r="K2763" s="110" t="s">
        <v>1095</v>
      </c>
      <c r="L2763" s="10" t="s">
        <v>11767</v>
      </c>
    </row>
    <row r="2764" spans="7:12" ht="15" x14ac:dyDescent="0.2">
      <c r="G2764" s="106"/>
      <c r="H2764" s="104" t="str">
        <f t="shared" si="48"/>
        <v/>
      </c>
      <c r="I2764" s="104"/>
      <c r="J2764" s="110" t="s">
        <v>7652</v>
      </c>
      <c r="K2764" s="110" t="s">
        <v>1095</v>
      </c>
      <c r="L2764" s="10" t="s">
        <v>11768</v>
      </c>
    </row>
    <row r="2765" spans="7:12" ht="15" x14ac:dyDescent="0.2">
      <c r="G2765" s="106"/>
      <c r="H2765" s="104" t="str">
        <f t="shared" si="48"/>
        <v/>
      </c>
      <c r="I2765" s="104"/>
      <c r="J2765" s="110" t="s">
        <v>7653</v>
      </c>
      <c r="K2765" s="110" t="s">
        <v>1095</v>
      </c>
      <c r="L2765" s="10" t="s">
        <v>11769</v>
      </c>
    </row>
    <row r="2766" spans="7:12" ht="15" x14ac:dyDescent="0.2">
      <c r="G2766" s="106"/>
      <c r="H2766" s="104" t="str">
        <f t="shared" si="48"/>
        <v/>
      </c>
      <c r="I2766" s="104"/>
      <c r="J2766" s="110" t="s">
        <v>14424</v>
      </c>
      <c r="K2766" s="110" t="s">
        <v>1095</v>
      </c>
      <c r="L2766" s="10" t="s">
        <v>11769</v>
      </c>
    </row>
    <row r="2767" spans="7:12" ht="15" x14ac:dyDescent="0.2">
      <c r="G2767" s="106"/>
      <c r="H2767" s="104" t="str">
        <f t="shared" si="48"/>
        <v/>
      </c>
      <c r="I2767" s="104"/>
      <c r="J2767" s="110" t="s">
        <v>7654</v>
      </c>
      <c r="K2767" s="110" t="s">
        <v>1095</v>
      </c>
      <c r="L2767" s="10" t="s">
        <v>11770</v>
      </c>
    </row>
    <row r="2768" spans="7:12" ht="15" x14ac:dyDescent="0.2">
      <c r="G2768" s="106"/>
      <c r="H2768" s="104" t="str">
        <f t="shared" si="48"/>
        <v/>
      </c>
      <c r="I2768" s="104"/>
      <c r="J2768" s="110" t="s">
        <v>7655</v>
      </c>
      <c r="K2768" s="110" t="s">
        <v>1095</v>
      </c>
      <c r="L2768" s="10" t="s">
        <v>1095</v>
      </c>
    </row>
    <row r="2769" spans="7:12" ht="15" x14ac:dyDescent="0.2">
      <c r="G2769" s="106"/>
      <c r="H2769" s="104" t="str">
        <f t="shared" si="48"/>
        <v/>
      </c>
      <c r="I2769" s="104"/>
      <c r="J2769" s="110" t="s">
        <v>7656</v>
      </c>
      <c r="K2769" s="110" t="s">
        <v>1095</v>
      </c>
      <c r="L2769" s="10" t="s">
        <v>11771</v>
      </c>
    </row>
    <row r="2770" spans="7:12" ht="15" x14ac:dyDescent="0.2">
      <c r="G2770" s="106"/>
      <c r="H2770" s="104" t="str">
        <f t="shared" si="48"/>
        <v/>
      </c>
      <c r="I2770" s="104"/>
      <c r="J2770" s="110" t="s">
        <v>7657</v>
      </c>
      <c r="K2770" s="110" t="s">
        <v>1095</v>
      </c>
      <c r="L2770" s="10" t="s">
        <v>11772</v>
      </c>
    </row>
    <row r="2771" spans="7:12" ht="15" x14ac:dyDescent="0.2">
      <c r="G2771" s="106"/>
      <c r="H2771" s="104" t="str">
        <f t="shared" si="48"/>
        <v/>
      </c>
      <c r="I2771" s="104"/>
      <c r="J2771" s="110" t="s">
        <v>7658</v>
      </c>
      <c r="K2771" s="110" t="s">
        <v>1095</v>
      </c>
      <c r="L2771" s="10" t="s">
        <v>11773</v>
      </c>
    </row>
    <row r="2772" spans="7:12" ht="15" x14ac:dyDescent="0.2">
      <c r="G2772" s="106"/>
      <c r="H2772" s="104" t="str">
        <f t="shared" si="48"/>
        <v/>
      </c>
      <c r="I2772" s="104"/>
      <c r="J2772" s="110" t="s">
        <v>7659</v>
      </c>
      <c r="K2772" s="110" t="s">
        <v>1095</v>
      </c>
      <c r="L2772" s="10" t="s">
        <v>11774</v>
      </c>
    </row>
    <row r="2773" spans="7:12" ht="15" x14ac:dyDescent="0.2">
      <c r="G2773" s="106"/>
      <c r="H2773" s="104" t="str">
        <f t="shared" si="48"/>
        <v/>
      </c>
      <c r="I2773" s="104"/>
      <c r="J2773" s="110" t="s">
        <v>7660</v>
      </c>
      <c r="K2773" s="110" t="s">
        <v>1095</v>
      </c>
      <c r="L2773" s="10" t="s">
        <v>11775</v>
      </c>
    </row>
    <row r="2774" spans="7:12" ht="15" x14ac:dyDescent="0.2">
      <c r="G2774" s="106"/>
      <c r="H2774" s="104" t="str">
        <f t="shared" si="48"/>
        <v/>
      </c>
      <c r="I2774" s="104"/>
      <c r="J2774" s="110" t="s">
        <v>7661</v>
      </c>
      <c r="K2774" s="110" t="s">
        <v>1095</v>
      </c>
      <c r="L2774" s="10" t="s">
        <v>11776</v>
      </c>
    </row>
    <row r="2775" spans="7:12" ht="15" x14ac:dyDescent="0.2">
      <c r="G2775" s="106"/>
      <c r="H2775" s="104" t="str">
        <f t="shared" si="48"/>
        <v/>
      </c>
      <c r="I2775" s="104"/>
      <c r="J2775" s="110" t="s">
        <v>7662</v>
      </c>
      <c r="K2775" s="110" t="s">
        <v>1095</v>
      </c>
      <c r="L2775" s="10" t="s">
        <v>11777</v>
      </c>
    </row>
    <row r="2776" spans="7:12" ht="15" x14ac:dyDescent="0.2">
      <c r="G2776" s="106"/>
      <c r="H2776" s="104" t="str">
        <f t="shared" si="48"/>
        <v/>
      </c>
      <c r="I2776" s="104"/>
      <c r="J2776" s="110" t="s">
        <v>7663</v>
      </c>
      <c r="K2776" s="110" t="s">
        <v>1095</v>
      </c>
      <c r="L2776" s="10" t="s">
        <v>11778</v>
      </c>
    </row>
    <row r="2777" spans="7:12" ht="15" x14ac:dyDescent="0.2">
      <c r="G2777" s="106"/>
      <c r="H2777" s="104" t="str">
        <f t="shared" si="48"/>
        <v/>
      </c>
      <c r="I2777" s="104"/>
      <c r="J2777" s="110" t="s">
        <v>7664</v>
      </c>
      <c r="K2777" s="110" t="s">
        <v>1095</v>
      </c>
      <c r="L2777" s="10" t="s">
        <v>11779</v>
      </c>
    </row>
    <row r="2778" spans="7:12" ht="15" x14ac:dyDescent="0.2">
      <c r="G2778" s="106"/>
      <c r="H2778" s="104" t="str">
        <f t="shared" si="48"/>
        <v/>
      </c>
      <c r="I2778" s="104"/>
      <c r="J2778" s="110" t="s">
        <v>7665</v>
      </c>
      <c r="K2778" s="110" t="s">
        <v>1095</v>
      </c>
      <c r="L2778" s="10" t="s">
        <v>11780</v>
      </c>
    </row>
    <row r="2779" spans="7:12" ht="15" x14ac:dyDescent="0.2">
      <c r="G2779" s="106"/>
      <c r="H2779" s="104" t="str">
        <f t="shared" si="48"/>
        <v/>
      </c>
      <c r="I2779" s="104"/>
      <c r="J2779" s="110" t="s">
        <v>7666</v>
      </c>
      <c r="K2779" s="110" t="s">
        <v>1095</v>
      </c>
      <c r="L2779" s="10" t="s">
        <v>11781</v>
      </c>
    </row>
    <row r="2780" spans="7:12" ht="15" x14ac:dyDescent="0.2">
      <c r="G2780" s="106"/>
      <c r="H2780" s="104" t="str">
        <f t="shared" si="48"/>
        <v/>
      </c>
      <c r="I2780" s="104"/>
      <c r="J2780" s="110" t="s">
        <v>7667</v>
      </c>
      <c r="K2780" s="110" t="s">
        <v>1095</v>
      </c>
      <c r="L2780" s="10" t="s">
        <v>1095</v>
      </c>
    </row>
    <row r="2781" spans="7:12" ht="15" x14ac:dyDescent="0.2">
      <c r="G2781" s="106"/>
      <c r="H2781" s="104" t="str">
        <f t="shared" si="48"/>
        <v/>
      </c>
      <c r="I2781" s="104"/>
      <c r="J2781" s="110" t="s">
        <v>7668</v>
      </c>
      <c r="K2781" s="110" t="s">
        <v>1095</v>
      </c>
      <c r="L2781" s="10" t="s">
        <v>1095</v>
      </c>
    </row>
    <row r="2782" spans="7:12" ht="15" x14ac:dyDescent="0.2">
      <c r="G2782" s="106"/>
      <c r="H2782" s="104" t="str">
        <f t="shared" si="48"/>
        <v/>
      </c>
      <c r="I2782" s="104"/>
      <c r="J2782" s="110" t="s">
        <v>7669</v>
      </c>
      <c r="K2782" s="110" t="s">
        <v>1095</v>
      </c>
      <c r="L2782" s="10" t="s">
        <v>11782</v>
      </c>
    </row>
    <row r="2783" spans="7:12" ht="15" x14ac:dyDescent="0.2">
      <c r="G2783" s="106"/>
      <c r="H2783" s="104" t="str">
        <f t="shared" si="48"/>
        <v/>
      </c>
      <c r="I2783" s="104"/>
      <c r="J2783" s="110" t="s">
        <v>7670</v>
      </c>
      <c r="K2783" s="110" t="s">
        <v>1095</v>
      </c>
      <c r="L2783" s="10" t="s">
        <v>11783</v>
      </c>
    </row>
    <row r="2784" spans="7:12" ht="15" x14ac:dyDescent="0.2">
      <c r="G2784" s="106"/>
      <c r="H2784" s="104" t="str">
        <f t="shared" si="48"/>
        <v/>
      </c>
      <c r="I2784" s="104"/>
      <c r="J2784" s="110" t="s">
        <v>7671</v>
      </c>
      <c r="K2784" s="110" t="s">
        <v>1095</v>
      </c>
      <c r="L2784" s="10" t="s">
        <v>11784</v>
      </c>
    </row>
    <row r="2785" spans="7:12" ht="15" x14ac:dyDescent="0.2">
      <c r="G2785" s="106"/>
      <c r="H2785" s="104" t="str">
        <f t="shared" si="48"/>
        <v/>
      </c>
      <c r="I2785" s="104"/>
      <c r="J2785" s="110" t="s">
        <v>7672</v>
      </c>
      <c r="K2785" s="110" t="s">
        <v>1095</v>
      </c>
      <c r="L2785" s="10" t="s">
        <v>1095</v>
      </c>
    </row>
    <row r="2786" spans="7:12" ht="15" x14ac:dyDescent="0.2">
      <c r="G2786" s="106"/>
      <c r="H2786" s="104" t="str">
        <f t="shared" si="48"/>
        <v/>
      </c>
      <c r="I2786" s="104"/>
      <c r="J2786" s="110" t="s">
        <v>7673</v>
      </c>
      <c r="K2786" s="110" t="s">
        <v>1095</v>
      </c>
      <c r="L2786" s="10" t="s">
        <v>11785</v>
      </c>
    </row>
    <row r="2787" spans="7:12" ht="15" x14ac:dyDescent="0.2">
      <c r="G2787" s="106"/>
      <c r="H2787" s="104" t="str">
        <f t="shared" si="48"/>
        <v/>
      </c>
      <c r="I2787" s="104"/>
      <c r="J2787" s="110" t="s">
        <v>7674</v>
      </c>
      <c r="K2787" s="110" t="s">
        <v>1095</v>
      </c>
      <c r="L2787" s="10" t="s">
        <v>11786</v>
      </c>
    </row>
    <row r="2788" spans="7:12" ht="15" x14ac:dyDescent="0.2">
      <c r="G2788" s="106"/>
      <c r="H2788" s="104" t="str">
        <f t="shared" si="48"/>
        <v/>
      </c>
      <c r="I2788" s="104"/>
      <c r="J2788" s="110" t="s">
        <v>7675</v>
      </c>
      <c r="K2788" s="110" t="s">
        <v>1095</v>
      </c>
      <c r="L2788" s="10" t="s">
        <v>11787</v>
      </c>
    </row>
    <row r="2789" spans="7:12" ht="15" x14ac:dyDescent="0.2">
      <c r="G2789" s="106"/>
      <c r="H2789" s="104" t="str">
        <f t="shared" si="48"/>
        <v/>
      </c>
      <c r="I2789" s="104"/>
      <c r="J2789" s="110" t="s">
        <v>7676</v>
      </c>
      <c r="K2789" s="110" t="s">
        <v>1095</v>
      </c>
      <c r="L2789" s="10" t="s">
        <v>1095</v>
      </c>
    </row>
    <row r="2790" spans="7:12" ht="15" x14ac:dyDescent="0.2">
      <c r="G2790" s="106"/>
      <c r="H2790" s="104" t="str">
        <f t="shared" si="48"/>
        <v/>
      </c>
      <c r="I2790" s="104"/>
      <c r="J2790" s="110" t="s">
        <v>7677</v>
      </c>
      <c r="K2790" s="110" t="s">
        <v>1095</v>
      </c>
      <c r="L2790" s="10" t="s">
        <v>1095</v>
      </c>
    </row>
    <row r="2791" spans="7:12" ht="15" x14ac:dyDescent="0.2">
      <c r="G2791" s="106"/>
      <c r="H2791" s="104" t="str">
        <f t="shared" si="48"/>
        <v/>
      </c>
      <c r="I2791" s="104"/>
      <c r="J2791" s="110" t="s">
        <v>14425</v>
      </c>
      <c r="K2791" s="110" t="s">
        <v>1095</v>
      </c>
      <c r="L2791" s="10" t="s">
        <v>11788</v>
      </c>
    </row>
    <row r="2792" spans="7:12" ht="15" x14ac:dyDescent="0.2">
      <c r="G2792" s="106"/>
      <c r="H2792" s="104" t="str">
        <f t="shared" si="48"/>
        <v/>
      </c>
      <c r="I2792" s="104"/>
      <c r="J2792" s="110" t="s">
        <v>7678</v>
      </c>
      <c r="K2792" s="110" t="s">
        <v>1095</v>
      </c>
      <c r="L2792" s="10" t="s">
        <v>1095</v>
      </c>
    </row>
    <row r="2793" spans="7:12" ht="15" x14ac:dyDescent="0.2">
      <c r="G2793" s="106"/>
      <c r="H2793" s="104" t="str">
        <f t="shared" si="48"/>
        <v/>
      </c>
      <c r="I2793" s="104"/>
      <c r="J2793" s="110" t="s">
        <v>7679</v>
      </c>
      <c r="K2793" s="110" t="s">
        <v>1095</v>
      </c>
      <c r="L2793" s="10" t="s">
        <v>1095</v>
      </c>
    </row>
    <row r="2794" spans="7:12" ht="15" x14ac:dyDescent="0.2">
      <c r="G2794" s="106"/>
      <c r="H2794" s="104" t="str">
        <f t="shared" si="48"/>
        <v/>
      </c>
      <c r="I2794" s="104"/>
      <c r="J2794" s="110" t="s">
        <v>14426</v>
      </c>
      <c r="K2794" s="110" t="s">
        <v>1095</v>
      </c>
      <c r="L2794" s="10" t="s">
        <v>11789</v>
      </c>
    </row>
    <row r="2795" spans="7:12" ht="15" x14ac:dyDescent="0.2">
      <c r="G2795" s="106"/>
      <c r="H2795" s="104" t="str">
        <f t="shared" si="48"/>
        <v/>
      </c>
      <c r="I2795" s="104"/>
      <c r="J2795" s="110" t="s">
        <v>7680</v>
      </c>
      <c r="K2795" s="110" t="s">
        <v>1095</v>
      </c>
      <c r="L2795" s="10" t="s">
        <v>11790</v>
      </c>
    </row>
    <row r="2796" spans="7:12" ht="15" x14ac:dyDescent="0.2">
      <c r="G2796" s="106"/>
      <c r="H2796" s="104" t="str">
        <f t="shared" si="48"/>
        <v/>
      </c>
      <c r="I2796" s="104"/>
      <c r="J2796" s="110" t="s">
        <v>14427</v>
      </c>
      <c r="K2796" s="110" t="s">
        <v>1095</v>
      </c>
      <c r="L2796" s="10" t="s">
        <v>11791</v>
      </c>
    </row>
    <row r="2797" spans="7:12" ht="15" x14ac:dyDescent="0.2">
      <c r="G2797" s="106"/>
      <c r="H2797" s="104" t="str">
        <f t="shared" si="48"/>
        <v/>
      </c>
      <c r="I2797" s="104"/>
      <c r="J2797" s="110" t="s">
        <v>7681</v>
      </c>
      <c r="K2797" s="110" t="s">
        <v>1095</v>
      </c>
      <c r="L2797" s="10" t="s">
        <v>11792</v>
      </c>
    </row>
    <row r="2798" spans="7:12" ht="15" x14ac:dyDescent="0.2">
      <c r="G2798" s="106"/>
      <c r="H2798" s="104" t="str">
        <f t="shared" si="48"/>
        <v/>
      </c>
      <c r="I2798" s="104"/>
      <c r="J2798" s="110" t="s">
        <v>7356</v>
      </c>
      <c r="K2798" s="110" t="s">
        <v>1095</v>
      </c>
      <c r="L2798" s="10" t="s">
        <v>11793</v>
      </c>
    </row>
    <row r="2799" spans="7:12" ht="15" x14ac:dyDescent="0.2">
      <c r="G2799" s="106"/>
      <c r="H2799" s="104" t="str">
        <f t="shared" si="48"/>
        <v/>
      </c>
      <c r="I2799" s="104"/>
      <c r="J2799" s="110" t="s">
        <v>7682</v>
      </c>
      <c r="K2799" s="110" t="s">
        <v>1095</v>
      </c>
      <c r="L2799" s="10" t="s">
        <v>11794</v>
      </c>
    </row>
    <row r="2800" spans="7:12" ht="15" x14ac:dyDescent="0.2">
      <c r="G2800" s="106"/>
      <c r="H2800" s="104" t="str">
        <f t="shared" si="48"/>
        <v/>
      </c>
      <c r="I2800" s="104"/>
      <c r="J2800" s="110" t="s">
        <v>7683</v>
      </c>
      <c r="K2800" s="135" t="s">
        <v>15350</v>
      </c>
      <c r="L2800" s="10" t="s">
        <v>1095</v>
      </c>
    </row>
    <row r="2801" spans="7:12" ht="15" x14ac:dyDescent="0.2">
      <c r="G2801" s="106"/>
      <c r="H2801" s="104" t="str">
        <f t="shared" si="48"/>
        <v/>
      </c>
      <c r="I2801" s="104"/>
      <c r="J2801" s="110" t="s">
        <v>7684</v>
      </c>
      <c r="K2801" s="110" t="s">
        <v>1095</v>
      </c>
      <c r="L2801" s="10" t="s">
        <v>1095</v>
      </c>
    </row>
    <row r="2802" spans="7:12" ht="15" x14ac:dyDescent="0.2">
      <c r="G2802" s="106"/>
      <c r="H2802" s="104" t="str">
        <f t="shared" si="48"/>
        <v/>
      </c>
      <c r="I2802" s="104"/>
      <c r="J2802" s="110" t="s">
        <v>7685</v>
      </c>
      <c r="K2802" s="110" t="s">
        <v>1095</v>
      </c>
      <c r="L2802" s="10" t="s">
        <v>1095</v>
      </c>
    </row>
    <row r="2803" spans="7:12" ht="15" x14ac:dyDescent="0.2">
      <c r="G2803" s="106"/>
      <c r="H2803" s="104" t="str">
        <f t="shared" si="48"/>
        <v/>
      </c>
      <c r="I2803" s="104"/>
      <c r="J2803" s="110" t="s">
        <v>14428</v>
      </c>
      <c r="K2803" s="110" t="s">
        <v>1095</v>
      </c>
      <c r="L2803" s="10" t="s">
        <v>11795</v>
      </c>
    </row>
    <row r="2804" spans="7:12" ht="15" x14ac:dyDescent="0.2">
      <c r="G2804" s="106"/>
      <c r="H2804" s="104" t="str">
        <f t="shared" si="48"/>
        <v/>
      </c>
      <c r="I2804" s="104"/>
      <c r="J2804" s="110" t="s">
        <v>7686</v>
      </c>
      <c r="K2804" s="110" t="s">
        <v>1095</v>
      </c>
      <c r="L2804" s="10" t="s">
        <v>11796</v>
      </c>
    </row>
    <row r="2805" spans="7:12" ht="15" x14ac:dyDescent="0.2">
      <c r="G2805" s="106"/>
      <c r="H2805" s="104" t="str">
        <f t="shared" si="48"/>
        <v/>
      </c>
      <c r="I2805" s="104"/>
      <c r="J2805" s="110" t="s">
        <v>14429</v>
      </c>
      <c r="K2805" s="110" t="s">
        <v>1095</v>
      </c>
      <c r="L2805" s="10" t="s">
        <v>11797</v>
      </c>
    </row>
    <row r="2806" spans="7:12" ht="15" x14ac:dyDescent="0.2">
      <c r="G2806" s="106"/>
      <c r="H2806" s="104" t="str">
        <f t="shared" si="48"/>
        <v/>
      </c>
      <c r="I2806" s="104"/>
      <c r="J2806" s="110" t="s">
        <v>7687</v>
      </c>
      <c r="K2806" s="110" t="s">
        <v>1095</v>
      </c>
      <c r="L2806" s="10" t="s">
        <v>11798</v>
      </c>
    </row>
    <row r="2807" spans="7:12" ht="15" x14ac:dyDescent="0.2">
      <c r="G2807" s="106"/>
      <c r="H2807" s="104" t="str">
        <f t="shared" si="48"/>
        <v/>
      </c>
      <c r="I2807" s="104"/>
      <c r="J2807" s="110" t="s">
        <v>7688</v>
      </c>
      <c r="K2807" s="110" t="s">
        <v>1095</v>
      </c>
      <c r="L2807" s="10" t="s">
        <v>11799</v>
      </c>
    </row>
    <row r="2808" spans="7:12" ht="15" x14ac:dyDescent="0.2">
      <c r="G2808" s="106"/>
      <c r="H2808" s="104" t="str">
        <f t="shared" si="48"/>
        <v/>
      </c>
      <c r="I2808" s="104"/>
      <c r="J2808" s="110" t="s">
        <v>7689</v>
      </c>
      <c r="K2808" s="110" t="s">
        <v>1095</v>
      </c>
      <c r="L2808" s="10" t="s">
        <v>11800</v>
      </c>
    </row>
    <row r="2809" spans="7:12" ht="15" x14ac:dyDescent="0.2">
      <c r="G2809" s="106"/>
      <c r="H2809" s="104" t="str">
        <f t="shared" si="48"/>
        <v/>
      </c>
      <c r="I2809" s="104"/>
      <c r="J2809" s="110" t="s">
        <v>7690</v>
      </c>
      <c r="K2809" s="110" t="s">
        <v>1095</v>
      </c>
      <c r="L2809" s="10" t="s">
        <v>11801</v>
      </c>
    </row>
    <row r="2810" spans="7:12" ht="15" x14ac:dyDescent="0.2">
      <c r="G2810" s="106"/>
      <c r="H2810" s="104" t="str">
        <f t="shared" si="48"/>
        <v/>
      </c>
      <c r="I2810" s="104"/>
      <c r="J2810" s="110" t="s">
        <v>7691</v>
      </c>
      <c r="K2810" s="110" t="s">
        <v>1095</v>
      </c>
      <c r="L2810" s="10" t="s">
        <v>11802</v>
      </c>
    </row>
    <row r="2811" spans="7:12" ht="15" x14ac:dyDescent="0.2">
      <c r="G2811" s="106"/>
      <c r="H2811" s="104" t="str">
        <f t="shared" si="48"/>
        <v/>
      </c>
      <c r="I2811" s="104"/>
      <c r="J2811" s="110" t="s">
        <v>7692</v>
      </c>
      <c r="K2811" s="110" t="s">
        <v>1095</v>
      </c>
      <c r="L2811" s="10" t="s">
        <v>1095</v>
      </c>
    </row>
    <row r="2812" spans="7:12" ht="15" x14ac:dyDescent="0.2">
      <c r="G2812" s="106"/>
      <c r="H2812" s="104" t="str">
        <f t="shared" si="48"/>
        <v/>
      </c>
      <c r="I2812" s="104"/>
      <c r="J2812" s="110" t="s">
        <v>7693</v>
      </c>
      <c r="K2812" s="110" t="s">
        <v>1095</v>
      </c>
      <c r="L2812" s="10" t="s">
        <v>11803</v>
      </c>
    </row>
    <row r="2813" spans="7:12" ht="15" x14ac:dyDescent="0.2">
      <c r="G2813" s="106"/>
      <c r="H2813" s="104" t="str">
        <f t="shared" si="48"/>
        <v/>
      </c>
      <c r="I2813" s="104"/>
      <c r="J2813" s="110" t="s">
        <v>7694</v>
      </c>
      <c r="K2813" s="110" t="s">
        <v>1095</v>
      </c>
      <c r="L2813" s="10" t="s">
        <v>11804</v>
      </c>
    </row>
    <row r="2814" spans="7:12" ht="15" x14ac:dyDescent="0.2">
      <c r="G2814" s="106"/>
      <c r="H2814" s="104" t="str">
        <f t="shared" si="48"/>
        <v/>
      </c>
      <c r="I2814" s="104"/>
      <c r="J2814" s="110" t="s">
        <v>7695</v>
      </c>
      <c r="K2814" s="110" t="s">
        <v>1095</v>
      </c>
      <c r="L2814" s="10" t="s">
        <v>11797</v>
      </c>
    </row>
    <row r="2815" spans="7:12" ht="15" x14ac:dyDescent="0.2">
      <c r="G2815" s="106"/>
      <c r="H2815" s="104" t="str">
        <f t="shared" si="48"/>
        <v/>
      </c>
      <c r="I2815" s="104"/>
      <c r="J2815" s="110" t="s">
        <v>7696</v>
      </c>
      <c r="K2815" s="110" t="s">
        <v>1095</v>
      </c>
      <c r="L2815" s="10" t="s">
        <v>11805</v>
      </c>
    </row>
    <row r="2816" spans="7:12" ht="15" x14ac:dyDescent="0.2">
      <c r="G2816" s="106"/>
      <c r="H2816" s="104" t="str">
        <f t="shared" si="48"/>
        <v/>
      </c>
      <c r="I2816" s="104"/>
      <c r="J2816" s="110" t="s">
        <v>7697</v>
      </c>
      <c r="K2816" s="110" t="s">
        <v>1095</v>
      </c>
      <c r="L2816" s="10" t="s">
        <v>11806</v>
      </c>
    </row>
    <row r="2817" spans="7:12" ht="15" x14ac:dyDescent="0.2">
      <c r="G2817" s="106"/>
      <c r="H2817" s="104" t="str">
        <f t="shared" si="48"/>
        <v/>
      </c>
      <c r="I2817" s="104"/>
      <c r="J2817" s="110" t="s">
        <v>7698</v>
      </c>
      <c r="K2817" s="110" t="s">
        <v>1095</v>
      </c>
      <c r="L2817" s="10" t="s">
        <v>11807</v>
      </c>
    </row>
    <row r="2818" spans="7:12" ht="15" x14ac:dyDescent="0.2">
      <c r="G2818" s="106"/>
      <c r="H2818" s="104" t="str">
        <f t="shared" si="48"/>
        <v/>
      </c>
      <c r="I2818" s="104"/>
      <c r="J2818" s="110" t="s">
        <v>7699</v>
      </c>
      <c r="K2818" s="110" t="s">
        <v>1095</v>
      </c>
      <c r="L2818" s="10" t="s">
        <v>11808</v>
      </c>
    </row>
    <row r="2819" spans="7:12" ht="15" x14ac:dyDescent="0.2">
      <c r="G2819" s="106"/>
      <c r="H2819" s="104" t="str">
        <f t="shared" si="48"/>
        <v/>
      </c>
      <c r="I2819" s="104"/>
      <c r="J2819" s="110" t="s">
        <v>7700</v>
      </c>
      <c r="K2819" s="110" t="s">
        <v>1095</v>
      </c>
      <c r="L2819" s="10" t="s">
        <v>11809</v>
      </c>
    </row>
    <row r="2820" spans="7:12" ht="15" x14ac:dyDescent="0.2">
      <c r="G2820" s="106"/>
      <c r="H2820" s="104" t="str">
        <f t="shared" si="48"/>
        <v/>
      </c>
      <c r="I2820" s="104"/>
      <c r="J2820" s="110" t="s">
        <v>7701</v>
      </c>
      <c r="K2820" s="110" t="s">
        <v>1095</v>
      </c>
      <c r="L2820" s="10" t="s">
        <v>11810</v>
      </c>
    </row>
    <row r="2821" spans="7:12" ht="15" x14ac:dyDescent="0.2">
      <c r="G2821" s="106"/>
      <c r="H2821" s="104" t="str">
        <f t="shared" si="48"/>
        <v/>
      </c>
      <c r="I2821" s="104"/>
      <c r="J2821" s="110" t="s">
        <v>14430</v>
      </c>
      <c r="K2821" s="110" t="s">
        <v>1095</v>
      </c>
      <c r="L2821" s="10" t="s">
        <v>11811</v>
      </c>
    </row>
    <row r="2822" spans="7:12" ht="15" x14ac:dyDescent="0.2">
      <c r="G2822" s="106"/>
      <c r="H2822" s="104" t="str">
        <f t="shared" si="48"/>
        <v/>
      </c>
      <c r="I2822" s="104"/>
      <c r="J2822" s="110" t="s">
        <v>7702</v>
      </c>
      <c r="K2822" s="110" t="s">
        <v>1095</v>
      </c>
      <c r="L2822" s="10" t="s">
        <v>11812</v>
      </c>
    </row>
    <row r="2823" spans="7:12" ht="15" x14ac:dyDescent="0.2">
      <c r="G2823" s="106"/>
      <c r="H2823" s="104" t="str">
        <f t="shared" si="48"/>
        <v/>
      </c>
      <c r="I2823" s="104"/>
      <c r="J2823" s="110" t="s">
        <v>7703</v>
      </c>
      <c r="K2823" s="110" t="s">
        <v>1095</v>
      </c>
      <c r="L2823" s="10" t="s">
        <v>11813</v>
      </c>
    </row>
    <row r="2824" spans="7:12" ht="15" x14ac:dyDescent="0.2">
      <c r="G2824" s="106"/>
      <c r="H2824" s="104" t="str">
        <f t="shared" si="48"/>
        <v/>
      </c>
      <c r="I2824" s="104"/>
      <c r="J2824" s="110" t="s">
        <v>7704</v>
      </c>
      <c r="K2824" s="110" t="s">
        <v>1095</v>
      </c>
      <c r="L2824" s="10" t="s">
        <v>11814</v>
      </c>
    </row>
    <row r="2825" spans="7:12" ht="15" x14ac:dyDescent="0.2">
      <c r="G2825" s="106"/>
      <c r="H2825" s="104" t="str">
        <f t="shared" ref="H2825:H2888" si="49">IF(I2825="","",IFERROR((INDEX(A:D,MATCH($I2825,D:D,0),2)),""))</f>
        <v/>
      </c>
      <c r="I2825" s="104"/>
      <c r="J2825" s="110" t="s">
        <v>7705</v>
      </c>
      <c r="K2825" s="110" t="s">
        <v>1095</v>
      </c>
      <c r="L2825" s="10" t="s">
        <v>11815</v>
      </c>
    </row>
    <row r="2826" spans="7:12" ht="15" x14ac:dyDescent="0.2">
      <c r="G2826" s="106"/>
      <c r="H2826" s="104" t="str">
        <f t="shared" si="49"/>
        <v/>
      </c>
      <c r="I2826" s="104"/>
      <c r="J2826" s="110" t="s">
        <v>7706</v>
      </c>
      <c r="K2826" s="110" t="s">
        <v>1095</v>
      </c>
      <c r="L2826" s="10" t="s">
        <v>11816</v>
      </c>
    </row>
    <row r="2827" spans="7:12" ht="15" x14ac:dyDescent="0.2">
      <c r="G2827" s="106"/>
      <c r="H2827" s="104" t="str">
        <f t="shared" si="49"/>
        <v/>
      </c>
      <c r="I2827" s="104"/>
      <c r="J2827" s="110" t="s">
        <v>7707</v>
      </c>
      <c r="K2827" s="110" t="s">
        <v>1095</v>
      </c>
      <c r="L2827" s="10" t="s">
        <v>11817</v>
      </c>
    </row>
    <row r="2828" spans="7:12" ht="15" x14ac:dyDescent="0.2">
      <c r="G2828" s="106"/>
      <c r="H2828" s="104" t="str">
        <f t="shared" si="49"/>
        <v/>
      </c>
      <c r="I2828" s="104"/>
      <c r="J2828" s="110" t="s">
        <v>7708</v>
      </c>
      <c r="K2828" s="110" t="s">
        <v>1095</v>
      </c>
      <c r="L2828" s="10" t="s">
        <v>11818</v>
      </c>
    </row>
    <row r="2829" spans="7:12" ht="15" x14ac:dyDescent="0.2">
      <c r="G2829" s="106"/>
      <c r="H2829" s="104" t="str">
        <f t="shared" si="49"/>
        <v/>
      </c>
      <c r="I2829" s="104"/>
      <c r="J2829" s="110" t="s">
        <v>7709</v>
      </c>
      <c r="K2829" s="110" t="s">
        <v>1095</v>
      </c>
      <c r="L2829" s="10" t="s">
        <v>11819</v>
      </c>
    </row>
    <row r="2830" spans="7:12" ht="15" x14ac:dyDescent="0.2">
      <c r="G2830" s="106"/>
      <c r="H2830" s="104" t="str">
        <f t="shared" si="49"/>
        <v/>
      </c>
      <c r="I2830" s="104"/>
      <c r="J2830" s="110" t="s">
        <v>7710</v>
      </c>
      <c r="K2830" s="110" t="s">
        <v>1095</v>
      </c>
      <c r="L2830" s="10" t="s">
        <v>1095</v>
      </c>
    </row>
    <row r="2831" spans="7:12" ht="15" x14ac:dyDescent="0.2">
      <c r="G2831" s="106"/>
      <c r="H2831" s="104" t="str">
        <f t="shared" si="49"/>
        <v/>
      </c>
      <c r="I2831" s="104"/>
      <c r="J2831" s="110" t="s">
        <v>7711</v>
      </c>
      <c r="K2831" s="110" t="s">
        <v>1095</v>
      </c>
      <c r="L2831" s="10" t="s">
        <v>11820</v>
      </c>
    </row>
    <row r="2832" spans="7:12" ht="15" x14ac:dyDescent="0.2">
      <c r="G2832" s="106"/>
      <c r="H2832" s="104" t="str">
        <f t="shared" si="49"/>
        <v/>
      </c>
      <c r="I2832" s="104"/>
      <c r="J2832" s="110" t="s">
        <v>14431</v>
      </c>
      <c r="K2832" s="110" t="s">
        <v>1095</v>
      </c>
      <c r="L2832" s="10" t="s">
        <v>11821</v>
      </c>
    </row>
    <row r="2833" spans="7:12" ht="15" x14ac:dyDescent="0.2">
      <c r="G2833" s="106"/>
      <c r="H2833" s="104" t="str">
        <f t="shared" si="49"/>
        <v/>
      </c>
      <c r="I2833" s="104"/>
      <c r="J2833" s="110" t="s">
        <v>7712</v>
      </c>
      <c r="K2833" s="110" t="s">
        <v>1095</v>
      </c>
      <c r="L2833" s="10" t="s">
        <v>11822</v>
      </c>
    </row>
    <row r="2834" spans="7:12" ht="15" x14ac:dyDescent="0.2">
      <c r="G2834" s="106"/>
      <c r="H2834" s="104" t="str">
        <f t="shared" si="49"/>
        <v/>
      </c>
      <c r="I2834" s="104"/>
      <c r="J2834" s="110" t="s">
        <v>7713</v>
      </c>
      <c r="K2834" s="110" t="s">
        <v>1095</v>
      </c>
      <c r="L2834" s="10" t="s">
        <v>11823</v>
      </c>
    </row>
    <row r="2835" spans="7:12" ht="15" x14ac:dyDescent="0.2">
      <c r="G2835" s="106"/>
      <c r="H2835" s="104" t="str">
        <f t="shared" si="49"/>
        <v/>
      </c>
      <c r="I2835" s="104"/>
      <c r="J2835" s="110" t="s">
        <v>7714</v>
      </c>
      <c r="K2835" s="110" t="s">
        <v>1095</v>
      </c>
      <c r="L2835" s="10" t="s">
        <v>11824</v>
      </c>
    </row>
    <row r="2836" spans="7:12" ht="15" x14ac:dyDescent="0.2">
      <c r="G2836" s="106"/>
      <c r="H2836" s="104" t="str">
        <f t="shared" si="49"/>
        <v/>
      </c>
      <c r="I2836" s="104"/>
      <c r="J2836" s="110" t="s">
        <v>7715</v>
      </c>
      <c r="K2836" s="110" t="s">
        <v>1095</v>
      </c>
      <c r="L2836" s="10" t="s">
        <v>11825</v>
      </c>
    </row>
    <row r="2837" spans="7:12" ht="15" x14ac:dyDescent="0.2">
      <c r="G2837" s="106"/>
      <c r="H2837" s="104" t="str">
        <f t="shared" si="49"/>
        <v/>
      </c>
      <c r="I2837" s="104"/>
      <c r="J2837" s="110" t="s">
        <v>7716</v>
      </c>
      <c r="K2837" s="110" t="s">
        <v>1095</v>
      </c>
      <c r="L2837" s="10" t="s">
        <v>11826</v>
      </c>
    </row>
    <row r="2838" spans="7:12" ht="15" x14ac:dyDescent="0.2">
      <c r="G2838" s="106"/>
      <c r="H2838" s="104" t="str">
        <f t="shared" si="49"/>
        <v/>
      </c>
      <c r="I2838" s="104"/>
      <c r="J2838" s="110" t="s">
        <v>7717</v>
      </c>
      <c r="K2838" s="110" t="s">
        <v>1095</v>
      </c>
      <c r="L2838" s="10" t="s">
        <v>11827</v>
      </c>
    </row>
    <row r="2839" spans="7:12" ht="15" x14ac:dyDescent="0.2">
      <c r="G2839" s="106"/>
      <c r="H2839" s="104" t="str">
        <f t="shared" si="49"/>
        <v/>
      </c>
      <c r="I2839" s="104"/>
      <c r="J2839" s="110" t="s">
        <v>7718</v>
      </c>
      <c r="K2839" s="110" t="s">
        <v>1095</v>
      </c>
      <c r="L2839" s="10" t="s">
        <v>11828</v>
      </c>
    </row>
    <row r="2840" spans="7:12" ht="15" x14ac:dyDescent="0.2">
      <c r="G2840" s="106"/>
      <c r="H2840" s="104" t="str">
        <f t="shared" si="49"/>
        <v/>
      </c>
      <c r="I2840" s="104"/>
      <c r="J2840" s="110" t="s">
        <v>14432</v>
      </c>
      <c r="K2840" s="110" t="s">
        <v>1095</v>
      </c>
      <c r="L2840" s="10" t="s">
        <v>11829</v>
      </c>
    </row>
    <row r="2841" spans="7:12" ht="15" x14ac:dyDescent="0.2">
      <c r="G2841" s="106"/>
      <c r="H2841" s="104" t="str">
        <f t="shared" si="49"/>
        <v/>
      </c>
      <c r="I2841" s="104"/>
      <c r="J2841" s="110" t="s">
        <v>7719</v>
      </c>
      <c r="K2841" s="110" t="s">
        <v>1095</v>
      </c>
      <c r="L2841" s="10" t="s">
        <v>11830</v>
      </c>
    </row>
    <row r="2842" spans="7:12" ht="15" x14ac:dyDescent="0.2">
      <c r="G2842" s="106"/>
      <c r="H2842" s="104" t="str">
        <f t="shared" si="49"/>
        <v/>
      </c>
      <c r="I2842" s="104"/>
      <c r="J2842" s="110" t="s">
        <v>7720</v>
      </c>
      <c r="K2842" s="110" t="s">
        <v>1095</v>
      </c>
      <c r="L2842" s="10" t="s">
        <v>11831</v>
      </c>
    </row>
    <row r="2843" spans="7:12" ht="15" x14ac:dyDescent="0.2">
      <c r="G2843" s="106"/>
      <c r="H2843" s="104" t="str">
        <f t="shared" si="49"/>
        <v/>
      </c>
      <c r="I2843" s="104"/>
      <c r="J2843" s="110" t="s">
        <v>7721</v>
      </c>
      <c r="K2843" s="110" t="s">
        <v>1095</v>
      </c>
      <c r="L2843" s="10" t="s">
        <v>11832</v>
      </c>
    </row>
    <row r="2844" spans="7:12" ht="15" x14ac:dyDescent="0.2">
      <c r="G2844" s="106"/>
      <c r="H2844" s="104" t="str">
        <f t="shared" si="49"/>
        <v/>
      </c>
      <c r="I2844" s="104"/>
      <c r="J2844" s="110" t="s">
        <v>14433</v>
      </c>
      <c r="K2844" s="110" t="s">
        <v>1095</v>
      </c>
      <c r="L2844" s="10" t="s">
        <v>11833</v>
      </c>
    </row>
    <row r="2845" spans="7:12" ht="15" x14ac:dyDescent="0.2">
      <c r="G2845" s="106"/>
      <c r="H2845" s="104" t="str">
        <f t="shared" si="49"/>
        <v/>
      </c>
      <c r="I2845" s="104"/>
      <c r="J2845" s="110" t="s">
        <v>14029</v>
      </c>
      <c r="K2845" s="110" t="s">
        <v>1095</v>
      </c>
      <c r="L2845" s="10" t="s">
        <v>11834</v>
      </c>
    </row>
    <row r="2846" spans="7:12" ht="15" x14ac:dyDescent="0.2">
      <c r="G2846" s="106"/>
      <c r="H2846" s="104" t="str">
        <f t="shared" si="49"/>
        <v/>
      </c>
      <c r="I2846" s="104"/>
      <c r="J2846" s="110" t="s">
        <v>7722</v>
      </c>
      <c r="K2846" s="110" t="s">
        <v>1095</v>
      </c>
      <c r="L2846" s="10" t="s">
        <v>11835</v>
      </c>
    </row>
    <row r="2847" spans="7:12" ht="15" x14ac:dyDescent="0.2">
      <c r="G2847" s="106"/>
      <c r="H2847" s="104" t="str">
        <f t="shared" si="49"/>
        <v/>
      </c>
      <c r="I2847" s="104"/>
      <c r="J2847" s="110" t="s">
        <v>7723</v>
      </c>
      <c r="K2847" s="110" t="s">
        <v>1095</v>
      </c>
      <c r="L2847" s="10" t="s">
        <v>11836</v>
      </c>
    </row>
    <row r="2848" spans="7:12" ht="15" x14ac:dyDescent="0.2">
      <c r="G2848" s="106"/>
      <c r="H2848" s="104" t="str">
        <f t="shared" si="49"/>
        <v/>
      </c>
      <c r="I2848" s="104"/>
      <c r="J2848" s="110" t="s">
        <v>7724</v>
      </c>
      <c r="K2848" s="110" t="s">
        <v>1095</v>
      </c>
      <c r="L2848" s="10" t="s">
        <v>11837</v>
      </c>
    </row>
    <row r="2849" spans="7:12" ht="15" x14ac:dyDescent="0.2">
      <c r="G2849" s="106"/>
      <c r="H2849" s="104" t="str">
        <f t="shared" si="49"/>
        <v/>
      </c>
      <c r="I2849" s="104"/>
      <c r="J2849" s="110" t="s">
        <v>7725</v>
      </c>
      <c r="K2849" s="110" t="s">
        <v>1095</v>
      </c>
      <c r="L2849" s="10" t="s">
        <v>11838</v>
      </c>
    </row>
    <row r="2850" spans="7:12" ht="15" x14ac:dyDescent="0.2">
      <c r="G2850" s="106"/>
      <c r="H2850" s="104" t="str">
        <f t="shared" si="49"/>
        <v/>
      </c>
      <c r="I2850" s="104"/>
      <c r="J2850" s="110" t="s">
        <v>7726</v>
      </c>
      <c r="K2850" s="110" t="s">
        <v>1095</v>
      </c>
      <c r="L2850" s="10" t="s">
        <v>11839</v>
      </c>
    </row>
    <row r="2851" spans="7:12" ht="15" x14ac:dyDescent="0.2">
      <c r="G2851" s="106"/>
      <c r="H2851" s="104" t="str">
        <f t="shared" si="49"/>
        <v/>
      </c>
      <c r="I2851" s="104"/>
      <c r="J2851" s="110" t="s">
        <v>14434</v>
      </c>
      <c r="K2851" s="110" t="s">
        <v>1095</v>
      </c>
      <c r="L2851" s="10" t="s">
        <v>11840</v>
      </c>
    </row>
    <row r="2852" spans="7:12" ht="15" x14ac:dyDescent="0.2">
      <c r="G2852" s="106"/>
      <c r="H2852" s="104" t="str">
        <f t="shared" si="49"/>
        <v/>
      </c>
      <c r="I2852" s="104"/>
      <c r="J2852" s="110" t="s">
        <v>7727</v>
      </c>
      <c r="K2852" s="110" t="s">
        <v>1095</v>
      </c>
      <c r="L2852" s="10" t="s">
        <v>11841</v>
      </c>
    </row>
    <row r="2853" spans="7:12" ht="15" x14ac:dyDescent="0.2">
      <c r="G2853" s="106"/>
      <c r="H2853" s="104" t="str">
        <f t="shared" si="49"/>
        <v/>
      </c>
      <c r="I2853" s="104"/>
      <c r="J2853" s="110" t="s">
        <v>7728</v>
      </c>
      <c r="K2853" s="110" t="s">
        <v>1095</v>
      </c>
      <c r="L2853" s="10" t="s">
        <v>11842</v>
      </c>
    </row>
    <row r="2854" spans="7:12" ht="15" x14ac:dyDescent="0.2">
      <c r="G2854" s="106"/>
      <c r="H2854" s="104" t="str">
        <f t="shared" si="49"/>
        <v/>
      </c>
      <c r="I2854" s="104"/>
      <c r="J2854" s="110" t="s">
        <v>7729</v>
      </c>
      <c r="K2854" s="110" t="s">
        <v>1095</v>
      </c>
      <c r="L2854" s="10" t="s">
        <v>11843</v>
      </c>
    </row>
    <row r="2855" spans="7:12" ht="15" x14ac:dyDescent="0.2">
      <c r="G2855" s="106"/>
      <c r="H2855" s="104" t="str">
        <f t="shared" si="49"/>
        <v/>
      </c>
      <c r="I2855" s="104"/>
      <c r="J2855" s="110" t="s">
        <v>7730</v>
      </c>
      <c r="K2855" s="110" t="s">
        <v>1095</v>
      </c>
      <c r="L2855" s="10" t="s">
        <v>11844</v>
      </c>
    </row>
    <row r="2856" spans="7:12" ht="15" x14ac:dyDescent="0.2">
      <c r="G2856" s="106"/>
      <c r="H2856" s="104" t="str">
        <f t="shared" si="49"/>
        <v/>
      </c>
      <c r="I2856" s="104"/>
      <c r="J2856" s="110" t="s">
        <v>14435</v>
      </c>
      <c r="K2856" s="110" t="s">
        <v>1095</v>
      </c>
      <c r="L2856" s="10" t="s">
        <v>11845</v>
      </c>
    </row>
    <row r="2857" spans="7:12" ht="15" x14ac:dyDescent="0.2">
      <c r="G2857" s="106"/>
      <c r="H2857" s="104" t="str">
        <f t="shared" si="49"/>
        <v/>
      </c>
      <c r="I2857" s="104"/>
      <c r="J2857" s="110" t="s">
        <v>7731</v>
      </c>
      <c r="K2857" s="110" t="s">
        <v>1095</v>
      </c>
      <c r="L2857" s="10" t="s">
        <v>11846</v>
      </c>
    </row>
    <row r="2858" spans="7:12" ht="15" x14ac:dyDescent="0.2">
      <c r="G2858" s="106"/>
      <c r="H2858" s="104" t="str">
        <f t="shared" si="49"/>
        <v/>
      </c>
      <c r="I2858" s="104"/>
      <c r="J2858" s="110" t="s">
        <v>7732</v>
      </c>
      <c r="K2858" s="110" t="s">
        <v>1095</v>
      </c>
      <c r="L2858" s="10" t="s">
        <v>11847</v>
      </c>
    </row>
    <row r="2859" spans="7:12" ht="15" x14ac:dyDescent="0.2">
      <c r="G2859" s="106"/>
      <c r="H2859" s="104" t="str">
        <f t="shared" si="49"/>
        <v/>
      </c>
      <c r="I2859" s="104"/>
      <c r="J2859" s="110" t="s">
        <v>15023</v>
      </c>
      <c r="K2859" s="110" t="s">
        <v>1095</v>
      </c>
      <c r="L2859" s="10" t="s">
        <v>11848</v>
      </c>
    </row>
    <row r="2860" spans="7:12" ht="15" x14ac:dyDescent="0.2">
      <c r="G2860" s="106"/>
      <c r="H2860" s="104" t="str">
        <f t="shared" si="49"/>
        <v/>
      </c>
      <c r="I2860" s="104"/>
      <c r="J2860" s="110" t="s">
        <v>14436</v>
      </c>
      <c r="K2860" s="110" t="s">
        <v>1095</v>
      </c>
      <c r="L2860" s="10" t="s">
        <v>11849</v>
      </c>
    </row>
    <row r="2861" spans="7:12" ht="15" x14ac:dyDescent="0.2">
      <c r="G2861" s="106"/>
      <c r="H2861" s="104" t="str">
        <f t="shared" si="49"/>
        <v/>
      </c>
      <c r="I2861" s="104"/>
      <c r="J2861" s="110" t="s">
        <v>14437</v>
      </c>
      <c r="K2861" s="110" t="s">
        <v>1095</v>
      </c>
      <c r="L2861" s="10" t="s">
        <v>11850</v>
      </c>
    </row>
    <row r="2862" spans="7:12" ht="15" x14ac:dyDescent="0.2">
      <c r="G2862" s="106"/>
      <c r="H2862" s="104" t="str">
        <f t="shared" si="49"/>
        <v/>
      </c>
      <c r="I2862" s="104"/>
      <c r="J2862" s="110" t="s">
        <v>14438</v>
      </c>
      <c r="K2862" s="110" t="s">
        <v>1095</v>
      </c>
      <c r="L2862" s="10" t="s">
        <v>11851</v>
      </c>
    </row>
    <row r="2863" spans="7:12" ht="15" x14ac:dyDescent="0.2">
      <c r="G2863" s="106"/>
      <c r="H2863" s="104" t="str">
        <f t="shared" si="49"/>
        <v/>
      </c>
      <c r="I2863" s="104"/>
      <c r="J2863" s="110" t="s">
        <v>14030</v>
      </c>
      <c r="K2863" s="110" t="s">
        <v>1095</v>
      </c>
      <c r="L2863" s="10" t="s">
        <v>11852</v>
      </c>
    </row>
    <row r="2864" spans="7:12" ht="15" x14ac:dyDescent="0.2">
      <c r="G2864" s="106"/>
      <c r="H2864" s="104" t="str">
        <f t="shared" si="49"/>
        <v/>
      </c>
      <c r="I2864" s="104"/>
      <c r="J2864" s="110" t="s">
        <v>7733</v>
      </c>
      <c r="K2864" s="110" t="s">
        <v>1095</v>
      </c>
      <c r="L2864" s="10" t="s">
        <v>11853</v>
      </c>
    </row>
    <row r="2865" spans="7:12" ht="15" x14ac:dyDescent="0.2">
      <c r="G2865" s="106"/>
      <c r="H2865" s="104" t="str">
        <f t="shared" si="49"/>
        <v/>
      </c>
      <c r="I2865" s="104"/>
      <c r="J2865" s="110" t="s">
        <v>14031</v>
      </c>
      <c r="K2865" s="110" t="s">
        <v>1095</v>
      </c>
      <c r="L2865" s="10" t="s">
        <v>11854</v>
      </c>
    </row>
    <row r="2866" spans="7:12" ht="15" x14ac:dyDescent="0.2">
      <c r="G2866" s="106"/>
      <c r="H2866" s="104" t="str">
        <f t="shared" si="49"/>
        <v/>
      </c>
      <c r="I2866" s="104"/>
      <c r="J2866" s="110" t="s">
        <v>7734</v>
      </c>
      <c r="K2866" s="110" t="s">
        <v>1095</v>
      </c>
      <c r="L2866" s="10" t="s">
        <v>11855</v>
      </c>
    </row>
    <row r="2867" spans="7:12" ht="15" x14ac:dyDescent="0.2">
      <c r="G2867" s="106"/>
      <c r="H2867" s="104" t="str">
        <f t="shared" si="49"/>
        <v/>
      </c>
      <c r="I2867" s="104"/>
      <c r="J2867" s="110" t="s">
        <v>14439</v>
      </c>
      <c r="K2867" s="110" t="s">
        <v>1095</v>
      </c>
      <c r="L2867" s="10" t="s">
        <v>11856</v>
      </c>
    </row>
    <row r="2868" spans="7:12" ht="15" x14ac:dyDescent="0.2">
      <c r="G2868" s="106"/>
      <c r="H2868" s="104" t="str">
        <f t="shared" si="49"/>
        <v/>
      </c>
      <c r="I2868" s="104"/>
      <c r="J2868" s="110" t="s">
        <v>7735</v>
      </c>
      <c r="K2868" s="110" t="s">
        <v>1095</v>
      </c>
      <c r="L2868" s="10" t="s">
        <v>11857</v>
      </c>
    </row>
    <row r="2869" spans="7:12" ht="15" x14ac:dyDescent="0.2">
      <c r="G2869" s="106"/>
      <c r="H2869" s="104" t="str">
        <f t="shared" si="49"/>
        <v/>
      </c>
      <c r="I2869" s="104"/>
      <c r="J2869" s="110" t="s">
        <v>14440</v>
      </c>
      <c r="K2869" s="110" t="s">
        <v>1095</v>
      </c>
      <c r="L2869" s="10" t="s">
        <v>11858</v>
      </c>
    </row>
    <row r="2870" spans="7:12" ht="15" x14ac:dyDescent="0.2">
      <c r="G2870" s="106"/>
      <c r="H2870" s="104" t="str">
        <f t="shared" si="49"/>
        <v/>
      </c>
      <c r="I2870" s="104"/>
      <c r="J2870" s="110" t="s">
        <v>14441</v>
      </c>
      <c r="K2870" s="110" t="s">
        <v>1095</v>
      </c>
      <c r="L2870" s="10" t="s">
        <v>11859</v>
      </c>
    </row>
    <row r="2871" spans="7:12" ht="15" x14ac:dyDescent="0.2">
      <c r="G2871" s="106"/>
      <c r="H2871" s="104" t="str">
        <f t="shared" si="49"/>
        <v/>
      </c>
      <c r="I2871" s="104"/>
      <c r="J2871" s="110" t="s">
        <v>7736</v>
      </c>
      <c r="K2871" s="110" t="s">
        <v>1095</v>
      </c>
      <c r="L2871" s="10" t="s">
        <v>11860</v>
      </c>
    </row>
    <row r="2872" spans="7:12" ht="15" x14ac:dyDescent="0.2">
      <c r="G2872" s="106"/>
      <c r="H2872" s="104" t="str">
        <f t="shared" si="49"/>
        <v/>
      </c>
      <c r="I2872" s="104"/>
      <c r="J2872" s="110" t="s">
        <v>7737</v>
      </c>
      <c r="K2872" s="110" t="s">
        <v>1095</v>
      </c>
      <c r="L2872" s="10" t="s">
        <v>11861</v>
      </c>
    </row>
    <row r="2873" spans="7:12" ht="15" x14ac:dyDescent="0.2">
      <c r="G2873" s="106"/>
      <c r="H2873" s="104" t="str">
        <f t="shared" si="49"/>
        <v/>
      </c>
      <c r="I2873" s="104"/>
      <c r="J2873" s="110" t="s">
        <v>7738</v>
      </c>
      <c r="K2873" s="110" t="s">
        <v>1095</v>
      </c>
      <c r="L2873" s="10" t="s">
        <v>11862</v>
      </c>
    </row>
    <row r="2874" spans="7:12" ht="15" x14ac:dyDescent="0.2">
      <c r="G2874" s="106"/>
      <c r="H2874" s="104" t="str">
        <f t="shared" si="49"/>
        <v/>
      </c>
      <c r="I2874" s="104"/>
      <c r="J2874" s="110" t="s">
        <v>14442</v>
      </c>
      <c r="K2874" s="110" t="s">
        <v>1095</v>
      </c>
      <c r="L2874" s="10" t="s">
        <v>11863</v>
      </c>
    </row>
    <row r="2875" spans="7:12" ht="15" x14ac:dyDescent="0.2">
      <c r="G2875" s="106"/>
      <c r="H2875" s="104" t="str">
        <f t="shared" si="49"/>
        <v/>
      </c>
      <c r="I2875" s="104"/>
      <c r="J2875" s="110" t="s">
        <v>14443</v>
      </c>
      <c r="K2875" s="110" t="s">
        <v>1095</v>
      </c>
      <c r="L2875" s="10" t="s">
        <v>11864</v>
      </c>
    </row>
    <row r="2876" spans="7:12" ht="15" x14ac:dyDescent="0.2">
      <c r="G2876" s="106"/>
      <c r="H2876" s="104" t="str">
        <f t="shared" si="49"/>
        <v/>
      </c>
      <c r="I2876" s="104"/>
      <c r="J2876" s="110" t="s">
        <v>7739</v>
      </c>
      <c r="K2876" s="110" t="s">
        <v>1095</v>
      </c>
      <c r="L2876" s="10" t="s">
        <v>11865</v>
      </c>
    </row>
    <row r="2877" spans="7:12" ht="15" x14ac:dyDescent="0.2">
      <c r="G2877" s="106"/>
      <c r="H2877" s="104" t="str">
        <f t="shared" si="49"/>
        <v/>
      </c>
      <c r="I2877" s="104"/>
      <c r="J2877" s="110" t="s">
        <v>7740</v>
      </c>
      <c r="K2877" s="110" t="s">
        <v>1095</v>
      </c>
      <c r="L2877" s="10" t="s">
        <v>11866</v>
      </c>
    </row>
    <row r="2878" spans="7:12" ht="15" x14ac:dyDescent="0.2">
      <c r="G2878" s="106"/>
      <c r="H2878" s="104" t="str">
        <f t="shared" si="49"/>
        <v/>
      </c>
      <c r="I2878" s="104"/>
      <c r="J2878" s="110" t="s">
        <v>7741</v>
      </c>
      <c r="K2878" s="110" t="s">
        <v>1095</v>
      </c>
      <c r="L2878" s="10" t="s">
        <v>11867</v>
      </c>
    </row>
    <row r="2879" spans="7:12" ht="15" x14ac:dyDescent="0.2">
      <c r="G2879" s="106"/>
      <c r="H2879" s="104" t="str">
        <f t="shared" si="49"/>
        <v/>
      </c>
      <c r="I2879" s="104"/>
      <c r="J2879" s="110" t="s">
        <v>14444</v>
      </c>
      <c r="K2879" s="110" t="s">
        <v>1095</v>
      </c>
      <c r="L2879" s="10" t="s">
        <v>11868</v>
      </c>
    </row>
    <row r="2880" spans="7:12" ht="15" x14ac:dyDescent="0.2">
      <c r="G2880" s="106"/>
      <c r="H2880" s="104" t="str">
        <f t="shared" si="49"/>
        <v/>
      </c>
      <c r="I2880" s="104"/>
      <c r="J2880" s="110" t="s">
        <v>14445</v>
      </c>
      <c r="K2880" s="110" t="s">
        <v>1095</v>
      </c>
      <c r="L2880" s="10" t="s">
        <v>11869</v>
      </c>
    </row>
    <row r="2881" spans="7:12" ht="15" x14ac:dyDescent="0.2">
      <c r="G2881" s="106"/>
      <c r="H2881" s="104" t="str">
        <f t="shared" si="49"/>
        <v/>
      </c>
      <c r="I2881" s="104"/>
      <c r="J2881" s="110" t="s">
        <v>14446</v>
      </c>
      <c r="K2881" s="110" t="s">
        <v>1095</v>
      </c>
      <c r="L2881" s="10" t="s">
        <v>11870</v>
      </c>
    </row>
    <row r="2882" spans="7:12" ht="15" x14ac:dyDescent="0.2">
      <c r="G2882" s="106"/>
      <c r="H2882" s="104" t="str">
        <f t="shared" si="49"/>
        <v/>
      </c>
      <c r="I2882" s="104"/>
      <c r="J2882" s="110" t="s">
        <v>14447</v>
      </c>
      <c r="K2882" s="110" t="s">
        <v>1095</v>
      </c>
      <c r="L2882" s="10" t="s">
        <v>11871</v>
      </c>
    </row>
    <row r="2883" spans="7:12" ht="15" x14ac:dyDescent="0.2">
      <c r="G2883" s="106"/>
      <c r="H2883" s="104" t="str">
        <f t="shared" si="49"/>
        <v/>
      </c>
      <c r="I2883" s="104"/>
      <c r="J2883" s="110" t="s">
        <v>7742</v>
      </c>
      <c r="K2883" s="110" t="s">
        <v>1095</v>
      </c>
      <c r="L2883" s="10" t="s">
        <v>1095</v>
      </c>
    </row>
    <row r="2884" spans="7:12" ht="15" x14ac:dyDescent="0.2">
      <c r="G2884" s="106"/>
      <c r="H2884" s="104" t="str">
        <f t="shared" si="49"/>
        <v/>
      </c>
      <c r="I2884" s="104"/>
      <c r="J2884" s="110" t="s">
        <v>7743</v>
      </c>
      <c r="K2884" s="110" t="s">
        <v>1095</v>
      </c>
      <c r="L2884" s="10" t="s">
        <v>11872</v>
      </c>
    </row>
    <row r="2885" spans="7:12" ht="15" x14ac:dyDescent="0.2">
      <c r="G2885" s="106"/>
      <c r="H2885" s="104" t="str">
        <f t="shared" si="49"/>
        <v/>
      </c>
      <c r="I2885" s="104"/>
      <c r="J2885" s="110" t="s">
        <v>14448</v>
      </c>
      <c r="K2885" s="110" t="s">
        <v>1095</v>
      </c>
      <c r="L2885" s="10" t="s">
        <v>11873</v>
      </c>
    </row>
    <row r="2886" spans="7:12" ht="15" x14ac:dyDescent="0.2">
      <c r="G2886" s="106"/>
      <c r="H2886" s="104" t="str">
        <f t="shared" si="49"/>
        <v/>
      </c>
      <c r="I2886" s="104"/>
      <c r="J2886" s="110" t="s">
        <v>7744</v>
      </c>
      <c r="K2886" s="110" t="s">
        <v>1095</v>
      </c>
      <c r="L2886" s="10" t="s">
        <v>11874</v>
      </c>
    </row>
    <row r="2887" spans="7:12" ht="15" x14ac:dyDescent="0.2">
      <c r="G2887" s="106"/>
      <c r="H2887" s="104" t="str">
        <f t="shared" si="49"/>
        <v/>
      </c>
      <c r="I2887" s="104"/>
      <c r="J2887" s="110" t="s">
        <v>7745</v>
      </c>
      <c r="K2887" s="110" t="s">
        <v>1095</v>
      </c>
      <c r="L2887" s="10" t="s">
        <v>11875</v>
      </c>
    </row>
    <row r="2888" spans="7:12" ht="15" x14ac:dyDescent="0.2">
      <c r="G2888" s="106"/>
      <c r="H2888" s="104" t="str">
        <f t="shared" si="49"/>
        <v/>
      </c>
      <c r="I2888" s="104"/>
      <c r="J2888" s="110" t="s">
        <v>7746</v>
      </c>
      <c r="K2888" s="110" t="s">
        <v>1095</v>
      </c>
      <c r="L2888" s="10" t="s">
        <v>11876</v>
      </c>
    </row>
    <row r="2889" spans="7:12" ht="15" x14ac:dyDescent="0.2">
      <c r="G2889" s="106"/>
      <c r="H2889" s="104" t="str">
        <f t="shared" ref="H2889:H2952" si="50">IF(I2889="","",IFERROR((INDEX(A:D,MATCH($I2889,D:D,0),2)),""))</f>
        <v/>
      </c>
      <c r="I2889" s="104"/>
      <c r="J2889" s="110" t="s">
        <v>7747</v>
      </c>
      <c r="K2889" s="110" t="s">
        <v>1095</v>
      </c>
      <c r="L2889" s="10" t="s">
        <v>11877</v>
      </c>
    </row>
    <row r="2890" spans="7:12" ht="15" x14ac:dyDescent="0.2">
      <c r="G2890" s="106"/>
      <c r="H2890" s="104" t="str">
        <f t="shared" si="50"/>
        <v/>
      </c>
      <c r="I2890" s="104"/>
      <c r="J2890" s="110" t="s">
        <v>7748</v>
      </c>
      <c r="K2890" s="110" t="s">
        <v>1095</v>
      </c>
      <c r="L2890" s="10" t="s">
        <v>11878</v>
      </c>
    </row>
    <row r="2891" spans="7:12" ht="15" x14ac:dyDescent="0.2">
      <c r="G2891" s="106"/>
      <c r="H2891" s="104" t="str">
        <f t="shared" si="50"/>
        <v/>
      </c>
      <c r="I2891" s="104"/>
      <c r="J2891" s="110" t="s">
        <v>7749</v>
      </c>
      <c r="K2891" s="110" t="s">
        <v>1095</v>
      </c>
      <c r="L2891" s="10" t="s">
        <v>11879</v>
      </c>
    </row>
    <row r="2892" spans="7:12" ht="15" x14ac:dyDescent="0.2">
      <c r="G2892" s="106"/>
      <c r="H2892" s="104" t="str">
        <f t="shared" si="50"/>
        <v/>
      </c>
      <c r="I2892" s="104"/>
      <c r="J2892" s="110" t="s">
        <v>7750</v>
      </c>
      <c r="K2892" s="110" t="s">
        <v>1095</v>
      </c>
      <c r="L2892" s="10" t="s">
        <v>11880</v>
      </c>
    </row>
    <row r="2893" spans="7:12" ht="15" x14ac:dyDescent="0.2">
      <c r="G2893" s="106"/>
      <c r="H2893" s="104" t="str">
        <f t="shared" si="50"/>
        <v/>
      </c>
      <c r="I2893" s="104"/>
      <c r="J2893" s="110" t="s">
        <v>14449</v>
      </c>
      <c r="K2893" s="110" t="s">
        <v>1095</v>
      </c>
      <c r="L2893" s="10" t="s">
        <v>11881</v>
      </c>
    </row>
    <row r="2894" spans="7:12" ht="15" x14ac:dyDescent="0.2">
      <c r="G2894" s="106"/>
      <c r="H2894" s="104" t="str">
        <f t="shared" si="50"/>
        <v/>
      </c>
      <c r="I2894" s="104"/>
      <c r="J2894" s="110" t="s">
        <v>14450</v>
      </c>
      <c r="K2894" s="110" t="s">
        <v>1095</v>
      </c>
      <c r="L2894" s="10" t="s">
        <v>11882</v>
      </c>
    </row>
    <row r="2895" spans="7:12" ht="15" x14ac:dyDescent="0.2">
      <c r="G2895" s="106"/>
      <c r="H2895" s="104" t="str">
        <f t="shared" si="50"/>
        <v/>
      </c>
      <c r="I2895" s="104"/>
      <c r="J2895" s="110" t="s">
        <v>7751</v>
      </c>
      <c r="K2895" s="110" t="s">
        <v>1095</v>
      </c>
      <c r="L2895" s="10" t="s">
        <v>11883</v>
      </c>
    </row>
    <row r="2896" spans="7:12" ht="15" x14ac:dyDescent="0.2">
      <c r="G2896" s="106"/>
      <c r="H2896" s="104" t="str">
        <f t="shared" si="50"/>
        <v/>
      </c>
      <c r="I2896" s="104"/>
      <c r="J2896" s="110" t="s">
        <v>14451</v>
      </c>
      <c r="K2896" s="110" t="s">
        <v>1095</v>
      </c>
      <c r="L2896" s="10" t="s">
        <v>11884</v>
      </c>
    </row>
    <row r="2897" spans="7:12" ht="15" x14ac:dyDescent="0.2">
      <c r="G2897" s="106"/>
      <c r="H2897" s="104" t="str">
        <f t="shared" si="50"/>
        <v/>
      </c>
      <c r="I2897" s="104"/>
      <c r="J2897" s="110" t="s">
        <v>7752</v>
      </c>
      <c r="K2897" s="110" t="s">
        <v>1095</v>
      </c>
      <c r="L2897" s="10" t="s">
        <v>11885</v>
      </c>
    </row>
    <row r="2898" spans="7:12" ht="15" x14ac:dyDescent="0.2">
      <c r="G2898" s="106"/>
      <c r="H2898" s="104" t="str">
        <f t="shared" si="50"/>
        <v/>
      </c>
      <c r="I2898" s="104"/>
      <c r="J2898" s="110" t="s">
        <v>14452</v>
      </c>
      <c r="K2898" s="110" t="s">
        <v>1095</v>
      </c>
      <c r="L2898" s="10" t="s">
        <v>11886</v>
      </c>
    </row>
    <row r="2899" spans="7:12" ht="15" x14ac:dyDescent="0.2">
      <c r="G2899" s="106"/>
      <c r="H2899" s="104" t="str">
        <f t="shared" si="50"/>
        <v/>
      </c>
      <c r="I2899" s="104"/>
      <c r="J2899" s="110" t="s">
        <v>7753</v>
      </c>
      <c r="K2899" s="110" t="s">
        <v>1095</v>
      </c>
      <c r="L2899" s="10" t="s">
        <v>11887</v>
      </c>
    </row>
    <row r="2900" spans="7:12" ht="15" x14ac:dyDescent="0.2">
      <c r="G2900" s="106"/>
      <c r="H2900" s="104" t="str">
        <f t="shared" si="50"/>
        <v/>
      </c>
      <c r="I2900" s="104"/>
      <c r="J2900" s="110" t="s">
        <v>7754</v>
      </c>
      <c r="K2900" s="110" t="s">
        <v>1095</v>
      </c>
      <c r="L2900" s="10" t="s">
        <v>11888</v>
      </c>
    </row>
    <row r="2901" spans="7:12" ht="15" x14ac:dyDescent="0.2">
      <c r="G2901" s="106"/>
      <c r="H2901" s="104" t="str">
        <f t="shared" si="50"/>
        <v/>
      </c>
      <c r="I2901" s="104"/>
      <c r="J2901" s="110" t="s">
        <v>7755</v>
      </c>
      <c r="K2901" s="110" t="s">
        <v>1095</v>
      </c>
      <c r="L2901" s="10" t="s">
        <v>11889</v>
      </c>
    </row>
    <row r="2902" spans="7:12" ht="15" x14ac:dyDescent="0.2">
      <c r="G2902" s="106"/>
      <c r="H2902" s="104" t="str">
        <f t="shared" si="50"/>
        <v/>
      </c>
      <c r="I2902" s="104"/>
      <c r="J2902" s="110" t="s">
        <v>7756</v>
      </c>
      <c r="K2902" s="110" t="s">
        <v>1095</v>
      </c>
      <c r="L2902" s="10" t="s">
        <v>11887</v>
      </c>
    </row>
    <row r="2903" spans="7:12" ht="15" x14ac:dyDescent="0.2">
      <c r="G2903" s="106"/>
      <c r="H2903" s="104" t="str">
        <f t="shared" si="50"/>
        <v/>
      </c>
      <c r="I2903" s="104"/>
      <c r="J2903" s="110" t="s">
        <v>7757</v>
      </c>
      <c r="K2903" s="110" t="s">
        <v>1095</v>
      </c>
      <c r="L2903" s="10" t="s">
        <v>11890</v>
      </c>
    </row>
    <row r="2904" spans="7:12" ht="15" x14ac:dyDescent="0.2">
      <c r="G2904" s="106"/>
      <c r="H2904" s="104" t="str">
        <f t="shared" si="50"/>
        <v/>
      </c>
      <c r="I2904" s="104"/>
      <c r="J2904" s="110" t="s">
        <v>7758</v>
      </c>
      <c r="K2904" s="110" t="s">
        <v>1095</v>
      </c>
      <c r="L2904" s="10" t="s">
        <v>11891</v>
      </c>
    </row>
    <row r="2905" spans="7:12" ht="15" x14ac:dyDescent="0.2">
      <c r="G2905" s="106"/>
      <c r="H2905" s="104" t="str">
        <f t="shared" si="50"/>
        <v/>
      </c>
      <c r="I2905" s="104"/>
      <c r="J2905" s="110" t="s">
        <v>7759</v>
      </c>
      <c r="K2905" s="110" t="s">
        <v>1095</v>
      </c>
      <c r="L2905" s="10" t="s">
        <v>11892</v>
      </c>
    </row>
    <row r="2906" spans="7:12" ht="15" x14ac:dyDescent="0.2">
      <c r="G2906" s="106"/>
      <c r="H2906" s="104" t="str">
        <f t="shared" si="50"/>
        <v/>
      </c>
      <c r="I2906" s="104"/>
      <c r="J2906" s="110" t="s">
        <v>7760</v>
      </c>
      <c r="K2906" s="110" t="s">
        <v>1095</v>
      </c>
      <c r="L2906" s="10" t="s">
        <v>11893</v>
      </c>
    </row>
    <row r="2907" spans="7:12" ht="15" x14ac:dyDescent="0.2">
      <c r="G2907" s="106"/>
      <c r="H2907" s="104" t="str">
        <f t="shared" si="50"/>
        <v/>
      </c>
      <c r="I2907" s="104"/>
      <c r="J2907" s="110" t="s">
        <v>7761</v>
      </c>
      <c r="K2907" s="110" t="s">
        <v>1095</v>
      </c>
      <c r="L2907" s="10" t="s">
        <v>11894</v>
      </c>
    </row>
    <row r="2908" spans="7:12" ht="15" x14ac:dyDescent="0.2">
      <c r="G2908" s="106"/>
      <c r="H2908" s="104" t="str">
        <f t="shared" si="50"/>
        <v/>
      </c>
      <c r="I2908" s="104"/>
      <c r="J2908" s="110" t="s">
        <v>7762</v>
      </c>
      <c r="K2908" s="110" t="s">
        <v>1095</v>
      </c>
      <c r="L2908" s="10" t="s">
        <v>11895</v>
      </c>
    </row>
    <row r="2909" spans="7:12" ht="15" x14ac:dyDescent="0.2">
      <c r="G2909" s="106"/>
      <c r="H2909" s="104" t="str">
        <f t="shared" si="50"/>
        <v/>
      </c>
      <c r="I2909" s="104"/>
      <c r="J2909" s="110" t="s">
        <v>15024</v>
      </c>
      <c r="K2909" s="110" t="s">
        <v>1095</v>
      </c>
      <c r="L2909" s="10" t="s">
        <v>11896</v>
      </c>
    </row>
    <row r="2910" spans="7:12" ht="15" x14ac:dyDescent="0.2">
      <c r="G2910" s="106"/>
      <c r="H2910" s="104" t="str">
        <f t="shared" si="50"/>
        <v/>
      </c>
      <c r="I2910" s="104"/>
      <c r="J2910" s="110" t="s">
        <v>14453</v>
      </c>
      <c r="K2910" s="110" t="s">
        <v>1095</v>
      </c>
      <c r="L2910" s="10" t="s">
        <v>11897</v>
      </c>
    </row>
    <row r="2911" spans="7:12" ht="15" x14ac:dyDescent="0.2">
      <c r="G2911" s="106"/>
      <c r="H2911" s="104" t="str">
        <f t="shared" si="50"/>
        <v/>
      </c>
      <c r="I2911" s="104"/>
      <c r="J2911" s="110" t="s">
        <v>7763</v>
      </c>
      <c r="K2911" s="110" t="s">
        <v>1095</v>
      </c>
      <c r="L2911" s="10" t="s">
        <v>11895</v>
      </c>
    </row>
    <row r="2912" spans="7:12" ht="15" x14ac:dyDescent="0.2">
      <c r="G2912" s="106"/>
      <c r="H2912" s="104" t="str">
        <f t="shared" si="50"/>
        <v/>
      </c>
      <c r="I2912" s="104"/>
      <c r="J2912" s="110" t="s">
        <v>7764</v>
      </c>
      <c r="K2912" s="110" t="s">
        <v>1095</v>
      </c>
      <c r="L2912" s="10" t="s">
        <v>11898</v>
      </c>
    </row>
    <row r="2913" spans="7:12" ht="15" x14ac:dyDescent="0.2">
      <c r="G2913" s="106"/>
      <c r="H2913" s="104" t="str">
        <f t="shared" si="50"/>
        <v/>
      </c>
      <c r="I2913" s="104"/>
      <c r="J2913" s="110" t="s">
        <v>7765</v>
      </c>
      <c r="K2913" s="110" t="s">
        <v>1095</v>
      </c>
      <c r="L2913" s="10" t="s">
        <v>11887</v>
      </c>
    </row>
    <row r="2914" spans="7:12" ht="15" x14ac:dyDescent="0.2">
      <c r="G2914" s="106"/>
      <c r="H2914" s="104" t="str">
        <f t="shared" si="50"/>
        <v/>
      </c>
      <c r="I2914" s="104"/>
      <c r="J2914" s="110" t="s">
        <v>7766</v>
      </c>
      <c r="K2914" s="110" t="s">
        <v>1095</v>
      </c>
      <c r="L2914" s="10" t="s">
        <v>1095</v>
      </c>
    </row>
    <row r="2915" spans="7:12" ht="15" x14ac:dyDescent="0.2">
      <c r="G2915" s="106"/>
      <c r="H2915" s="104" t="str">
        <f t="shared" si="50"/>
        <v/>
      </c>
      <c r="I2915" s="104"/>
      <c r="J2915" s="110" t="s">
        <v>7767</v>
      </c>
      <c r="K2915" s="110" t="s">
        <v>1095</v>
      </c>
      <c r="L2915" s="10" t="s">
        <v>1095</v>
      </c>
    </row>
    <row r="2916" spans="7:12" ht="15" x14ac:dyDescent="0.2">
      <c r="G2916" s="106"/>
      <c r="H2916" s="104" t="str">
        <f t="shared" si="50"/>
        <v/>
      </c>
      <c r="I2916" s="104"/>
      <c r="J2916" s="110" t="s">
        <v>7768</v>
      </c>
      <c r="K2916" s="110" t="s">
        <v>1095</v>
      </c>
      <c r="L2916" s="10" t="s">
        <v>11899</v>
      </c>
    </row>
    <row r="2917" spans="7:12" ht="15" x14ac:dyDescent="0.2">
      <c r="G2917" s="106"/>
      <c r="H2917" s="104" t="str">
        <f t="shared" si="50"/>
        <v/>
      </c>
      <c r="I2917" s="104"/>
      <c r="J2917" s="110" t="s">
        <v>7769</v>
      </c>
      <c r="K2917" s="110" t="s">
        <v>1095</v>
      </c>
      <c r="L2917" s="10" t="s">
        <v>11900</v>
      </c>
    </row>
    <row r="2918" spans="7:12" ht="15" x14ac:dyDescent="0.2">
      <c r="G2918" s="106"/>
      <c r="H2918" s="104" t="str">
        <f t="shared" si="50"/>
        <v/>
      </c>
      <c r="I2918" s="104"/>
      <c r="J2918" s="110" t="s">
        <v>7770</v>
      </c>
      <c r="K2918" s="110" t="s">
        <v>1095</v>
      </c>
      <c r="L2918" s="10" t="s">
        <v>11901</v>
      </c>
    </row>
    <row r="2919" spans="7:12" ht="15" x14ac:dyDescent="0.2">
      <c r="G2919" s="106"/>
      <c r="H2919" s="104" t="str">
        <f t="shared" si="50"/>
        <v/>
      </c>
      <c r="I2919" s="104"/>
      <c r="J2919" s="110" t="s">
        <v>7771</v>
      </c>
      <c r="K2919" s="110" t="s">
        <v>1095</v>
      </c>
      <c r="L2919" s="10" t="s">
        <v>11902</v>
      </c>
    </row>
    <row r="2920" spans="7:12" ht="15" x14ac:dyDescent="0.2">
      <c r="G2920" s="106"/>
      <c r="H2920" s="104" t="str">
        <f t="shared" si="50"/>
        <v/>
      </c>
      <c r="I2920" s="104"/>
      <c r="J2920" s="110" t="s">
        <v>7772</v>
      </c>
      <c r="K2920" s="110" t="s">
        <v>1095</v>
      </c>
      <c r="L2920" s="10" t="s">
        <v>11903</v>
      </c>
    </row>
    <row r="2921" spans="7:12" ht="15" x14ac:dyDescent="0.2">
      <c r="G2921" s="106"/>
      <c r="H2921" s="104" t="str">
        <f t="shared" si="50"/>
        <v/>
      </c>
      <c r="I2921" s="104"/>
      <c r="J2921" s="110" t="s">
        <v>7773</v>
      </c>
      <c r="K2921" s="110" t="s">
        <v>1095</v>
      </c>
      <c r="L2921" s="10" t="s">
        <v>1095</v>
      </c>
    </row>
    <row r="2922" spans="7:12" ht="15" x14ac:dyDescent="0.2">
      <c r="G2922" s="106"/>
      <c r="H2922" s="104" t="str">
        <f t="shared" si="50"/>
        <v/>
      </c>
      <c r="I2922" s="104"/>
      <c r="J2922" s="110" t="s">
        <v>7774</v>
      </c>
      <c r="K2922" s="110" t="s">
        <v>1095</v>
      </c>
      <c r="L2922" s="10" t="s">
        <v>11904</v>
      </c>
    </row>
    <row r="2923" spans="7:12" ht="15" x14ac:dyDescent="0.2">
      <c r="G2923" s="106"/>
      <c r="H2923" s="104" t="str">
        <f t="shared" si="50"/>
        <v/>
      </c>
      <c r="I2923" s="104"/>
      <c r="J2923" s="110" t="s">
        <v>15025</v>
      </c>
      <c r="K2923" s="110" t="s">
        <v>1095</v>
      </c>
      <c r="L2923" s="10" t="s">
        <v>11905</v>
      </c>
    </row>
    <row r="2924" spans="7:12" ht="15" x14ac:dyDescent="0.2">
      <c r="G2924" s="106"/>
      <c r="H2924" s="104" t="str">
        <f t="shared" si="50"/>
        <v/>
      </c>
      <c r="I2924" s="104"/>
      <c r="J2924" s="110" t="s">
        <v>15026</v>
      </c>
      <c r="K2924" s="110" t="s">
        <v>1095</v>
      </c>
      <c r="L2924" s="10" t="s">
        <v>11906</v>
      </c>
    </row>
    <row r="2925" spans="7:12" ht="15" x14ac:dyDescent="0.2">
      <c r="G2925" s="106"/>
      <c r="H2925" s="104" t="str">
        <f t="shared" si="50"/>
        <v/>
      </c>
      <c r="I2925" s="104"/>
      <c r="J2925" s="110" t="s">
        <v>7775</v>
      </c>
      <c r="K2925" s="110" t="s">
        <v>1095</v>
      </c>
      <c r="L2925" s="10" t="s">
        <v>11907</v>
      </c>
    </row>
    <row r="2926" spans="7:12" ht="15" x14ac:dyDescent="0.2">
      <c r="G2926" s="106"/>
      <c r="H2926" s="104" t="str">
        <f t="shared" si="50"/>
        <v/>
      </c>
      <c r="I2926" s="104"/>
      <c r="J2926" s="110" t="s">
        <v>7776</v>
      </c>
      <c r="K2926" s="110" t="s">
        <v>1095</v>
      </c>
      <c r="L2926" s="10" t="s">
        <v>11908</v>
      </c>
    </row>
    <row r="2927" spans="7:12" ht="15" x14ac:dyDescent="0.2">
      <c r="G2927" s="106"/>
      <c r="H2927" s="104" t="str">
        <f t="shared" si="50"/>
        <v/>
      </c>
      <c r="I2927" s="104"/>
      <c r="J2927" s="110" t="s">
        <v>7777</v>
      </c>
      <c r="K2927" s="110" t="s">
        <v>1095</v>
      </c>
      <c r="L2927" s="10" t="s">
        <v>11909</v>
      </c>
    </row>
    <row r="2928" spans="7:12" ht="15" x14ac:dyDescent="0.2">
      <c r="G2928" s="106"/>
      <c r="H2928" s="104" t="str">
        <f t="shared" si="50"/>
        <v/>
      </c>
      <c r="I2928" s="104"/>
      <c r="J2928" s="110" t="s">
        <v>15027</v>
      </c>
      <c r="K2928" s="110" t="s">
        <v>1095</v>
      </c>
      <c r="L2928" s="10" t="s">
        <v>11910</v>
      </c>
    </row>
    <row r="2929" spans="7:12" ht="15" x14ac:dyDescent="0.2">
      <c r="G2929" s="106"/>
      <c r="H2929" s="104" t="str">
        <f t="shared" si="50"/>
        <v/>
      </c>
      <c r="I2929" s="104"/>
      <c r="J2929" s="110" t="s">
        <v>14454</v>
      </c>
      <c r="K2929" s="110" t="s">
        <v>1095</v>
      </c>
      <c r="L2929" s="10" t="s">
        <v>11911</v>
      </c>
    </row>
    <row r="2930" spans="7:12" ht="15" x14ac:dyDescent="0.2">
      <c r="G2930" s="106"/>
      <c r="H2930" s="104" t="str">
        <f t="shared" si="50"/>
        <v/>
      </c>
      <c r="I2930" s="104"/>
      <c r="J2930" s="110" t="s">
        <v>14455</v>
      </c>
      <c r="K2930" s="110" t="s">
        <v>1095</v>
      </c>
      <c r="L2930" s="10" t="s">
        <v>11912</v>
      </c>
    </row>
    <row r="2931" spans="7:12" ht="15" x14ac:dyDescent="0.2">
      <c r="G2931" s="106"/>
      <c r="H2931" s="104" t="str">
        <f t="shared" si="50"/>
        <v/>
      </c>
      <c r="I2931" s="104"/>
      <c r="J2931" s="110" t="s">
        <v>7778</v>
      </c>
      <c r="K2931" s="110" t="s">
        <v>1095</v>
      </c>
      <c r="L2931" s="10" t="s">
        <v>11913</v>
      </c>
    </row>
    <row r="2932" spans="7:12" ht="15" x14ac:dyDescent="0.2">
      <c r="G2932" s="106"/>
      <c r="H2932" s="104" t="str">
        <f t="shared" si="50"/>
        <v/>
      </c>
      <c r="I2932" s="104"/>
      <c r="J2932" s="110" t="s">
        <v>14456</v>
      </c>
      <c r="K2932" s="110" t="s">
        <v>1095</v>
      </c>
      <c r="L2932" s="10" t="s">
        <v>11914</v>
      </c>
    </row>
    <row r="2933" spans="7:12" ht="15" x14ac:dyDescent="0.2">
      <c r="G2933" s="106"/>
      <c r="H2933" s="104" t="str">
        <f t="shared" si="50"/>
        <v/>
      </c>
      <c r="I2933" s="104"/>
      <c r="J2933" s="110" t="s">
        <v>7779</v>
      </c>
      <c r="K2933" s="110" t="s">
        <v>1095</v>
      </c>
      <c r="L2933" s="10" t="s">
        <v>11915</v>
      </c>
    </row>
    <row r="2934" spans="7:12" ht="15" x14ac:dyDescent="0.2">
      <c r="G2934" s="106"/>
      <c r="H2934" s="104" t="str">
        <f t="shared" si="50"/>
        <v/>
      </c>
      <c r="I2934" s="104"/>
      <c r="J2934" s="110" t="s">
        <v>7780</v>
      </c>
      <c r="K2934" s="110" t="s">
        <v>1095</v>
      </c>
      <c r="L2934" s="10" t="s">
        <v>11916</v>
      </c>
    </row>
    <row r="2935" spans="7:12" ht="15" x14ac:dyDescent="0.2">
      <c r="G2935" s="106"/>
      <c r="H2935" s="104" t="str">
        <f t="shared" si="50"/>
        <v/>
      </c>
      <c r="I2935" s="104"/>
      <c r="J2935" s="110" t="s">
        <v>7781</v>
      </c>
      <c r="K2935" s="110" t="s">
        <v>1095</v>
      </c>
      <c r="L2935" s="10" t="s">
        <v>11917</v>
      </c>
    </row>
    <row r="2936" spans="7:12" ht="15" x14ac:dyDescent="0.2">
      <c r="G2936" s="106"/>
      <c r="H2936" s="104" t="str">
        <f t="shared" si="50"/>
        <v/>
      </c>
      <c r="I2936" s="104"/>
      <c r="J2936" s="110" t="s">
        <v>7782</v>
      </c>
      <c r="K2936" s="110" t="s">
        <v>1095</v>
      </c>
      <c r="L2936" s="10" t="s">
        <v>11918</v>
      </c>
    </row>
    <row r="2937" spans="7:12" ht="15" x14ac:dyDescent="0.2">
      <c r="G2937" s="106"/>
      <c r="H2937" s="104" t="str">
        <f t="shared" si="50"/>
        <v/>
      </c>
      <c r="I2937" s="104"/>
      <c r="J2937" s="110" t="s">
        <v>7783</v>
      </c>
      <c r="K2937" s="110" t="s">
        <v>1095</v>
      </c>
      <c r="L2937" s="10" t="s">
        <v>11919</v>
      </c>
    </row>
    <row r="2938" spans="7:12" ht="15" x14ac:dyDescent="0.2">
      <c r="G2938" s="106"/>
      <c r="H2938" s="104" t="str">
        <f t="shared" si="50"/>
        <v/>
      </c>
      <c r="I2938" s="104"/>
      <c r="J2938" s="110" t="s">
        <v>7784</v>
      </c>
      <c r="K2938" s="110" t="s">
        <v>1095</v>
      </c>
      <c r="L2938" s="10" t="s">
        <v>11920</v>
      </c>
    </row>
    <row r="2939" spans="7:12" ht="15" x14ac:dyDescent="0.2">
      <c r="G2939" s="106"/>
      <c r="H2939" s="104" t="str">
        <f t="shared" si="50"/>
        <v/>
      </c>
      <c r="I2939" s="104"/>
      <c r="J2939" s="110" t="s">
        <v>14457</v>
      </c>
      <c r="K2939" s="110" t="s">
        <v>1095</v>
      </c>
      <c r="L2939" s="10" t="s">
        <v>11921</v>
      </c>
    </row>
    <row r="2940" spans="7:12" ht="15" x14ac:dyDescent="0.2">
      <c r="G2940" s="106"/>
      <c r="H2940" s="104" t="str">
        <f t="shared" si="50"/>
        <v/>
      </c>
      <c r="I2940" s="104"/>
      <c r="J2940" s="110" t="s">
        <v>7785</v>
      </c>
      <c r="K2940" s="110" t="s">
        <v>1095</v>
      </c>
      <c r="L2940" s="10" t="s">
        <v>11922</v>
      </c>
    </row>
    <row r="2941" spans="7:12" ht="15" x14ac:dyDescent="0.2">
      <c r="G2941" s="106"/>
      <c r="H2941" s="104" t="str">
        <f t="shared" si="50"/>
        <v/>
      </c>
      <c r="I2941" s="104"/>
      <c r="J2941" s="110" t="s">
        <v>7786</v>
      </c>
      <c r="K2941" s="110" t="s">
        <v>1095</v>
      </c>
      <c r="L2941" s="10" t="s">
        <v>11923</v>
      </c>
    </row>
    <row r="2942" spans="7:12" ht="15" x14ac:dyDescent="0.2">
      <c r="G2942" s="106"/>
      <c r="H2942" s="104" t="str">
        <f t="shared" si="50"/>
        <v/>
      </c>
      <c r="I2942" s="104"/>
      <c r="J2942" s="110" t="s">
        <v>7787</v>
      </c>
      <c r="K2942" s="110" t="s">
        <v>1095</v>
      </c>
      <c r="L2942" s="10" t="s">
        <v>11924</v>
      </c>
    </row>
    <row r="2943" spans="7:12" ht="15" x14ac:dyDescent="0.2">
      <c r="G2943" s="106"/>
      <c r="H2943" s="104" t="str">
        <f t="shared" si="50"/>
        <v/>
      </c>
      <c r="I2943" s="104"/>
      <c r="J2943" s="110" t="s">
        <v>7788</v>
      </c>
      <c r="K2943" s="110" t="s">
        <v>1095</v>
      </c>
      <c r="L2943" s="10" t="s">
        <v>11925</v>
      </c>
    </row>
    <row r="2944" spans="7:12" ht="15" x14ac:dyDescent="0.2">
      <c r="G2944" s="106"/>
      <c r="H2944" s="104" t="str">
        <f t="shared" si="50"/>
        <v/>
      </c>
      <c r="I2944" s="104"/>
      <c r="J2944" s="110" t="s">
        <v>14458</v>
      </c>
      <c r="K2944" s="110" t="s">
        <v>1095</v>
      </c>
      <c r="L2944" s="10" t="s">
        <v>11926</v>
      </c>
    </row>
    <row r="2945" spans="7:12" ht="15" x14ac:dyDescent="0.2">
      <c r="G2945" s="106"/>
      <c r="H2945" s="104" t="str">
        <f t="shared" si="50"/>
        <v/>
      </c>
      <c r="I2945" s="104"/>
      <c r="J2945" s="110" t="s">
        <v>7789</v>
      </c>
      <c r="K2945" s="110" t="s">
        <v>1095</v>
      </c>
      <c r="L2945" s="10" t="s">
        <v>11924</v>
      </c>
    </row>
    <row r="2946" spans="7:12" ht="15" x14ac:dyDescent="0.2">
      <c r="G2946" s="106"/>
      <c r="H2946" s="104" t="str">
        <f t="shared" si="50"/>
        <v/>
      </c>
      <c r="I2946" s="104"/>
      <c r="J2946" s="110" t="s">
        <v>7790</v>
      </c>
      <c r="K2946" s="110" t="s">
        <v>1095</v>
      </c>
      <c r="L2946" s="10" t="s">
        <v>11927</v>
      </c>
    </row>
    <row r="2947" spans="7:12" ht="15" x14ac:dyDescent="0.2">
      <c r="G2947" s="106"/>
      <c r="H2947" s="104" t="str">
        <f t="shared" si="50"/>
        <v/>
      </c>
      <c r="I2947" s="104"/>
      <c r="J2947" s="110" t="s">
        <v>14459</v>
      </c>
      <c r="K2947" s="110" t="s">
        <v>1095</v>
      </c>
      <c r="L2947" s="10" t="s">
        <v>11928</v>
      </c>
    </row>
    <row r="2948" spans="7:12" ht="15" x14ac:dyDescent="0.2">
      <c r="G2948" s="106"/>
      <c r="H2948" s="104" t="str">
        <f t="shared" si="50"/>
        <v/>
      </c>
      <c r="I2948" s="104"/>
      <c r="J2948" s="110" t="s">
        <v>7791</v>
      </c>
      <c r="K2948" s="110" t="s">
        <v>1095</v>
      </c>
      <c r="L2948" s="10" t="s">
        <v>11929</v>
      </c>
    </row>
    <row r="2949" spans="7:12" ht="15" x14ac:dyDescent="0.2">
      <c r="G2949" s="106"/>
      <c r="H2949" s="104" t="str">
        <f t="shared" si="50"/>
        <v/>
      </c>
      <c r="I2949" s="104"/>
      <c r="J2949" s="110" t="s">
        <v>7792</v>
      </c>
      <c r="K2949" s="110" t="s">
        <v>1095</v>
      </c>
      <c r="L2949" s="10" t="s">
        <v>11930</v>
      </c>
    </row>
    <row r="2950" spans="7:12" ht="15" x14ac:dyDescent="0.2">
      <c r="G2950" s="106"/>
      <c r="H2950" s="104" t="str">
        <f t="shared" si="50"/>
        <v/>
      </c>
      <c r="I2950" s="104"/>
      <c r="J2950" s="110" t="s">
        <v>7793</v>
      </c>
      <c r="K2950" s="110" t="s">
        <v>1095</v>
      </c>
      <c r="L2950" s="10" t="s">
        <v>11931</v>
      </c>
    </row>
    <row r="2951" spans="7:12" ht="15" x14ac:dyDescent="0.2">
      <c r="G2951" s="106"/>
      <c r="H2951" s="104" t="str">
        <f t="shared" si="50"/>
        <v/>
      </c>
      <c r="I2951" s="104"/>
      <c r="J2951" s="110" t="s">
        <v>7794</v>
      </c>
      <c r="K2951" s="110" t="s">
        <v>1095</v>
      </c>
      <c r="L2951" s="10" t="s">
        <v>11932</v>
      </c>
    </row>
    <row r="2952" spans="7:12" ht="15" x14ac:dyDescent="0.2">
      <c r="G2952" s="106"/>
      <c r="H2952" s="104" t="str">
        <f t="shared" si="50"/>
        <v/>
      </c>
      <c r="I2952" s="104"/>
      <c r="J2952" s="110" t="s">
        <v>7795</v>
      </c>
      <c r="K2952" s="110" t="s">
        <v>1095</v>
      </c>
      <c r="L2952" s="10" t="s">
        <v>11933</v>
      </c>
    </row>
    <row r="2953" spans="7:12" ht="15" x14ac:dyDescent="0.2">
      <c r="G2953" s="106"/>
      <c r="H2953" s="104" t="str">
        <f t="shared" ref="H2953:H3016" si="51">IF(I2953="","",IFERROR((INDEX(A:D,MATCH($I2953,D:D,0),2)),""))</f>
        <v/>
      </c>
      <c r="I2953" s="104"/>
      <c r="J2953" s="110" t="s">
        <v>7796</v>
      </c>
      <c r="K2953" s="110" t="s">
        <v>1095</v>
      </c>
      <c r="L2953" s="10" t="s">
        <v>11934</v>
      </c>
    </row>
    <row r="2954" spans="7:12" ht="15" x14ac:dyDescent="0.2">
      <c r="G2954" s="106"/>
      <c r="H2954" s="104" t="str">
        <f t="shared" si="51"/>
        <v/>
      </c>
      <c r="I2954" s="104"/>
      <c r="J2954" s="110" t="s">
        <v>14460</v>
      </c>
      <c r="K2954" s="110" t="s">
        <v>1095</v>
      </c>
      <c r="L2954" s="10" t="s">
        <v>11935</v>
      </c>
    </row>
    <row r="2955" spans="7:12" ht="15" x14ac:dyDescent="0.2">
      <c r="G2955" s="106"/>
      <c r="H2955" s="104" t="str">
        <f t="shared" si="51"/>
        <v/>
      </c>
      <c r="I2955" s="104"/>
      <c r="J2955" s="110" t="s">
        <v>14461</v>
      </c>
      <c r="K2955" s="110" t="s">
        <v>1095</v>
      </c>
      <c r="L2955" s="10" t="s">
        <v>11936</v>
      </c>
    </row>
    <row r="2956" spans="7:12" ht="15" x14ac:dyDescent="0.2">
      <c r="G2956" s="106"/>
      <c r="H2956" s="104" t="str">
        <f t="shared" si="51"/>
        <v/>
      </c>
      <c r="I2956" s="104"/>
      <c r="J2956" s="110" t="s">
        <v>14462</v>
      </c>
      <c r="K2956" s="110" t="s">
        <v>1095</v>
      </c>
      <c r="L2956" s="10" t="s">
        <v>11937</v>
      </c>
    </row>
    <row r="2957" spans="7:12" ht="15" x14ac:dyDescent="0.2">
      <c r="G2957" s="106"/>
      <c r="H2957" s="104" t="str">
        <f t="shared" si="51"/>
        <v/>
      </c>
      <c r="I2957" s="104"/>
      <c r="J2957" s="110" t="s">
        <v>7797</v>
      </c>
      <c r="K2957" s="110" t="s">
        <v>1095</v>
      </c>
      <c r="L2957" s="10" t="s">
        <v>11938</v>
      </c>
    </row>
    <row r="2958" spans="7:12" ht="15" x14ac:dyDescent="0.2">
      <c r="G2958" s="106"/>
      <c r="H2958" s="104" t="str">
        <f t="shared" si="51"/>
        <v/>
      </c>
      <c r="I2958" s="104"/>
      <c r="J2958" s="110" t="s">
        <v>7798</v>
      </c>
      <c r="K2958" s="110" t="s">
        <v>1095</v>
      </c>
      <c r="L2958" s="10" t="s">
        <v>11939</v>
      </c>
    </row>
    <row r="2959" spans="7:12" ht="15" x14ac:dyDescent="0.2">
      <c r="G2959" s="106"/>
      <c r="H2959" s="104" t="str">
        <f t="shared" si="51"/>
        <v/>
      </c>
      <c r="I2959" s="104"/>
      <c r="J2959" s="110" t="s">
        <v>7799</v>
      </c>
      <c r="K2959" s="110" t="s">
        <v>1095</v>
      </c>
      <c r="L2959" s="10" t="s">
        <v>11940</v>
      </c>
    </row>
    <row r="2960" spans="7:12" ht="15" x14ac:dyDescent="0.2">
      <c r="G2960" s="106"/>
      <c r="H2960" s="104" t="str">
        <f t="shared" si="51"/>
        <v/>
      </c>
      <c r="I2960" s="104"/>
      <c r="J2960" s="110" t="s">
        <v>14463</v>
      </c>
      <c r="K2960" s="110" t="s">
        <v>1095</v>
      </c>
      <c r="L2960" s="10" t="s">
        <v>11941</v>
      </c>
    </row>
    <row r="2961" spans="7:12" ht="15" x14ac:dyDescent="0.2">
      <c r="G2961" s="106"/>
      <c r="H2961" s="104" t="str">
        <f t="shared" si="51"/>
        <v/>
      </c>
      <c r="I2961" s="104"/>
      <c r="J2961" s="110" t="s">
        <v>14464</v>
      </c>
      <c r="K2961" s="110" t="s">
        <v>1095</v>
      </c>
      <c r="L2961" s="10" t="s">
        <v>11942</v>
      </c>
    </row>
    <row r="2962" spans="7:12" ht="15" x14ac:dyDescent="0.2">
      <c r="G2962" s="106"/>
      <c r="H2962" s="104" t="str">
        <f t="shared" si="51"/>
        <v/>
      </c>
      <c r="I2962" s="104"/>
      <c r="J2962" s="110" t="s">
        <v>7800</v>
      </c>
      <c r="K2962" s="110" t="s">
        <v>1095</v>
      </c>
      <c r="L2962" s="10" t="s">
        <v>11943</v>
      </c>
    </row>
    <row r="2963" spans="7:12" ht="15" x14ac:dyDescent="0.2">
      <c r="G2963" s="106"/>
      <c r="H2963" s="104" t="str">
        <f t="shared" si="51"/>
        <v/>
      </c>
      <c r="I2963" s="104"/>
      <c r="J2963" s="110" t="s">
        <v>7801</v>
      </c>
      <c r="K2963" s="110" t="s">
        <v>1095</v>
      </c>
      <c r="L2963" s="10" t="s">
        <v>11944</v>
      </c>
    </row>
    <row r="2964" spans="7:12" ht="15" x14ac:dyDescent="0.2">
      <c r="G2964" s="106"/>
      <c r="H2964" s="104" t="str">
        <f t="shared" si="51"/>
        <v/>
      </c>
      <c r="I2964" s="104"/>
      <c r="J2964" s="110" t="s">
        <v>7802</v>
      </c>
      <c r="K2964" s="110" t="s">
        <v>1095</v>
      </c>
      <c r="L2964" s="10" t="s">
        <v>1095</v>
      </c>
    </row>
    <row r="2965" spans="7:12" ht="15" x14ac:dyDescent="0.2">
      <c r="G2965" s="106"/>
      <c r="H2965" s="104" t="str">
        <f t="shared" si="51"/>
        <v/>
      </c>
      <c r="I2965" s="104"/>
      <c r="J2965" s="110" t="s">
        <v>7803</v>
      </c>
      <c r="K2965" s="110" t="s">
        <v>1095</v>
      </c>
      <c r="L2965" s="10" t="s">
        <v>11945</v>
      </c>
    </row>
    <row r="2966" spans="7:12" ht="15" x14ac:dyDescent="0.2">
      <c r="G2966" s="106"/>
      <c r="H2966" s="104" t="str">
        <f t="shared" si="51"/>
        <v/>
      </c>
      <c r="I2966" s="104"/>
      <c r="J2966" s="110" t="s">
        <v>14465</v>
      </c>
      <c r="K2966" s="110" t="s">
        <v>1095</v>
      </c>
      <c r="L2966" s="10" t="s">
        <v>11946</v>
      </c>
    </row>
    <row r="2967" spans="7:12" ht="15" x14ac:dyDescent="0.2">
      <c r="G2967" s="106"/>
      <c r="H2967" s="104" t="str">
        <f t="shared" si="51"/>
        <v/>
      </c>
      <c r="I2967" s="104"/>
      <c r="J2967" s="110" t="s">
        <v>7804</v>
      </c>
      <c r="K2967" s="110" t="s">
        <v>1095</v>
      </c>
      <c r="L2967" s="10" t="s">
        <v>11947</v>
      </c>
    </row>
    <row r="2968" spans="7:12" ht="15" x14ac:dyDescent="0.2">
      <c r="G2968" s="106"/>
      <c r="H2968" s="104" t="str">
        <f t="shared" si="51"/>
        <v/>
      </c>
      <c r="I2968" s="104"/>
      <c r="J2968" s="110" t="s">
        <v>7805</v>
      </c>
      <c r="K2968" s="110" t="s">
        <v>1095</v>
      </c>
      <c r="L2968" s="10" t="s">
        <v>11948</v>
      </c>
    </row>
    <row r="2969" spans="7:12" ht="15" x14ac:dyDescent="0.2">
      <c r="G2969" s="106"/>
      <c r="H2969" s="104" t="str">
        <f t="shared" si="51"/>
        <v/>
      </c>
      <c r="I2969" s="104"/>
      <c r="J2969" s="110" t="s">
        <v>7806</v>
      </c>
      <c r="K2969" s="110" t="s">
        <v>1095</v>
      </c>
      <c r="L2969" s="10" t="s">
        <v>11949</v>
      </c>
    </row>
    <row r="2970" spans="7:12" ht="15" x14ac:dyDescent="0.2">
      <c r="G2970" s="106"/>
      <c r="H2970" s="104" t="str">
        <f t="shared" si="51"/>
        <v/>
      </c>
      <c r="I2970" s="104"/>
      <c r="J2970" s="110" t="s">
        <v>7807</v>
      </c>
      <c r="K2970" s="110" t="s">
        <v>1095</v>
      </c>
      <c r="L2970" s="10" t="s">
        <v>1095</v>
      </c>
    </row>
    <row r="2971" spans="7:12" ht="15" x14ac:dyDescent="0.2">
      <c r="G2971" s="106"/>
      <c r="H2971" s="104" t="str">
        <f t="shared" si="51"/>
        <v/>
      </c>
      <c r="I2971" s="104"/>
      <c r="J2971" s="110" t="s">
        <v>7808</v>
      </c>
      <c r="K2971" s="110" t="s">
        <v>1095</v>
      </c>
      <c r="L2971" s="10" t="s">
        <v>11950</v>
      </c>
    </row>
    <row r="2972" spans="7:12" ht="15" x14ac:dyDescent="0.2">
      <c r="G2972" s="106"/>
      <c r="H2972" s="104" t="str">
        <f t="shared" si="51"/>
        <v/>
      </c>
      <c r="I2972" s="104"/>
      <c r="J2972" s="110" t="s">
        <v>7809</v>
      </c>
      <c r="K2972" s="110" t="s">
        <v>1095</v>
      </c>
      <c r="L2972" s="10" t="s">
        <v>11951</v>
      </c>
    </row>
    <row r="2973" spans="7:12" ht="15" x14ac:dyDescent="0.2">
      <c r="G2973" s="106"/>
      <c r="H2973" s="104" t="str">
        <f t="shared" si="51"/>
        <v/>
      </c>
      <c r="I2973" s="104"/>
      <c r="J2973" s="110" t="s">
        <v>7810</v>
      </c>
      <c r="K2973" s="110" t="s">
        <v>1095</v>
      </c>
      <c r="L2973" s="10" t="s">
        <v>11952</v>
      </c>
    </row>
    <row r="2974" spans="7:12" ht="15" x14ac:dyDescent="0.2">
      <c r="G2974" s="106"/>
      <c r="H2974" s="104" t="str">
        <f t="shared" si="51"/>
        <v/>
      </c>
      <c r="I2974" s="104"/>
      <c r="J2974" s="110" t="s">
        <v>7811</v>
      </c>
      <c r="K2974" s="110" t="s">
        <v>1095</v>
      </c>
      <c r="L2974" s="10" t="s">
        <v>11953</v>
      </c>
    </row>
    <row r="2975" spans="7:12" ht="15" x14ac:dyDescent="0.2">
      <c r="G2975" s="106"/>
      <c r="H2975" s="104" t="str">
        <f t="shared" si="51"/>
        <v/>
      </c>
      <c r="I2975" s="104"/>
      <c r="J2975" s="110" t="s">
        <v>7812</v>
      </c>
      <c r="K2975" s="110" t="s">
        <v>1095</v>
      </c>
      <c r="L2975" s="10" t="s">
        <v>11954</v>
      </c>
    </row>
    <row r="2976" spans="7:12" ht="15" x14ac:dyDescent="0.2">
      <c r="G2976" s="106"/>
      <c r="H2976" s="104" t="str">
        <f t="shared" si="51"/>
        <v/>
      </c>
      <c r="I2976" s="104"/>
      <c r="J2976" s="110" t="s">
        <v>7813</v>
      </c>
      <c r="K2976" s="110" t="s">
        <v>1095</v>
      </c>
      <c r="L2976" s="10" t="s">
        <v>11955</v>
      </c>
    </row>
    <row r="2977" spans="7:12" ht="15" x14ac:dyDescent="0.2">
      <c r="G2977" s="106"/>
      <c r="H2977" s="104" t="str">
        <f t="shared" si="51"/>
        <v/>
      </c>
      <c r="I2977" s="104"/>
      <c r="J2977" s="110" t="s">
        <v>7814</v>
      </c>
      <c r="K2977" s="110" t="s">
        <v>1095</v>
      </c>
      <c r="L2977" s="10" t="s">
        <v>11956</v>
      </c>
    </row>
    <row r="2978" spans="7:12" ht="15" x14ac:dyDescent="0.2">
      <c r="G2978" s="106"/>
      <c r="H2978" s="104" t="str">
        <f t="shared" si="51"/>
        <v/>
      </c>
      <c r="I2978" s="104"/>
      <c r="J2978" s="110" t="s">
        <v>7815</v>
      </c>
      <c r="K2978" s="110" t="s">
        <v>1095</v>
      </c>
      <c r="L2978" s="10" t="s">
        <v>11951</v>
      </c>
    </row>
    <row r="2979" spans="7:12" ht="15" x14ac:dyDescent="0.2">
      <c r="G2979" s="106"/>
      <c r="H2979" s="104" t="str">
        <f t="shared" si="51"/>
        <v/>
      </c>
      <c r="I2979" s="104"/>
      <c r="J2979" s="110" t="s">
        <v>7816</v>
      </c>
      <c r="K2979" s="110" t="s">
        <v>1095</v>
      </c>
      <c r="L2979" s="10" t="s">
        <v>11950</v>
      </c>
    </row>
    <row r="2980" spans="7:12" ht="15" x14ac:dyDescent="0.2">
      <c r="G2980" s="106"/>
      <c r="H2980" s="104" t="str">
        <f t="shared" si="51"/>
        <v/>
      </c>
      <c r="I2980" s="104"/>
      <c r="J2980" s="110" t="s">
        <v>7817</v>
      </c>
      <c r="K2980" s="110" t="s">
        <v>1095</v>
      </c>
      <c r="L2980" s="10" t="s">
        <v>1095</v>
      </c>
    </row>
    <row r="2981" spans="7:12" ht="15" x14ac:dyDescent="0.2">
      <c r="G2981" s="106"/>
      <c r="H2981" s="104" t="str">
        <f t="shared" si="51"/>
        <v/>
      </c>
      <c r="I2981" s="104"/>
      <c r="J2981" s="110" t="s">
        <v>7818</v>
      </c>
      <c r="K2981" s="110" t="s">
        <v>1095</v>
      </c>
      <c r="L2981" s="10" t="s">
        <v>11957</v>
      </c>
    </row>
    <row r="2982" spans="7:12" ht="15" x14ac:dyDescent="0.2">
      <c r="G2982" s="106"/>
      <c r="H2982" s="104" t="str">
        <f t="shared" si="51"/>
        <v/>
      </c>
      <c r="I2982" s="104"/>
      <c r="J2982" s="110" t="s">
        <v>14466</v>
      </c>
      <c r="K2982" s="110" t="s">
        <v>1095</v>
      </c>
      <c r="L2982" s="10" t="s">
        <v>11958</v>
      </c>
    </row>
    <row r="2983" spans="7:12" ht="15" x14ac:dyDescent="0.2">
      <c r="G2983" s="106"/>
      <c r="H2983" s="104" t="str">
        <f t="shared" si="51"/>
        <v/>
      </c>
      <c r="I2983" s="104"/>
      <c r="J2983" s="110" t="s">
        <v>7819</v>
      </c>
      <c r="K2983" s="110" t="s">
        <v>1095</v>
      </c>
      <c r="L2983" s="10" t="s">
        <v>11959</v>
      </c>
    </row>
    <row r="2984" spans="7:12" ht="15" x14ac:dyDescent="0.2">
      <c r="G2984" s="106"/>
      <c r="H2984" s="104" t="str">
        <f t="shared" si="51"/>
        <v/>
      </c>
      <c r="I2984" s="104"/>
      <c r="J2984" s="110" t="s">
        <v>7820</v>
      </c>
      <c r="K2984" s="110" t="s">
        <v>1095</v>
      </c>
      <c r="L2984" s="10" t="s">
        <v>11960</v>
      </c>
    </row>
    <row r="2985" spans="7:12" ht="15" x14ac:dyDescent="0.2">
      <c r="G2985" s="106"/>
      <c r="H2985" s="104" t="str">
        <f t="shared" si="51"/>
        <v/>
      </c>
      <c r="I2985" s="104"/>
      <c r="J2985" s="110" t="s">
        <v>14467</v>
      </c>
      <c r="K2985" s="110" t="s">
        <v>1095</v>
      </c>
      <c r="L2985" s="10" t="s">
        <v>11960</v>
      </c>
    </row>
    <row r="2986" spans="7:12" ht="15" x14ac:dyDescent="0.2">
      <c r="G2986" s="106"/>
      <c r="H2986" s="104" t="str">
        <f t="shared" si="51"/>
        <v/>
      </c>
      <c r="I2986" s="104"/>
      <c r="J2986" s="110" t="s">
        <v>7821</v>
      </c>
      <c r="K2986" s="110" t="s">
        <v>1095</v>
      </c>
      <c r="L2986" s="10" t="s">
        <v>11961</v>
      </c>
    </row>
    <row r="2987" spans="7:12" ht="15" x14ac:dyDescent="0.2">
      <c r="G2987" s="106"/>
      <c r="H2987" s="104" t="str">
        <f t="shared" si="51"/>
        <v/>
      </c>
      <c r="I2987" s="104"/>
      <c r="J2987" s="110" t="s">
        <v>7822</v>
      </c>
      <c r="K2987" s="110" t="s">
        <v>1095</v>
      </c>
      <c r="L2987" s="10" t="s">
        <v>11962</v>
      </c>
    </row>
    <row r="2988" spans="7:12" ht="15" x14ac:dyDescent="0.2">
      <c r="G2988" s="106"/>
      <c r="H2988" s="104" t="str">
        <f t="shared" si="51"/>
        <v/>
      </c>
      <c r="I2988" s="104"/>
      <c r="J2988" s="110" t="s">
        <v>7823</v>
      </c>
      <c r="K2988" s="110" t="s">
        <v>1095</v>
      </c>
      <c r="L2988" s="10" t="s">
        <v>11963</v>
      </c>
    </row>
    <row r="2989" spans="7:12" ht="15" x14ac:dyDescent="0.2">
      <c r="G2989" s="106"/>
      <c r="H2989" s="104" t="str">
        <f t="shared" si="51"/>
        <v/>
      </c>
      <c r="I2989" s="104"/>
      <c r="J2989" s="110" t="s">
        <v>14468</v>
      </c>
      <c r="K2989" s="110" t="s">
        <v>1095</v>
      </c>
      <c r="L2989" s="10" t="s">
        <v>11964</v>
      </c>
    </row>
    <row r="2990" spans="7:12" ht="15" x14ac:dyDescent="0.2">
      <c r="G2990" s="106"/>
      <c r="H2990" s="104" t="str">
        <f t="shared" si="51"/>
        <v/>
      </c>
      <c r="I2990" s="104"/>
      <c r="J2990" s="110" t="s">
        <v>7824</v>
      </c>
      <c r="K2990" s="110" t="s">
        <v>1095</v>
      </c>
      <c r="L2990" s="10" t="s">
        <v>11965</v>
      </c>
    </row>
    <row r="2991" spans="7:12" ht="15" x14ac:dyDescent="0.2">
      <c r="G2991" s="106"/>
      <c r="H2991" s="104" t="str">
        <f t="shared" si="51"/>
        <v/>
      </c>
      <c r="I2991" s="104"/>
      <c r="J2991" s="110" t="s">
        <v>7825</v>
      </c>
      <c r="K2991" s="110" t="s">
        <v>1095</v>
      </c>
      <c r="L2991" s="10" t="s">
        <v>11966</v>
      </c>
    </row>
    <row r="2992" spans="7:12" ht="15" x14ac:dyDescent="0.2">
      <c r="G2992" s="106"/>
      <c r="H2992" s="104" t="str">
        <f t="shared" si="51"/>
        <v/>
      </c>
      <c r="I2992" s="104"/>
      <c r="J2992" s="110" t="s">
        <v>7826</v>
      </c>
      <c r="K2992" s="110" t="s">
        <v>1095</v>
      </c>
      <c r="L2992" s="10" t="s">
        <v>11967</v>
      </c>
    </row>
    <row r="2993" spans="7:12" ht="15" x14ac:dyDescent="0.2">
      <c r="G2993" s="106"/>
      <c r="H2993" s="104" t="str">
        <f t="shared" si="51"/>
        <v/>
      </c>
      <c r="I2993" s="104"/>
      <c r="J2993" s="110" t="s">
        <v>14469</v>
      </c>
      <c r="K2993" s="110" t="s">
        <v>1095</v>
      </c>
      <c r="L2993" s="10" t="s">
        <v>11968</v>
      </c>
    </row>
    <row r="2994" spans="7:12" ht="15" x14ac:dyDescent="0.2">
      <c r="G2994" s="106"/>
      <c r="H2994" s="104" t="str">
        <f t="shared" si="51"/>
        <v/>
      </c>
      <c r="I2994" s="104"/>
      <c r="J2994" s="110" t="s">
        <v>7827</v>
      </c>
      <c r="K2994" s="110" t="s">
        <v>1095</v>
      </c>
      <c r="L2994" s="10" t="s">
        <v>11969</v>
      </c>
    </row>
    <row r="2995" spans="7:12" ht="15" x14ac:dyDescent="0.2">
      <c r="G2995" s="106"/>
      <c r="H2995" s="104" t="str">
        <f t="shared" si="51"/>
        <v/>
      </c>
      <c r="I2995" s="104"/>
      <c r="J2995" s="110" t="s">
        <v>7828</v>
      </c>
      <c r="K2995" s="110" t="s">
        <v>1095</v>
      </c>
      <c r="L2995" s="10" t="s">
        <v>11970</v>
      </c>
    </row>
    <row r="2996" spans="7:12" ht="15" x14ac:dyDescent="0.2">
      <c r="G2996" s="106"/>
      <c r="H2996" s="104" t="str">
        <f t="shared" si="51"/>
        <v/>
      </c>
      <c r="I2996" s="104"/>
      <c r="J2996" s="110" t="s">
        <v>7829</v>
      </c>
      <c r="K2996" s="110" t="s">
        <v>1095</v>
      </c>
      <c r="L2996" s="10" t="s">
        <v>11971</v>
      </c>
    </row>
    <row r="2997" spans="7:12" ht="15" x14ac:dyDescent="0.2">
      <c r="G2997" s="106"/>
      <c r="H2997" s="104" t="str">
        <f t="shared" si="51"/>
        <v/>
      </c>
      <c r="I2997" s="104"/>
      <c r="J2997" s="110" t="s">
        <v>7830</v>
      </c>
      <c r="K2997" s="110" t="s">
        <v>1095</v>
      </c>
      <c r="L2997" s="10" t="s">
        <v>11972</v>
      </c>
    </row>
    <row r="2998" spans="7:12" ht="15" x14ac:dyDescent="0.2">
      <c r="G2998" s="106"/>
      <c r="H2998" s="104" t="str">
        <f t="shared" si="51"/>
        <v/>
      </c>
      <c r="I2998" s="104"/>
      <c r="J2998" s="110" t="s">
        <v>14470</v>
      </c>
      <c r="K2998" s="110" t="s">
        <v>1095</v>
      </c>
      <c r="L2998" s="10" t="s">
        <v>11973</v>
      </c>
    </row>
    <row r="2999" spans="7:12" ht="15" x14ac:dyDescent="0.2">
      <c r="G2999" s="106"/>
      <c r="H2999" s="104" t="str">
        <f t="shared" si="51"/>
        <v/>
      </c>
      <c r="I2999" s="104"/>
      <c r="J2999" s="110" t="s">
        <v>7831</v>
      </c>
      <c r="K2999" s="110" t="s">
        <v>1095</v>
      </c>
      <c r="L2999" s="10" t="s">
        <v>11974</v>
      </c>
    </row>
    <row r="3000" spans="7:12" ht="15" x14ac:dyDescent="0.2">
      <c r="G3000" s="106"/>
      <c r="H3000" s="104" t="str">
        <f t="shared" si="51"/>
        <v/>
      </c>
      <c r="I3000" s="104"/>
      <c r="J3000" s="110" t="s">
        <v>7832</v>
      </c>
      <c r="K3000" s="110" t="s">
        <v>1095</v>
      </c>
      <c r="L3000" s="10" t="s">
        <v>11975</v>
      </c>
    </row>
    <row r="3001" spans="7:12" ht="15" x14ac:dyDescent="0.2">
      <c r="G3001" s="106"/>
      <c r="H3001" s="104" t="str">
        <f t="shared" si="51"/>
        <v/>
      </c>
      <c r="I3001" s="104"/>
      <c r="J3001" s="110" t="s">
        <v>7833</v>
      </c>
      <c r="K3001" s="110" t="s">
        <v>1095</v>
      </c>
      <c r="L3001" s="10" t="s">
        <v>11976</v>
      </c>
    </row>
    <row r="3002" spans="7:12" ht="15" x14ac:dyDescent="0.2">
      <c r="G3002" s="106"/>
      <c r="H3002" s="104" t="str">
        <f t="shared" si="51"/>
        <v/>
      </c>
      <c r="I3002" s="104"/>
      <c r="J3002" s="110" t="s">
        <v>14471</v>
      </c>
      <c r="K3002" s="110" t="s">
        <v>1095</v>
      </c>
      <c r="L3002" s="10" t="s">
        <v>11977</v>
      </c>
    </row>
    <row r="3003" spans="7:12" ht="15" x14ac:dyDescent="0.2">
      <c r="G3003" s="106"/>
      <c r="H3003" s="104" t="str">
        <f t="shared" si="51"/>
        <v/>
      </c>
      <c r="I3003" s="104"/>
      <c r="J3003" s="110" t="s">
        <v>7834</v>
      </c>
      <c r="K3003" s="110" t="s">
        <v>1095</v>
      </c>
      <c r="L3003" s="10" t="s">
        <v>11978</v>
      </c>
    </row>
    <row r="3004" spans="7:12" ht="15" x14ac:dyDescent="0.2">
      <c r="G3004" s="106"/>
      <c r="H3004" s="104" t="str">
        <f t="shared" si="51"/>
        <v/>
      </c>
      <c r="I3004" s="104"/>
      <c r="J3004" s="110" t="s">
        <v>7835</v>
      </c>
      <c r="K3004" s="110" t="s">
        <v>1095</v>
      </c>
      <c r="L3004" s="10" t="s">
        <v>11979</v>
      </c>
    </row>
    <row r="3005" spans="7:12" ht="15" x14ac:dyDescent="0.2">
      <c r="G3005" s="106"/>
      <c r="H3005" s="104" t="str">
        <f t="shared" si="51"/>
        <v/>
      </c>
      <c r="I3005" s="104"/>
      <c r="J3005" s="110" t="s">
        <v>14472</v>
      </c>
      <c r="K3005" s="110" t="s">
        <v>1095</v>
      </c>
      <c r="L3005" s="10" t="s">
        <v>11980</v>
      </c>
    </row>
    <row r="3006" spans="7:12" ht="15" x14ac:dyDescent="0.2">
      <c r="G3006" s="106"/>
      <c r="H3006" s="104" t="str">
        <f t="shared" si="51"/>
        <v/>
      </c>
      <c r="I3006" s="104"/>
      <c r="J3006" s="110" t="s">
        <v>14473</v>
      </c>
      <c r="K3006" s="110" t="s">
        <v>1095</v>
      </c>
      <c r="L3006" s="10" t="s">
        <v>11981</v>
      </c>
    </row>
    <row r="3007" spans="7:12" ht="15" x14ac:dyDescent="0.2">
      <c r="G3007" s="106"/>
      <c r="H3007" s="104" t="str">
        <f t="shared" si="51"/>
        <v/>
      </c>
      <c r="I3007" s="104"/>
      <c r="J3007" s="110" t="s">
        <v>7836</v>
      </c>
      <c r="K3007" s="110" t="s">
        <v>1095</v>
      </c>
      <c r="L3007" s="10" t="s">
        <v>1095</v>
      </c>
    </row>
    <row r="3008" spans="7:12" ht="15" x14ac:dyDescent="0.2">
      <c r="G3008" s="106"/>
      <c r="H3008" s="104" t="str">
        <f t="shared" si="51"/>
        <v/>
      </c>
      <c r="I3008" s="104"/>
      <c r="J3008" s="110" t="s">
        <v>14474</v>
      </c>
      <c r="K3008" s="110" t="s">
        <v>1095</v>
      </c>
      <c r="L3008" s="10" t="s">
        <v>11982</v>
      </c>
    </row>
    <row r="3009" spans="7:12" ht="15" x14ac:dyDescent="0.2">
      <c r="G3009" s="106"/>
      <c r="H3009" s="104" t="str">
        <f t="shared" si="51"/>
        <v/>
      </c>
      <c r="I3009" s="104"/>
      <c r="J3009" s="110" t="s">
        <v>14475</v>
      </c>
      <c r="K3009" s="110" t="s">
        <v>1095</v>
      </c>
      <c r="L3009" s="10" t="s">
        <v>11983</v>
      </c>
    </row>
    <row r="3010" spans="7:12" ht="15" x14ac:dyDescent="0.2">
      <c r="G3010" s="106"/>
      <c r="H3010" s="104" t="str">
        <f t="shared" si="51"/>
        <v/>
      </c>
      <c r="I3010" s="104"/>
      <c r="J3010" s="110" t="s">
        <v>14476</v>
      </c>
      <c r="K3010" s="110" t="s">
        <v>1095</v>
      </c>
      <c r="L3010" s="10" t="s">
        <v>11984</v>
      </c>
    </row>
    <row r="3011" spans="7:12" ht="15" x14ac:dyDescent="0.2">
      <c r="G3011" s="106"/>
      <c r="H3011" s="104" t="str">
        <f t="shared" si="51"/>
        <v/>
      </c>
      <c r="I3011" s="104"/>
      <c r="J3011" s="110" t="s">
        <v>14477</v>
      </c>
      <c r="K3011" s="110" t="s">
        <v>1095</v>
      </c>
      <c r="L3011" s="10" t="s">
        <v>11985</v>
      </c>
    </row>
    <row r="3012" spans="7:12" ht="15" x14ac:dyDescent="0.2">
      <c r="G3012" s="106"/>
      <c r="H3012" s="104" t="str">
        <f t="shared" si="51"/>
        <v/>
      </c>
      <c r="I3012" s="104"/>
      <c r="J3012" s="110" t="s">
        <v>14478</v>
      </c>
      <c r="K3012" s="110" t="s">
        <v>1095</v>
      </c>
      <c r="L3012" s="10" t="s">
        <v>11986</v>
      </c>
    </row>
    <row r="3013" spans="7:12" ht="15" x14ac:dyDescent="0.2">
      <c r="G3013" s="106"/>
      <c r="H3013" s="104" t="str">
        <f t="shared" si="51"/>
        <v/>
      </c>
      <c r="I3013" s="104"/>
      <c r="J3013" s="110" t="s">
        <v>14479</v>
      </c>
      <c r="K3013" s="110" t="s">
        <v>1095</v>
      </c>
      <c r="L3013" s="10" t="s">
        <v>11987</v>
      </c>
    </row>
    <row r="3014" spans="7:12" ht="15" x14ac:dyDescent="0.2">
      <c r="G3014" s="106"/>
      <c r="H3014" s="104" t="str">
        <f t="shared" si="51"/>
        <v/>
      </c>
      <c r="I3014" s="104"/>
      <c r="J3014" s="110" t="s">
        <v>14480</v>
      </c>
      <c r="K3014" s="110" t="s">
        <v>1095</v>
      </c>
      <c r="L3014" s="10" t="s">
        <v>11988</v>
      </c>
    </row>
    <row r="3015" spans="7:12" ht="15" x14ac:dyDescent="0.2">
      <c r="G3015" s="106"/>
      <c r="H3015" s="104" t="str">
        <f t="shared" si="51"/>
        <v/>
      </c>
      <c r="I3015" s="104"/>
      <c r="J3015" s="110" t="s">
        <v>14481</v>
      </c>
      <c r="K3015" s="110" t="s">
        <v>1095</v>
      </c>
      <c r="L3015" s="10" t="s">
        <v>11989</v>
      </c>
    </row>
    <row r="3016" spans="7:12" ht="15" x14ac:dyDescent="0.2">
      <c r="G3016" s="106"/>
      <c r="H3016" s="104" t="str">
        <f t="shared" si="51"/>
        <v/>
      </c>
      <c r="I3016" s="104"/>
      <c r="J3016" s="110" t="s">
        <v>14482</v>
      </c>
      <c r="K3016" s="110" t="s">
        <v>1095</v>
      </c>
      <c r="L3016" s="10" t="s">
        <v>11990</v>
      </c>
    </row>
    <row r="3017" spans="7:12" ht="15" x14ac:dyDescent="0.2">
      <c r="G3017" s="106"/>
      <c r="H3017" s="104" t="str">
        <f t="shared" ref="H3017:H3080" si="52">IF(I3017="","",IFERROR((INDEX(A:D,MATCH($I3017,D:D,0),2)),""))</f>
        <v/>
      </c>
      <c r="I3017" s="104"/>
      <c r="J3017" s="110" t="s">
        <v>14483</v>
      </c>
      <c r="K3017" s="110" t="s">
        <v>1095</v>
      </c>
      <c r="L3017" s="10" t="s">
        <v>11991</v>
      </c>
    </row>
    <row r="3018" spans="7:12" ht="15" x14ac:dyDescent="0.2">
      <c r="G3018" s="106"/>
      <c r="H3018" s="104" t="str">
        <f t="shared" si="52"/>
        <v/>
      </c>
      <c r="I3018" s="104"/>
      <c r="J3018" s="110" t="s">
        <v>14484</v>
      </c>
      <c r="K3018" s="110" t="s">
        <v>1095</v>
      </c>
      <c r="L3018" s="10" t="s">
        <v>11992</v>
      </c>
    </row>
    <row r="3019" spans="7:12" ht="15" x14ac:dyDescent="0.2">
      <c r="G3019" s="106"/>
      <c r="H3019" s="104" t="str">
        <f t="shared" si="52"/>
        <v/>
      </c>
      <c r="I3019" s="104"/>
      <c r="J3019" s="110" t="s">
        <v>14485</v>
      </c>
      <c r="K3019" s="110" t="s">
        <v>1095</v>
      </c>
      <c r="L3019" s="10" t="s">
        <v>11993</v>
      </c>
    </row>
    <row r="3020" spans="7:12" ht="15" x14ac:dyDescent="0.2">
      <c r="G3020" s="106"/>
      <c r="H3020" s="104" t="str">
        <f t="shared" si="52"/>
        <v/>
      </c>
      <c r="I3020" s="104"/>
      <c r="J3020" s="110" t="s">
        <v>14486</v>
      </c>
      <c r="K3020" s="110" t="s">
        <v>1095</v>
      </c>
      <c r="L3020" s="10" t="s">
        <v>11994</v>
      </c>
    </row>
    <row r="3021" spans="7:12" ht="15" x14ac:dyDescent="0.2">
      <c r="G3021" s="106"/>
      <c r="H3021" s="104" t="str">
        <f t="shared" si="52"/>
        <v/>
      </c>
      <c r="I3021" s="104"/>
      <c r="J3021" s="110" t="s">
        <v>14487</v>
      </c>
      <c r="K3021" s="110" t="s">
        <v>1095</v>
      </c>
      <c r="L3021" s="10" t="s">
        <v>11991</v>
      </c>
    </row>
    <row r="3022" spans="7:12" ht="15" x14ac:dyDescent="0.2">
      <c r="G3022" s="106"/>
      <c r="H3022" s="104" t="str">
        <f t="shared" si="52"/>
        <v/>
      </c>
      <c r="I3022" s="104"/>
      <c r="J3022" s="110" t="s">
        <v>14488</v>
      </c>
      <c r="K3022" s="110" t="s">
        <v>1095</v>
      </c>
      <c r="L3022" s="10" t="s">
        <v>11995</v>
      </c>
    </row>
    <row r="3023" spans="7:12" ht="15" x14ac:dyDescent="0.2">
      <c r="G3023" s="106"/>
      <c r="H3023" s="104" t="str">
        <f t="shared" si="52"/>
        <v/>
      </c>
      <c r="I3023" s="104"/>
      <c r="J3023" s="110" t="s">
        <v>14489</v>
      </c>
      <c r="K3023" s="110" t="s">
        <v>1095</v>
      </c>
      <c r="L3023" s="10" t="s">
        <v>11996</v>
      </c>
    </row>
    <row r="3024" spans="7:12" ht="15" x14ac:dyDescent="0.2">
      <c r="G3024" s="106"/>
      <c r="H3024" s="104" t="str">
        <f t="shared" si="52"/>
        <v/>
      </c>
      <c r="I3024" s="104"/>
      <c r="J3024" s="110" t="s">
        <v>14490</v>
      </c>
      <c r="K3024" s="110" t="s">
        <v>1095</v>
      </c>
      <c r="L3024" s="10" t="s">
        <v>11997</v>
      </c>
    </row>
    <row r="3025" spans="7:12" ht="15" x14ac:dyDescent="0.2">
      <c r="G3025" s="106"/>
      <c r="H3025" s="104" t="str">
        <f t="shared" si="52"/>
        <v/>
      </c>
      <c r="I3025" s="104"/>
      <c r="J3025" s="110" t="s">
        <v>7837</v>
      </c>
      <c r="K3025" s="110" t="s">
        <v>1095</v>
      </c>
      <c r="L3025" s="10" t="s">
        <v>11998</v>
      </c>
    </row>
    <row r="3026" spans="7:12" ht="15" x14ac:dyDescent="0.2">
      <c r="G3026" s="106"/>
      <c r="H3026" s="104" t="str">
        <f t="shared" si="52"/>
        <v/>
      </c>
      <c r="I3026" s="104"/>
      <c r="J3026" s="110" t="s">
        <v>7838</v>
      </c>
      <c r="K3026" s="110" t="s">
        <v>1095</v>
      </c>
      <c r="L3026" s="10" t="s">
        <v>11999</v>
      </c>
    </row>
    <row r="3027" spans="7:12" ht="15" x14ac:dyDescent="0.2">
      <c r="G3027" s="106"/>
      <c r="H3027" s="104" t="str">
        <f t="shared" si="52"/>
        <v/>
      </c>
      <c r="I3027" s="104"/>
      <c r="J3027" s="110" t="s">
        <v>14491</v>
      </c>
      <c r="K3027" s="110" t="s">
        <v>1095</v>
      </c>
      <c r="L3027" s="10" t="s">
        <v>12000</v>
      </c>
    </row>
    <row r="3028" spans="7:12" ht="15" x14ac:dyDescent="0.2">
      <c r="G3028" s="106"/>
      <c r="H3028" s="104" t="str">
        <f t="shared" si="52"/>
        <v/>
      </c>
      <c r="I3028" s="104"/>
      <c r="J3028" s="110" t="s">
        <v>7839</v>
      </c>
      <c r="K3028" s="110" t="s">
        <v>1095</v>
      </c>
      <c r="L3028" s="10" t="s">
        <v>1095</v>
      </c>
    </row>
    <row r="3029" spans="7:12" ht="15" x14ac:dyDescent="0.2">
      <c r="G3029" s="106"/>
      <c r="H3029" s="104" t="str">
        <f t="shared" si="52"/>
        <v/>
      </c>
      <c r="I3029" s="104"/>
      <c r="J3029" s="110" t="s">
        <v>7840</v>
      </c>
      <c r="K3029" s="110" t="s">
        <v>1095</v>
      </c>
      <c r="L3029" s="10" t="s">
        <v>12001</v>
      </c>
    </row>
    <row r="3030" spans="7:12" ht="15" x14ac:dyDescent="0.2">
      <c r="G3030" s="106"/>
      <c r="H3030" s="104" t="str">
        <f t="shared" si="52"/>
        <v/>
      </c>
      <c r="I3030" s="104"/>
      <c r="J3030" s="110" t="s">
        <v>7841</v>
      </c>
      <c r="K3030" s="110" t="s">
        <v>1095</v>
      </c>
      <c r="L3030" s="10" t="s">
        <v>12002</v>
      </c>
    </row>
    <row r="3031" spans="7:12" ht="15" x14ac:dyDescent="0.2">
      <c r="G3031" s="106"/>
      <c r="H3031" s="104" t="str">
        <f t="shared" si="52"/>
        <v/>
      </c>
      <c r="I3031" s="104"/>
      <c r="J3031" s="110" t="s">
        <v>7842</v>
      </c>
      <c r="K3031" s="110" t="s">
        <v>1095</v>
      </c>
      <c r="L3031" s="10" t="s">
        <v>12003</v>
      </c>
    </row>
    <row r="3032" spans="7:12" ht="15" x14ac:dyDescent="0.2">
      <c r="G3032" s="106"/>
      <c r="H3032" s="104" t="str">
        <f t="shared" si="52"/>
        <v/>
      </c>
      <c r="I3032" s="104"/>
      <c r="J3032" s="110" t="s">
        <v>7843</v>
      </c>
      <c r="K3032" s="110" t="s">
        <v>1095</v>
      </c>
      <c r="L3032" s="10" t="s">
        <v>12004</v>
      </c>
    </row>
    <row r="3033" spans="7:12" ht="15" x14ac:dyDescent="0.2">
      <c r="G3033" s="106"/>
      <c r="H3033" s="104" t="str">
        <f t="shared" si="52"/>
        <v/>
      </c>
      <c r="I3033" s="104"/>
      <c r="J3033" s="110" t="s">
        <v>7844</v>
      </c>
      <c r="K3033" s="110" t="s">
        <v>1095</v>
      </c>
      <c r="L3033" s="10" t="s">
        <v>12005</v>
      </c>
    </row>
    <row r="3034" spans="7:12" ht="15" x14ac:dyDescent="0.2">
      <c r="G3034" s="106"/>
      <c r="H3034" s="104" t="str">
        <f t="shared" si="52"/>
        <v/>
      </c>
      <c r="I3034" s="104"/>
      <c r="J3034" s="110" t="s">
        <v>7845</v>
      </c>
      <c r="K3034" s="110" t="s">
        <v>1095</v>
      </c>
      <c r="L3034" s="10" t="s">
        <v>12006</v>
      </c>
    </row>
    <row r="3035" spans="7:12" ht="15" x14ac:dyDescent="0.2">
      <c r="G3035" s="106"/>
      <c r="H3035" s="104" t="str">
        <f t="shared" si="52"/>
        <v/>
      </c>
      <c r="I3035" s="104"/>
      <c r="J3035" s="110" t="s">
        <v>7846</v>
      </c>
      <c r="K3035" s="110" t="s">
        <v>1095</v>
      </c>
      <c r="L3035" s="10" t="s">
        <v>12007</v>
      </c>
    </row>
    <row r="3036" spans="7:12" ht="15" x14ac:dyDescent="0.2">
      <c r="G3036" s="106"/>
      <c r="H3036" s="104" t="str">
        <f t="shared" si="52"/>
        <v/>
      </c>
      <c r="I3036" s="104"/>
      <c r="J3036" s="110" t="s">
        <v>14492</v>
      </c>
      <c r="K3036" s="110" t="s">
        <v>1095</v>
      </c>
      <c r="L3036" s="10" t="s">
        <v>12008</v>
      </c>
    </row>
    <row r="3037" spans="7:12" ht="15" x14ac:dyDescent="0.2">
      <c r="G3037" s="106"/>
      <c r="H3037" s="104" t="str">
        <f t="shared" si="52"/>
        <v/>
      </c>
      <c r="I3037" s="104"/>
      <c r="J3037" s="110" t="s">
        <v>14493</v>
      </c>
      <c r="K3037" s="110" t="s">
        <v>1095</v>
      </c>
      <c r="L3037" s="10" t="s">
        <v>12009</v>
      </c>
    </row>
    <row r="3038" spans="7:12" ht="15" x14ac:dyDescent="0.2">
      <c r="G3038" s="106"/>
      <c r="H3038" s="104" t="str">
        <f t="shared" si="52"/>
        <v/>
      </c>
      <c r="I3038" s="104"/>
      <c r="J3038" s="110" t="s">
        <v>14494</v>
      </c>
      <c r="K3038" s="110" t="s">
        <v>1095</v>
      </c>
      <c r="L3038" s="10" t="s">
        <v>12010</v>
      </c>
    </row>
    <row r="3039" spans="7:12" ht="15" x14ac:dyDescent="0.2">
      <c r="G3039" s="106"/>
      <c r="H3039" s="104" t="str">
        <f t="shared" si="52"/>
        <v/>
      </c>
      <c r="I3039" s="104"/>
      <c r="J3039" s="110" t="s">
        <v>14495</v>
      </c>
      <c r="K3039" s="110" t="s">
        <v>1095</v>
      </c>
      <c r="L3039" s="10" t="s">
        <v>12011</v>
      </c>
    </row>
    <row r="3040" spans="7:12" ht="15" x14ac:dyDescent="0.2">
      <c r="G3040" s="106"/>
      <c r="H3040" s="104" t="str">
        <f t="shared" si="52"/>
        <v/>
      </c>
      <c r="I3040" s="104"/>
      <c r="J3040" s="110" t="s">
        <v>7847</v>
      </c>
      <c r="K3040" s="110" t="s">
        <v>1095</v>
      </c>
      <c r="L3040" s="10" t="s">
        <v>12012</v>
      </c>
    </row>
    <row r="3041" spans="7:12" ht="15" x14ac:dyDescent="0.2">
      <c r="G3041" s="106"/>
      <c r="H3041" s="104" t="str">
        <f t="shared" si="52"/>
        <v/>
      </c>
      <c r="I3041" s="104"/>
      <c r="J3041" s="110" t="s">
        <v>7848</v>
      </c>
      <c r="K3041" s="110" t="s">
        <v>1095</v>
      </c>
      <c r="L3041" s="10" t="s">
        <v>12013</v>
      </c>
    </row>
    <row r="3042" spans="7:12" ht="15" x14ac:dyDescent="0.2">
      <c r="G3042" s="106"/>
      <c r="H3042" s="104" t="str">
        <f t="shared" si="52"/>
        <v/>
      </c>
      <c r="I3042" s="104"/>
      <c r="J3042" s="110" t="s">
        <v>7849</v>
      </c>
      <c r="K3042" s="110" t="s">
        <v>1095</v>
      </c>
      <c r="L3042" s="10" t="s">
        <v>1095</v>
      </c>
    </row>
    <row r="3043" spans="7:12" ht="15" x14ac:dyDescent="0.2">
      <c r="G3043" s="106"/>
      <c r="H3043" s="104" t="str">
        <f t="shared" si="52"/>
        <v/>
      </c>
      <c r="I3043" s="104"/>
      <c r="J3043" s="110" t="s">
        <v>7850</v>
      </c>
      <c r="K3043" s="110" t="s">
        <v>1095</v>
      </c>
      <c r="L3043" s="10" t="s">
        <v>12014</v>
      </c>
    </row>
    <row r="3044" spans="7:12" ht="15" x14ac:dyDescent="0.2">
      <c r="G3044" s="106"/>
      <c r="H3044" s="104" t="str">
        <f t="shared" si="52"/>
        <v/>
      </c>
      <c r="I3044" s="104"/>
      <c r="J3044" s="110" t="s">
        <v>7851</v>
      </c>
      <c r="K3044" s="110" t="s">
        <v>1095</v>
      </c>
      <c r="L3044" s="10" t="s">
        <v>12015</v>
      </c>
    </row>
    <row r="3045" spans="7:12" ht="15" x14ac:dyDescent="0.2">
      <c r="G3045" s="106"/>
      <c r="H3045" s="104" t="str">
        <f t="shared" si="52"/>
        <v/>
      </c>
      <c r="I3045" s="104"/>
      <c r="J3045" s="110" t="s">
        <v>7852</v>
      </c>
      <c r="K3045" s="110" t="s">
        <v>1095</v>
      </c>
      <c r="L3045" s="10" t="s">
        <v>12016</v>
      </c>
    </row>
    <row r="3046" spans="7:12" ht="15" x14ac:dyDescent="0.2">
      <c r="G3046" s="106"/>
      <c r="H3046" s="104" t="str">
        <f t="shared" si="52"/>
        <v/>
      </c>
      <c r="I3046" s="104"/>
      <c r="J3046" s="110" t="s">
        <v>7853</v>
      </c>
      <c r="K3046" s="110" t="s">
        <v>1095</v>
      </c>
      <c r="L3046" s="10" t="s">
        <v>12017</v>
      </c>
    </row>
    <row r="3047" spans="7:12" ht="15" x14ac:dyDescent="0.2">
      <c r="G3047" s="106"/>
      <c r="H3047" s="104" t="str">
        <f t="shared" si="52"/>
        <v/>
      </c>
      <c r="I3047" s="104"/>
      <c r="J3047" s="110" t="s">
        <v>7854</v>
      </c>
      <c r="K3047" s="110" t="s">
        <v>1095</v>
      </c>
      <c r="L3047" s="10" t="s">
        <v>12018</v>
      </c>
    </row>
    <row r="3048" spans="7:12" ht="15" x14ac:dyDescent="0.2">
      <c r="G3048" s="106"/>
      <c r="H3048" s="104" t="str">
        <f t="shared" si="52"/>
        <v/>
      </c>
      <c r="I3048" s="104"/>
      <c r="J3048" s="110" t="s">
        <v>7855</v>
      </c>
      <c r="K3048" s="110" t="s">
        <v>1095</v>
      </c>
      <c r="L3048" s="10" t="s">
        <v>12019</v>
      </c>
    </row>
    <row r="3049" spans="7:12" ht="15" x14ac:dyDescent="0.2">
      <c r="G3049" s="106"/>
      <c r="H3049" s="104" t="str">
        <f t="shared" si="52"/>
        <v/>
      </c>
      <c r="I3049" s="104"/>
      <c r="J3049" s="110" t="s">
        <v>7856</v>
      </c>
      <c r="K3049" s="110" t="s">
        <v>1095</v>
      </c>
      <c r="L3049" s="10" t="s">
        <v>12020</v>
      </c>
    </row>
    <row r="3050" spans="7:12" ht="15" x14ac:dyDescent="0.2">
      <c r="G3050" s="106"/>
      <c r="H3050" s="104" t="str">
        <f t="shared" si="52"/>
        <v/>
      </c>
      <c r="I3050" s="104"/>
      <c r="J3050" s="110" t="s">
        <v>7857</v>
      </c>
      <c r="K3050" s="110" t="s">
        <v>1095</v>
      </c>
      <c r="L3050" s="10" t="s">
        <v>12021</v>
      </c>
    </row>
    <row r="3051" spans="7:12" ht="15" x14ac:dyDescent="0.2">
      <c r="G3051" s="106"/>
      <c r="H3051" s="104" t="str">
        <f t="shared" si="52"/>
        <v/>
      </c>
      <c r="I3051" s="104"/>
      <c r="J3051" s="110" t="s">
        <v>7858</v>
      </c>
      <c r="K3051" s="110" t="s">
        <v>1095</v>
      </c>
      <c r="L3051" s="10" t="s">
        <v>12022</v>
      </c>
    </row>
    <row r="3052" spans="7:12" ht="15" x14ac:dyDescent="0.2">
      <c r="G3052" s="106"/>
      <c r="H3052" s="104" t="str">
        <f t="shared" si="52"/>
        <v/>
      </c>
      <c r="I3052" s="104"/>
      <c r="J3052" s="110" t="s">
        <v>7859</v>
      </c>
      <c r="K3052" s="110" t="s">
        <v>1095</v>
      </c>
      <c r="L3052" s="10" t="s">
        <v>12023</v>
      </c>
    </row>
    <row r="3053" spans="7:12" ht="15" x14ac:dyDescent="0.2">
      <c r="G3053" s="106"/>
      <c r="H3053" s="104" t="str">
        <f t="shared" si="52"/>
        <v/>
      </c>
      <c r="I3053" s="104"/>
      <c r="J3053" s="110" t="s">
        <v>7860</v>
      </c>
      <c r="K3053" s="110" t="s">
        <v>1095</v>
      </c>
      <c r="L3053" s="10" t="s">
        <v>12024</v>
      </c>
    </row>
    <row r="3054" spans="7:12" ht="15" x14ac:dyDescent="0.2">
      <c r="G3054" s="106"/>
      <c r="H3054" s="104" t="str">
        <f t="shared" si="52"/>
        <v/>
      </c>
      <c r="I3054" s="104"/>
      <c r="J3054" s="110" t="s">
        <v>7861</v>
      </c>
      <c r="K3054" s="110" t="s">
        <v>1095</v>
      </c>
      <c r="L3054" s="10" t="s">
        <v>12025</v>
      </c>
    </row>
    <row r="3055" spans="7:12" ht="15" x14ac:dyDescent="0.2">
      <c r="G3055" s="106"/>
      <c r="H3055" s="104" t="str">
        <f t="shared" si="52"/>
        <v/>
      </c>
      <c r="I3055" s="104"/>
      <c r="J3055" s="110" t="s">
        <v>14496</v>
      </c>
      <c r="K3055" s="110" t="s">
        <v>1095</v>
      </c>
      <c r="L3055" s="10" t="s">
        <v>12026</v>
      </c>
    </row>
    <row r="3056" spans="7:12" ht="15" x14ac:dyDescent="0.2">
      <c r="G3056" s="106"/>
      <c r="H3056" s="104" t="str">
        <f t="shared" si="52"/>
        <v/>
      </c>
      <c r="I3056" s="104"/>
      <c r="J3056" s="110" t="s">
        <v>7862</v>
      </c>
      <c r="K3056" s="110" t="s">
        <v>1095</v>
      </c>
      <c r="L3056" s="10" t="s">
        <v>12027</v>
      </c>
    </row>
    <row r="3057" spans="7:12" ht="15" x14ac:dyDescent="0.2">
      <c r="G3057" s="106"/>
      <c r="H3057" s="104" t="str">
        <f t="shared" si="52"/>
        <v/>
      </c>
      <c r="I3057" s="104"/>
      <c r="J3057" s="110" t="s">
        <v>7863</v>
      </c>
      <c r="K3057" s="110" t="s">
        <v>1095</v>
      </c>
      <c r="L3057" s="10" t="s">
        <v>12028</v>
      </c>
    </row>
    <row r="3058" spans="7:12" ht="15" x14ac:dyDescent="0.2">
      <c r="G3058" s="106"/>
      <c r="H3058" s="104" t="str">
        <f t="shared" si="52"/>
        <v/>
      </c>
      <c r="I3058" s="104"/>
      <c r="J3058" s="110" t="s">
        <v>7864</v>
      </c>
      <c r="K3058" s="110" t="s">
        <v>1095</v>
      </c>
      <c r="L3058" s="10" t="s">
        <v>12029</v>
      </c>
    </row>
    <row r="3059" spans="7:12" ht="15" x14ac:dyDescent="0.2">
      <c r="G3059" s="106"/>
      <c r="H3059" s="104" t="str">
        <f t="shared" si="52"/>
        <v/>
      </c>
      <c r="I3059" s="104"/>
      <c r="J3059" s="110" t="s">
        <v>14497</v>
      </c>
      <c r="K3059" s="110" t="s">
        <v>1095</v>
      </c>
      <c r="L3059" s="10" t="s">
        <v>12030</v>
      </c>
    </row>
    <row r="3060" spans="7:12" ht="15" x14ac:dyDescent="0.2">
      <c r="G3060" s="106"/>
      <c r="H3060" s="104" t="str">
        <f t="shared" si="52"/>
        <v/>
      </c>
      <c r="I3060" s="104"/>
      <c r="J3060" s="110" t="s">
        <v>7865</v>
      </c>
      <c r="K3060" s="110" t="s">
        <v>1095</v>
      </c>
      <c r="L3060" s="10" t="s">
        <v>12031</v>
      </c>
    </row>
    <row r="3061" spans="7:12" ht="15" x14ac:dyDescent="0.2">
      <c r="G3061" s="106"/>
      <c r="H3061" s="104" t="str">
        <f t="shared" si="52"/>
        <v/>
      </c>
      <c r="I3061" s="104"/>
      <c r="J3061" s="110" t="s">
        <v>7866</v>
      </c>
      <c r="K3061" s="110" t="s">
        <v>1095</v>
      </c>
      <c r="L3061" s="10" t="s">
        <v>12032</v>
      </c>
    </row>
    <row r="3062" spans="7:12" ht="15" x14ac:dyDescent="0.2">
      <c r="G3062" s="106"/>
      <c r="H3062" s="104" t="str">
        <f t="shared" si="52"/>
        <v/>
      </c>
      <c r="I3062" s="104"/>
      <c r="J3062" s="110" t="s">
        <v>7867</v>
      </c>
      <c r="K3062" s="110" t="s">
        <v>1095</v>
      </c>
      <c r="L3062" s="10" t="s">
        <v>12033</v>
      </c>
    </row>
    <row r="3063" spans="7:12" ht="15" x14ac:dyDescent="0.2">
      <c r="G3063" s="106"/>
      <c r="H3063" s="104" t="str">
        <f t="shared" si="52"/>
        <v/>
      </c>
      <c r="I3063" s="104"/>
      <c r="J3063" s="110" t="s">
        <v>15028</v>
      </c>
      <c r="K3063" s="110" t="s">
        <v>1095</v>
      </c>
      <c r="L3063" s="10" t="s">
        <v>12033</v>
      </c>
    </row>
    <row r="3064" spans="7:12" ht="15" x14ac:dyDescent="0.2">
      <c r="G3064" s="106"/>
      <c r="H3064" s="104" t="str">
        <f t="shared" si="52"/>
        <v/>
      </c>
      <c r="I3064" s="104"/>
      <c r="J3064" s="110" t="s">
        <v>7868</v>
      </c>
      <c r="K3064" s="110" t="s">
        <v>1095</v>
      </c>
      <c r="L3064" s="10" t="s">
        <v>12034</v>
      </c>
    </row>
    <row r="3065" spans="7:12" ht="15" x14ac:dyDescent="0.2">
      <c r="G3065" s="106"/>
      <c r="H3065" s="104" t="str">
        <f t="shared" si="52"/>
        <v/>
      </c>
      <c r="I3065" s="104"/>
      <c r="J3065" s="110" t="s">
        <v>7869</v>
      </c>
      <c r="K3065" s="110" t="s">
        <v>1095</v>
      </c>
      <c r="L3065" s="10" t="s">
        <v>12035</v>
      </c>
    </row>
    <row r="3066" spans="7:12" ht="15" x14ac:dyDescent="0.2">
      <c r="G3066" s="106"/>
      <c r="H3066" s="104" t="str">
        <f t="shared" si="52"/>
        <v/>
      </c>
      <c r="I3066" s="104"/>
      <c r="J3066" s="110" t="s">
        <v>7870</v>
      </c>
      <c r="K3066" s="110" t="s">
        <v>1095</v>
      </c>
      <c r="L3066" s="10" t="s">
        <v>12036</v>
      </c>
    </row>
    <row r="3067" spans="7:12" ht="15" x14ac:dyDescent="0.2">
      <c r="G3067" s="106"/>
      <c r="H3067" s="104" t="str">
        <f t="shared" si="52"/>
        <v/>
      </c>
      <c r="I3067" s="104"/>
      <c r="J3067" s="110" t="s">
        <v>7871</v>
      </c>
      <c r="K3067" s="110" t="s">
        <v>1095</v>
      </c>
      <c r="L3067" s="10" t="s">
        <v>12037</v>
      </c>
    </row>
    <row r="3068" spans="7:12" ht="15" x14ac:dyDescent="0.2">
      <c r="G3068" s="106"/>
      <c r="H3068" s="104" t="str">
        <f t="shared" si="52"/>
        <v/>
      </c>
      <c r="I3068" s="104"/>
      <c r="J3068" s="110" t="s">
        <v>7872</v>
      </c>
      <c r="K3068" s="110" t="s">
        <v>1095</v>
      </c>
      <c r="L3068" s="10" t="s">
        <v>12038</v>
      </c>
    </row>
    <row r="3069" spans="7:12" ht="15" x14ac:dyDescent="0.2">
      <c r="G3069" s="106"/>
      <c r="H3069" s="104" t="str">
        <f t="shared" si="52"/>
        <v/>
      </c>
      <c r="I3069" s="104"/>
      <c r="J3069" s="110" t="s">
        <v>7873</v>
      </c>
      <c r="K3069" s="110" t="s">
        <v>1095</v>
      </c>
      <c r="L3069" s="10" t="s">
        <v>12039</v>
      </c>
    </row>
    <row r="3070" spans="7:12" ht="15" x14ac:dyDescent="0.2">
      <c r="G3070" s="106"/>
      <c r="H3070" s="104" t="str">
        <f t="shared" si="52"/>
        <v/>
      </c>
      <c r="I3070" s="104"/>
      <c r="J3070" s="110" t="s">
        <v>14498</v>
      </c>
      <c r="K3070" s="110" t="s">
        <v>1095</v>
      </c>
      <c r="L3070" s="10" t="s">
        <v>12040</v>
      </c>
    </row>
    <row r="3071" spans="7:12" ht="15" x14ac:dyDescent="0.2">
      <c r="G3071" s="106"/>
      <c r="H3071" s="104" t="str">
        <f t="shared" si="52"/>
        <v/>
      </c>
      <c r="I3071" s="104"/>
      <c r="J3071" s="110" t="s">
        <v>7874</v>
      </c>
      <c r="K3071" s="110" t="s">
        <v>1095</v>
      </c>
      <c r="L3071" s="10" t="s">
        <v>12041</v>
      </c>
    </row>
    <row r="3072" spans="7:12" ht="15" x14ac:dyDescent="0.2">
      <c r="G3072" s="106"/>
      <c r="H3072" s="104" t="str">
        <f t="shared" si="52"/>
        <v/>
      </c>
      <c r="I3072" s="104"/>
      <c r="J3072" s="110" t="s">
        <v>7875</v>
      </c>
      <c r="K3072" s="110" t="s">
        <v>1095</v>
      </c>
      <c r="L3072" s="10" t="s">
        <v>12042</v>
      </c>
    </row>
    <row r="3073" spans="7:12" ht="15" x14ac:dyDescent="0.2">
      <c r="G3073" s="106"/>
      <c r="H3073" s="104" t="str">
        <f t="shared" si="52"/>
        <v/>
      </c>
      <c r="I3073" s="104"/>
      <c r="J3073" s="110" t="s">
        <v>7876</v>
      </c>
      <c r="K3073" s="110" t="s">
        <v>1095</v>
      </c>
      <c r="L3073" s="10" t="s">
        <v>12043</v>
      </c>
    </row>
    <row r="3074" spans="7:12" ht="15" x14ac:dyDescent="0.2">
      <c r="G3074" s="106"/>
      <c r="H3074" s="104" t="str">
        <f t="shared" si="52"/>
        <v/>
      </c>
      <c r="I3074" s="104"/>
      <c r="J3074" s="110" t="s">
        <v>7877</v>
      </c>
      <c r="K3074" s="110" t="s">
        <v>1095</v>
      </c>
      <c r="L3074" s="10" t="s">
        <v>12044</v>
      </c>
    </row>
    <row r="3075" spans="7:12" ht="15" x14ac:dyDescent="0.2">
      <c r="G3075" s="106"/>
      <c r="H3075" s="104" t="str">
        <f t="shared" si="52"/>
        <v/>
      </c>
      <c r="I3075" s="104"/>
      <c r="J3075" s="110" t="s">
        <v>15029</v>
      </c>
      <c r="K3075" s="110" t="s">
        <v>1095</v>
      </c>
      <c r="L3075" s="10" t="s">
        <v>12045</v>
      </c>
    </row>
    <row r="3076" spans="7:12" ht="15" x14ac:dyDescent="0.2">
      <c r="G3076" s="106"/>
      <c r="H3076" s="104" t="str">
        <f t="shared" si="52"/>
        <v/>
      </c>
      <c r="I3076" s="104"/>
      <c r="J3076" s="110" t="s">
        <v>7878</v>
      </c>
      <c r="K3076" s="110" t="s">
        <v>1095</v>
      </c>
      <c r="L3076" s="10" t="s">
        <v>12046</v>
      </c>
    </row>
    <row r="3077" spans="7:12" ht="15" x14ac:dyDescent="0.2">
      <c r="G3077" s="106"/>
      <c r="H3077" s="104" t="str">
        <f t="shared" si="52"/>
        <v/>
      </c>
      <c r="I3077" s="104"/>
      <c r="J3077" s="110" t="s">
        <v>7879</v>
      </c>
      <c r="K3077" s="110" t="s">
        <v>1095</v>
      </c>
      <c r="L3077" s="10" t="s">
        <v>12047</v>
      </c>
    </row>
    <row r="3078" spans="7:12" ht="15" x14ac:dyDescent="0.2">
      <c r="G3078" s="106"/>
      <c r="H3078" s="104" t="str">
        <f t="shared" si="52"/>
        <v/>
      </c>
      <c r="I3078" s="104"/>
      <c r="J3078" s="110" t="s">
        <v>14499</v>
      </c>
      <c r="K3078" s="110" t="s">
        <v>1095</v>
      </c>
      <c r="L3078" s="10" t="s">
        <v>12048</v>
      </c>
    </row>
    <row r="3079" spans="7:12" ht="15" x14ac:dyDescent="0.2">
      <c r="G3079" s="106"/>
      <c r="H3079" s="104" t="str">
        <f t="shared" si="52"/>
        <v/>
      </c>
      <c r="I3079" s="104"/>
      <c r="J3079" s="110" t="s">
        <v>7880</v>
      </c>
      <c r="K3079" s="110" t="s">
        <v>1095</v>
      </c>
      <c r="L3079" s="10" t="s">
        <v>12049</v>
      </c>
    </row>
    <row r="3080" spans="7:12" ht="15" x14ac:dyDescent="0.2">
      <c r="G3080" s="106"/>
      <c r="H3080" s="104" t="str">
        <f t="shared" si="52"/>
        <v/>
      </c>
      <c r="I3080" s="104"/>
      <c r="J3080" s="110" t="s">
        <v>7881</v>
      </c>
      <c r="K3080" s="110" t="s">
        <v>1095</v>
      </c>
      <c r="L3080" s="10" t="s">
        <v>12050</v>
      </c>
    </row>
    <row r="3081" spans="7:12" ht="15" x14ac:dyDescent="0.2">
      <c r="G3081" s="106"/>
      <c r="H3081" s="104" t="str">
        <f t="shared" ref="H3081:H3144" si="53">IF(I3081="","",IFERROR((INDEX(A:D,MATCH($I3081,D:D,0),2)),""))</f>
        <v/>
      </c>
      <c r="I3081" s="104"/>
      <c r="J3081" s="110" t="s">
        <v>7882</v>
      </c>
      <c r="K3081" s="110" t="s">
        <v>1095</v>
      </c>
      <c r="L3081" s="10" t="s">
        <v>12051</v>
      </c>
    </row>
    <row r="3082" spans="7:12" ht="15" x14ac:dyDescent="0.2">
      <c r="G3082" s="106"/>
      <c r="H3082" s="104" t="str">
        <f t="shared" si="53"/>
        <v/>
      </c>
      <c r="I3082" s="104"/>
      <c r="J3082" s="110" t="s">
        <v>7883</v>
      </c>
      <c r="K3082" s="110" t="s">
        <v>1095</v>
      </c>
      <c r="L3082" s="10" t="s">
        <v>1095</v>
      </c>
    </row>
    <row r="3083" spans="7:12" ht="15" x14ac:dyDescent="0.2">
      <c r="G3083" s="106"/>
      <c r="H3083" s="104" t="str">
        <f t="shared" si="53"/>
        <v/>
      </c>
      <c r="I3083" s="104"/>
      <c r="J3083" s="110" t="s">
        <v>7884</v>
      </c>
      <c r="K3083" s="110" t="s">
        <v>1095</v>
      </c>
      <c r="L3083" s="10" t="s">
        <v>12052</v>
      </c>
    </row>
    <row r="3084" spans="7:12" ht="15" x14ac:dyDescent="0.2">
      <c r="G3084" s="106"/>
      <c r="H3084" s="104" t="str">
        <f t="shared" si="53"/>
        <v/>
      </c>
      <c r="I3084" s="104"/>
      <c r="J3084" s="110" t="s">
        <v>14500</v>
      </c>
      <c r="K3084" s="110" t="s">
        <v>1095</v>
      </c>
      <c r="L3084" s="10" t="s">
        <v>12053</v>
      </c>
    </row>
    <row r="3085" spans="7:12" ht="15" x14ac:dyDescent="0.2">
      <c r="G3085" s="106"/>
      <c r="H3085" s="104" t="str">
        <f t="shared" si="53"/>
        <v/>
      </c>
      <c r="I3085" s="104"/>
      <c r="J3085" s="110" t="s">
        <v>14501</v>
      </c>
      <c r="K3085" s="110" t="s">
        <v>1095</v>
      </c>
      <c r="L3085" s="10" t="s">
        <v>12054</v>
      </c>
    </row>
    <row r="3086" spans="7:12" ht="15" x14ac:dyDescent="0.2">
      <c r="G3086" s="106"/>
      <c r="H3086" s="104" t="str">
        <f t="shared" si="53"/>
        <v/>
      </c>
      <c r="I3086" s="104"/>
      <c r="J3086" s="110" t="s">
        <v>14502</v>
      </c>
      <c r="K3086" s="110" t="s">
        <v>1095</v>
      </c>
      <c r="L3086" s="10" t="s">
        <v>12055</v>
      </c>
    </row>
    <row r="3087" spans="7:12" ht="15" x14ac:dyDescent="0.2">
      <c r="G3087" s="106"/>
      <c r="H3087" s="104" t="str">
        <f t="shared" si="53"/>
        <v/>
      </c>
      <c r="I3087" s="104"/>
      <c r="J3087" s="110" t="s">
        <v>7885</v>
      </c>
      <c r="K3087" s="110" t="s">
        <v>1095</v>
      </c>
      <c r="L3087" s="10" t="s">
        <v>12056</v>
      </c>
    </row>
    <row r="3088" spans="7:12" ht="15" x14ac:dyDescent="0.2">
      <c r="G3088" s="106"/>
      <c r="H3088" s="104" t="str">
        <f t="shared" si="53"/>
        <v/>
      </c>
      <c r="I3088" s="104"/>
      <c r="J3088" s="110" t="s">
        <v>7886</v>
      </c>
      <c r="K3088" s="110" t="s">
        <v>1095</v>
      </c>
      <c r="L3088" s="10" t="s">
        <v>12057</v>
      </c>
    </row>
    <row r="3089" spans="7:12" ht="15" x14ac:dyDescent="0.2">
      <c r="G3089" s="106"/>
      <c r="H3089" s="104" t="str">
        <f t="shared" si="53"/>
        <v/>
      </c>
      <c r="I3089" s="104"/>
      <c r="J3089" s="110" t="s">
        <v>7887</v>
      </c>
      <c r="K3089" s="110" t="s">
        <v>1095</v>
      </c>
      <c r="L3089" s="10" t="s">
        <v>12058</v>
      </c>
    </row>
    <row r="3090" spans="7:12" ht="15" x14ac:dyDescent="0.2">
      <c r="G3090" s="106"/>
      <c r="H3090" s="104" t="str">
        <f t="shared" si="53"/>
        <v/>
      </c>
      <c r="I3090" s="104"/>
      <c r="J3090" s="110" t="s">
        <v>14503</v>
      </c>
      <c r="K3090" s="110" t="s">
        <v>1095</v>
      </c>
      <c r="L3090" s="10" t="s">
        <v>12059</v>
      </c>
    </row>
    <row r="3091" spans="7:12" ht="15" x14ac:dyDescent="0.2">
      <c r="G3091" s="106"/>
      <c r="H3091" s="104" t="str">
        <f t="shared" si="53"/>
        <v/>
      </c>
      <c r="I3091" s="104"/>
      <c r="J3091" s="110" t="s">
        <v>7888</v>
      </c>
      <c r="K3091" s="110" t="s">
        <v>1095</v>
      </c>
      <c r="L3091" s="10" t="s">
        <v>1095</v>
      </c>
    </row>
    <row r="3092" spans="7:12" ht="15" x14ac:dyDescent="0.2">
      <c r="G3092" s="106"/>
      <c r="H3092" s="104" t="str">
        <f t="shared" si="53"/>
        <v/>
      </c>
      <c r="I3092" s="104"/>
      <c r="J3092" s="110" t="s">
        <v>7889</v>
      </c>
      <c r="K3092" s="110" t="s">
        <v>1095</v>
      </c>
      <c r="L3092" s="10" t="s">
        <v>12060</v>
      </c>
    </row>
    <row r="3093" spans="7:12" ht="15" x14ac:dyDescent="0.2">
      <c r="G3093" s="106"/>
      <c r="H3093" s="104" t="str">
        <f t="shared" si="53"/>
        <v/>
      </c>
      <c r="I3093" s="104"/>
      <c r="J3093" s="110" t="s">
        <v>7890</v>
      </c>
      <c r="K3093" s="110" t="s">
        <v>1095</v>
      </c>
      <c r="L3093" s="10" t="s">
        <v>12061</v>
      </c>
    </row>
    <row r="3094" spans="7:12" ht="15" x14ac:dyDescent="0.2">
      <c r="G3094" s="106"/>
      <c r="H3094" s="104" t="str">
        <f t="shared" si="53"/>
        <v/>
      </c>
      <c r="I3094" s="104"/>
      <c r="J3094" s="110" t="s">
        <v>7891</v>
      </c>
      <c r="K3094" s="110" t="s">
        <v>1095</v>
      </c>
      <c r="L3094" s="10" t="s">
        <v>12062</v>
      </c>
    </row>
    <row r="3095" spans="7:12" ht="15" x14ac:dyDescent="0.2">
      <c r="G3095" s="106"/>
      <c r="H3095" s="104" t="str">
        <f t="shared" si="53"/>
        <v/>
      </c>
      <c r="I3095" s="104"/>
      <c r="J3095" s="110" t="s">
        <v>14504</v>
      </c>
      <c r="K3095" s="110" t="s">
        <v>1095</v>
      </c>
      <c r="L3095" s="10" t="s">
        <v>12063</v>
      </c>
    </row>
    <row r="3096" spans="7:12" ht="15" x14ac:dyDescent="0.2">
      <c r="G3096" s="106"/>
      <c r="H3096" s="104" t="str">
        <f t="shared" si="53"/>
        <v/>
      </c>
      <c r="I3096" s="104"/>
      <c r="J3096" s="110" t="s">
        <v>7892</v>
      </c>
      <c r="K3096" s="110" t="s">
        <v>1095</v>
      </c>
      <c r="L3096" s="10" t="s">
        <v>12064</v>
      </c>
    </row>
    <row r="3097" spans="7:12" ht="15" x14ac:dyDescent="0.2">
      <c r="G3097" s="106"/>
      <c r="H3097" s="104" t="str">
        <f t="shared" si="53"/>
        <v/>
      </c>
      <c r="I3097" s="104"/>
      <c r="J3097" s="110" t="s">
        <v>7893</v>
      </c>
      <c r="K3097" s="110" t="s">
        <v>1095</v>
      </c>
      <c r="L3097" s="10" t="s">
        <v>12065</v>
      </c>
    </row>
    <row r="3098" spans="7:12" ht="15" x14ac:dyDescent="0.2">
      <c r="G3098" s="106"/>
      <c r="H3098" s="104" t="str">
        <f t="shared" si="53"/>
        <v/>
      </c>
      <c r="I3098" s="104"/>
      <c r="J3098" s="110" t="s">
        <v>7894</v>
      </c>
      <c r="K3098" s="110" t="s">
        <v>1095</v>
      </c>
      <c r="L3098" s="10" t="s">
        <v>12066</v>
      </c>
    </row>
    <row r="3099" spans="7:12" ht="15" x14ac:dyDescent="0.2">
      <c r="G3099" s="106"/>
      <c r="H3099" s="104" t="str">
        <f t="shared" si="53"/>
        <v/>
      </c>
      <c r="I3099" s="104"/>
      <c r="J3099" s="110" t="s">
        <v>7895</v>
      </c>
      <c r="K3099" s="110" t="s">
        <v>1095</v>
      </c>
      <c r="L3099" s="10" t="s">
        <v>12067</v>
      </c>
    </row>
    <row r="3100" spans="7:12" ht="15" x14ac:dyDescent="0.2">
      <c r="G3100" s="106"/>
      <c r="H3100" s="104" t="str">
        <f t="shared" si="53"/>
        <v/>
      </c>
      <c r="I3100" s="104"/>
      <c r="J3100" s="110" t="s">
        <v>7896</v>
      </c>
      <c r="K3100" s="110" t="s">
        <v>1095</v>
      </c>
      <c r="L3100" s="10" t="s">
        <v>12068</v>
      </c>
    </row>
    <row r="3101" spans="7:12" ht="15" x14ac:dyDescent="0.2">
      <c r="G3101" s="106"/>
      <c r="H3101" s="104" t="str">
        <f t="shared" si="53"/>
        <v/>
      </c>
      <c r="I3101" s="104"/>
      <c r="J3101" s="110" t="s">
        <v>7897</v>
      </c>
      <c r="K3101" s="110" t="s">
        <v>1095</v>
      </c>
      <c r="L3101" s="10" t="s">
        <v>12069</v>
      </c>
    </row>
    <row r="3102" spans="7:12" ht="15" x14ac:dyDescent="0.2">
      <c r="G3102" s="106"/>
      <c r="H3102" s="104" t="str">
        <f t="shared" si="53"/>
        <v/>
      </c>
      <c r="I3102" s="104"/>
      <c r="J3102" s="110" t="s">
        <v>14032</v>
      </c>
      <c r="K3102" s="110" t="s">
        <v>1095</v>
      </c>
      <c r="L3102" s="10" t="s">
        <v>12070</v>
      </c>
    </row>
    <row r="3103" spans="7:12" ht="15" x14ac:dyDescent="0.2">
      <c r="G3103" s="106"/>
      <c r="H3103" s="104" t="str">
        <f t="shared" si="53"/>
        <v/>
      </c>
      <c r="I3103" s="104"/>
      <c r="J3103" s="110" t="s">
        <v>7898</v>
      </c>
      <c r="K3103" s="110" t="s">
        <v>1095</v>
      </c>
      <c r="L3103" s="10" t="s">
        <v>12071</v>
      </c>
    </row>
    <row r="3104" spans="7:12" ht="15" x14ac:dyDescent="0.2">
      <c r="G3104" s="106"/>
      <c r="H3104" s="104" t="str">
        <f t="shared" si="53"/>
        <v/>
      </c>
      <c r="I3104" s="104"/>
      <c r="J3104" s="110" t="s">
        <v>7899</v>
      </c>
      <c r="K3104" s="110" t="s">
        <v>1095</v>
      </c>
      <c r="L3104" s="10" t="s">
        <v>12072</v>
      </c>
    </row>
    <row r="3105" spans="7:12" ht="15" x14ac:dyDescent="0.2">
      <c r="G3105" s="106"/>
      <c r="H3105" s="104" t="str">
        <f t="shared" si="53"/>
        <v/>
      </c>
      <c r="I3105" s="104"/>
      <c r="J3105" s="110" t="s">
        <v>14505</v>
      </c>
      <c r="K3105" s="110" t="s">
        <v>1095</v>
      </c>
      <c r="L3105" s="10" t="s">
        <v>12073</v>
      </c>
    </row>
    <row r="3106" spans="7:12" ht="15" x14ac:dyDescent="0.2">
      <c r="G3106" s="106"/>
      <c r="H3106" s="104" t="str">
        <f t="shared" si="53"/>
        <v/>
      </c>
      <c r="I3106" s="104"/>
      <c r="J3106" s="110" t="s">
        <v>7900</v>
      </c>
      <c r="K3106" s="110" t="s">
        <v>1095</v>
      </c>
      <c r="L3106" s="10" t="s">
        <v>12074</v>
      </c>
    </row>
    <row r="3107" spans="7:12" ht="15" x14ac:dyDescent="0.2">
      <c r="G3107" s="106"/>
      <c r="H3107" s="104" t="str">
        <f t="shared" si="53"/>
        <v/>
      </c>
      <c r="I3107" s="104"/>
      <c r="J3107" s="110" t="s">
        <v>14506</v>
      </c>
      <c r="K3107" s="110" t="s">
        <v>1095</v>
      </c>
      <c r="L3107" s="10" t="s">
        <v>12075</v>
      </c>
    </row>
    <row r="3108" spans="7:12" ht="15" x14ac:dyDescent="0.2">
      <c r="G3108" s="106"/>
      <c r="H3108" s="104" t="str">
        <f t="shared" si="53"/>
        <v/>
      </c>
      <c r="I3108" s="104"/>
      <c r="J3108" s="110" t="s">
        <v>7901</v>
      </c>
      <c r="K3108" s="110" t="s">
        <v>1095</v>
      </c>
      <c r="L3108" s="10" t="s">
        <v>12076</v>
      </c>
    </row>
    <row r="3109" spans="7:12" ht="15" x14ac:dyDescent="0.2">
      <c r="G3109" s="106"/>
      <c r="H3109" s="104" t="str">
        <f t="shared" si="53"/>
        <v/>
      </c>
      <c r="I3109" s="104"/>
      <c r="J3109" s="110" t="s">
        <v>7902</v>
      </c>
      <c r="K3109" s="110" t="s">
        <v>1095</v>
      </c>
      <c r="L3109" s="10" t="s">
        <v>12077</v>
      </c>
    </row>
    <row r="3110" spans="7:12" ht="15" x14ac:dyDescent="0.2">
      <c r="G3110" s="106"/>
      <c r="H3110" s="104" t="str">
        <f t="shared" si="53"/>
        <v/>
      </c>
      <c r="I3110" s="104"/>
      <c r="J3110" s="110" t="s">
        <v>7903</v>
      </c>
      <c r="K3110" s="110" t="s">
        <v>1095</v>
      </c>
      <c r="L3110" s="10" t="s">
        <v>12078</v>
      </c>
    </row>
    <row r="3111" spans="7:12" ht="15" x14ac:dyDescent="0.2">
      <c r="G3111" s="106"/>
      <c r="H3111" s="104" t="str">
        <f t="shared" si="53"/>
        <v/>
      </c>
      <c r="I3111" s="104"/>
      <c r="J3111" s="110" t="s">
        <v>7904</v>
      </c>
      <c r="K3111" s="110" t="s">
        <v>1095</v>
      </c>
      <c r="L3111" s="10" t="s">
        <v>12079</v>
      </c>
    </row>
    <row r="3112" spans="7:12" ht="15" x14ac:dyDescent="0.2">
      <c r="G3112" s="106"/>
      <c r="H3112" s="104" t="str">
        <f t="shared" si="53"/>
        <v/>
      </c>
      <c r="I3112" s="104"/>
      <c r="J3112" s="110" t="s">
        <v>7905</v>
      </c>
      <c r="K3112" s="110" t="s">
        <v>1095</v>
      </c>
      <c r="L3112" s="10" t="s">
        <v>12080</v>
      </c>
    </row>
    <row r="3113" spans="7:12" ht="15" x14ac:dyDescent="0.2">
      <c r="G3113" s="106"/>
      <c r="H3113" s="104" t="str">
        <f t="shared" si="53"/>
        <v/>
      </c>
      <c r="I3113" s="104"/>
      <c r="J3113" s="110" t="s">
        <v>15030</v>
      </c>
      <c r="K3113" s="110" t="s">
        <v>1095</v>
      </c>
      <c r="L3113" s="10" t="s">
        <v>12081</v>
      </c>
    </row>
    <row r="3114" spans="7:12" ht="15" x14ac:dyDescent="0.2">
      <c r="G3114" s="106"/>
      <c r="H3114" s="104" t="str">
        <f t="shared" si="53"/>
        <v/>
      </c>
      <c r="I3114" s="104"/>
      <c r="J3114" s="110" t="s">
        <v>7906</v>
      </c>
      <c r="K3114" s="110" t="s">
        <v>1095</v>
      </c>
      <c r="L3114" s="10" t="s">
        <v>12082</v>
      </c>
    </row>
    <row r="3115" spans="7:12" ht="15" x14ac:dyDescent="0.2">
      <c r="G3115" s="106"/>
      <c r="H3115" s="104" t="str">
        <f t="shared" si="53"/>
        <v/>
      </c>
      <c r="I3115" s="104"/>
      <c r="J3115" s="110" t="s">
        <v>7907</v>
      </c>
      <c r="K3115" s="110" t="s">
        <v>1095</v>
      </c>
      <c r="L3115" s="10" t="s">
        <v>12083</v>
      </c>
    </row>
    <row r="3116" spans="7:12" ht="15" x14ac:dyDescent="0.2">
      <c r="G3116" s="106"/>
      <c r="H3116" s="104" t="str">
        <f t="shared" si="53"/>
        <v/>
      </c>
      <c r="I3116" s="104"/>
      <c r="J3116" s="110" t="s">
        <v>14507</v>
      </c>
      <c r="K3116" s="110" t="s">
        <v>1095</v>
      </c>
      <c r="L3116" s="10" t="s">
        <v>12084</v>
      </c>
    </row>
    <row r="3117" spans="7:12" ht="15" x14ac:dyDescent="0.2">
      <c r="G3117" s="106"/>
      <c r="H3117" s="104" t="str">
        <f t="shared" si="53"/>
        <v/>
      </c>
      <c r="I3117" s="104"/>
      <c r="J3117" s="110" t="s">
        <v>15031</v>
      </c>
      <c r="K3117" s="110" t="s">
        <v>1095</v>
      </c>
      <c r="L3117" s="10" t="s">
        <v>12085</v>
      </c>
    </row>
    <row r="3118" spans="7:12" ht="15" x14ac:dyDescent="0.2">
      <c r="G3118" s="106"/>
      <c r="H3118" s="104" t="str">
        <f t="shared" si="53"/>
        <v/>
      </c>
      <c r="I3118" s="104"/>
      <c r="J3118" s="110" t="s">
        <v>7908</v>
      </c>
      <c r="K3118" s="110" t="s">
        <v>1095</v>
      </c>
      <c r="L3118" s="10" t="s">
        <v>12086</v>
      </c>
    </row>
    <row r="3119" spans="7:12" ht="15" x14ac:dyDescent="0.2">
      <c r="G3119" s="106"/>
      <c r="H3119" s="104" t="str">
        <f t="shared" si="53"/>
        <v/>
      </c>
      <c r="I3119" s="104"/>
      <c r="J3119" s="110" t="s">
        <v>7909</v>
      </c>
      <c r="K3119" s="110" t="s">
        <v>1095</v>
      </c>
      <c r="L3119" s="10" t="s">
        <v>12087</v>
      </c>
    </row>
    <row r="3120" spans="7:12" ht="15" x14ac:dyDescent="0.2">
      <c r="G3120" s="106"/>
      <c r="H3120" s="104" t="str">
        <f t="shared" si="53"/>
        <v/>
      </c>
      <c r="I3120" s="104"/>
      <c r="J3120" s="110" t="s">
        <v>14033</v>
      </c>
      <c r="K3120" s="110" t="s">
        <v>1095</v>
      </c>
      <c r="L3120" s="10" t="s">
        <v>12088</v>
      </c>
    </row>
    <row r="3121" spans="7:12" ht="15" x14ac:dyDescent="0.2">
      <c r="G3121" s="106"/>
      <c r="H3121" s="104" t="str">
        <f t="shared" si="53"/>
        <v/>
      </c>
      <c r="I3121" s="104"/>
      <c r="J3121" s="110" t="s">
        <v>14034</v>
      </c>
      <c r="K3121" s="110" t="s">
        <v>1095</v>
      </c>
      <c r="L3121" s="10" t="s">
        <v>12089</v>
      </c>
    </row>
    <row r="3122" spans="7:12" ht="15" x14ac:dyDescent="0.2">
      <c r="G3122" s="106"/>
      <c r="H3122" s="104" t="str">
        <f t="shared" si="53"/>
        <v/>
      </c>
      <c r="I3122" s="104"/>
      <c r="J3122" s="110" t="s">
        <v>7910</v>
      </c>
      <c r="K3122" s="110" t="s">
        <v>1095</v>
      </c>
      <c r="L3122" s="10" t="s">
        <v>12090</v>
      </c>
    </row>
    <row r="3123" spans="7:12" ht="15" x14ac:dyDescent="0.2">
      <c r="G3123" s="106"/>
      <c r="H3123" s="104" t="str">
        <f t="shared" si="53"/>
        <v/>
      </c>
      <c r="I3123" s="104"/>
      <c r="J3123" s="110" t="s">
        <v>7911</v>
      </c>
      <c r="K3123" s="110" t="s">
        <v>1095</v>
      </c>
      <c r="L3123" s="10" t="s">
        <v>12091</v>
      </c>
    </row>
    <row r="3124" spans="7:12" ht="15" x14ac:dyDescent="0.2">
      <c r="G3124" s="106"/>
      <c r="H3124" s="104" t="str">
        <f t="shared" si="53"/>
        <v/>
      </c>
      <c r="I3124" s="104"/>
      <c r="J3124" s="110" t="s">
        <v>7912</v>
      </c>
      <c r="K3124" s="110" t="s">
        <v>1095</v>
      </c>
      <c r="L3124" s="10" t="s">
        <v>12092</v>
      </c>
    </row>
    <row r="3125" spans="7:12" ht="15" x14ac:dyDescent="0.2">
      <c r="G3125" s="106"/>
      <c r="H3125" s="104" t="str">
        <f t="shared" si="53"/>
        <v/>
      </c>
      <c r="I3125" s="104"/>
      <c r="J3125" s="110" t="s">
        <v>7913</v>
      </c>
      <c r="K3125" s="110" t="s">
        <v>1095</v>
      </c>
      <c r="L3125" s="10" t="s">
        <v>12093</v>
      </c>
    </row>
    <row r="3126" spans="7:12" ht="15" x14ac:dyDescent="0.2">
      <c r="G3126" s="106"/>
      <c r="H3126" s="104" t="str">
        <f t="shared" si="53"/>
        <v/>
      </c>
      <c r="I3126" s="104"/>
      <c r="J3126" s="110" t="s">
        <v>7914</v>
      </c>
      <c r="K3126" s="110" t="s">
        <v>1095</v>
      </c>
      <c r="L3126" s="10" t="s">
        <v>12094</v>
      </c>
    </row>
    <row r="3127" spans="7:12" ht="15" x14ac:dyDescent="0.2">
      <c r="G3127" s="106"/>
      <c r="H3127" s="104" t="str">
        <f t="shared" si="53"/>
        <v/>
      </c>
      <c r="I3127" s="104"/>
      <c r="J3127" s="110" t="s">
        <v>14508</v>
      </c>
      <c r="K3127" s="110" t="s">
        <v>1095</v>
      </c>
      <c r="L3127" s="10" t="s">
        <v>12095</v>
      </c>
    </row>
    <row r="3128" spans="7:12" ht="15" x14ac:dyDescent="0.2">
      <c r="G3128" s="106"/>
      <c r="H3128" s="104" t="str">
        <f t="shared" si="53"/>
        <v/>
      </c>
      <c r="I3128" s="104"/>
      <c r="J3128" s="110" t="s">
        <v>7915</v>
      </c>
      <c r="K3128" s="110" t="s">
        <v>1095</v>
      </c>
      <c r="L3128" s="10" t="s">
        <v>12096</v>
      </c>
    </row>
    <row r="3129" spans="7:12" ht="15" x14ac:dyDescent="0.2">
      <c r="G3129" s="106"/>
      <c r="H3129" s="104" t="str">
        <f t="shared" si="53"/>
        <v/>
      </c>
      <c r="I3129" s="104"/>
      <c r="J3129" s="110" t="s">
        <v>7916</v>
      </c>
      <c r="K3129" s="110" t="s">
        <v>1095</v>
      </c>
      <c r="L3129" s="10" t="s">
        <v>12097</v>
      </c>
    </row>
    <row r="3130" spans="7:12" ht="15" x14ac:dyDescent="0.2">
      <c r="G3130" s="106"/>
      <c r="H3130" s="104" t="str">
        <f t="shared" si="53"/>
        <v/>
      </c>
      <c r="I3130" s="104"/>
      <c r="J3130" s="110" t="s">
        <v>7917</v>
      </c>
      <c r="K3130" s="110" t="s">
        <v>1095</v>
      </c>
      <c r="L3130" s="10" t="s">
        <v>12098</v>
      </c>
    </row>
    <row r="3131" spans="7:12" ht="15" x14ac:dyDescent="0.2">
      <c r="G3131" s="106"/>
      <c r="H3131" s="104" t="str">
        <f t="shared" si="53"/>
        <v/>
      </c>
      <c r="I3131" s="104"/>
      <c r="J3131" s="110" t="s">
        <v>7918</v>
      </c>
      <c r="K3131" s="110" t="s">
        <v>1095</v>
      </c>
      <c r="L3131" s="10" t="s">
        <v>12099</v>
      </c>
    </row>
    <row r="3132" spans="7:12" ht="15" x14ac:dyDescent="0.2">
      <c r="G3132" s="106"/>
      <c r="H3132" s="104" t="str">
        <f t="shared" si="53"/>
        <v/>
      </c>
      <c r="I3132" s="104"/>
      <c r="J3132" s="110" t="s">
        <v>14509</v>
      </c>
      <c r="K3132" s="110" t="s">
        <v>1095</v>
      </c>
      <c r="L3132" s="10" t="s">
        <v>12100</v>
      </c>
    </row>
    <row r="3133" spans="7:12" ht="15" x14ac:dyDescent="0.2">
      <c r="G3133" s="106"/>
      <c r="H3133" s="104" t="str">
        <f t="shared" si="53"/>
        <v/>
      </c>
      <c r="I3133" s="104"/>
      <c r="J3133" s="110" t="s">
        <v>7919</v>
      </c>
      <c r="K3133" s="110" t="s">
        <v>1095</v>
      </c>
      <c r="L3133" s="10" t="s">
        <v>1095</v>
      </c>
    </row>
    <row r="3134" spans="7:12" ht="15" x14ac:dyDescent="0.2">
      <c r="G3134" s="106"/>
      <c r="H3134" s="104" t="str">
        <f t="shared" si="53"/>
        <v/>
      </c>
      <c r="I3134" s="104"/>
      <c r="J3134" s="110" t="s">
        <v>7920</v>
      </c>
      <c r="K3134" s="110" t="s">
        <v>1095</v>
      </c>
      <c r="L3134" s="10" t="s">
        <v>12101</v>
      </c>
    </row>
    <row r="3135" spans="7:12" ht="15" x14ac:dyDescent="0.2">
      <c r="G3135" s="106"/>
      <c r="H3135" s="104" t="str">
        <f t="shared" si="53"/>
        <v/>
      </c>
      <c r="I3135" s="104"/>
      <c r="J3135" s="110" t="s">
        <v>7921</v>
      </c>
      <c r="K3135" s="110" t="s">
        <v>1095</v>
      </c>
      <c r="L3135" s="10" t="s">
        <v>12102</v>
      </c>
    </row>
    <row r="3136" spans="7:12" ht="15" x14ac:dyDescent="0.2">
      <c r="G3136" s="106"/>
      <c r="H3136" s="104" t="str">
        <f t="shared" si="53"/>
        <v/>
      </c>
      <c r="I3136" s="104"/>
      <c r="J3136" s="110" t="s">
        <v>7922</v>
      </c>
      <c r="K3136" s="110" t="s">
        <v>1095</v>
      </c>
      <c r="L3136" s="10" t="s">
        <v>12103</v>
      </c>
    </row>
    <row r="3137" spans="7:12" ht="15" x14ac:dyDescent="0.2">
      <c r="G3137" s="106"/>
      <c r="H3137" s="104" t="str">
        <f t="shared" si="53"/>
        <v/>
      </c>
      <c r="I3137" s="104"/>
      <c r="J3137" s="110" t="s">
        <v>7923</v>
      </c>
      <c r="K3137" s="110" t="s">
        <v>1095</v>
      </c>
      <c r="L3137" s="10" t="s">
        <v>12104</v>
      </c>
    </row>
    <row r="3138" spans="7:12" ht="15" x14ac:dyDescent="0.2">
      <c r="G3138" s="106"/>
      <c r="H3138" s="104" t="str">
        <f t="shared" si="53"/>
        <v/>
      </c>
      <c r="I3138" s="104"/>
      <c r="J3138" s="110" t="s">
        <v>14510</v>
      </c>
      <c r="K3138" s="110" t="s">
        <v>1095</v>
      </c>
      <c r="L3138" s="10" t="s">
        <v>12105</v>
      </c>
    </row>
    <row r="3139" spans="7:12" ht="15" x14ac:dyDescent="0.2">
      <c r="G3139" s="106"/>
      <c r="H3139" s="104" t="str">
        <f t="shared" si="53"/>
        <v/>
      </c>
      <c r="I3139" s="104"/>
      <c r="J3139" s="110" t="s">
        <v>7924</v>
      </c>
      <c r="K3139" s="110" t="s">
        <v>1095</v>
      </c>
      <c r="L3139" s="10" t="s">
        <v>1095</v>
      </c>
    </row>
    <row r="3140" spans="7:12" ht="15" x14ac:dyDescent="0.2">
      <c r="G3140" s="106"/>
      <c r="H3140" s="104" t="str">
        <f t="shared" si="53"/>
        <v/>
      </c>
      <c r="I3140" s="104"/>
      <c r="J3140" s="110" t="s">
        <v>14511</v>
      </c>
      <c r="K3140" s="110" t="s">
        <v>1095</v>
      </c>
      <c r="L3140" s="10" t="s">
        <v>12106</v>
      </c>
    </row>
    <row r="3141" spans="7:12" ht="15" x14ac:dyDescent="0.2">
      <c r="G3141" s="106"/>
      <c r="H3141" s="104" t="str">
        <f t="shared" si="53"/>
        <v/>
      </c>
      <c r="I3141" s="104"/>
      <c r="J3141" s="110" t="s">
        <v>14512</v>
      </c>
      <c r="K3141" s="110" t="s">
        <v>1095</v>
      </c>
      <c r="L3141" s="10" t="s">
        <v>12107</v>
      </c>
    </row>
    <row r="3142" spans="7:12" ht="15" x14ac:dyDescent="0.2">
      <c r="G3142" s="106"/>
      <c r="H3142" s="104" t="str">
        <f t="shared" si="53"/>
        <v/>
      </c>
      <c r="I3142" s="104"/>
      <c r="J3142" s="110" t="s">
        <v>14513</v>
      </c>
      <c r="K3142" s="110" t="s">
        <v>1095</v>
      </c>
      <c r="L3142" s="10" t="s">
        <v>12108</v>
      </c>
    </row>
    <row r="3143" spans="7:12" ht="15" x14ac:dyDescent="0.2">
      <c r="G3143" s="106"/>
      <c r="H3143" s="104" t="str">
        <f t="shared" si="53"/>
        <v/>
      </c>
      <c r="I3143" s="104"/>
      <c r="J3143" s="110" t="s">
        <v>7925</v>
      </c>
      <c r="K3143" s="110" t="s">
        <v>1095</v>
      </c>
      <c r="L3143" s="10" t="s">
        <v>12109</v>
      </c>
    </row>
    <row r="3144" spans="7:12" ht="15" x14ac:dyDescent="0.2">
      <c r="G3144" s="106"/>
      <c r="H3144" s="104" t="str">
        <f t="shared" si="53"/>
        <v/>
      </c>
      <c r="I3144" s="104" t="s">
        <v>15323</v>
      </c>
      <c r="J3144" s="110" t="s">
        <v>7926</v>
      </c>
      <c r="K3144" s="110" t="s">
        <v>1095</v>
      </c>
      <c r="L3144" s="10" t="s">
        <v>12110</v>
      </c>
    </row>
    <row r="3145" spans="7:12" ht="15" x14ac:dyDescent="0.2">
      <c r="G3145" s="106"/>
      <c r="H3145" s="104" t="str">
        <f t="shared" ref="H3145:H3208" si="54">IF(I3145="","",IFERROR((INDEX(A:D,MATCH($I3145,D:D,0),2)),""))</f>
        <v/>
      </c>
      <c r="I3145" s="104"/>
      <c r="J3145" s="110" t="s">
        <v>7927</v>
      </c>
      <c r="K3145" s="110" t="s">
        <v>1095</v>
      </c>
      <c r="L3145" s="10" t="s">
        <v>12111</v>
      </c>
    </row>
    <row r="3146" spans="7:12" ht="15" x14ac:dyDescent="0.2">
      <c r="G3146" s="106"/>
      <c r="H3146" s="104" t="str">
        <f t="shared" si="54"/>
        <v/>
      </c>
      <c r="I3146" s="104"/>
      <c r="J3146" s="110" t="s">
        <v>14514</v>
      </c>
      <c r="K3146" s="110" t="s">
        <v>1095</v>
      </c>
      <c r="L3146" s="10" t="s">
        <v>12112</v>
      </c>
    </row>
    <row r="3147" spans="7:12" ht="15" x14ac:dyDescent="0.2">
      <c r="G3147" s="106"/>
      <c r="H3147" s="104" t="str">
        <f t="shared" si="54"/>
        <v/>
      </c>
      <c r="I3147" s="104"/>
      <c r="J3147" s="110" t="s">
        <v>7928</v>
      </c>
      <c r="K3147" s="110" t="s">
        <v>1095</v>
      </c>
      <c r="L3147" s="10" t="s">
        <v>12113</v>
      </c>
    </row>
    <row r="3148" spans="7:12" ht="15" x14ac:dyDescent="0.2">
      <c r="G3148" s="106"/>
      <c r="H3148" s="104" t="str">
        <f t="shared" si="54"/>
        <v/>
      </c>
      <c r="I3148" s="104"/>
      <c r="J3148" s="110" t="s">
        <v>7929</v>
      </c>
      <c r="K3148" s="110" t="s">
        <v>1095</v>
      </c>
      <c r="L3148" s="10" t="s">
        <v>12114</v>
      </c>
    </row>
    <row r="3149" spans="7:12" ht="15" x14ac:dyDescent="0.2">
      <c r="G3149" s="106"/>
      <c r="H3149" s="104" t="str">
        <f t="shared" si="54"/>
        <v/>
      </c>
      <c r="I3149" s="104"/>
      <c r="J3149" s="110" t="s">
        <v>7930</v>
      </c>
      <c r="K3149" s="110" t="s">
        <v>1095</v>
      </c>
      <c r="L3149" s="10" t="s">
        <v>12115</v>
      </c>
    </row>
    <row r="3150" spans="7:12" ht="15" x14ac:dyDescent="0.2">
      <c r="G3150" s="106"/>
      <c r="H3150" s="104" t="str">
        <f t="shared" si="54"/>
        <v/>
      </c>
      <c r="I3150" s="104"/>
      <c r="J3150" s="110" t="s">
        <v>7931</v>
      </c>
      <c r="K3150" s="110" t="s">
        <v>1095</v>
      </c>
      <c r="L3150" s="10" t="s">
        <v>12116</v>
      </c>
    </row>
    <row r="3151" spans="7:12" ht="15" x14ac:dyDescent="0.2">
      <c r="G3151" s="106"/>
      <c r="H3151" s="104" t="str">
        <f t="shared" si="54"/>
        <v/>
      </c>
      <c r="I3151" s="104"/>
      <c r="J3151" s="110" t="s">
        <v>15032</v>
      </c>
      <c r="K3151" s="110" t="s">
        <v>1095</v>
      </c>
      <c r="L3151" s="10" t="s">
        <v>12117</v>
      </c>
    </row>
    <row r="3152" spans="7:12" ht="15" x14ac:dyDescent="0.2">
      <c r="G3152" s="106"/>
      <c r="H3152" s="104" t="str">
        <f t="shared" si="54"/>
        <v/>
      </c>
      <c r="I3152" s="104"/>
      <c r="J3152" s="110" t="s">
        <v>15033</v>
      </c>
      <c r="K3152" s="110" t="s">
        <v>1095</v>
      </c>
      <c r="L3152" s="10" t="s">
        <v>12118</v>
      </c>
    </row>
    <row r="3153" spans="7:12" ht="15" x14ac:dyDescent="0.2">
      <c r="G3153" s="106"/>
      <c r="H3153" s="104" t="str">
        <f t="shared" si="54"/>
        <v/>
      </c>
      <c r="I3153" s="104"/>
      <c r="J3153" s="110" t="s">
        <v>7932</v>
      </c>
      <c r="K3153" s="110" t="s">
        <v>1095</v>
      </c>
      <c r="L3153" s="10" t="s">
        <v>12119</v>
      </c>
    </row>
    <row r="3154" spans="7:12" ht="15" x14ac:dyDescent="0.2">
      <c r="G3154" s="106"/>
      <c r="H3154" s="104" t="str">
        <f t="shared" si="54"/>
        <v/>
      </c>
      <c r="I3154" s="104"/>
      <c r="J3154" s="110" t="s">
        <v>7933</v>
      </c>
      <c r="K3154" s="110" t="s">
        <v>1095</v>
      </c>
      <c r="L3154" s="10" t="s">
        <v>12120</v>
      </c>
    </row>
    <row r="3155" spans="7:12" ht="15" x14ac:dyDescent="0.2">
      <c r="G3155" s="106"/>
      <c r="H3155" s="104" t="str">
        <f t="shared" si="54"/>
        <v/>
      </c>
      <c r="I3155" s="104"/>
      <c r="J3155" s="110" t="s">
        <v>14515</v>
      </c>
      <c r="K3155" s="110" t="s">
        <v>1095</v>
      </c>
      <c r="L3155" s="10" t="s">
        <v>12121</v>
      </c>
    </row>
    <row r="3156" spans="7:12" ht="15" x14ac:dyDescent="0.2">
      <c r="G3156" s="106"/>
      <c r="H3156" s="104" t="str">
        <f t="shared" si="54"/>
        <v/>
      </c>
      <c r="I3156" s="104"/>
      <c r="J3156" s="110" t="s">
        <v>7934</v>
      </c>
      <c r="K3156" s="110" t="s">
        <v>1095</v>
      </c>
      <c r="L3156" s="10" t="s">
        <v>12122</v>
      </c>
    </row>
    <row r="3157" spans="7:12" ht="15" x14ac:dyDescent="0.2">
      <c r="G3157" s="106"/>
      <c r="H3157" s="104" t="str">
        <f t="shared" si="54"/>
        <v/>
      </c>
      <c r="I3157" s="104"/>
      <c r="J3157" s="110" t="s">
        <v>7935</v>
      </c>
      <c r="K3157" s="110" t="s">
        <v>1095</v>
      </c>
      <c r="L3157" s="10" t="s">
        <v>12119</v>
      </c>
    </row>
    <row r="3158" spans="7:12" ht="15" x14ac:dyDescent="0.2">
      <c r="G3158" s="106"/>
      <c r="H3158" s="104" t="str">
        <f t="shared" si="54"/>
        <v/>
      </c>
      <c r="I3158" s="104"/>
      <c r="J3158" s="110" t="s">
        <v>7936</v>
      </c>
      <c r="K3158" s="110" t="s">
        <v>1095</v>
      </c>
      <c r="L3158" s="10" t="s">
        <v>12123</v>
      </c>
    </row>
    <row r="3159" spans="7:12" ht="15" x14ac:dyDescent="0.2">
      <c r="G3159" s="106"/>
      <c r="H3159" s="104" t="str">
        <f t="shared" si="54"/>
        <v/>
      </c>
      <c r="I3159" s="104"/>
      <c r="J3159" s="110" t="s">
        <v>7937</v>
      </c>
      <c r="K3159" s="110" t="s">
        <v>1095</v>
      </c>
      <c r="L3159" s="10" t="s">
        <v>12124</v>
      </c>
    </row>
    <row r="3160" spans="7:12" ht="15" x14ac:dyDescent="0.2">
      <c r="G3160" s="106"/>
      <c r="H3160" s="104" t="str">
        <f t="shared" si="54"/>
        <v/>
      </c>
      <c r="I3160" s="104"/>
      <c r="J3160" s="110" t="s">
        <v>7938</v>
      </c>
      <c r="K3160" s="110" t="s">
        <v>1095</v>
      </c>
      <c r="L3160" s="10" t="s">
        <v>12125</v>
      </c>
    </row>
    <row r="3161" spans="7:12" ht="15" x14ac:dyDescent="0.2">
      <c r="G3161" s="106"/>
      <c r="H3161" s="104" t="str">
        <f t="shared" si="54"/>
        <v/>
      </c>
      <c r="I3161" s="104"/>
      <c r="J3161" s="110" t="s">
        <v>7939</v>
      </c>
      <c r="K3161" s="110" t="s">
        <v>1095</v>
      </c>
      <c r="L3161" s="10" t="s">
        <v>12126</v>
      </c>
    </row>
    <row r="3162" spans="7:12" ht="15" x14ac:dyDescent="0.2">
      <c r="G3162" s="106"/>
      <c r="H3162" s="104" t="str">
        <f t="shared" si="54"/>
        <v/>
      </c>
      <c r="I3162" s="104"/>
      <c r="J3162" s="110" t="s">
        <v>7940</v>
      </c>
      <c r="K3162" s="110" t="s">
        <v>1095</v>
      </c>
      <c r="L3162" s="10" t="s">
        <v>12127</v>
      </c>
    </row>
    <row r="3163" spans="7:12" ht="15" x14ac:dyDescent="0.2">
      <c r="G3163" s="106"/>
      <c r="H3163" s="104" t="str">
        <f t="shared" si="54"/>
        <v/>
      </c>
      <c r="I3163" s="104"/>
      <c r="J3163" s="110" t="s">
        <v>7941</v>
      </c>
      <c r="K3163" s="110" t="s">
        <v>1095</v>
      </c>
      <c r="L3163" s="10" t="s">
        <v>12128</v>
      </c>
    </row>
    <row r="3164" spans="7:12" ht="15" x14ac:dyDescent="0.2">
      <c r="G3164" s="106"/>
      <c r="H3164" s="104" t="str">
        <f t="shared" si="54"/>
        <v/>
      </c>
      <c r="I3164" s="104"/>
      <c r="J3164" s="110" t="s">
        <v>14516</v>
      </c>
      <c r="K3164" s="110" t="s">
        <v>1095</v>
      </c>
      <c r="L3164" s="10" t="s">
        <v>12129</v>
      </c>
    </row>
    <row r="3165" spans="7:12" ht="15" x14ac:dyDescent="0.2">
      <c r="G3165" s="106"/>
      <c r="H3165" s="104" t="str">
        <f t="shared" si="54"/>
        <v/>
      </c>
      <c r="I3165" s="104"/>
      <c r="J3165" s="110" t="s">
        <v>14517</v>
      </c>
      <c r="K3165" s="110" t="s">
        <v>1095</v>
      </c>
      <c r="L3165" s="10" t="s">
        <v>12130</v>
      </c>
    </row>
    <row r="3166" spans="7:12" ht="15" x14ac:dyDescent="0.2">
      <c r="G3166" s="106"/>
      <c r="H3166" s="104" t="str">
        <f t="shared" si="54"/>
        <v/>
      </c>
      <c r="I3166" s="104"/>
      <c r="J3166" s="110" t="s">
        <v>14518</v>
      </c>
      <c r="K3166" s="110" t="s">
        <v>1095</v>
      </c>
      <c r="L3166" s="10" t="s">
        <v>12131</v>
      </c>
    </row>
    <row r="3167" spans="7:12" ht="15" x14ac:dyDescent="0.2">
      <c r="G3167" s="106"/>
      <c r="H3167" s="104" t="str">
        <f t="shared" si="54"/>
        <v/>
      </c>
      <c r="I3167" s="104"/>
      <c r="J3167" s="110" t="s">
        <v>14519</v>
      </c>
      <c r="K3167" s="110" t="s">
        <v>1095</v>
      </c>
      <c r="L3167" s="10" t="s">
        <v>12132</v>
      </c>
    </row>
    <row r="3168" spans="7:12" ht="15" x14ac:dyDescent="0.2">
      <c r="G3168" s="106"/>
      <c r="H3168" s="104" t="str">
        <f t="shared" si="54"/>
        <v/>
      </c>
      <c r="I3168" s="104"/>
      <c r="J3168" s="110" t="s">
        <v>7942</v>
      </c>
      <c r="K3168" s="110" t="s">
        <v>1095</v>
      </c>
      <c r="L3168" s="10" t="s">
        <v>12133</v>
      </c>
    </row>
    <row r="3169" spans="7:12" ht="15" x14ac:dyDescent="0.2">
      <c r="G3169" s="106"/>
      <c r="H3169" s="104" t="str">
        <f t="shared" si="54"/>
        <v/>
      </c>
      <c r="I3169" s="104"/>
      <c r="J3169" s="110" t="s">
        <v>7943</v>
      </c>
      <c r="K3169" s="110" t="s">
        <v>1095</v>
      </c>
      <c r="L3169" s="10" t="s">
        <v>1095</v>
      </c>
    </row>
    <row r="3170" spans="7:12" ht="15" x14ac:dyDescent="0.2">
      <c r="G3170" s="106"/>
      <c r="H3170" s="104" t="str">
        <f t="shared" si="54"/>
        <v/>
      </c>
      <c r="I3170" s="104"/>
      <c r="J3170" s="110" t="s">
        <v>7944</v>
      </c>
      <c r="K3170" s="110" t="s">
        <v>1095</v>
      </c>
      <c r="L3170" s="10" t="s">
        <v>12134</v>
      </c>
    </row>
    <row r="3171" spans="7:12" ht="15" x14ac:dyDescent="0.2">
      <c r="G3171" s="106"/>
      <c r="H3171" s="104" t="str">
        <f t="shared" si="54"/>
        <v/>
      </c>
      <c r="I3171" s="104"/>
      <c r="J3171" s="110" t="s">
        <v>7945</v>
      </c>
      <c r="K3171" s="110" t="s">
        <v>1095</v>
      </c>
      <c r="L3171" s="10" t="s">
        <v>12135</v>
      </c>
    </row>
    <row r="3172" spans="7:12" ht="15" x14ac:dyDescent="0.2">
      <c r="G3172" s="106"/>
      <c r="H3172" s="104" t="str">
        <f t="shared" si="54"/>
        <v/>
      </c>
      <c r="I3172" s="104"/>
      <c r="J3172" s="110" t="s">
        <v>7946</v>
      </c>
      <c r="K3172" s="110" t="s">
        <v>1095</v>
      </c>
      <c r="L3172" s="10" t="s">
        <v>12136</v>
      </c>
    </row>
    <row r="3173" spans="7:12" ht="15" x14ac:dyDescent="0.2">
      <c r="G3173" s="106"/>
      <c r="H3173" s="104" t="str">
        <f t="shared" si="54"/>
        <v/>
      </c>
      <c r="I3173" s="104"/>
      <c r="J3173" s="110" t="s">
        <v>7947</v>
      </c>
      <c r="K3173" s="110" t="s">
        <v>1095</v>
      </c>
      <c r="L3173" s="10" t="s">
        <v>12137</v>
      </c>
    </row>
    <row r="3174" spans="7:12" ht="15" x14ac:dyDescent="0.2">
      <c r="G3174" s="106"/>
      <c r="H3174" s="104" t="str">
        <f t="shared" si="54"/>
        <v/>
      </c>
      <c r="I3174" s="104"/>
      <c r="J3174" s="110" t="s">
        <v>7948</v>
      </c>
      <c r="K3174" s="110" t="s">
        <v>1095</v>
      </c>
      <c r="L3174" s="10" t="s">
        <v>12138</v>
      </c>
    </row>
    <row r="3175" spans="7:12" ht="15" x14ac:dyDescent="0.2">
      <c r="G3175" s="106"/>
      <c r="H3175" s="104" t="str">
        <f t="shared" si="54"/>
        <v/>
      </c>
      <c r="I3175" s="104"/>
      <c r="J3175" s="110" t="s">
        <v>14520</v>
      </c>
      <c r="K3175" s="110" t="s">
        <v>1095</v>
      </c>
      <c r="L3175" s="10" t="s">
        <v>12139</v>
      </c>
    </row>
    <row r="3176" spans="7:12" ht="15" x14ac:dyDescent="0.2">
      <c r="G3176" s="106"/>
      <c r="H3176" s="104" t="str">
        <f t="shared" si="54"/>
        <v/>
      </c>
      <c r="I3176" s="104"/>
      <c r="J3176" s="110" t="s">
        <v>14521</v>
      </c>
      <c r="K3176" s="110" t="s">
        <v>1095</v>
      </c>
      <c r="L3176" s="10" t="s">
        <v>12140</v>
      </c>
    </row>
    <row r="3177" spans="7:12" ht="15" x14ac:dyDescent="0.2">
      <c r="G3177" s="106"/>
      <c r="H3177" s="104" t="str">
        <f t="shared" si="54"/>
        <v/>
      </c>
      <c r="I3177" s="104"/>
      <c r="J3177" s="110" t="s">
        <v>7949</v>
      </c>
      <c r="K3177" s="110" t="s">
        <v>1095</v>
      </c>
      <c r="L3177" s="10" t="s">
        <v>12141</v>
      </c>
    </row>
    <row r="3178" spans="7:12" ht="15" x14ac:dyDescent="0.2">
      <c r="G3178" s="106"/>
      <c r="H3178" s="104" t="str">
        <f t="shared" si="54"/>
        <v/>
      </c>
      <c r="I3178" s="104"/>
      <c r="J3178" s="110" t="s">
        <v>7950</v>
      </c>
      <c r="K3178" s="110" t="s">
        <v>1095</v>
      </c>
      <c r="L3178" s="10" t="s">
        <v>12142</v>
      </c>
    </row>
    <row r="3179" spans="7:12" ht="15" x14ac:dyDescent="0.2">
      <c r="G3179" s="106"/>
      <c r="H3179" s="104" t="str">
        <f t="shared" si="54"/>
        <v/>
      </c>
      <c r="I3179" s="104"/>
      <c r="J3179" s="110" t="s">
        <v>7951</v>
      </c>
      <c r="K3179" s="110" t="s">
        <v>1095</v>
      </c>
      <c r="L3179" s="10" t="s">
        <v>12143</v>
      </c>
    </row>
    <row r="3180" spans="7:12" ht="15" x14ac:dyDescent="0.2">
      <c r="G3180" s="106"/>
      <c r="H3180" s="104" t="str">
        <f t="shared" si="54"/>
        <v/>
      </c>
      <c r="I3180" s="104"/>
      <c r="J3180" s="110" t="s">
        <v>7952</v>
      </c>
      <c r="K3180" s="110" t="s">
        <v>1095</v>
      </c>
      <c r="L3180" s="10" t="s">
        <v>12144</v>
      </c>
    </row>
    <row r="3181" spans="7:12" ht="15" x14ac:dyDescent="0.2">
      <c r="G3181" s="106"/>
      <c r="H3181" s="104" t="str">
        <f t="shared" si="54"/>
        <v/>
      </c>
      <c r="I3181" s="104"/>
      <c r="J3181" s="110" t="s">
        <v>14522</v>
      </c>
      <c r="K3181" s="110" t="s">
        <v>1095</v>
      </c>
      <c r="L3181" s="10" t="s">
        <v>12145</v>
      </c>
    </row>
    <row r="3182" spans="7:12" ht="15" x14ac:dyDescent="0.2">
      <c r="G3182" s="106"/>
      <c r="H3182" s="104" t="str">
        <f t="shared" si="54"/>
        <v/>
      </c>
      <c r="I3182" s="104"/>
      <c r="J3182" s="110" t="s">
        <v>14523</v>
      </c>
      <c r="K3182" s="110" t="s">
        <v>1095</v>
      </c>
      <c r="L3182" s="10" t="s">
        <v>12146</v>
      </c>
    </row>
    <row r="3183" spans="7:12" ht="15" x14ac:dyDescent="0.2">
      <c r="G3183" s="106"/>
      <c r="H3183" s="104" t="str">
        <f t="shared" si="54"/>
        <v/>
      </c>
      <c r="I3183" s="104"/>
      <c r="J3183" s="110" t="s">
        <v>14524</v>
      </c>
      <c r="K3183" s="110" t="s">
        <v>1095</v>
      </c>
      <c r="L3183" s="10" t="s">
        <v>12147</v>
      </c>
    </row>
    <row r="3184" spans="7:12" ht="15" x14ac:dyDescent="0.2">
      <c r="G3184" s="106"/>
      <c r="H3184" s="104" t="str">
        <f t="shared" si="54"/>
        <v/>
      </c>
      <c r="I3184" s="104"/>
      <c r="J3184" s="110" t="s">
        <v>7953</v>
      </c>
      <c r="K3184" s="110" t="s">
        <v>1095</v>
      </c>
      <c r="L3184" s="10" t="s">
        <v>1095</v>
      </c>
    </row>
    <row r="3185" spans="7:12" ht="15" x14ac:dyDescent="0.2">
      <c r="G3185" s="106"/>
      <c r="H3185" s="104" t="str">
        <f t="shared" si="54"/>
        <v/>
      </c>
      <c r="I3185" s="104"/>
      <c r="J3185" s="110" t="s">
        <v>7954</v>
      </c>
      <c r="K3185" s="110" t="s">
        <v>1095</v>
      </c>
      <c r="L3185" s="10" t="s">
        <v>1095</v>
      </c>
    </row>
    <row r="3186" spans="7:12" ht="15" x14ac:dyDescent="0.2">
      <c r="G3186" s="106"/>
      <c r="H3186" s="104" t="str">
        <f t="shared" si="54"/>
        <v/>
      </c>
      <c r="I3186" s="104"/>
      <c r="J3186" s="110" t="s">
        <v>7955</v>
      </c>
      <c r="K3186" s="110" t="s">
        <v>1095</v>
      </c>
      <c r="L3186" s="10" t="s">
        <v>12148</v>
      </c>
    </row>
    <row r="3187" spans="7:12" ht="15" x14ac:dyDescent="0.2">
      <c r="G3187" s="106"/>
      <c r="H3187" s="104" t="str">
        <f t="shared" si="54"/>
        <v/>
      </c>
      <c r="I3187" s="104"/>
      <c r="J3187" s="110" t="s">
        <v>7956</v>
      </c>
      <c r="K3187" s="110" t="s">
        <v>1095</v>
      </c>
      <c r="L3187" s="10" t="s">
        <v>12149</v>
      </c>
    </row>
    <row r="3188" spans="7:12" ht="15" x14ac:dyDescent="0.2">
      <c r="G3188" s="106"/>
      <c r="H3188" s="104" t="str">
        <f t="shared" si="54"/>
        <v/>
      </c>
      <c r="I3188" s="104"/>
      <c r="J3188" s="110" t="s">
        <v>7957</v>
      </c>
      <c r="K3188" s="110" t="s">
        <v>1095</v>
      </c>
      <c r="L3188" s="10" t="s">
        <v>12150</v>
      </c>
    </row>
    <row r="3189" spans="7:12" ht="15" x14ac:dyDescent="0.2">
      <c r="G3189" s="106"/>
      <c r="H3189" s="104" t="str">
        <f t="shared" si="54"/>
        <v/>
      </c>
      <c r="I3189" s="104"/>
      <c r="J3189" s="110" t="s">
        <v>7958</v>
      </c>
      <c r="K3189" s="110" t="s">
        <v>1095</v>
      </c>
      <c r="L3189" s="10" t="s">
        <v>12151</v>
      </c>
    </row>
    <row r="3190" spans="7:12" ht="15" x14ac:dyDescent="0.2">
      <c r="G3190" s="106"/>
      <c r="H3190" s="104" t="str">
        <f t="shared" si="54"/>
        <v/>
      </c>
      <c r="I3190" s="104"/>
      <c r="J3190" s="110" t="s">
        <v>7959</v>
      </c>
      <c r="K3190" s="110" t="s">
        <v>1095</v>
      </c>
      <c r="L3190" s="10" t="s">
        <v>12152</v>
      </c>
    </row>
    <row r="3191" spans="7:12" ht="15" x14ac:dyDescent="0.2">
      <c r="G3191" s="106"/>
      <c r="H3191" s="104" t="str">
        <f t="shared" si="54"/>
        <v/>
      </c>
      <c r="I3191" s="104"/>
      <c r="J3191" s="110" t="s">
        <v>7960</v>
      </c>
      <c r="K3191" s="110" t="s">
        <v>1095</v>
      </c>
      <c r="L3191" s="10" t="s">
        <v>12153</v>
      </c>
    </row>
    <row r="3192" spans="7:12" ht="15" x14ac:dyDescent="0.2">
      <c r="G3192" s="106"/>
      <c r="H3192" s="104" t="str">
        <f t="shared" si="54"/>
        <v/>
      </c>
      <c r="I3192" s="104"/>
      <c r="J3192" s="110" t="s">
        <v>7961</v>
      </c>
      <c r="K3192" s="110" t="s">
        <v>1095</v>
      </c>
      <c r="L3192" s="10" t="s">
        <v>12154</v>
      </c>
    </row>
    <row r="3193" spans="7:12" ht="15" x14ac:dyDescent="0.2">
      <c r="G3193" s="106"/>
      <c r="H3193" s="104" t="str">
        <f t="shared" si="54"/>
        <v/>
      </c>
      <c r="I3193" s="104"/>
      <c r="J3193" s="110" t="s">
        <v>7962</v>
      </c>
      <c r="K3193" s="110" t="s">
        <v>1095</v>
      </c>
      <c r="L3193" s="10" t="s">
        <v>12155</v>
      </c>
    </row>
    <row r="3194" spans="7:12" ht="15" x14ac:dyDescent="0.2">
      <c r="G3194" s="106"/>
      <c r="H3194" s="104" t="str">
        <f t="shared" si="54"/>
        <v/>
      </c>
      <c r="I3194" s="104"/>
      <c r="J3194" s="110" t="s">
        <v>7963</v>
      </c>
      <c r="K3194" s="110" t="s">
        <v>1095</v>
      </c>
      <c r="L3194" s="10" t="s">
        <v>12156</v>
      </c>
    </row>
    <row r="3195" spans="7:12" ht="15" x14ac:dyDescent="0.2">
      <c r="G3195" s="106"/>
      <c r="H3195" s="104" t="str">
        <f t="shared" si="54"/>
        <v/>
      </c>
      <c r="I3195" s="104"/>
      <c r="J3195" s="110" t="s">
        <v>7964</v>
      </c>
      <c r="K3195" s="110" t="s">
        <v>1095</v>
      </c>
      <c r="L3195" s="10" t="s">
        <v>12157</v>
      </c>
    </row>
    <row r="3196" spans="7:12" ht="15" x14ac:dyDescent="0.2">
      <c r="G3196" s="106"/>
      <c r="H3196" s="104" t="str">
        <f t="shared" si="54"/>
        <v/>
      </c>
      <c r="I3196" s="104"/>
      <c r="J3196" s="110" t="s">
        <v>7965</v>
      </c>
      <c r="K3196" s="110" t="s">
        <v>1095</v>
      </c>
      <c r="L3196" s="10" t="s">
        <v>12158</v>
      </c>
    </row>
    <row r="3197" spans="7:12" ht="15" x14ac:dyDescent="0.2">
      <c r="G3197" s="106"/>
      <c r="H3197" s="104" t="str">
        <f t="shared" si="54"/>
        <v/>
      </c>
      <c r="I3197" s="104"/>
      <c r="J3197" s="110" t="s">
        <v>7966</v>
      </c>
      <c r="K3197" s="110" t="s">
        <v>1095</v>
      </c>
      <c r="L3197" s="10" t="s">
        <v>12159</v>
      </c>
    </row>
    <row r="3198" spans="7:12" ht="15" x14ac:dyDescent="0.2">
      <c r="G3198" s="106"/>
      <c r="H3198" s="104" t="str">
        <f t="shared" si="54"/>
        <v/>
      </c>
      <c r="I3198" s="104"/>
      <c r="J3198" s="110" t="s">
        <v>7967</v>
      </c>
      <c r="K3198" s="110" t="s">
        <v>1095</v>
      </c>
      <c r="L3198" s="10" t="s">
        <v>12159</v>
      </c>
    </row>
    <row r="3199" spans="7:12" ht="15" x14ac:dyDescent="0.2">
      <c r="G3199" s="106"/>
      <c r="H3199" s="104" t="str">
        <f t="shared" si="54"/>
        <v/>
      </c>
      <c r="I3199" s="104"/>
      <c r="J3199" s="110" t="s">
        <v>7968</v>
      </c>
      <c r="K3199" s="110" t="s">
        <v>1095</v>
      </c>
      <c r="L3199" s="10" t="s">
        <v>12160</v>
      </c>
    </row>
    <row r="3200" spans="7:12" ht="15" x14ac:dyDescent="0.2">
      <c r="G3200" s="106"/>
      <c r="H3200" s="104" t="str">
        <f t="shared" si="54"/>
        <v/>
      </c>
      <c r="I3200" s="104"/>
      <c r="J3200" s="110" t="s">
        <v>14525</v>
      </c>
      <c r="K3200" s="110" t="s">
        <v>1095</v>
      </c>
      <c r="L3200" s="10" t="s">
        <v>12161</v>
      </c>
    </row>
    <row r="3201" spans="7:12" ht="15" x14ac:dyDescent="0.2">
      <c r="G3201" s="106"/>
      <c r="H3201" s="104" t="str">
        <f t="shared" si="54"/>
        <v/>
      </c>
      <c r="I3201" s="104"/>
      <c r="J3201" s="110" t="s">
        <v>7969</v>
      </c>
      <c r="K3201" s="110" t="s">
        <v>1095</v>
      </c>
      <c r="L3201" s="10" t="s">
        <v>12162</v>
      </c>
    </row>
    <row r="3202" spans="7:12" ht="15" x14ac:dyDescent="0.2">
      <c r="G3202" s="106"/>
      <c r="H3202" s="104" t="str">
        <f t="shared" si="54"/>
        <v/>
      </c>
      <c r="I3202" s="104"/>
      <c r="J3202" s="110" t="s">
        <v>7970</v>
      </c>
      <c r="K3202" s="110" t="s">
        <v>1095</v>
      </c>
      <c r="L3202" s="10" t="s">
        <v>12163</v>
      </c>
    </row>
    <row r="3203" spans="7:12" ht="15" x14ac:dyDescent="0.2">
      <c r="G3203" s="106"/>
      <c r="H3203" s="104" t="str">
        <f t="shared" si="54"/>
        <v/>
      </c>
      <c r="I3203" s="104"/>
      <c r="J3203" s="110" t="s">
        <v>7971</v>
      </c>
      <c r="K3203" s="110" t="s">
        <v>1095</v>
      </c>
      <c r="L3203" s="10" t="s">
        <v>12156</v>
      </c>
    </row>
    <row r="3204" spans="7:12" ht="15" x14ac:dyDescent="0.2">
      <c r="G3204" s="106"/>
      <c r="H3204" s="104" t="str">
        <f t="shared" si="54"/>
        <v/>
      </c>
      <c r="I3204" s="104"/>
      <c r="J3204" s="110" t="s">
        <v>7972</v>
      </c>
      <c r="K3204" s="110" t="s">
        <v>1095</v>
      </c>
      <c r="L3204" s="10" t="s">
        <v>1095</v>
      </c>
    </row>
    <row r="3205" spans="7:12" ht="15" x14ac:dyDescent="0.2">
      <c r="G3205" s="106"/>
      <c r="H3205" s="104" t="str">
        <f t="shared" si="54"/>
        <v/>
      </c>
      <c r="I3205" s="104"/>
      <c r="J3205" s="110" t="s">
        <v>14526</v>
      </c>
      <c r="K3205" s="110" t="s">
        <v>1095</v>
      </c>
      <c r="L3205" s="10" t="s">
        <v>12164</v>
      </c>
    </row>
    <row r="3206" spans="7:12" ht="15" x14ac:dyDescent="0.2">
      <c r="G3206" s="106"/>
      <c r="H3206" s="104" t="str">
        <f t="shared" si="54"/>
        <v/>
      </c>
      <c r="I3206" s="104"/>
      <c r="J3206" s="110" t="s">
        <v>14527</v>
      </c>
      <c r="K3206" s="110" t="s">
        <v>1095</v>
      </c>
      <c r="L3206" s="10" t="s">
        <v>12165</v>
      </c>
    </row>
    <row r="3207" spans="7:12" ht="15" x14ac:dyDescent="0.2">
      <c r="G3207" s="106"/>
      <c r="H3207" s="104" t="str">
        <f t="shared" si="54"/>
        <v/>
      </c>
      <c r="I3207" s="104"/>
      <c r="J3207" s="110" t="s">
        <v>14528</v>
      </c>
      <c r="K3207" s="110" t="s">
        <v>1095</v>
      </c>
      <c r="L3207" s="10" t="s">
        <v>12166</v>
      </c>
    </row>
    <row r="3208" spans="7:12" ht="15" x14ac:dyDescent="0.2">
      <c r="G3208" s="106"/>
      <c r="H3208" s="104" t="str">
        <f t="shared" si="54"/>
        <v/>
      </c>
      <c r="I3208" s="104"/>
      <c r="J3208" s="110" t="s">
        <v>7973</v>
      </c>
      <c r="K3208" s="110" t="s">
        <v>1095</v>
      </c>
      <c r="L3208" s="10" t="s">
        <v>12167</v>
      </c>
    </row>
    <row r="3209" spans="7:12" ht="15" x14ac:dyDescent="0.2">
      <c r="G3209" s="106"/>
      <c r="H3209" s="104" t="str">
        <f t="shared" ref="H3209:H3272" si="55">IF(I3209="","",IFERROR((INDEX(A:D,MATCH($I3209,D:D,0),2)),""))</f>
        <v/>
      </c>
      <c r="I3209" s="104"/>
      <c r="J3209" s="110" t="s">
        <v>7974</v>
      </c>
      <c r="K3209" s="110" t="s">
        <v>1095</v>
      </c>
      <c r="L3209" s="10" t="s">
        <v>12168</v>
      </c>
    </row>
    <row r="3210" spans="7:12" ht="15" x14ac:dyDescent="0.2">
      <c r="G3210" s="106"/>
      <c r="H3210" s="104" t="str">
        <f t="shared" si="55"/>
        <v/>
      </c>
      <c r="I3210" s="104"/>
      <c r="J3210" s="110" t="s">
        <v>7975</v>
      </c>
      <c r="K3210" s="110" t="s">
        <v>1095</v>
      </c>
      <c r="L3210" s="10" t="s">
        <v>12169</v>
      </c>
    </row>
    <row r="3211" spans="7:12" ht="15" x14ac:dyDescent="0.2">
      <c r="G3211" s="106"/>
      <c r="H3211" s="104" t="str">
        <f t="shared" si="55"/>
        <v/>
      </c>
      <c r="I3211" s="104"/>
      <c r="J3211" s="110" t="s">
        <v>7976</v>
      </c>
      <c r="K3211" s="110" t="s">
        <v>1095</v>
      </c>
      <c r="L3211" s="10" t="s">
        <v>12170</v>
      </c>
    </row>
    <row r="3212" spans="7:12" ht="15" x14ac:dyDescent="0.2">
      <c r="G3212" s="106"/>
      <c r="H3212" s="104" t="str">
        <f t="shared" si="55"/>
        <v/>
      </c>
      <c r="I3212" s="104"/>
      <c r="J3212" s="110" t="s">
        <v>7977</v>
      </c>
      <c r="K3212" s="110" t="s">
        <v>1095</v>
      </c>
      <c r="L3212" s="10" t="s">
        <v>12171</v>
      </c>
    </row>
    <row r="3213" spans="7:12" ht="15" x14ac:dyDescent="0.2">
      <c r="G3213" s="106"/>
      <c r="H3213" s="104" t="str">
        <f t="shared" si="55"/>
        <v/>
      </c>
      <c r="I3213" s="104"/>
      <c r="J3213" s="110" t="s">
        <v>7978</v>
      </c>
      <c r="K3213" s="110" t="s">
        <v>1095</v>
      </c>
      <c r="L3213" s="10" t="s">
        <v>12172</v>
      </c>
    </row>
    <row r="3214" spans="7:12" ht="15" x14ac:dyDescent="0.2">
      <c r="G3214" s="106"/>
      <c r="H3214" s="104" t="str">
        <f t="shared" si="55"/>
        <v/>
      </c>
      <c r="I3214" s="104"/>
      <c r="J3214" s="110" t="s">
        <v>7979</v>
      </c>
      <c r="K3214" s="110" t="s">
        <v>1095</v>
      </c>
      <c r="L3214" s="10" t="s">
        <v>12173</v>
      </c>
    </row>
    <row r="3215" spans="7:12" ht="15" x14ac:dyDescent="0.2">
      <c r="G3215" s="106"/>
      <c r="H3215" s="104" t="str">
        <f t="shared" si="55"/>
        <v/>
      </c>
      <c r="I3215" s="104"/>
      <c r="J3215" s="110" t="s">
        <v>14529</v>
      </c>
      <c r="K3215" s="110" t="s">
        <v>1095</v>
      </c>
      <c r="L3215" s="10" t="s">
        <v>12174</v>
      </c>
    </row>
    <row r="3216" spans="7:12" ht="15" x14ac:dyDescent="0.2">
      <c r="G3216" s="106"/>
      <c r="H3216" s="104" t="str">
        <f t="shared" si="55"/>
        <v/>
      </c>
      <c r="I3216" s="104"/>
      <c r="J3216" s="110" t="s">
        <v>7980</v>
      </c>
      <c r="K3216" s="110" t="s">
        <v>1095</v>
      </c>
      <c r="L3216" s="10" t="s">
        <v>12175</v>
      </c>
    </row>
    <row r="3217" spans="7:12" ht="15" x14ac:dyDescent="0.2">
      <c r="G3217" s="106"/>
      <c r="H3217" s="104" t="str">
        <f t="shared" si="55"/>
        <v/>
      </c>
      <c r="I3217" s="104"/>
      <c r="J3217" s="110" t="s">
        <v>7981</v>
      </c>
      <c r="K3217" s="110" t="s">
        <v>1095</v>
      </c>
      <c r="L3217" s="10" t="s">
        <v>12176</v>
      </c>
    </row>
    <row r="3218" spans="7:12" ht="15" x14ac:dyDescent="0.2">
      <c r="G3218" s="106"/>
      <c r="H3218" s="104" t="str">
        <f t="shared" si="55"/>
        <v/>
      </c>
      <c r="I3218" s="104"/>
      <c r="J3218" s="110" t="s">
        <v>14530</v>
      </c>
      <c r="K3218" s="110" t="s">
        <v>1095</v>
      </c>
      <c r="L3218" s="10" t="s">
        <v>12177</v>
      </c>
    </row>
    <row r="3219" spans="7:12" ht="15" x14ac:dyDescent="0.2">
      <c r="G3219" s="106"/>
      <c r="H3219" s="104" t="str">
        <f t="shared" si="55"/>
        <v/>
      </c>
      <c r="I3219" s="104"/>
      <c r="J3219" s="110" t="s">
        <v>7982</v>
      </c>
      <c r="K3219" s="110" t="s">
        <v>1095</v>
      </c>
      <c r="L3219" s="10" t="s">
        <v>12178</v>
      </c>
    </row>
    <row r="3220" spans="7:12" ht="15" x14ac:dyDescent="0.2">
      <c r="G3220" s="106"/>
      <c r="H3220" s="104" t="str">
        <f t="shared" si="55"/>
        <v/>
      </c>
      <c r="I3220" s="104"/>
      <c r="J3220" s="110" t="s">
        <v>7983</v>
      </c>
      <c r="K3220" s="110" t="s">
        <v>1095</v>
      </c>
      <c r="L3220" s="10" t="s">
        <v>12179</v>
      </c>
    </row>
    <row r="3221" spans="7:12" ht="15" x14ac:dyDescent="0.2">
      <c r="G3221" s="106"/>
      <c r="H3221" s="104" t="str">
        <f t="shared" si="55"/>
        <v/>
      </c>
      <c r="I3221" s="104"/>
      <c r="J3221" s="110" t="s">
        <v>7984</v>
      </c>
      <c r="K3221" s="110" t="s">
        <v>1095</v>
      </c>
      <c r="L3221" s="10" t="s">
        <v>12180</v>
      </c>
    </row>
    <row r="3222" spans="7:12" ht="15" x14ac:dyDescent="0.2">
      <c r="G3222" s="106"/>
      <c r="H3222" s="104" t="str">
        <f t="shared" si="55"/>
        <v/>
      </c>
      <c r="I3222" s="104"/>
      <c r="J3222" s="110" t="s">
        <v>14531</v>
      </c>
      <c r="K3222" s="110" t="s">
        <v>1095</v>
      </c>
      <c r="L3222" s="10" t="s">
        <v>12181</v>
      </c>
    </row>
    <row r="3223" spans="7:12" ht="15" x14ac:dyDescent="0.2">
      <c r="G3223" s="106"/>
      <c r="H3223" s="104" t="str">
        <f t="shared" si="55"/>
        <v/>
      </c>
      <c r="I3223" s="104"/>
      <c r="J3223" s="110" t="s">
        <v>7985</v>
      </c>
      <c r="K3223" s="110" t="s">
        <v>1095</v>
      </c>
      <c r="L3223" s="10" t="s">
        <v>1095</v>
      </c>
    </row>
    <row r="3224" spans="7:12" ht="15" x14ac:dyDescent="0.2">
      <c r="G3224" s="106"/>
      <c r="H3224" s="104" t="str">
        <f t="shared" si="55"/>
        <v/>
      </c>
      <c r="I3224" s="104"/>
      <c r="J3224" s="110" t="s">
        <v>7986</v>
      </c>
      <c r="K3224" s="110" t="s">
        <v>1095</v>
      </c>
      <c r="L3224" s="10" t="s">
        <v>12182</v>
      </c>
    </row>
    <row r="3225" spans="7:12" ht="15" x14ac:dyDescent="0.2">
      <c r="G3225" s="106"/>
      <c r="H3225" s="104" t="str">
        <f t="shared" si="55"/>
        <v/>
      </c>
      <c r="I3225" s="104"/>
      <c r="J3225" s="110" t="s">
        <v>7987</v>
      </c>
      <c r="K3225" s="110" t="s">
        <v>1095</v>
      </c>
      <c r="L3225" s="10" t="s">
        <v>12183</v>
      </c>
    </row>
    <row r="3226" spans="7:12" ht="15" x14ac:dyDescent="0.2">
      <c r="G3226" s="106"/>
      <c r="H3226" s="104" t="str">
        <f t="shared" si="55"/>
        <v/>
      </c>
      <c r="I3226" s="104"/>
      <c r="J3226" s="110" t="s">
        <v>7988</v>
      </c>
      <c r="K3226" s="110" t="s">
        <v>1095</v>
      </c>
      <c r="L3226" s="10" t="s">
        <v>12184</v>
      </c>
    </row>
    <row r="3227" spans="7:12" ht="15" x14ac:dyDescent="0.2">
      <c r="G3227" s="106"/>
      <c r="H3227" s="104" t="str">
        <f t="shared" si="55"/>
        <v/>
      </c>
      <c r="I3227" s="104"/>
      <c r="J3227" s="110" t="s">
        <v>7989</v>
      </c>
      <c r="K3227" s="110" t="s">
        <v>1095</v>
      </c>
      <c r="L3227" s="10" t="s">
        <v>12185</v>
      </c>
    </row>
    <row r="3228" spans="7:12" ht="15" x14ac:dyDescent="0.2">
      <c r="G3228" s="106"/>
      <c r="H3228" s="104" t="str">
        <f t="shared" si="55"/>
        <v/>
      </c>
      <c r="I3228" s="104"/>
      <c r="J3228" s="110" t="s">
        <v>7990</v>
      </c>
      <c r="K3228" s="110" t="s">
        <v>1095</v>
      </c>
      <c r="L3228" s="10" t="s">
        <v>12186</v>
      </c>
    </row>
    <row r="3229" spans="7:12" ht="15" x14ac:dyDescent="0.2">
      <c r="G3229" s="106"/>
      <c r="H3229" s="104" t="str">
        <f t="shared" si="55"/>
        <v/>
      </c>
      <c r="I3229" s="104"/>
      <c r="J3229" s="110" t="s">
        <v>7991</v>
      </c>
      <c r="K3229" s="110" t="s">
        <v>1095</v>
      </c>
      <c r="L3229" s="10" t="s">
        <v>12187</v>
      </c>
    </row>
    <row r="3230" spans="7:12" ht="15" x14ac:dyDescent="0.2">
      <c r="G3230" s="106"/>
      <c r="H3230" s="104" t="str">
        <f t="shared" si="55"/>
        <v/>
      </c>
      <c r="I3230" s="104"/>
      <c r="J3230" s="110" t="s">
        <v>14532</v>
      </c>
      <c r="K3230" s="110" t="s">
        <v>1095</v>
      </c>
      <c r="L3230" s="10" t="s">
        <v>12188</v>
      </c>
    </row>
    <row r="3231" spans="7:12" ht="15" x14ac:dyDescent="0.2">
      <c r="G3231" s="106"/>
      <c r="H3231" s="104" t="str">
        <f t="shared" si="55"/>
        <v/>
      </c>
      <c r="I3231" s="104"/>
      <c r="J3231" s="110" t="s">
        <v>7992</v>
      </c>
      <c r="K3231" s="110" t="s">
        <v>1095</v>
      </c>
      <c r="L3231" s="10" t="s">
        <v>1095</v>
      </c>
    </row>
    <row r="3232" spans="7:12" ht="15" x14ac:dyDescent="0.2">
      <c r="G3232" s="106"/>
      <c r="H3232" s="104" t="str">
        <f t="shared" si="55"/>
        <v/>
      </c>
      <c r="I3232" s="104"/>
      <c r="J3232" s="110" t="s">
        <v>7993</v>
      </c>
      <c r="K3232" s="110" t="s">
        <v>1095</v>
      </c>
      <c r="L3232" s="10" t="s">
        <v>12189</v>
      </c>
    </row>
    <row r="3233" spans="7:12" ht="15" x14ac:dyDescent="0.2">
      <c r="G3233" s="106"/>
      <c r="H3233" s="104" t="str">
        <f t="shared" si="55"/>
        <v/>
      </c>
      <c r="I3233" s="104"/>
      <c r="J3233" s="110" t="s">
        <v>7994</v>
      </c>
      <c r="K3233" s="110" t="s">
        <v>1095</v>
      </c>
      <c r="L3233" s="10" t="s">
        <v>12190</v>
      </c>
    </row>
    <row r="3234" spans="7:12" ht="15" x14ac:dyDescent="0.2">
      <c r="G3234" s="106"/>
      <c r="H3234" s="104" t="str">
        <f t="shared" si="55"/>
        <v/>
      </c>
      <c r="I3234" s="104"/>
      <c r="J3234" s="110" t="s">
        <v>7995</v>
      </c>
      <c r="K3234" s="110" t="s">
        <v>1095</v>
      </c>
      <c r="L3234" s="10" t="s">
        <v>12191</v>
      </c>
    </row>
    <row r="3235" spans="7:12" ht="15" x14ac:dyDescent="0.2">
      <c r="G3235" s="106"/>
      <c r="H3235" s="104" t="str">
        <f t="shared" si="55"/>
        <v/>
      </c>
      <c r="I3235" s="104"/>
      <c r="J3235" s="110" t="s">
        <v>7996</v>
      </c>
      <c r="K3235" s="110" t="s">
        <v>1095</v>
      </c>
      <c r="L3235" s="10" t="s">
        <v>12191</v>
      </c>
    </row>
    <row r="3236" spans="7:12" ht="15" x14ac:dyDescent="0.2">
      <c r="G3236" s="106"/>
      <c r="H3236" s="104" t="str">
        <f t="shared" si="55"/>
        <v/>
      </c>
      <c r="I3236" s="104"/>
      <c r="J3236" s="110" t="s">
        <v>7997</v>
      </c>
      <c r="K3236" s="110" t="s">
        <v>1095</v>
      </c>
      <c r="L3236" s="10" t="s">
        <v>12192</v>
      </c>
    </row>
    <row r="3237" spans="7:12" ht="15" x14ac:dyDescent="0.2">
      <c r="G3237" s="106"/>
      <c r="H3237" s="104" t="str">
        <f t="shared" si="55"/>
        <v/>
      </c>
      <c r="I3237" s="104"/>
      <c r="J3237" s="110" t="s">
        <v>7998</v>
      </c>
      <c r="K3237" s="110" t="s">
        <v>1095</v>
      </c>
      <c r="L3237" s="10" t="s">
        <v>12190</v>
      </c>
    </row>
    <row r="3238" spans="7:12" ht="15" x14ac:dyDescent="0.2">
      <c r="G3238" s="106"/>
      <c r="H3238" s="104" t="str">
        <f t="shared" si="55"/>
        <v/>
      </c>
      <c r="I3238" s="104"/>
      <c r="J3238" s="110" t="s">
        <v>7999</v>
      </c>
      <c r="K3238" s="110" t="s">
        <v>1095</v>
      </c>
      <c r="L3238" s="10" t="s">
        <v>12193</v>
      </c>
    </row>
    <row r="3239" spans="7:12" ht="15" x14ac:dyDescent="0.2">
      <c r="G3239" s="106"/>
      <c r="H3239" s="104" t="str">
        <f t="shared" si="55"/>
        <v/>
      </c>
      <c r="I3239" s="104"/>
      <c r="J3239" s="110" t="s">
        <v>8000</v>
      </c>
      <c r="K3239" s="110" t="s">
        <v>1095</v>
      </c>
      <c r="L3239" s="10" t="s">
        <v>12194</v>
      </c>
    </row>
    <row r="3240" spans="7:12" ht="15" x14ac:dyDescent="0.2">
      <c r="G3240" s="106"/>
      <c r="H3240" s="104" t="str">
        <f t="shared" si="55"/>
        <v/>
      </c>
      <c r="I3240" s="104"/>
      <c r="J3240" s="110" t="s">
        <v>14533</v>
      </c>
      <c r="K3240" s="110" t="s">
        <v>1095</v>
      </c>
      <c r="L3240" s="10" t="s">
        <v>12193</v>
      </c>
    </row>
    <row r="3241" spans="7:12" ht="15" x14ac:dyDescent="0.2">
      <c r="G3241" s="106"/>
      <c r="H3241" s="104" t="str">
        <f t="shared" si="55"/>
        <v/>
      </c>
      <c r="I3241" s="104"/>
      <c r="J3241" s="110" t="s">
        <v>8001</v>
      </c>
      <c r="K3241" s="110" t="s">
        <v>1095</v>
      </c>
      <c r="L3241" s="10" t="s">
        <v>12195</v>
      </c>
    </row>
    <row r="3242" spans="7:12" ht="15" x14ac:dyDescent="0.2">
      <c r="G3242" s="106"/>
      <c r="H3242" s="104" t="str">
        <f t="shared" si="55"/>
        <v/>
      </c>
      <c r="I3242" s="104"/>
      <c r="J3242" s="110" t="s">
        <v>8002</v>
      </c>
      <c r="K3242" s="110" t="s">
        <v>1095</v>
      </c>
      <c r="L3242" s="10" t="s">
        <v>12196</v>
      </c>
    </row>
    <row r="3243" spans="7:12" ht="15" x14ac:dyDescent="0.2">
      <c r="G3243" s="106"/>
      <c r="H3243" s="104" t="str">
        <f t="shared" si="55"/>
        <v/>
      </c>
      <c r="I3243" s="104"/>
      <c r="J3243" s="110" t="s">
        <v>14534</v>
      </c>
      <c r="K3243" s="110" t="s">
        <v>1095</v>
      </c>
      <c r="L3243" s="10" t="s">
        <v>12197</v>
      </c>
    </row>
    <row r="3244" spans="7:12" ht="15" x14ac:dyDescent="0.2">
      <c r="G3244" s="106"/>
      <c r="H3244" s="104" t="str">
        <f t="shared" si="55"/>
        <v/>
      </c>
      <c r="I3244" s="104"/>
      <c r="J3244" s="110" t="s">
        <v>8003</v>
      </c>
      <c r="K3244" s="110" t="s">
        <v>1095</v>
      </c>
      <c r="L3244" s="10" t="s">
        <v>1095</v>
      </c>
    </row>
    <row r="3245" spans="7:12" ht="15" x14ac:dyDescent="0.2">
      <c r="G3245" s="106"/>
      <c r="H3245" s="104" t="str">
        <f t="shared" si="55"/>
        <v/>
      </c>
      <c r="I3245" s="104"/>
      <c r="J3245" s="110" t="s">
        <v>8004</v>
      </c>
      <c r="K3245" s="110" t="s">
        <v>1095</v>
      </c>
      <c r="L3245" s="10" t="s">
        <v>12198</v>
      </c>
    </row>
    <row r="3246" spans="7:12" ht="15" x14ac:dyDescent="0.2">
      <c r="G3246" s="106"/>
      <c r="H3246" s="104" t="str">
        <f t="shared" si="55"/>
        <v/>
      </c>
      <c r="I3246" s="104"/>
      <c r="J3246" s="110" t="s">
        <v>8005</v>
      </c>
      <c r="K3246" s="110" t="s">
        <v>1095</v>
      </c>
      <c r="L3246" s="10" t="s">
        <v>12199</v>
      </c>
    </row>
    <row r="3247" spans="7:12" ht="15" x14ac:dyDescent="0.2">
      <c r="G3247" s="106"/>
      <c r="H3247" s="104" t="str">
        <f t="shared" si="55"/>
        <v/>
      </c>
      <c r="I3247" s="104"/>
      <c r="J3247" s="110" t="s">
        <v>8006</v>
      </c>
      <c r="K3247" s="110" t="s">
        <v>1095</v>
      </c>
      <c r="L3247" s="10" t="s">
        <v>12200</v>
      </c>
    </row>
    <row r="3248" spans="7:12" ht="15" x14ac:dyDescent="0.2">
      <c r="G3248" s="106"/>
      <c r="H3248" s="104" t="str">
        <f t="shared" si="55"/>
        <v/>
      </c>
      <c r="I3248" s="104"/>
      <c r="J3248" s="110" t="s">
        <v>8007</v>
      </c>
      <c r="K3248" s="110" t="s">
        <v>1095</v>
      </c>
      <c r="L3248" s="10" t="s">
        <v>12201</v>
      </c>
    </row>
    <row r="3249" spans="7:12" ht="15" x14ac:dyDescent="0.2">
      <c r="G3249" s="106"/>
      <c r="H3249" s="104" t="str">
        <f t="shared" si="55"/>
        <v/>
      </c>
      <c r="I3249" s="104"/>
      <c r="J3249" s="110" t="s">
        <v>8008</v>
      </c>
      <c r="K3249" s="110" t="s">
        <v>1095</v>
      </c>
      <c r="L3249" s="10" t="s">
        <v>12202</v>
      </c>
    </row>
    <row r="3250" spans="7:12" ht="15" x14ac:dyDescent="0.2">
      <c r="G3250" s="106"/>
      <c r="H3250" s="104" t="str">
        <f t="shared" si="55"/>
        <v/>
      </c>
      <c r="I3250" s="104"/>
      <c r="J3250" s="110" t="s">
        <v>8009</v>
      </c>
      <c r="K3250" s="110" t="s">
        <v>1095</v>
      </c>
      <c r="L3250" s="10" t="s">
        <v>12203</v>
      </c>
    </row>
    <row r="3251" spans="7:12" ht="15" x14ac:dyDescent="0.2">
      <c r="G3251" s="106"/>
      <c r="H3251" s="104" t="str">
        <f t="shared" si="55"/>
        <v/>
      </c>
      <c r="I3251" s="104"/>
      <c r="J3251" s="110" t="s">
        <v>8010</v>
      </c>
      <c r="K3251" s="110" t="s">
        <v>1095</v>
      </c>
      <c r="L3251" s="10" t="s">
        <v>12204</v>
      </c>
    </row>
    <row r="3252" spans="7:12" ht="15" x14ac:dyDescent="0.2">
      <c r="G3252" s="106"/>
      <c r="H3252" s="104" t="str">
        <f t="shared" si="55"/>
        <v/>
      </c>
      <c r="I3252" s="104"/>
      <c r="J3252" s="110" t="s">
        <v>8011</v>
      </c>
      <c r="K3252" s="110" t="s">
        <v>1095</v>
      </c>
      <c r="L3252" s="10" t="s">
        <v>12205</v>
      </c>
    </row>
    <row r="3253" spans="7:12" ht="15" x14ac:dyDescent="0.2">
      <c r="G3253" s="106"/>
      <c r="H3253" s="104" t="str">
        <f t="shared" si="55"/>
        <v/>
      </c>
      <c r="I3253" s="104"/>
      <c r="J3253" s="110" t="s">
        <v>8012</v>
      </c>
      <c r="K3253" s="110" t="s">
        <v>1095</v>
      </c>
      <c r="L3253" s="10" t="s">
        <v>12206</v>
      </c>
    </row>
    <row r="3254" spans="7:12" ht="15" x14ac:dyDescent="0.2">
      <c r="G3254" s="106"/>
      <c r="H3254" s="104" t="str">
        <f t="shared" si="55"/>
        <v/>
      </c>
      <c r="I3254" s="104"/>
      <c r="J3254" s="110" t="s">
        <v>14535</v>
      </c>
      <c r="K3254" s="110" t="s">
        <v>1095</v>
      </c>
      <c r="L3254" s="10" t="s">
        <v>12207</v>
      </c>
    </row>
    <row r="3255" spans="7:12" ht="15" x14ac:dyDescent="0.2">
      <c r="G3255" s="106"/>
      <c r="H3255" s="104" t="str">
        <f t="shared" si="55"/>
        <v/>
      </c>
      <c r="I3255" s="104"/>
      <c r="J3255" s="110" t="s">
        <v>8013</v>
      </c>
      <c r="K3255" s="110" t="s">
        <v>1095</v>
      </c>
      <c r="L3255" s="10" t="s">
        <v>12208</v>
      </c>
    </row>
    <row r="3256" spans="7:12" ht="15" x14ac:dyDescent="0.2">
      <c r="G3256" s="106"/>
      <c r="H3256" s="104" t="str">
        <f t="shared" si="55"/>
        <v/>
      </c>
      <c r="I3256" s="104"/>
      <c r="J3256" s="110" t="s">
        <v>8014</v>
      </c>
      <c r="K3256" s="110" t="s">
        <v>1095</v>
      </c>
      <c r="L3256" s="10" t="s">
        <v>12209</v>
      </c>
    </row>
    <row r="3257" spans="7:12" ht="15" x14ac:dyDescent="0.2">
      <c r="G3257" s="106"/>
      <c r="H3257" s="104" t="str">
        <f t="shared" si="55"/>
        <v/>
      </c>
      <c r="I3257" s="104"/>
      <c r="J3257" s="110" t="s">
        <v>8015</v>
      </c>
      <c r="K3257" s="110" t="s">
        <v>1095</v>
      </c>
      <c r="L3257" s="10" t="s">
        <v>12210</v>
      </c>
    </row>
    <row r="3258" spans="7:12" ht="15" x14ac:dyDescent="0.2">
      <c r="G3258" s="106"/>
      <c r="H3258" s="104" t="str">
        <f t="shared" si="55"/>
        <v/>
      </c>
      <c r="I3258" s="104"/>
      <c r="J3258" s="110" t="s">
        <v>8016</v>
      </c>
      <c r="K3258" s="110" t="s">
        <v>1095</v>
      </c>
      <c r="L3258" s="10" t="s">
        <v>12211</v>
      </c>
    </row>
    <row r="3259" spans="7:12" ht="15" x14ac:dyDescent="0.2">
      <c r="G3259" s="106"/>
      <c r="H3259" s="104" t="str">
        <f t="shared" si="55"/>
        <v/>
      </c>
      <c r="I3259" s="104"/>
      <c r="J3259" s="110" t="s">
        <v>8017</v>
      </c>
      <c r="K3259" s="110" t="s">
        <v>1095</v>
      </c>
      <c r="L3259" s="10" t="s">
        <v>12212</v>
      </c>
    </row>
    <row r="3260" spans="7:12" ht="15" x14ac:dyDescent="0.2">
      <c r="G3260" s="106"/>
      <c r="H3260" s="104" t="str">
        <f t="shared" si="55"/>
        <v/>
      </c>
      <c r="I3260" s="104"/>
      <c r="J3260" s="110" t="s">
        <v>8018</v>
      </c>
      <c r="K3260" s="110" t="s">
        <v>1095</v>
      </c>
      <c r="L3260" s="10" t="s">
        <v>12213</v>
      </c>
    </row>
    <row r="3261" spans="7:12" ht="15" x14ac:dyDescent="0.2">
      <c r="G3261" s="106"/>
      <c r="H3261" s="104" t="str">
        <f t="shared" si="55"/>
        <v/>
      </c>
      <c r="I3261" s="104"/>
      <c r="J3261" s="110" t="s">
        <v>8019</v>
      </c>
      <c r="K3261" s="110" t="s">
        <v>1095</v>
      </c>
      <c r="L3261" s="10" t="s">
        <v>12214</v>
      </c>
    </row>
    <row r="3262" spans="7:12" ht="15" x14ac:dyDescent="0.2">
      <c r="G3262" s="106"/>
      <c r="H3262" s="104" t="str">
        <f t="shared" si="55"/>
        <v/>
      </c>
      <c r="I3262" s="104"/>
      <c r="J3262" s="110" t="s">
        <v>8020</v>
      </c>
      <c r="K3262" s="110" t="s">
        <v>1095</v>
      </c>
      <c r="L3262" s="10" t="s">
        <v>12215</v>
      </c>
    </row>
    <row r="3263" spans="7:12" ht="15" x14ac:dyDescent="0.2">
      <c r="G3263" s="106"/>
      <c r="H3263" s="104" t="str">
        <f t="shared" si="55"/>
        <v/>
      </c>
      <c r="I3263" s="104"/>
      <c r="J3263" s="110" t="s">
        <v>8021</v>
      </c>
      <c r="K3263" s="110" t="s">
        <v>1095</v>
      </c>
      <c r="L3263" s="10" t="s">
        <v>12216</v>
      </c>
    </row>
    <row r="3264" spans="7:12" ht="15" x14ac:dyDescent="0.2">
      <c r="G3264" s="106"/>
      <c r="H3264" s="104" t="str">
        <f t="shared" si="55"/>
        <v/>
      </c>
      <c r="I3264" s="104"/>
      <c r="J3264" s="110" t="s">
        <v>8022</v>
      </c>
      <c r="K3264" s="110" t="s">
        <v>1095</v>
      </c>
      <c r="L3264" s="10" t="s">
        <v>12217</v>
      </c>
    </row>
    <row r="3265" spans="7:12" ht="15" x14ac:dyDescent="0.2">
      <c r="G3265" s="106"/>
      <c r="H3265" s="104" t="str">
        <f t="shared" si="55"/>
        <v/>
      </c>
      <c r="I3265" s="104"/>
      <c r="J3265" s="110" t="s">
        <v>8023</v>
      </c>
      <c r="K3265" s="110" t="s">
        <v>1095</v>
      </c>
      <c r="L3265" s="10" t="s">
        <v>12218</v>
      </c>
    </row>
    <row r="3266" spans="7:12" ht="15" x14ac:dyDescent="0.2">
      <c r="G3266" s="106"/>
      <c r="H3266" s="104" t="str">
        <f t="shared" si="55"/>
        <v/>
      </c>
      <c r="I3266" s="104" t="s">
        <v>15324</v>
      </c>
      <c r="J3266" s="110" t="s">
        <v>8024</v>
      </c>
      <c r="K3266" s="110" t="s">
        <v>1095</v>
      </c>
      <c r="L3266" s="10" t="s">
        <v>12219</v>
      </c>
    </row>
    <row r="3267" spans="7:12" ht="15" x14ac:dyDescent="0.2">
      <c r="G3267" s="106"/>
      <c r="H3267" s="104" t="str">
        <f t="shared" si="55"/>
        <v/>
      </c>
      <c r="I3267" s="104"/>
      <c r="J3267" s="110" t="s">
        <v>14536</v>
      </c>
      <c r="K3267" s="110" t="s">
        <v>1095</v>
      </c>
      <c r="L3267" s="10" t="s">
        <v>12220</v>
      </c>
    </row>
    <row r="3268" spans="7:12" ht="15" x14ac:dyDescent="0.2">
      <c r="G3268" s="106"/>
      <c r="H3268" s="104" t="str">
        <f t="shared" si="55"/>
        <v/>
      </c>
      <c r="I3268" s="104"/>
      <c r="J3268" s="110" t="s">
        <v>8025</v>
      </c>
      <c r="K3268" s="110" t="s">
        <v>1095</v>
      </c>
      <c r="L3268" s="10" t="s">
        <v>12218</v>
      </c>
    </row>
    <row r="3269" spans="7:12" ht="15" x14ac:dyDescent="0.2">
      <c r="G3269" s="106"/>
      <c r="H3269" s="104" t="str">
        <f t="shared" si="55"/>
        <v/>
      </c>
      <c r="I3269" s="104"/>
      <c r="J3269" s="110" t="s">
        <v>14537</v>
      </c>
      <c r="K3269" s="110" t="s">
        <v>1095</v>
      </c>
      <c r="L3269" s="10" t="s">
        <v>12221</v>
      </c>
    </row>
    <row r="3270" spans="7:12" ht="15" x14ac:dyDescent="0.2">
      <c r="G3270" s="106"/>
      <c r="H3270" s="104" t="str">
        <f t="shared" si="55"/>
        <v/>
      </c>
      <c r="I3270" s="104"/>
      <c r="J3270" s="110" t="s">
        <v>8026</v>
      </c>
      <c r="K3270" s="110" t="s">
        <v>1095</v>
      </c>
      <c r="L3270" s="10" t="s">
        <v>12222</v>
      </c>
    </row>
    <row r="3271" spans="7:12" ht="15" x14ac:dyDescent="0.2">
      <c r="G3271" s="106"/>
      <c r="H3271" s="104" t="str">
        <f t="shared" si="55"/>
        <v/>
      </c>
      <c r="I3271" s="104"/>
      <c r="J3271" s="110" t="s">
        <v>8027</v>
      </c>
      <c r="K3271" s="110" t="s">
        <v>1095</v>
      </c>
      <c r="L3271" s="10" t="s">
        <v>12223</v>
      </c>
    </row>
    <row r="3272" spans="7:12" ht="15" x14ac:dyDescent="0.2">
      <c r="G3272" s="106"/>
      <c r="H3272" s="104" t="str">
        <f t="shared" si="55"/>
        <v/>
      </c>
      <c r="I3272" s="104"/>
      <c r="J3272" s="110" t="s">
        <v>8028</v>
      </c>
      <c r="K3272" s="110" t="s">
        <v>1095</v>
      </c>
      <c r="L3272" s="10" t="s">
        <v>12224</v>
      </c>
    </row>
    <row r="3273" spans="7:12" ht="15" x14ac:dyDescent="0.2">
      <c r="G3273" s="106"/>
      <c r="H3273" s="104" t="str">
        <f t="shared" ref="H3273:H3336" si="56">IF(I3273="","",IFERROR((INDEX(A:D,MATCH($I3273,D:D,0),2)),""))</f>
        <v/>
      </c>
      <c r="I3273" s="104"/>
      <c r="J3273" s="110" t="s">
        <v>8029</v>
      </c>
      <c r="K3273" s="110" t="s">
        <v>1095</v>
      </c>
      <c r="L3273" s="10" t="s">
        <v>12225</v>
      </c>
    </row>
    <row r="3274" spans="7:12" ht="15" x14ac:dyDescent="0.2">
      <c r="G3274" s="106"/>
      <c r="H3274" s="104" t="str">
        <f t="shared" si="56"/>
        <v/>
      </c>
      <c r="I3274" s="104"/>
      <c r="J3274" s="110" t="s">
        <v>8030</v>
      </c>
      <c r="K3274" s="110" t="s">
        <v>1095</v>
      </c>
      <c r="L3274" s="10" t="s">
        <v>12226</v>
      </c>
    </row>
    <row r="3275" spans="7:12" ht="15" x14ac:dyDescent="0.2">
      <c r="G3275" s="106"/>
      <c r="H3275" s="104" t="str">
        <f t="shared" si="56"/>
        <v/>
      </c>
      <c r="I3275" s="104"/>
      <c r="J3275" s="110" t="s">
        <v>14538</v>
      </c>
      <c r="K3275" s="110" t="s">
        <v>1095</v>
      </c>
      <c r="L3275" s="10" t="s">
        <v>12227</v>
      </c>
    </row>
    <row r="3276" spans="7:12" ht="15" x14ac:dyDescent="0.2">
      <c r="G3276" s="106"/>
      <c r="H3276" s="104" t="str">
        <f t="shared" si="56"/>
        <v/>
      </c>
      <c r="I3276" s="104"/>
      <c r="J3276" s="110" t="s">
        <v>8031</v>
      </c>
      <c r="K3276" s="110" t="s">
        <v>1095</v>
      </c>
      <c r="L3276" s="10" t="s">
        <v>12228</v>
      </c>
    </row>
    <row r="3277" spans="7:12" ht="15" x14ac:dyDescent="0.2">
      <c r="G3277" s="106"/>
      <c r="H3277" s="104" t="str">
        <f t="shared" si="56"/>
        <v/>
      </c>
      <c r="I3277" s="104"/>
      <c r="J3277" s="110" t="s">
        <v>14539</v>
      </c>
      <c r="K3277" s="110" t="s">
        <v>1095</v>
      </c>
      <c r="L3277" s="10" t="s">
        <v>12229</v>
      </c>
    </row>
    <row r="3278" spans="7:12" ht="15" x14ac:dyDescent="0.2">
      <c r="G3278" s="106"/>
      <c r="H3278" s="104" t="str">
        <f t="shared" si="56"/>
        <v/>
      </c>
      <c r="I3278" s="104"/>
      <c r="J3278" s="110" t="s">
        <v>8032</v>
      </c>
      <c r="K3278" s="110" t="s">
        <v>1095</v>
      </c>
      <c r="L3278" s="10" t="s">
        <v>12230</v>
      </c>
    </row>
    <row r="3279" spans="7:12" ht="15" x14ac:dyDescent="0.2">
      <c r="G3279" s="106"/>
      <c r="H3279" s="104" t="str">
        <f t="shared" si="56"/>
        <v/>
      </c>
      <c r="I3279" s="104"/>
      <c r="J3279" s="110" t="s">
        <v>8033</v>
      </c>
      <c r="K3279" s="110" t="s">
        <v>1095</v>
      </c>
      <c r="L3279" s="10" t="s">
        <v>12231</v>
      </c>
    </row>
    <row r="3280" spans="7:12" ht="15" x14ac:dyDescent="0.2">
      <c r="G3280" s="106"/>
      <c r="H3280" s="104" t="str">
        <f t="shared" si="56"/>
        <v/>
      </c>
      <c r="I3280" s="104"/>
      <c r="J3280" s="110" t="s">
        <v>8034</v>
      </c>
      <c r="K3280" s="110" t="s">
        <v>1095</v>
      </c>
      <c r="L3280" s="10" t="s">
        <v>1095</v>
      </c>
    </row>
    <row r="3281" spans="7:12" ht="15" x14ac:dyDescent="0.2">
      <c r="G3281" s="106"/>
      <c r="H3281" s="104" t="str">
        <f t="shared" si="56"/>
        <v/>
      </c>
      <c r="I3281" s="104"/>
      <c r="J3281" s="110" t="s">
        <v>14540</v>
      </c>
      <c r="K3281" s="110" t="s">
        <v>1095</v>
      </c>
      <c r="L3281" s="10" t="s">
        <v>12232</v>
      </c>
    </row>
    <row r="3282" spans="7:12" ht="15" x14ac:dyDescent="0.2">
      <c r="G3282" s="106"/>
      <c r="H3282" s="104" t="str">
        <f t="shared" si="56"/>
        <v/>
      </c>
      <c r="I3282" s="104"/>
      <c r="J3282" s="110" t="s">
        <v>8035</v>
      </c>
      <c r="K3282" s="110" t="s">
        <v>1095</v>
      </c>
      <c r="L3282" s="10" t="s">
        <v>12233</v>
      </c>
    </row>
    <row r="3283" spans="7:12" ht="15" x14ac:dyDescent="0.2">
      <c r="G3283" s="106"/>
      <c r="H3283" s="104" t="str">
        <f t="shared" si="56"/>
        <v/>
      </c>
      <c r="I3283" s="104"/>
      <c r="J3283" s="110" t="s">
        <v>8036</v>
      </c>
      <c r="K3283" s="110" t="s">
        <v>1095</v>
      </c>
      <c r="L3283" s="10" t="s">
        <v>12234</v>
      </c>
    </row>
    <row r="3284" spans="7:12" ht="15" x14ac:dyDescent="0.2">
      <c r="G3284" s="106"/>
      <c r="H3284" s="104" t="str">
        <f t="shared" si="56"/>
        <v/>
      </c>
      <c r="I3284" s="104"/>
      <c r="J3284" s="110" t="s">
        <v>14541</v>
      </c>
      <c r="K3284" s="110" t="s">
        <v>1095</v>
      </c>
      <c r="L3284" s="10" t="s">
        <v>12235</v>
      </c>
    </row>
    <row r="3285" spans="7:12" ht="15" x14ac:dyDescent="0.2">
      <c r="G3285" s="106"/>
      <c r="H3285" s="104" t="str">
        <f t="shared" si="56"/>
        <v/>
      </c>
      <c r="I3285" s="104"/>
      <c r="J3285" s="110" t="s">
        <v>14542</v>
      </c>
      <c r="K3285" s="110" t="s">
        <v>1095</v>
      </c>
      <c r="L3285" s="10" t="s">
        <v>12236</v>
      </c>
    </row>
    <row r="3286" spans="7:12" ht="15" x14ac:dyDescent="0.2">
      <c r="G3286" s="106"/>
      <c r="H3286" s="104" t="str">
        <f t="shared" si="56"/>
        <v/>
      </c>
      <c r="I3286" s="104"/>
      <c r="J3286" s="110" t="s">
        <v>8037</v>
      </c>
      <c r="K3286" s="110" t="s">
        <v>1095</v>
      </c>
      <c r="L3286" s="10" t="s">
        <v>1095</v>
      </c>
    </row>
    <row r="3287" spans="7:12" ht="15" x14ac:dyDescent="0.2">
      <c r="G3287" s="106"/>
      <c r="H3287" s="104" t="str">
        <f t="shared" si="56"/>
        <v/>
      </c>
      <c r="I3287" s="104"/>
      <c r="J3287" s="110" t="s">
        <v>8038</v>
      </c>
      <c r="K3287" s="110" t="s">
        <v>1095</v>
      </c>
      <c r="L3287" s="10" t="s">
        <v>12237</v>
      </c>
    </row>
    <row r="3288" spans="7:12" ht="15" x14ac:dyDescent="0.2">
      <c r="G3288" s="106"/>
      <c r="H3288" s="104" t="str">
        <f t="shared" si="56"/>
        <v/>
      </c>
      <c r="I3288" s="104"/>
      <c r="J3288" s="110" t="s">
        <v>8039</v>
      </c>
      <c r="K3288" s="110" t="s">
        <v>1095</v>
      </c>
      <c r="L3288" s="10" t="s">
        <v>12238</v>
      </c>
    </row>
    <row r="3289" spans="7:12" ht="15" x14ac:dyDescent="0.2">
      <c r="G3289" s="106"/>
      <c r="H3289" s="104" t="str">
        <f t="shared" si="56"/>
        <v/>
      </c>
      <c r="I3289" s="104"/>
      <c r="J3289" s="110" t="s">
        <v>8040</v>
      </c>
      <c r="K3289" s="110" t="s">
        <v>1095</v>
      </c>
      <c r="L3289" s="10" t="s">
        <v>12239</v>
      </c>
    </row>
    <row r="3290" spans="7:12" ht="15" x14ac:dyDescent="0.2">
      <c r="G3290" s="106"/>
      <c r="H3290" s="104" t="str">
        <f t="shared" si="56"/>
        <v/>
      </c>
      <c r="I3290" s="104"/>
      <c r="J3290" s="110" t="s">
        <v>8041</v>
      </c>
      <c r="K3290" s="110" t="s">
        <v>1095</v>
      </c>
      <c r="L3290" s="10" t="s">
        <v>12240</v>
      </c>
    </row>
    <row r="3291" spans="7:12" ht="15" x14ac:dyDescent="0.2">
      <c r="G3291" s="106"/>
      <c r="H3291" s="104" t="str">
        <f t="shared" si="56"/>
        <v/>
      </c>
      <c r="I3291" s="104"/>
      <c r="J3291" s="110" t="s">
        <v>8042</v>
      </c>
      <c r="K3291" s="110" t="s">
        <v>1095</v>
      </c>
      <c r="L3291" s="10" t="s">
        <v>12241</v>
      </c>
    </row>
    <row r="3292" spans="7:12" ht="15" x14ac:dyDescent="0.2">
      <c r="G3292" s="106"/>
      <c r="H3292" s="104" t="str">
        <f t="shared" si="56"/>
        <v/>
      </c>
      <c r="I3292" s="104"/>
      <c r="J3292" s="110" t="s">
        <v>8043</v>
      </c>
      <c r="K3292" s="110" t="s">
        <v>1095</v>
      </c>
      <c r="L3292" s="10" t="s">
        <v>12242</v>
      </c>
    </row>
    <row r="3293" spans="7:12" ht="15" x14ac:dyDescent="0.2">
      <c r="G3293" s="106"/>
      <c r="H3293" s="104" t="str">
        <f t="shared" si="56"/>
        <v/>
      </c>
      <c r="I3293" s="104"/>
      <c r="J3293" s="110" t="s">
        <v>8044</v>
      </c>
      <c r="K3293" s="110" t="s">
        <v>1095</v>
      </c>
      <c r="L3293" s="10" t="s">
        <v>12243</v>
      </c>
    </row>
    <row r="3294" spans="7:12" ht="15" x14ac:dyDescent="0.2">
      <c r="G3294" s="106"/>
      <c r="H3294" s="104" t="str">
        <f t="shared" si="56"/>
        <v/>
      </c>
      <c r="I3294" s="104"/>
      <c r="J3294" s="110" t="s">
        <v>14543</v>
      </c>
      <c r="K3294" s="110" t="s">
        <v>1095</v>
      </c>
      <c r="L3294" s="10" t="s">
        <v>12244</v>
      </c>
    </row>
    <row r="3295" spans="7:12" ht="15" x14ac:dyDescent="0.2">
      <c r="G3295" s="106"/>
      <c r="H3295" s="104" t="str">
        <f t="shared" si="56"/>
        <v/>
      </c>
      <c r="I3295" s="104"/>
      <c r="J3295" s="110" t="s">
        <v>8045</v>
      </c>
      <c r="K3295" s="110" t="s">
        <v>1095</v>
      </c>
      <c r="L3295" s="10" t="s">
        <v>12245</v>
      </c>
    </row>
    <row r="3296" spans="7:12" ht="15" x14ac:dyDescent="0.2">
      <c r="G3296" s="106"/>
      <c r="H3296" s="104" t="str">
        <f t="shared" si="56"/>
        <v/>
      </c>
      <c r="I3296" s="104"/>
      <c r="J3296" s="110" t="s">
        <v>8046</v>
      </c>
      <c r="K3296" s="110" t="s">
        <v>1095</v>
      </c>
      <c r="L3296" s="10" t="s">
        <v>12246</v>
      </c>
    </row>
    <row r="3297" spans="7:12" ht="15" x14ac:dyDescent="0.2">
      <c r="G3297" s="106"/>
      <c r="H3297" s="104" t="str">
        <f t="shared" si="56"/>
        <v/>
      </c>
      <c r="I3297" s="104"/>
      <c r="J3297" s="110" t="s">
        <v>8047</v>
      </c>
      <c r="K3297" s="110" t="s">
        <v>1095</v>
      </c>
      <c r="L3297" s="10" t="s">
        <v>12247</v>
      </c>
    </row>
    <row r="3298" spans="7:12" ht="15" x14ac:dyDescent="0.2">
      <c r="G3298" s="106"/>
      <c r="H3298" s="104" t="str">
        <f t="shared" si="56"/>
        <v/>
      </c>
      <c r="I3298" s="104"/>
      <c r="J3298" s="110" t="s">
        <v>8048</v>
      </c>
      <c r="K3298" s="110" t="s">
        <v>1095</v>
      </c>
      <c r="L3298" s="10" t="s">
        <v>12246</v>
      </c>
    </row>
    <row r="3299" spans="7:12" ht="15" x14ac:dyDescent="0.2">
      <c r="G3299" s="106"/>
      <c r="H3299" s="104" t="str">
        <f t="shared" si="56"/>
        <v/>
      </c>
      <c r="I3299" s="104"/>
      <c r="J3299" s="110" t="s">
        <v>8049</v>
      </c>
      <c r="K3299" s="110" t="s">
        <v>1095</v>
      </c>
      <c r="L3299" s="10" t="s">
        <v>12238</v>
      </c>
    </row>
    <row r="3300" spans="7:12" ht="15" x14ac:dyDescent="0.2">
      <c r="G3300" s="106"/>
      <c r="H3300" s="104" t="str">
        <f t="shared" si="56"/>
        <v/>
      </c>
      <c r="I3300" s="104"/>
      <c r="J3300" s="110" t="s">
        <v>8050</v>
      </c>
      <c r="K3300" s="110" t="s">
        <v>1095</v>
      </c>
      <c r="L3300" s="10" t="s">
        <v>12248</v>
      </c>
    </row>
    <row r="3301" spans="7:12" ht="15" x14ac:dyDescent="0.2">
      <c r="G3301" s="106"/>
      <c r="H3301" s="104" t="str">
        <f t="shared" si="56"/>
        <v/>
      </c>
      <c r="I3301" s="104"/>
      <c r="J3301" s="110" t="s">
        <v>8051</v>
      </c>
      <c r="K3301" s="110" t="s">
        <v>1095</v>
      </c>
      <c r="L3301" s="10" t="s">
        <v>12249</v>
      </c>
    </row>
    <row r="3302" spans="7:12" ht="15" x14ac:dyDescent="0.2">
      <c r="G3302" s="106"/>
      <c r="H3302" s="104" t="str">
        <f t="shared" si="56"/>
        <v/>
      </c>
      <c r="I3302" s="104"/>
      <c r="J3302" s="110" t="s">
        <v>14544</v>
      </c>
      <c r="K3302" s="110" t="s">
        <v>1095</v>
      </c>
      <c r="L3302" s="10" t="s">
        <v>12250</v>
      </c>
    </row>
    <row r="3303" spans="7:12" ht="15" x14ac:dyDescent="0.2">
      <c r="G3303" s="106"/>
      <c r="H3303" s="104" t="str">
        <f t="shared" si="56"/>
        <v/>
      </c>
      <c r="I3303" s="104"/>
      <c r="J3303" s="110" t="s">
        <v>8052</v>
      </c>
      <c r="K3303" s="110" t="s">
        <v>1095</v>
      </c>
      <c r="L3303" s="10" t="s">
        <v>12251</v>
      </c>
    </row>
    <row r="3304" spans="7:12" ht="15" x14ac:dyDescent="0.2">
      <c r="G3304" s="106"/>
      <c r="H3304" s="104" t="str">
        <f t="shared" si="56"/>
        <v/>
      </c>
      <c r="I3304" s="104"/>
      <c r="J3304" s="110" t="s">
        <v>14545</v>
      </c>
      <c r="K3304" s="110" t="s">
        <v>1095</v>
      </c>
      <c r="L3304" s="10" t="s">
        <v>12252</v>
      </c>
    </row>
    <row r="3305" spans="7:12" ht="15" x14ac:dyDescent="0.2">
      <c r="G3305" s="106"/>
      <c r="H3305" s="104" t="str">
        <f t="shared" si="56"/>
        <v/>
      </c>
      <c r="I3305" s="104"/>
      <c r="J3305" s="110" t="s">
        <v>8053</v>
      </c>
      <c r="K3305" s="110" t="s">
        <v>1095</v>
      </c>
      <c r="L3305" s="10" t="s">
        <v>12253</v>
      </c>
    </row>
    <row r="3306" spans="7:12" ht="15" x14ac:dyDescent="0.2">
      <c r="G3306" s="106"/>
      <c r="H3306" s="104" t="str">
        <f t="shared" si="56"/>
        <v/>
      </c>
      <c r="I3306" s="104"/>
      <c r="J3306" s="110" t="s">
        <v>14546</v>
      </c>
      <c r="K3306" s="110" t="s">
        <v>1095</v>
      </c>
      <c r="L3306" s="10" t="s">
        <v>12254</v>
      </c>
    </row>
    <row r="3307" spans="7:12" ht="15" x14ac:dyDescent="0.2">
      <c r="G3307" s="106"/>
      <c r="H3307" s="104" t="str">
        <f t="shared" si="56"/>
        <v/>
      </c>
      <c r="I3307" s="104"/>
      <c r="J3307" s="110" t="s">
        <v>14547</v>
      </c>
      <c r="K3307" s="110" t="s">
        <v>1095</v>
      </c>
      <c r="L3307" s="10" t="s">
        <v>12255</v>
      </c>
    </row>
    <row r="3308" spans="7:12" ht="15" x14ac:dyDescent="0.2">
      <c r="G3308" s="106"/>
      <c r="H3308" s="104" t="str">
        <f t="shared" si="56"/>
        <v/>
      </c>
      <c r="I3308" s="104"/>
      <c r="J3308" s="110" t="s">
        <v>14548</v>
      </c>
      <c r="K3308" s="110" t="s">
        <v>1095</v>
      </c>
      <c r="L3308" s="10" t="s">
        <v>12256</v>
      </c>
    </row>
    <row r="3309" spans="7:12" ht="15" x14ac:dyDescent="0.2">
      <c r="G3309" s="106"/>
      <c r="H3309" s="104" t="str">
        <f t="shared" si="56"/>
        <v/>
      </c>
      <c r="I3309" s="104"/>
      <c r="J3309" s="110" t="s">
        <v>14549</v>
      </c>
      <c r="K3309" s="110" t="s">
        <v>1095</v>
      </c>
      <c r="L3309" s="10" t="s">
        <v>12257</v>
      </c>
    </row>
    <row r="3310" spans="7:12" ht="15" x14ac:dyDescent="0.2">
      <c r="G3310" s="106"/>
      <c r="H3310" s="104" t="str">
        <f t="shared" si="56"/>
        <v/>
      </c>
      <c r="I3310" s="104"/>
      <c r="J3310" s="110" t="s">
        <v>8054</v>
      </c>
      <c r="K3310" s="110" t="s">
        <v>1095</v>
      </c>
      <c r="L3310" s="10" t="s">
        <v>12258</v>
      </c>
    </row>
    <row r="3311" spans="7:12" ht="15" x14ac:dyDescent="0.2">
      <c r="G3311" s="106"/>
      <c r="H3311" s="104" t="str">
        <f t="shared" si="56"/>
        <v/>
      </c>
      <c r="I3311" s="104"/>
      <c r="J3311" s="110" t="s">
        <v>8055</v>
      </c>
      <c r="K3311" s="110" t="s">
        <v>1095</v>
      </c>
      <c r="L3311" s="10" t="s">
        <v>12259</v>
      </c>
    </row>
    <row r="3312" spans="7:12" ht="15" x14ac:dyDescent="0.2">
      <c r="G3312" s="106"/>
      <c r="H3312" s="104" t="str">
        <f t="shared" si="56"/>
        <v/>
      </c>
      <c r="I3312" s="104"/>
      <c r="J3312" s="110" t="s">
        <v>14550</v>
      </c>
      <c r="K3312" s="110" t="s">
        <v>1095</v>
      </c>
      <c r="L3312" s="10" t="s">
        <v>12260</v>
      </c>
    </row>
    <row r="3313" spans="7:12" ht="15" x14ac:dyDescent="0.2">
      <c r="G3313" s="106"/>
      <c r="H3313" s="104" t="str">
        <f t="shared" si="56"/>
        <v/>
      </c>
      <c r="I3313" s="104"/>
      <c r="J3313" s="110" t="s">
        <v>8056</v>
      </c>
      <c r="K3313" s="110" t="s">
        <v>1095</v>
      </c>
      <c r="L3313" s="10" t="s">
        <v>12261</v>
      </c>
    </row>
    <row r="3314" spans="7:12" ht="15" x14ac:dyDescent="0.2">
      <c r="G3314" s="106"/>
      <c r="H3314" s="104" t="str">
        <f t="shared" si="56"/>
        <v/>
      </c>
      <c r="I3314" s="104"/>
      <c r="J3314" s="110" t="s">
        <v>14551</v>
      </c>
      <c r="K3314" s="110" t="s">
        <v>1095</v>
      </c>
      <c r="L3314" s="10" t="s">
        <v>12262</v>
      </c>
    </row>
    <row r="3315" spans="7:12" ht="15" x14ac:dyDescent="0.2">
      <c r="G3315" s="106"/>
      <c r="H3315" s="104" t="str">
        <f t="shared" si="56"/>
        <v/>
      </c>
      <c r="I3315" s="104"/>
      <c r="J3315" s="110" t="s">
        <v>14552</v>
      </c>
      <c r="K3315" s="110" t="s">
        <v>1095</v>
      </c>
      <c r="L3315" s="10" t="s">
        <v>12263</v>
      </c>
    </row>
    <row r="3316" spans="7:12" ht="15" x14ac:dyDescent="0.2">
      <c r="G3316" s="106"/>
      <c r="H3316" s="104" t="str">
        <f t="shared" si="56"/>
        <v/>
      </c>
      <c r="I3316" s="104"/>
      <c r="J3316" s="110" t="s">
        <v>14553</v>
      </c>
      <c r="K3316" s="110" t="s">
        <v>1095</v>
      </c>
      <c r="L3316" s="10" t="s">
        <v>12264</v>
      </c>
    </row>
    <row r="3317" spans="7:12" ht="15" x14ac:dyDescent="0.2">
      <c r="G3317" s="106"/>
      <c r="H3317" s="104" t="str">
        <f t="shared" si="56"/>
        <v/>
      </c>
      <c r="I3317" s="104"/>
      <c r="J3317" s="110" t="s">
        <v>8057</v>
      </c>
      <c r="K3317" s="110" t="s">
        <v>1095</v>
      </c>
      <c r="L3317" s="10" t="s">
        <v>12265</v>
      </c>
    </row>
    <row r="3318" spans="7:12" ht="15" x14ac:dyDescent="0.2">
      <c r="G3318" s="106"/>
      <c r="H3318" s="104" t="str">
        <f t="shared" si="56"/>
        <v/>
      </c>
      <c r="I3318" s="104"/>
      <c r="J3318" s="110" t="s">
        <v>8058</v>
      </c>
      <c r="K3318" s="110" t="s">
        <v>1095</v>
      </c>
      <c r="L3318" s="10" t="s">
        <v>12266</v>
      </c>
    </row>
    <row r="3319" spans="7:12" ht="15" x14ac:dyDescent="0.2">
      <c r="G3319" s="106"/>
      <c r="H3319" s="104" t="str">
        <f t="shared" si="56"/>
        <v/>
      </c>
      <c r="I3319" s="104"/>
      <c r="J3319" s="110" t="s">
        <v>14554</v>
      </c>
      <c r="K3319" s="110" t="s">
        <v>1095</v>
      </c>
      <c r="L3319" s="10" t="s">
        <v>12267</v>
      </c>
    </row>
    <row r="3320" spans="7:12" ht="15" x14ac:dyDescent="0.2">
      <c r="G3320" s="106"/>
      <c r="H3320" s="104" t="str">
        <f t="shared" si="56"/>
        <v/>
      </c>
      <c r="I3320" s="104"/>
      <c r="J3320" s="110" t="s">
        <v>14555</v>
      </c>
      <c r="K3320" s="110" t="s">
        <v>1095</v>
      </c>
      <c r="L3320" s="10" t="s">
        <v>12268</v>
      </c>
    </row>
    <row r="3321" spans="7:12" ht="15" x14ac:dyDescent="0.2">
      <c r="G3321" s="106"/>
      <c r="H3321" s="104" t="str">
        <f t="shared" si="56"/>
        <v/>
      </c>
      <c r="I3321" s="104"/>
      <c r="J3321" s="110" t="s">
        <v>8059</v>
      </c>
      <c r="K3321" s="110" t="s">
        <v>1095</v>
      </c>
      <c r="L3321" s="10" t="s">
        <v>12269</v>
      </c>
    </row>
    <row r="3322" spans="7:12" ht="15" x14ac:dyDescent="0.2">
      <c r="G3322" s="106"/>
      <c r="H3322" s="104" t="str">
        <f t="shared" si="56"/>
        <v/>
      </c>
      <c r="I3322" s="104"/>
      <c r="J3322" s="110" t="s">
        <v>14556</v>
      </c>
      <c r="K3322" s="110" t="s">
        <v>1095</v>
      </c>
      <c r="L3322" s="10" t="s">
        <v>12270</v>
      </c>
    </row>
    <row r="3323" spans="7:12" ht="15" x14ac:dyDescent="0.2">
      <c r="G3323" s="106"/>
      <c r="H3323" s="104" t="str">
        <f t="shared" si="56"/>
        <v/>
      </c>
      <c r="I3323" s="104"/>
      <c r="J3323" s="110" t="s">
        <v>8060</v>
      </c>
      <c r="K3323" s="110" t="s">
        <v>1095</v>
      </c>
      <c r="L3323" s="10" t="s">
        <v>1095</v>
      </c>
    </row>
    <row r="3324" spans="7:12" ht="15" x14ac:dyDescent="0.2">
      <c r="G3324" s="106"/>
      <c r="H3324" s="104" t="str">
        <f t="shared" si="56"/>
        <v/>
      </c>
      <c r="I3324" s="104"/>
      <c r="J3324" s="110" t="s">
        <v>8061</v>
      </c>
      <c r="K3324" s="110" t="s">
        <v>1095</v>
      </c>
      <c r="L3324" s="10" t="s">
        <v>12271</v>
      </c>
    </row>
    <row r="3325" spans="7:12" ht="15" x14ac:dyDescent="0.2">
      <c r="G3325" s="106"/>
      <c r="H3325" s="104" t="str">
        <f t="shared" si="56"/>
        <v/>
      </c>
      <c r="I3325" s="104"/>
      <c r="J3325" s="110" t="s">
        <v>8062</v>
      </c>
      <c r="K3325" s="110" t="s">
        <v>1095</v>
      </c>
      <c r="L3325" s="10" t="s">
        <v>12272</v>
      </c>
    </row>
    <row r="3326" spans="7:12" ht="15" x14ac:dyDescent="0.2">
      <c r="G3326" s="106"/>
      <c r="H3326" s="104" t="str">
        <f t="shared" si="56"/>
        <v/>
      </c>
      <c r="I3326" s="104"/>
      <c r="J3326" s="110" t="s">
        <v>8063</v>
      </c>
      <c r="K3326" s="110" t="s">
        <v>1095</v>
      </c>
      <c r="L3326" s="10" t="s">
        <v>12273</v>
      </c>
    </row>
    <row r="3327" spans="7:12" ht="15" x14ac:dyDescent="0.2">
      <c r="G3327" s="106"/>
      <c r="H3327" s="104" t="str">
        <f t="shared" si="56"/>
        <v/>
      </c>
      <c r="I3327" s="104"/>
      <c r="J3327" s="110" t="s">
        <v>8064</v>
      </c>
      <c r="K3327" s="110" t="s">
        <v>1095</v>
      </c>
      <c r="L3327" s="10" t="s">
        <v>12274</v>
      </c>
    </row>
    <row r="3328" spans="7:12" ht="15" x14ac:dyDescent="0.2">
      <c r="G3328" s="106"/>
      <c r="H3328" s="104" t="str">
        <f t="shared" si="56"/>
        <v/>
      </c>
      <c r="I3328" s="104"/>
      <c r="J3328" s="110" t="s">
        <v>8065</v>
      </c>
      <c r="K3328" s="110" t="s">
        <v>1095</v>
      </c>
      <c r="L3328" s="10" t="s">
        <v>12275</v>
      </c>
    </row>
    <row r="3329" spans="7:12" ht="15" x14ac:dyDescent="0.2">
      <c r="G3329" s="106"/>
      <c r="H3329" s="104" t="str">
        <f t="shared" si="56"/>
        <v/>
      </c>
      <c r="I3329" s="104"/>
      <c r="J3329" s="110" t="s">
        <v>8066</v>
      </c>
      <c r="K3329" s="110" t="s">
        <v>1095</v>
      </c>
      <c r="L3329" s="10" t="s">
        <v>12276</v>
      </c>
    </row>
    <row r="3330" spans="7:12" ht="15" x14ac:dyDescent="0.2">
      <c r="G3330" s="106"/>
      <c r="H3330" s="104" t="str">
        <f t="shared" si="56"/>
        <v/>
      </c>
      <c r="I3330" s="104"/>
      <c r="J3330" s="110" t="s">
        <v>8067</v>
      </c>
      <c r="K3330" s="110" t="s">
        <v>1095</v>
      </c>
      <c r="L3330" s="10" t="s">
        <v>12277</v>
      </c>
    </row>
    <row r="3331" spans="7:12" ht="15" x14ac:dyDescent="0.2">
      <c r="G3331" s="106"/>
      <c r="H3331" s="104" t="str">
        <f t="shared" si="56"/>
        <v/>
      </c>
      <c r="I3331" s="104"/>
      <c r="J3331" s="110" t="s">
        <v>8068</v>
      </c>
      <c r="K3331" s="110" t="s">
        <v>1095</v>
      </c>
      <c r="L3331" s="10" t="s">
        <v>12278</v>
      </c>
    </row>
    <row r="3332" spans="7:12" ht="15" x14ac:dyDescent="0.2">
      <c r="G3332" s="106"/>
      <c r="H3332" s="104" t="str">
        <f t="shared" si="56"/>
        <v/>
      </c>
      <c r="I3332" s="104"/>
      <c r="J3332" s="110" t="s">
        <v>8069</v>
      </c>
      <c r="K3332" s="110" t="s">
        <v>1095</v>
      </c>
      <c r="L3332" s="10" t="s">
        <v>12279</v>
      </c>
    </row>
    <row r="3333" spans="7:12" ht="15" x14ac:dyDescent="0.2">
      <c r="G3333" s="106"/>
      <c r="H3333" s="104" t="str">
        <f t="shared" si="56"/>
        <v/>
      </c>
      <c r="I3333" s="104"/>
      <c r="J3333" s="110" t="s">
        <v>8070</v>
      </c>
      <c r="K3333" s="110" t="s">
        <v>1095</v>
      </c>
      <c r="L3333" s="10" t="s">
        <v>12280</v>
      </c>
    </row>
    <row r="3334" spans="7:12" ht="15" x14ac:dyDescent="0.2">
      <c r="G3334" s="106"/>
      <c r="H3334" s="104" t="str">
        <f t="shared" si="56"/>
        <v/>
      </c>
      <c r="I3334" s="104"/>
      <c r="J3334" s="110" t="s">
        <v>8071</v>
      </c>
      <c r="K3334" s="110" t="s">
        <v>1095</v>
      </c>
      <c r="L3334" s="10" t="s">
        <v>12281</v>
      </c>
    </row>
    <row r="3335" spans="7:12" ht="15" x14ac:dyDescent="0.2">
      <c r="G3335" s="106"/>
      <c r="H3335" s="104" t="str">
        <f t="shared" si="56"/>
        <v/>
      </c>
      <c r="I3335" s="104"/>
      <c r="J3335" s="110" t="s">
        <v>14557</v>
      </c>
      <c r="K3335" s="110" t="s">
        <v>1095</v>
      </c>
      <c r="L3335" s="10" t="s">
        <v>12282</v>
      </c>
    </row>
    <row r="3336" spans="7:12" ht="15" x14ac:dyDescent="0.2">
      <c r="G3336" s="106"/>
      <c r="H3336" s="104" t="str">
        <f t="shared" si="56"/>
        <v/>
      </c>
      <c r="I3336" s="104"/>
      <c r="J3336" s="110" t="s">
        <v>14558</v>
      </c>
      <c r="K3336" s="110" t="s">
        <v>1095</v>
      </c>
      <c r="L3336" s="10" t="s">
        <v>12283</v>
      </c>
    </row>
    <row r="3337" spans="7:12" ht="15" x14ac:dyDescent="0.2">
      <c r="G3337" s="106"/>
      <c r="H3337" s="104" t="str">
        <f t="shared" ref="H3337:H3400" si="57">IF(I3337="","",IFERROR((INDEX(A:D,MATCH($I3337,D:D,0),2)),""))</f>
        <v/>
      </c>
      <c r="I3337" s="104"/>
      <c r="J3337" s="110" t="s">
        <v>14559</v>
      </c>
      <c r="K3337" s="110" t="s">
        <v>1095</v>
      </c>
      <c r="L3337" s="10" t="s">
        <v>12284</v>
      </c>
    </row>
    <row r="3338" spans="7:12" ht="15" x14ac:dyDescent="0.2">
      <c r="G3338" s="106"/>
      <c r="H3338" s="104" t="str">
        <f t="shared" si="57"/>
        <v/>
      </c>
      <c r="I3338" s="104"/>
      <c r="J3338" s="110" t="s">
        <v>14560</v>
      </c>
      <c r="K3338" s="110" t="s">
        <v>1095</v>
      </c>
      <c r="L3338" s="10" t="s">
        <v>12285</v>
      </c>
    </row>
    <row r="3339" spans="7:12" ht="15" x14ac:dyDescent="0.2">
      <c r="G3339" s="106"/>
      <c r="H3339" s="104" t="str">
        <f t="shared" si="57"/>
        <v/>
      </c>
      <c r="I3339" s="104"/>
      <c r="J3339" s="110" t="s">
        <v>8072</v>
      </c>
      <c r="K3339" s="110" t="s">
        <v>1095</v>
      </c>
      <c r="L3339" s="10" t="s">
        <v>12286</v>
      </c>
    </row>
    <row r="3340" spans="7:12" ht="15" x14ac:dyDescent="0.2">
      <c r="G3340" s="106"/>
      <c r="H3340" s="104" t="str">
        <f t="shared" si="57"/>
        <v/>
      </c>
      <c r="I3340" s="104"/>
      <c r="J3340" s="110" t="s">
        <v>8073</v>
      </c>
      <c r="K3340" s="110" t="s">
        <v>1095</v>
      </c>
      <c r="L3340" s="10" t="s">
        <v>12287</v>
      </c>
    </row>
    <row r="3341" spans="7:12" ht="15" x14ac:dyDescent="0.2">
      <c r="G3341" s="106"/>
      <c r="H3341" s="104" t="str">
        <f t="shared" si="57"/>
        <v/>
      </c>
      <c r="I3341" s="104"/>
      <c r="J3341" s="110" t="s">
        <v>14561</v>
      </c>
      <c r="K3341" s="110" t="s">
        <v>1095</v>
      </c>
      <c r="L3341" s="10" t="s">
        <v>12288</v>
      </c>
    </row>
    <row r="3342" spans="7:12" ht="15" x14ac:dyDescent="0.2">
      <c r="G3342" s="106"/>
      <c r="H3342" s="104" t="str">
        <f t="shared" si="57"/>
        <v/>
      </c>
      <c r="I3342" s="104"/>
      <c r="J3342" s="110" t="s">
        <v>14562</v>
      </c>
      <c r="K3342" s="110" t="s">
        <v>1095</v>
      </c>
      <c r="L3342" s="10" t="s">
        <v>12288</v>
      </c>
    </row>
    <row r="3343" spans="7:12" ht="15" x14ac:dyDescent="0.2">
      <c r="G3343" s="106"/>
      <c r="H3343" s="104" t="str">
        <f t="shared" si="57"/>
        <v/>
      </c>
      <c r="I3343" s="104"/>
      <c r="J3343" s="110" t="s">
        <v>8074</v>
      </c>
      <c r="K3343" s="110" t="s">
        <v>1095</v>
      </c>
      <c r="L3343" s="10" t="s">
        <v>1095</v>
      </c>
    </row>
    <row r="3344" spans="7:12" ht="15" x14ac:dyDescent="0.2">
      <c r="G3344" s="106"/>
      <c r="H3344" s="104" t="str">
        <f t="shared" si="57"/>
        <v/>
      </c>
      <c r="I3344" s="104"/>
      <c r="J3344" s="110" t="s">
        <v>8075</v>
      </c>
      <c r="K3344" s="110" t="s">
        <v>1095</v>
      </c>
      <c r="L3344" s="10" t="s">
        <v>12289</v>
      </c>
    </row>
    <row r="3345" spans="7:12" ht="15" x14ac:dyDescent="0.2">
      <c r="G3345" s="106"/>
      <c r="H3345" s="104" t="str">
        <f t="shared" si="57"/>
        <v/>
      </c>
      <c r="I3345" s="104"/>
      <c r="J3345" s="110" t="s">
        <v>8076</v>
      </c>
      <c r="K3345" s="110" t="s">
        <v>1095</v>
      </c>
      <c r="L3345" s="10" t="s">
        <v>12290</v>
      </c>
    </row>
    <row r="3346" spans="7:12" ht="15" x14ac:dyDescent="0.2">
      <c r="G3346" s="106"/>
      <c r="H3346" s="104" t="str">
        <f t="shared" si="57"/>
        <v/>
      </c>
      <c r="I3346" s="104"/>
      <c r="J3346" s="110" t="s">
        <v>8077</v>
      </c>
      <c r="K3346" s="110" t="s">
        <v>1095</v>
      </c>
      <c r="L3346" s="10" t="s">
        <v>12290</v>
      </c>
    </row>
    <row r="3347" spans="7:12" ht="15" x14ac:dyDescent="0.2">
      <c r="G3347" s="106"/>
      <c r="H3347" s="104" t="str">
        <f t="shared" si="57"/>
        <v/>
      </c>
      <c r="I3347" s="104"/>
      <c r="J3347" s="110" t="s">
        <v>8078</v>
      </c>
      <c r="K3347" s="110" t="s">
        <v>1095</v>
      </c>
      <c r="L3347" s="10" t="s">
        <v>12291</v>
      </c>
    </row>
    <row r="3348" spans="7:12" ht="15" x14ac:dyDescent="0.2">
      <c r="G3348" s="106"/>
      <c r="H3348" s="104" t="str">
        <f t="shared" si="57"/>
        <v/>
      </c>
      <c r="I3348" s="104"/>
      <c r="J3348" s="110" t="s">
        <v>8079</v>
      </c>
      <c r="K3348" s="110" t="s">
        <v>1095</v>
      </c>
      <c r="L3348" s="10" t="s">
        <v>12292</v>
      </c>
    </row>
    <row r="3349" spans="7:12" ht="15" x14ac:dyDescent="0.2">
      <c r="G3349" s="106"/>
      <c r="H3349" s="104" t="str">
        <f t="shared" si="57"/>
        <v/>
      </c>
      <c r="I3349" s="104"/>
      <c r="J3349" s="110" t="s">
        <v>8080</v>
      </c>
      <c r="K3349" s="110" t="s">
        <v>1095</v>
      </c>
      <c r="L3349" s="10" t="s">
        <v>12293</v>
      </c>
    </row>
    <row r="3350" spans="7:12" ht="15" x14ac:dyDescent="0.2">
      <c r="G3350" s="106"/>
      <c r="H3350" s="104" t="str">
        <f t="shared" si="57"/>
        <v/>
      </c>
      <c r="I3350" s="104"/>
      <c r="J3350" s="110" t="s">
        <v>8081</v>
      </c>
      <c r="K3350" s="110" t="s">
        <v>1095</v>
      </c>
      <c r="L3350" s="10" t="s">
        <v>12294</v>
      </c>
    </row>
    <row r="3351" spans="7:12" ht="15" x14ac:dyDescent="0.2">
      <c r="G3351" s="106"/>
      <c r="H3351" s="104" t="str">
        <f t="shared" si="57"/>
        <v/>
      </c>
      <c r="I3351" s="104"/>
      <c r="J3351" s="110" t="s">
        <v>8082</v>
      </c>
      <c r="K3351" s="110" t="s">
        <v>1095</v>
      </c>
      <c r="L3351" s="10" t="s">
        <v>12295</v>
      </c>
    </row>
    <row r="3352" spans="7:12" ht="15" x14ac:dyDescent="0.2">
      <c r="G3352" s="106"/>
      <c r="H3352" s="104" t="str">
        <f t="shared" si="57"/>
        <v/>
      </c>
      <c r="I3352" s="104"/>
      <c r="J3352" s="110" t="s">
        <v>8083</v>
      </c>
      <c r="K3352" s="110" t="s">
        <v>1095</v>
      </c>
      <c r="L3352" s="10" t="s">
        <v>12296</v>
      </c>
    </row>
    <row r="3353" spans="7:12" ht="15" x14ac:dyDescent="0.2">
      <c r="G3353" s="106"/>
      <c r="H3353" s="104" t="str">
        <f t="shared" si="57"/>
        <v/>
      </c>
      <c r="I3353" s="104"/>
      <c r="J3353" s="110" t="s">
        <v>8084</v>
      </c>
      <c r="K3353" s="110" t="s">
        <v>1095</v>
      </c>
      <c r="L3353" s="10" t="s">
        <v>12297</v>
      </c>
    </row>
    <row r="3354" spans="7:12" ht="15" x14ac:dyDescent="0.2">
      <c r="G3354" s="106"/>
      <c r="H3354" s="104" t="str">
        <f t="shared" si="57"/>
        <v/>
      </c>
      <c r="I3354" s="104"/>
      <c r="J3354" s="110" t="s">
        <v>8085</v>
      </c>
      <c r="K3354" s="110" t="s">
        <v>1095</v>
      </c>
      <c r="L3354" s="10" t="s">
        <v>12298</v>
      </c>
    </row>
    <row r="3355" spans="7:12" ht="15" x14ac:dyDescent="0.2">
      <c r="G3355" s="106"/>
      <c r="H3355" s="104" t="str">
        <f t="shared" si="57"/>
        <v/>
      </c>
      <c r="I3355" s="104"/>
      <c r="J3355" s="110" t="s">
        <v>8086</v>
      </c>
      <c r="K3355" s="110" t="s">
        <v>1095</v>
      </c>
      <c r="L3355" s="10" t="s">
        <v>12299</v>
      </c>
    </row>
    <row r="3356" spans="7:12" ht="15" x14ac:dyDescent="0.2">
      <c r="G3356" s="106"/>
      <c r="H3356" s="104" t="str">
        <f t="shared" si="57"/>
        <v/>
      </c>
      <c r="I3356" s="104"/>
      <c r="J3356" s="110" t="s">
        <v>8087</v>
      </c>
      <c r="K3356" s="110" t="s">
        <v>1095</v>
      </c>
      <c r="L3356" s="10" t="s">
        <v>12300</v>
      </c>
    </row>
    <row r="3357" spans="7:12" ht="15" x14ac:dyDescent="0.2">
      <c r="G3357" s="106"/>
      <c r="H3357" s="104" t="str">
        <f t="shared" si="57"/>
        <v/>
      </c>
      <c r="I3357" s="104"/>
      <c r="J3357" s="110" t="s">
        <v>8088</v>
      </c>
      <c r="K3357" s="110" t="s">
        <v>1095</v>
      </c>
      <c r="L3357" s="10" t="s">
        <v>12301</v>
      </c>
    </row>
    <row r="3358" spans="7:12" ht="15" x14ac:dyDescent="0.2">
      <c r="G3358" s="106"/>
      <c r="H3358" s="104" t="str">
        <f t="shared" si="57"/>
        <v/>
      </c>
      <c r="I3358" s="104"/>
      <c r="J3358" s="110" t="s">
        <v>8089</v>
      </c>
      <c r="K3358" s="110" t="s">
        <v>1095</v>
      </c>
      <c r="L3358" s="10" t="s">
        <v>12302</v>
      </c>
    </row>
    <row r="3359" spans="7:12" ht="15" x14ac:dyDescent="0.2">
      <c r="G3359" s="106"/>
      <c r="H3359" s="104" t="str">
        <f t="shared" si="57"/>
        <v/>
      </c>
      <c r="I3359" s="104"/>
      <c r="J3359" s="110" t="s">
        <v>8090</v>
      </c>
      <c r="K3359" s="110" t="s">
        <v>1095</v>
      </c>
      <c r="L3359" s="10" t="s">
        <v>12303</v>
      </c>
    </row>
    <row r="3360" spans="7:12" ht="15" x14ac:dyDescent="0.2">
      <c r="G3360" s="106"/>
      <c r="H3360" s="104" t="str">
        <f t="shared" si="57"/>
        <v/>
      </c>
      <c r="I3360" s="104"/>
      <c r="J3360" s="110" t="s">
        <v>8091</v>
      </c>
      <c r="K3360" s="110" t="s">
        <v>1095</v>
      </c>
      <c r="L3360" s="10" t="s">
        <v>12304</v>
      </c>
    </row>
    <row r="3361" spans="7:12" ht="15" x14ac:dyDescent="0.2">
      <c r="G3361" s="106"/>
      <c r="H3361" s="104" t="str">
        <f t="shared" si="57"/>
        <v/>
      </c>
      <c r="I3361" s="104"/>
      <c r="J3361" s="110" t="s">
        <v>8092</v>
      </c>
      <c r="K3361" s="110" t="s">
        <v>1095</v>
      </c>
      <c r="L3361" s="10" t="s">
        <v>12305</v>
      </c>
    </row>
    <row r="3362" spans="7:12" ht="15" x14ac:dyDescent="0.2">
      <c r="G3362" s="106"/>
      <c r="H3362" s="104" t="str">
        <f t="shared" si="57"/>
        <v/>
      </c>
      <c r="I3362" s="104"/>
      <c r="J3362" s="110" t="s">
        <v>8093</v>
      </c>
      <c r="K3362" s="110" t="s">
        <v>1095</v>
      </c>
      <c r="L3362" s="10" t="s">
        <v>12306</v>
      </c>
    </row>
    <row r="3363" spans="7:12" ht="15" x14ac:dyDescent="0.2">
      <c r="G3363" s="106"/>
      <c r="H3363" s="104" t="str">
        <f t="shared" si="57"/>
        <v/>
      </c>
      <c r="I3363" s="104"/>
      <c r="J3363" s="110" t="s">
        <v>14035</v>
      </c>
      <c r="K3363" s="110" t="s">
        <v>1095</v>
      </c>
      <c r="L3363" s="10" t="s">
        <v>12307</v>
      </c>
    </row>
    <row r="3364" spans="7:12" ht="15" x14ac:dyDescent="0.2">
      <c r="G3364" s="106"/>
      <c r="H3364" s="104" t="str">
        <f t="shared" si="57"/>
        <v/>
      </c>
      <c r="I3364" s="104"/>
      <c r="J3364" s="110" t="s">
        <v>14563</v>
      </c>
      <c r="K3364" s="110" t="s">
        <v>1095</v>
      </c>
      <c r="L3364" s="10" t="s">
        <v>12308</v>
      </c>
    </row>
    <row r="3365" spans="7:12" ht="15" x14ac:dyDescent="0.2">
      <c r="G3365" s="106"/>
      <c r="H3365" s="104" t="str">
        <f t="shared" si="57"/>
        <v/>
      </c>
      <c r="I3365" s="104"/>
      <c r="J3365" s="110" t="s">
        <v>8094</v>
      </c>
      <c r="K3365" s="110" t="s">
        <v>1095</v>
      </c>
      <c r="L3365" s="10" t="s">
        <v>12309</v>
      </c>
    </row>
    <row r="3366" spans="7:12" ht="15" x14ac:dyDescent="0.2">
      <c r="G3366" s="106"/>
      <c r="H3366" s="104" t="str">
        <f t="shared" si="57"/>
        <v/>
      </c>
      <c r="I3366" s="104"/>
      <c r="J3366" s="110" t="s">
        <v>8095</v>
      </c>
      <c r="K3366" s="110" t="s">
        <v>1095</v>
      </c>
      <c r="L3366" s="10" t="s">
        <v>12310</v>
      </c>
    </row>
    <row r="3367" spans="7:12" ht="15" x14ac:dyDescent="0.2">
      <c r="G3367" s="106"/>
      <c r="H3367" s="104" t="str">
        <f t="shared" si="57"/>
        <v/>
      </c>
      <c r="I3367" s="104"/>
      <c r="J3367" s="110" t="s">
        <v>8096</v>
      </c>
      <c r="K3367" s="110" t="s">
        <v>1095</v>
      </c>
      <c r="L3367" s="10" t="s">
        <v>12311</v>
      </c>
    </row>
    <row r="3368" spans="7:12" ht="15" x14ac:dyDescent="0.2">
      <c r="G3368" s="106"/>
      <c r="H3368" s="104" t="str">
        <f t="shared" si="57"/>
        <v/>
      </c>
      <c r="I3368" s="104"/>
      <c r="J3368" s="110" t="s">
        <v>8097</v>
      </c>
      <c r="K3368" s="110" t="s">
        <v>1095</v>
      </c>
      <c r="L3368" s="10" t="s">
        <v>12312</v>
      </c>
    </row>
    <row r="3369" spans="7:12" ht="15" x14ac:dyDescent="0.2">
      <c r="G3369" s="106"/>
      <c r="H3369" s="104" t="str">
        <f t="shared" si="57"/>
        <v/>
      </c>
      <c r="I3369" s="104"/>
      <c r="J3369" s="110" t="s">
        <v>8098</v>
      </c>
      <c r="K3369" s="110" t="s">
        <v>1095</v>
      </c>
      <c r="L3369" s="10" t="s">
        <v>12313</v>
      </c>
    </row>
    <row r="3370" spans="7:12" ht="15" x14ac:dyDescent="0.2">
      <c r="G3370" s="106"/>
      <c r="H3370" s="104" t="str">
        <f t="shared" si="57"/>
        <v/>
      </c>
      <c r="I3370" s="104"/>
      <c r="J3370" s="110" t="s">
        <v>14564</v>
      </c>
      <c r="K3370" s="110" t="s">
        <v>1095</v>
      </c>
      <c r="L3370" s="10" t="s">
        <v>12314</v>
      </c>
    </row>
    <row r="3371" spans="7:12" ht="15" x14ac:dyDescent="0.2">
      <c r="G3371" s="106"/>
      <c r="H3371" s="104" t="str">
        <f t="shared" si="57"/>
        <v/>
      </c>
      <c r="I3371" s="104"/>
      <c r="J3371" s="110" t="s">
        <v>14565</v>
      </c>
      <c r="K3371" s="110" t="s">
        <v>1095</v>
      </c>
      <c r="L3371" s="10" t="s">
        <v>12315</v>
      </c>
    </row>
    <row r="3372" spans="7:12" ht="15" x14ac:dyDescent="0.2">
      <c r="G3372" s="106"/>
      <c r="H3372" s="104" t="str">
        <f t="shared" si="57"/>
        <v/>
      </c>
      <c r="I3372" s="104"/>
      <c r="J3372" s="110" t="s">
        <v>8099</v>
      </c>
      <c r="K3372" s="110" t="s">
        <v>1095</v>
      </c>
      <c r="L3372" s="10" t="s">
        <v>12295</v>
      </c>
    </row>
    <row r="3373" spans="7:12" ht="15" x14ac:dyDescent="0.2">
      <c r="G3373" s="106"/>
      <c r="H3373" s="104" t="str">
        <f t="shared" si="57"/>
        <v/>
      </c>
      <c r="I3373" s="104"/>
      <c r="J3373" s="110" t="s">
        <v>8100</v>
      </c>
      <c r="K3373" s="110" t="s">
        <v>1095</v>
      </c>
      <c r="L3373" s="10" t="s">
        <v>12316</v>
      </c>
    </row>
    <row r="3374" spans="7:12" ht="15" x14ac:dyDescent="0.2">
      <c r="G3374" s="106"/>
      <c r="H3374" s="104" t="str">
        <f t="shared" si="57"/>
        <v/>
      </c>
      <c r="I3374" s="104"/>
      <c r="J3374" s="110" t="s">
        <v>8101</v>
      </c>
      <c r="K3374" s="110" t="s">
        <v>1095</v>
      </c>
      <c r="L3374" s="10" t="s">
        <v>1095</v>
      </c>
    </row>
    <row r="3375" spans="7:12" ht="15" x14ac:dyDescent="0.2">
      <c r="G3375" s="106"/>
      <c r="H3375" s="104" t="str">
        <f t="shared" si="57"/>
        <v/>
      </c>
      <c r="I3375" s="104"/>
      <c r="J3375" s="110" t="s">
        <v>8102</v>
      </c>
      <c r="K3375" s="110" t="s">
        <v>1095</v>
      </c>
      <c r="L3375" s="10" t="s">
        <v>1095</v>
      </c>
    </row>
    <row r="3376" spans="7:12" ht="15" x14ac:dyDescent="0.2">
      <c r="G3376" s="106"/>
      <c r="H3376" s="104" t="str">
        <f t="shared" si="57"/>
        <v/>
      </c>
      <c r="I3376" s="104"/>
      <c r="J3376" s="110" t="s">
        <v>8103</v>
      </c>
      <c r="K3376" s="110" t="s">
        <v>1095</v>
      </c>
      <c r="L3376" s="10" t="s">
        <v>12317</v>
      </c>
    </row>
    <row r="3377" spans="7:12" ht="15" x14ac:dyDescent="0.2">
      <c r="G3377" s="106"/>
      <c r="H3377" s="104" t="str">
        <f t="shared" si="57"/>
        <v/>
      </c>
      <c r="I3377" s="104"/>
      <c r="J3377" s="110" t="s">
        <v>8104</v>
      </c>
      <c r="K3377" s="110" t="s">
        <v>1095</v>
      </c>
      <c r="L3377" s="10" t="s">
        <v>12318</v>
      </c>
    </row>
    <row r="3378" spans="7:12" ht="15" x14ac:dyDescent="0.2">
      <c r="G3378" s="106"/>
      <c r="H3378" s="104" t="str">
        <f t="shared" si="57"/>
        <v/>
      </c>
      <c r="I3378" s="104"/>
      <c r="J3378" s="110" t="s">
        <v>14566</v>
      </c>
      <c r="K3378" s="110" t="s">
        <v>1095</v>
      </c>
      <c r="L3378" s="10" t="s">
        <v>12319</v>
      </c>
    </row>
    <row r="3379" spans="7:12" ht="15" x14ac:dyDescent="0.2">
      <c r="G3379" s="106"/>
      <c r="H3379" s="104" t="str">
        <f t="shared" si="57"/>
        <v/>
      </c>
      <c r="I3379" s="104"/>
      <c r="J3379" s="110" t="s">
        <v>14567</v>
      </c>
      <c r="K3379" s="110" t="s">
        <v>1095</v>
      </c>
      <c r="L3379" s="10" t="s">
        <v>12320</v>
      </c>
    </row>
    <row r="3380" spans="7:12" ht="15" x14ac:dyDescent="0.2">
      <c r="G3380" s="106"/>
      <c r="H3380" s="104" t="str">
        <f t="shared" si="57"/>
        <v/>
      </c>
      <c r="I3380" s="104"/>
      <c r="J3380" s="110" t="s">
        <v>8105</v>
      </c>
      <c r="K3380" s="110" t="s">
        <v>1095</v>
      </c>
      <c r="L3380" s="10" t="s">
        <v>12321</v>
      </c>
    </row>
    <row r="3381" spans="7:12" ht="15" x14ac:dyDescent="0.2">
      <c r="G3381" s="106"/>
      <c r="H3381" s="104" t="str">
        <f t="shared" si="57"/>
        <v/>
      </c>
      <c r="I3381" s="104"/>
      <c r="J3381" s="110" t="s">
        <v>8106</v>
      </c>
      <c r="K3381" s="110" t="s">
        <v>1095</v>
      </c>
      <c r="L3381" s="10" t="s">
        <v>12322</v>
      </c>
    </row>
    <row r="3382" spans="7:12" ht="15" x14ac:dyDescent="0.2">
      <c r="G3382" s="106"/>
      <c r="H3382" s="104" t="str">
        <f t="shared" si="57"/>
        <v/>
      </c>
      <c r="I3382" s="104"/>
      <c r="J3382" s="110" t="s">
        <v>8107</v>
      </c>
      <c r="K3382" s="110" t="s">
        <v>1095</v>
      </c>
      <c r="L3382" s="10" t="s">
        <v>12323</v>
      </c>
    </row>
    <row r="3383" spans="7:12" ht="15" x14ac:dyDescent="0.2">
      <c r="G3383" s="106"/>
      <c r="H3383" s="104" t="str">
        <f t="shared" si="57"/>
        <v/>
      </c>
      <c r="I3383" s="104"/>
      <c r="J3383" s="110" t="s">
        <v>14568</v>
      </c>
      <c r="K3383" s="110" t="s">
        <v>1095</v>
      </c>
      <c r="L3383" s="10" t="s">
        <v>12324</v>
      </c>
    </row>
    <row r="3384" spans="7:12" ht="15" x14ac:dyDescent="0.2">
      <c r="G3384" s="106"/>
      <c r="H3384" s="104" t="str">
        <f t="shared" si="57"/>
        <v/>
      </c>
      <c r="I3384" s="104"/>
      <c r="J3384" s="110" t="s">
        <v>14569</v>
      </c>
      <c r="K3384" s="110" t="s">
        <v>1095</v>
      </c>
      <c r="L3384" s="10" t="s">
        <v>12325</v>
      </c>
    </row>
    <row r="3385" spans="7:12" ht="15" x14ac:dyDescent="0.2">
      <c r="G3385" s="106"/>
      <c r="H3385" s="104" t="str">
        <f t="shared" si="57"/>
        <v/>
      </c>
      <c r="I3385" s="104"/>
      <c r="J3385" s="110" t="s">
        <v>8108</v>
      </c>
      <c r="K3385" s="110" t="s">
        <v>1095</v>
      </c>
      <c r="L3385" s="10" t="s">
        <v>12326</v>
      </c>
    </row>
    <row r="3386" spans="7:12" ht="15" x14ac:dyDescent="0.2">
      <c r="G3386" s="106"/>
      <c r="H3386" s="104" t="str">
        <f t="shared" si="57"/>
        <v/>
      </c>
      <c r="I3386" s="104"/>
      <c r="J3386" s="110" t="s">
        <v>8109</v>
      </c>
      <c r="K3386" s="110" t="s">
        <v>1095</v>
      </c>
      <c r="L3386" s="10" t="s">
        <v>12327</v>
      </c>
    </row>
    <row r="3387" spans="7:12" ht="15" x14ac:dyDescent="0.2">
      <c r="G3387" s="106"/>
      <c r="H3387" s="104" t="str">
        <f t="shared" si="57"/>
        <v/>
      </c>
      <c r="I3387" s="104"/>
      <c r="J3387" s="110" t="s">
        <v>8110</v>
      </c>
      <c r="K3387" s="110" t="s">
        <v>1095</v>
      </c>
      <c r="L3387" s="10" t="s">
        <v>12328</v>
      </c>
    </row>
    <row r="3388" spans="7:12" ht="15" x14ac:dyDescent="0.2">
      <c r="G3388" s="106"/>
      <c r="H3388" s="104" t="str">
        <f t="shared" si="57"/>
        <v/>
      </c>
      <c r="I3388" s="104"/>
      <c r="J3388" s="110" t="s">
        <v>8111</v>
      </c>
      <c r="K3388" s="110" t="s">
        <v>1095</v>
      </c>
      <c r="L3388" s="10" t="s">
        <v>12329</v>
      </c>
    </row>
    <row r="3389" spans="7:12" ht="15" x14ac:dyDescent="0.2">
      <c r="G3389" s="106"/>
      <c r="H3389" s="104" t="str">
        <f t="shared" si="57"/>
        <v/>
      </c>
      <c r="I3389" s="104"/>
      <c r="J3389" s="110" t="s">
        <v>8112</v>
      </c>
      <c r="K3389" s="110" t="s">
        <v>1095</v>
      </c>
      <c r="L3389" s="10" t="s">
        <v>12330</v>
      </c>
    </row>
    <row r="3390" spans="7:12" ht="15" x14ac:dyDescent="0.2">
      <c r="G3390" s="106"/>
      <c r="H3390" s="104" t="str">
        <f t="shared" si="57"/>
        <v/>
      </c>
      <c r="I3390" s="104"/>
      <c r="J3390" s="110" t="s">
        <v>8113</v>
      </c>
      <c r="K3390" s="110" t="s">
        <v>1095</v>
      </c>
      <c r="L3390" s="10" t="s">
        <v>12331</v>
      </c>
    </row>
    <row r="3391" spans="7:12" ht="15" x14ac:dyDescent="0.2">
      <c r="G3391" s="106"/>
      <c r="H3391" s="104" t="str">
        <f t="shared" si="57"/>
        <v/>
      </c>
      <c r="I3391" s="104"/>
      <c r="J3391" s="110" t="s">
        <v>8114</v>
      </c>
      <c r="K3391" s="110" t="s">
        <v>1095</v>
      </c>
      <c r="L3391" s="10" t="s">
        <v>12332</v>
      </c>
    </row>
    <row r="3392" spans="7:12" ht="15" x14ac:dyDescent="0.2">
      <c r="G3392" s="106"/>
      <c r="H3392" s="104" t="str">
        <f t="shared" si="57"/>
        <v/>
      </c>
      <c r="I3392" s="104"/>
      <c r="J3392" s="110" t="s">
        <v>8115</v>
      </c>
      <c r="K3392" s="110" t="s">
        <v>1095</v>
      </c>
      <c r="L3392" s="10" t="s">
        <v>12333</v>
      </c>
    </row>
    <row r="3393" spans="7:12" ht="15" x14ac:dyDescent="0.2">
      <c r="G3393" s="106"/>
      <c r="H3393" s="104" t="str">
        <f t="shared" si="57"/>
        <v/>
      </c>
      <c r="I3393" s="104"/>
      <c r="J3393" s="110" t="s">
        <v>8116</v>
      </c>
      <c r="K3393" s="110" t="s">
        <v>1095</v>
      </c>
      <c r="L3393" s="10" t="s">
        <v>1095</v>
      </c>
    </row>
    <row r="3394" spans="7:12" ht="15" x14ac:dyDescent="0.2">
      <c r="G3394" s="106"/>
      <c r="H3394" s="104" t="str">
        <f t="shared" si="57"/>
        <v/>
      </c>
      <c r="I3394" s="104"/>
      <c r="J3394" s="110" t="s">
        <v>8117</v>
      </c>
      <c r="K3394" s="110" t="s">
        <v>1095</v>
      </c>
      <c r="L3394" s="10" t="s">
        <v>12179</v>
      </c>
    </row>
    <row r="3395" spans="7:12" ht="15" x14ac:dyDescent="0.2">
      <c r="G3395" s="106"/>
      <c r="H3395" s="104" t="str">
        <f t="shared" si="57"/>
        <v/>
      </c>
      <c r="I3395" s="104"/>
      <c r="J3395" s="110" t="s">
        <v>8118</v>
      </c>
      <c r="K3395" s="110" t="s">
        <v>1095</v>
      </c>
      <c r="L3395" s="10" t="s">
        <v>12334</v>
      </c>
    </row>
    <row r="3396" spans="7:12" ht="15" x14ac:dyDescent="0.2">
      <c r="G3396" s="106"/>
      <c r="H3396" s="104" t="str">
        <f t="shared" si="57"/>
        <v/>
      </c>
      <c r="I3396" s="104"/>
      <c r="J3396" s="110" t="s">
        <v>8119</v>
      </c>
      <c r="K3396" s="110" t="s">
        <v>1095</v>
      </c>
      <c r="L3396" s="10" t="s">
        <v>12335</v>
      </c>
    </row>
    <row r="3397" spans="7:12" ht="15" x14ac:dyDescent="0.2">
      <c r="G3397" s="106"/>
      <c r="H3397" s="104" t="str">
        <f t="shared" si="57"/>
        <v/>
      </c>
      <c r="I3397" s="104"/>
      <c r="J3397" s="110" t="s">
        <v>8120</v>
      </c>
      <c r="K3397" s="110" t="s">
        <v>1095</v>
      </c>
      <c r="L3397" s="10" t="s">
        <v>12336</v>
      </c>
    </row>
    <row r="3398" spans="7:12" ht="15" x14ac:dyDescent="0.2">
      <c r="G3398" s="106"/>
      <c r="H3398" s="104" t="str">
        <f t="shared" si="57"/>
        <v/>
      </c>
      <c r="I3398" s="104"/>
      <c r="J3398" s="110" t="s">
        <v>8121</v>
      </c>
      <c r="K3398" s="110" t="s">
        <v>1095</v>
      </c>
      <c r="L3398" s="10" t="s">
        <v>12337</v>
      </c>
    </row>
    <row r="3399" spans="7:12" ht="15" x14ac:dyDescent="0.2">
      <c r="G3399" s="106"/>
      <c r="H3399" s="104" t="str">
        <f t="shared" si="57"/>
        <v/>
      </c>
      <c r="I3399" s="104"/>
      <c r="J3399" s="110" t="s">
        <v>14570</v>
      </c>
      <c r="K3399" s="110" t="s">
        <v>1095</v>
      </c>
      <c r="L3399" s="10" t="s">
        <v>12338</v>
      </c>
    </row>
    <row r="3400" spans="7:12" ht="15" x14ac:dyDescent="0.2">
      <c r="G3400" s="106"/>
      <c r="H3400" s="104" t="str">
        <f t="shared" si="57"/>
        <v/>
      </c>
      <c r="I3400" s="104"/>
      <c r="J3400" s="110" t="s">
        <v>8122</v>
      </c>
      <c r="K3400" s="110" t="s">
        <v>1095</v>
      </c>
      <c r="L3400" s="10" t="s">
        <v>12339</v>
      </c>
    </row>
    <row r="3401" spans="7:12" ht="15" x14ac:dyDescent="0.2">
      <c r="G3401" s="106"/>
      <c r="H3401" s="104" t="str">
        <f t="shared" ref="H3401:H3464" si="58">IF(I3401="","",IFERROR((INDEX(A:D,MATCH($I3401,D:D,0),2)),""))</f>
        <v/>
      </c>
      <c r="I3401" s="104"/>
      <c r="J3401" s="110" t="s">
        <v>8123</v>
      </c>
      <c r="K3401" s="110" t="s">
        <v>1095</v>
      </c>
      <c r="L3401" s="10" t="s">
        <v>12340</v>
      </c>
    </row>
    <row r="3402" spans="7:12" ht="15" x14ac:dyDescent="0.2">
      <c r="G3402" s="106"/>
      <c r="H3402" s="104" t="str">
        <f t="shared" si="58"/>
        <v/>
      </c>
      <c r="I3402" s="104"/>
      <c r="J3402" s="110" t="s">
        <v>8124</v>
      </c>
      <c r="K3402" s="110" t="s">
        <v>1095</v>
      </c>
      <c r="L3402" s="10" t="s">
        <v>12341</v>
      </c>
    </row>
    <row r="3403" spans="7:12" ht="15" x14ac:dyDescent="0.2">
      <c r="G3403" s="106"/>
      <c r="H3403" s="104" t="str">
        <f t="shared" si="58"/>
        <v/>
      </c>
      <c r="I3403" s="104"/>
      <c r="J3403" s="110" t="s">
        <v>8125</v>
      </c>
      <c r="K3403" s="110" t="s">
        <v>1095</v>
      </c>
      <c r="L3403" s="10" t="s">
        <v>12342</v>
      </c>
    </row>
    <row r="3404" spans="7:12" ht="15" x14ac:dyDescent="0.2">
      <c r="G3404" s="106"/>
      <c r="H3404" s="104" t="str">
        <f t="shared" si="58"/>
        <v/>
      </c>
      <c r="I3404" s="104"/>
      <c r="J3404" s="110" t="s">
        <v>8126</v>
      </c>
      <c r="K3404" s="110" t="s">
        <v>1095</v>
      </c>
      <c r="L3404" s="10" t="s">
        <v>12343</v>
      </c>
    </row>
    <row r="3405" spans="7:12" ht="15" x14ac:dyDescent="0.2">
      <c r="G3405" s="106"/>
      <c r="H3405" s="104" t="str">
        <f t="shared" si="58"/>
        <v/>
      </c>
      <c r="I3405" s="104"/>
      <c r="J3405" s="110" t="s">
        <v>8127</v>
      </c>
      <c r="K3405" s="110" t="s">
        <v>1095</v>
      </c>
      <c r="L3405" s="10" t="s">
        <v>12344</v>
      </c>
    </row>
    <row r="3406" spans="7:12" ht="15" x14ac:dyDescent="0.2">
      <c r="G3406" s="106"/>
      <c r="H3406" s="104" t="str">
        <f t="shared" si="58"/>
        <v/>
      </c>
      <c r="I3406" s="104"/>
      <c r="J3406" s="110" t="s">
        <v>8128</v>
      </c>
      <c r="K3406" s="110" t="s">
        <v>1095</v>
      </c>
      <c r="L3406" s="10" t="s">
        <v>12345</v>
      </c>
    </row>
    <row r="3407" spans="7:12" ht="15" x14ac:dyDescent="0.2">
      <c r="G3407" s="106"/>
      <c r="H3407" s="104" t="str">
        <f t="shared" si="58"/>
        <v/>
      </c>
      <c r="I3407" s="104"/>
      <c r="J3407" s="110" t="s">
        <v>14571</v>
      </c>
      <c r="K3407" s="110" t="s">
        <v>1095</v>
      </c>
      <c r="L3407" s="10" t="s">
        <v>12346</v>
      </c>
    </row>
    <row r="3408" spans="7:12" ht="15" x14ac:dyDescent="0.2">
      <c r="G3408" s="106"/>
      <c r="H3408" s="104" t="str">
        <f t="shared" si="58"/>
        <v/>
      </c>
      <c r="I3408" s="104"/>
      <c r="J3408" s="110" t="s">
        <v>14572</v>
      </c>
      <c r="K3408" s="110" t="s">
        <v>1095</v>
      </c>
      <c r="L3408" s="10" t="s">
        <v>12347</v>
      </c>
    </row>
    <row r="3409" spans="7:12" ht="15" x14ac:dyDescent="0.2">
      <c r="G3409" s="106"/>
      <c r="H3409" s="104" t="str">
        <f t="shared" si="58"/>
        <v/>
      </c>
      <c r="I3409" s="104"/>
      <c r="J3409" s="110" t="s">
        <v>8129</v>
      </c>
      <c r="K3409" s="110" t="s">
        <v>1095</v>
      </c>
      <c r="L3409" s="10" t="s">
        <v>12348</v>
      </c>
    </row>
    <row r="3410" spans="7:12" ht="15" x14ac:dyDescent="0.2">
      <c r="G3410" s="106"/>
      <c r="H3410" s="104" t="str">
        <f t="shared" si="58"/>
        <v/>
      </c>
      <c r="I3410" s="104"/>
      <c r="J3410" s="110" t="s">
        <v>8130</v>
      </c>
      <c r="K3410" s="110" t="s">
        <v>1095</v>
      </c>
      <c r="L3410" s="10" t="s">
        <v>1095</v>
      </c>
    </row>
    <row r="3411" spans="7:12" ht="15" x14ac:dyDescent="0.2">
      <c r="G3411" s="106"/>
      <c r="H3411" s="104" t="str">
        <f t="shared" si="58"/>
        <v/>
      </c>
      <c r="I3411" s="104"/>
      <c r="J3411" s="110" t="s">
        <v>8131</v>
      </c>
      <c r="K3411" s="110" t="s">
        <v>1095</v>
      </c>
      <c r="L3411" s="10" t="s">
        <v>12349</v>
      </c>
    </row>
    <row r="3412" spans="7:12" ht="15" x14ac:dyDescent="0.2">
      <c r="G3412" s="106"/>
      <c r="H3412" s="104" t="str">
        <f t="shared" si="58"/>
        <v/>
      </c>
      <c r="I3412" s="104"/>
      <c r="J3412" s="110" t="s">
        <v>8132</v>
      </c>
      <c r="K3412" s="110" t="s">
        <v>1095</v>
      </c>
      <c r="L3412" s="10" t="s">
        <v>12350</v>
      </c>
    </row>
    <row r="3413" spans="7:12" ht="15" x14ac:dyDescent="0.2">
      <c r="G3413" s="106"/>
      <c r="H3413" s="104" t="str">
        <f t="shared" si="58"/>
        <v/>
      </c>
      <c r="I3413" s="104"/>
      <c r="J3413" s="110" t="s">
        <v>8133</v>
      </c>
      <c r="K3413" s="110" t="s">
        <v>1095</v>
      </c>
      <c r="L3413" s="10" t="s">
        <v>12351</v>
      </c>
    </row>
    <row r="3414" spans="7:12" ht="15" x14ac:dyDescent="0.2">
      <c r="G3414" s="106"/>
      <c r="H3414" s="104" t="str">
        <f t="shared" si="58"/>
        <v/>
      </c>
      <c r="I3414" s="104"/>
      <c r="J3414" s="110" t="s">
        <v>8134</v>
      </c>
      <c r="K3414" s="110" t="s">
        <v>1095</v>
      </c>
      <c r="L3414" s="10" t="s">
        <v>12352</v>
      </c>
    </row>
    <row r="3415" spans="7:12" ht="15" x14ac:dyDescent="0.2">
      <c r="G3415" s="106"/>
      <c r="H3415" s="104" t="str">
        <f t="shared" si="58"/>
        <v/>
      </c>
      <c r="I3415" s="104"/>
      <c r="J3415" s="110" t="s">
        <v>8135</v>
      </c>
      <c r="K3415" s="110" t="s">
        <v>1095</v>
      </c>
      <c r="L3415" s="10" t="s">
        <v>12353</v>
      </c>
    </row>
    <row r="3416" spans="7:12" ht="15" x14ac:dyDescent="0.2">
      <c r="G3416" s="106"/>
      <c r="H3416" s="104" t="str">
        <f t="shared" si="58"/>
        <v/>
      </c>
      <c r="I3416" s="104"/>
      <c r="J3416" s="110" t="s">
        <v>14573</v>
      </c>
      <c r="K3416" s="110" t="s">
        <v>1095</v>
      </c>
      <c r="L3416" s="10" t="s">
        <v>12354</v>
      </c>
    </row>
    <row r="3417" spans="7:12" ht="15" x14ac:dyDescent="0.2">
      <c r="G3417" s="106"/>
      <c r="H3417" s="104" t="str">
        <f t="shared" si="58"/>
        <v/>
      </c>
      <c r="I3417" s="104"/>
      <c r="J3417" s="110" t="s">
        <v>14574</v>
      </c>
      <c r="K3417" s="110" t="s">
        <v>1095</v>
      </c>
      <c r="L3417" s="10" t="s">
        <v>12355</v>
      </c>
    </row>
    <row r="3418" spans="7:12" ht="15" x14ac:dyDescent="0.2">
      <c r="G3418" s="106"/>
      <c r="H3418" s="104" t="str">
        <f t="shared" si="58"/>
        <v/>
      </c>
      <c r="I3418" s="104"/>
      <c r="J3418" s="110" t="s">
        <v>8136</v>
      </c>
      <c r="K3418" s="110" t="s">
        <v>1095</v>
      </c>
      <c r="L3418" s="10" t="s">
        <v>12356</v>
      </c>
    </row>
    <row r="3419" spans="7:12" ht="15" x14ac:dyDescent="0.2">
      <c r="G3419" s="106"/>
      <c r="H3419" s="104" t="str">
        <f t="shared" si="58"/>
        <v/>
      </c>
      <c r="I3419" s="104"/>
      <c r="J3419" s="110" t="s">
        <v>8137</v>
      </c>
      <c r="K3419" s="110" t="s">
        <v>1095</v>
      </c>
      <c r="L3419" s="10" t="s">
        <v>12357</v>
      </c>
    </row>
    <row r="3420" spans="7:12" ht="15" x14ac:dyDescent="0.2">
      <c r="G3420" s="106"/>
      <c r="H3420" s="104" t="str">
        <f t="shared" si="58"/>
        <v/>
      </c>
      <c r="I3420" s="104"/>
      <c r="J3420" s="110" t="s">
        <v>8138</v>
      </c>
      <c r="K3420" s="110" t="s">
        <v>1095</v>
      </c>
      <c r="L3420" s="10" t="s">
        <v>12358</v>
      </c>
    </row>
    <row r="3421" spans="7:12" ht="15" x14ac:dyDescent="0.2">
      <c r="G3421" s="106"/>
      <c r="H3421" s="104" t="str">
        <f t="shared" si="58"/>
        <v/>
      </c>
      <c r="I3421" s="104"/>
      <c r="J3421" s="110" t="s">
        <v>8139</v>
      </c>
      <c r="K3421" s="110" t="s">
        <v>1095</v>
      </c>
      <c r="L3421" s="10" t="s">
        <v>12359</v>
      </c>
    </row>
    <row r="3422" spans="7:12" ht="15" x14ac:dyDescent="0.2">
      <c r="G3422" s="106"/>
      <c r="H3422" s="104" t="str">
        <f t="shared" si="58"/>
        <v/>
      </c>
      <c r="I3422" s="104"/>
      <c r="J3422" s="110" t="s">
        <v>8140</v>
      </c>
      <c r="K3422" s="110" t="s">
        <v>1095</v>
      </c>
      <c r="L3422" s="10" t="s">
        <v>12360</v>
      </c>
    </row>
    <row r="3423" spans="7:12" ht="15" x14ac:dyDescent="0.2">
      <c r="G3423" s="106"/>
      <c r="H3423" s="104" t="str">
        <f t="shared" si="58"/>
        <v/>
      </c>
      <c r="I3423" s="104"/>
      <c r="J3423" s="110" t="s">
        <v>8141</v>
      </c>
      <c r="K3423" s="110" t="s">
        <v>1095</v>
      </c>
      <c r="L3423" s="10" t="s">
        <v>12361</v>
      </c>
    </row>
    <row r="3424" spans="7:12" ht="15" x14ac:dyDescent="0.2">
      <c r="G3424" s="106"/>
      <c r="H3424" s="104" t="str">
        <f t="shared" si="58"/>
        <v/>
      </c>
      <c r="I3424" s="104"/>
      <c r="J3424" s="110" t="s">
        <v>14036</v>
      </c>
      <c r="K3424" s="110" t="s">
        <v>1095</v>
      </c>
      <c r="L3424" s="10" t="s">
        <v>12362</v>
      </c>
    </row>
    <row r="3425" spans="7:12" ht="15" x14ac:dyDescent="0.2">
      <c r="G3425" s="106"/>
      <c r="H3425" s="104" t="str">
        <f t="shared" si="58"/>
        <v/>
      </c>
      <c r="I3425" s="104"/>
      <c r="J3425" s="110" t="s">
        <v>8142</v>
      </c>
      <c r="K3425" s="110" t="s">
        <v>1095</v>
      </c>
      <c r="L3425" s="10" t="s">
        <v>12363</v>
      </c>
    </row>
    <row r="3426" spans="7:12" ht="15" x14ac:dyDescent="0.2">
      <c r="G3426" s="106"/>
      <c r="H3426" s="104" t="str">
        <f t="shared" si="58"/>
        <v/>
      </c>
      <c r="I3426" s="104"/>
      <c r="J3426" s="110" t="s">
        <v>8143</v>
      </c>
      <c r="K3426" s="110" t="s">
        <v>1095</v>
      </c>
      <c r="L3426" s="10" t="s">
        <v>12364</v>
      </c>
    </row>
    <row r="3427" spans="7:12" ht="15" x14ac:dyDescent="0.2">
      <c r="G3427" s="106"/>
      <c r="H3427" s="104" t="str">
        <f t="shared" si="58"/>
        <v/>
      </c>
      <c r="I3427" s="104"/>
      <c r="J3427" s="110" t="s">
        <v>8144</v>
      </c>
      <c r="K3427" s="110" t="s">
        <v>1095</v>
      </c>
      <c r="L3427" s="10" t="s">
        <v>12365</v>
      </c>
    </row>
    <row r="3428" spans="7:12" ht="15" x14ac:dyDescent="0.2">
      <c r="G3428" s="106"/>
      <c r="H3428" s="104" t="str">
        <f t="shared" si="58"/>
        <v/>
      </c>
      <c r="I3428" s="104"/>
      <c r="J3428" s="110" t="s">
        <v>8145</v>
      </c>
      <c r="K3428" s="110" t="s">
        <v>1095</v>
      </c>
      <c r="L3428" s="10" t="s">
        <v>12366</v>
      </c>
    </row>
    <row r="3429" spans="7:12" ht="15" x14ac:dyDescent="0.2">
      <c r="G3429" s="106"/>
      <c r="H3429" s="104" t="str">
        <f t="shared" si="58"/>
        <v/>
      </c>
      <c r="I3429" s="104"/>
      <c r="J3429" s="110" t="s">
        <v>8146</v>
      </c>
      <c r="K3429" s="110" t="s">
        <v>1095</v>
      </c>
      <c r="L3429" s="10" t="s">
        <v>12367</v>
      </c>
    </row>
    <row r="3430" spans="7:12" ht="15" x14ac:dyDescent="0.2">
      <c r="G3430" s="106"/>
      <c r="H3430" s="104" t="str">
        <f t="shared" si="58"/>
        <v/>
      </c>
      <c r="I3430" s="104"/>
      <c r="J3430" s="110" t="s">
        <v>8147</v>
      </c>
      <c r="K3430" s="110" t="s">
        <v>1095</v>
      </c>
      <c r="L3430" s="10" t="s">
        <v>12368</v>
      </c>
    </row>
    <row r="3431" spans="7:12" ht="15" x14ac:dyDescent="0.2">
      <c r="G3431" s="106"/>
      <c r="H3431" s="104" t="str">
        <f t="shared" si="58"/>
        <v/>
      </c>
      <c r="I3431" s="104"/>
      <c r="J3431" s="110" t="s">
        <v>14575</v>
      </c>
      <c r="K3431" s="110" t="s">
        <v>1095</v>
      </c>
      <c r="L3431" s="10" t="s">
        <v>12369</v>
      </c>
    </row>
    <row r="3432" spans="7:12" ht="15" x14ac:dyDescent="0.2">
      <c r="G3432" s="106"/>
      <c r="H3432" s="104" t="str">
        <f t="shared" si="58"/>
        <v/>
      </c>
      <c r="I3432" s="104"/>
      <c r="J3432" s="110" t="s">
        <v>8148</v>
      </c>
      <c r="K3432" s="110" t="s">
        <v>1095</v>
      </c>
      <c r="L3432" s="10" t="s">
        <v>12370</v>
      </c>
    </row>
    <row r="3433" spans="7:12" ht="15" x14ac:dyDescent="0.2">
      <c r="G3433" s="106"/>
      <c r="H3433" s="104" t="str">
        <f t="shared" si="58"/>
        <v/>
      </c>
      <c r="I3433" s="104"/>
      <c r="J3433" s="110" t="s">
        <v>8149</v>
      </c>
      <c r="K3433" s="110" t="s">
        <v>1095</v>
      </c>
      <c r="L3433" s="10" t="s">
        <v>12371</v>
      </c>
    </row>
    <row r="3434" spans="7:12" ht="15" x14ac:dyDescent="0.2">
      <c r="G3434" s="106"/>
      <c r="H3434" s="104" t="str">
        <f t="shared" si="58"/>
        <v/>
      </c>
      <c r="I3434" s="104"/>
      <c r="J3434" s="110" t="s">
        <v>8150</v>
      </c>
      <c r="K3434" s="110" t="s">
        <v>1095</v>
      </c>
      <c r="L3434" s="10" t="s">
        <v>12372</v>
      </c>
    </row>
    <row r="3435" spans="7:12" ht="15" x14ac:dyDescent="0.2">
      <c r="G3435" s="106"/>
      <c r="H3435" s="104" t="str">
        <f t="shared" si="58"/>
        <v/>
      </c>
      <c r="I3435" s="104"/>
      <c r="J3435" s="110" t="s">
        <v>8151</v>
      </c>
      <c r="K3435" s="110" t="s">
        <v>1095</v>
      </c>
      <c r="L3435" s="10" t="s">
        <v>12366</v>
      </c>
    </row>
    <row r="3436" spans="7:12" ht="15" x14ac:dyDescent="0.2">
      <c r="G3436" s="106"/>
      <c r="H3436" s="104" t="str">
        <f t="shared" si="58"/>
        <v/>
      </c>
      <c r="I3436" s="104"/>
      <c r="J3436" s="110" t="s">
        <v>8152</v>
      </c>
      <c r="K3436" s="110" t="s">
        <v>1095</v>
      </c>
      <c r="L3436" s="10" t="s">
        <v>12373</v>
      </c>
    </row>
    <row r="3437" spans="7:12" ht="15" x14ac:dyDescent="0.2">
      <c r="G3437" s="106"/>
      <c r="H3437" s="104" t="str">
        <f t="shared" si="58"/>
        <v/>
      </c>
      <c r="I3437" s="104"/>
      <c r="J3437" s="110" t="s">
        <v>14576</v>
      </c>
      <c r="K3437" s="110" t="s">
        <v>1095</v>
      </c>
      <c r="L3437" s="10" t="s">
        <v>12374</v>
      </c>
    </row>
    <row r="3438" spans="7:12" ht="15" x14ac:dyDescent="0.2">
      <c r="G3438" s="106"/>
      <c r="H3438" s="104" t="str">
        <f t="shared" si="58"/>
        <v/>
      </c>
      <c r="I3438" s="104"/>
      <c r="J3438" s="110" t="s">
        <v>8153</v>
      </c>
      <c r="K3438" s="110" t="s">
        <v>1095</v>
      </c>
      <c r="L3438" s="10" t="s">
        <v>12375</v>
      </c>
    </row>
    <row r="3439" spans="7:12" ht="15" x14ac:dyDescent="0.2">
      <c r="G3439" s="106"/>
      <c r="H3439" s="104" t="str">
        <f t="shared" si="58"/>
        <v/>
      </c>
      <c r="I3439" s="104"/>
      <c r="J3439" s="110" t="s">
        <v>8154</v>
      </c>
      <c r="K3439" s="110" t="s">
        <v>1095</v>
      </c>
      <c r="L3439" s="10" t="s">
        <v>12376</v>
      </c>
    </row>
    <row r="3440" spans="7:12" ht="15" x14ac:dyDescent="0.2">
      <c r="G3440" s="106"/>
      <c r="H3440" s="104" t="str">
        <f t="shared" si="58"/>
        <v/>
      </c>
      <c r="I3440" s="104"/>
      <c r="J3440" s="110" t="s">
        <v>8155</v>
      </c>
      <c r="K3440" s="110" t="s">
        <v>1095</v>
      </c>
      <c r="L3440" s="10" t="s">
        <v>12371</v>
      </c>
    </row>
    <row r="3441" spans="7:12" ht="15" x14ac:dyDescent="0.2">
      <c r="G3441" s="106"/>
      <c r="H3441" s="104" t="str">
        <f t="shared" si="58"/>
        <v/>
      </c>
      <c r="I3441" s="104"/>
      <c r="J3441" s="110" t="s">
        <v>14577</v>
      </c>
      <c r="K3441" s="110" t="s">
        <v>1095</v>
      </c>
      <c r="L3441" s="10" t="s">
        <v>12377</v>
      </c>
    </row>
    <row r="3442" spans="7:12" ht="15" x14ac:dyDescent="0.2">
      <c r="G3442" s="106"/>
      <c r="H3442" s="104" t="str">
        <f t="shared" si="58"/>
        <v/>
      </c>
      <c r="I3442" s="104"/>
      <c r="J3442" s="110" t="s">
        <v>8156</v>
      </c>
      <c r="K3442" s="110" t="s">
        <v>1095</v>
      </c>
      <c r="L3442" s="10" t="s">
        <v>12378</v>
      </c>
    </row>
    <row r="3443" spans="7:12" ht="15" x14ac:dyDescent="0.2">
      <c r="G3443" s="106"/>
      <c r="H3443" s="104" t="str">
        <f t="shared" si="58"/>
        <v/>
      </c>
      <c r="I3443" s="104"/>
      <c r="J3443" s="110" t="s">
        <v>8157</v>
      </c>
      <c r="K3443" s="110" t="s">
        <v>1095</v>
      </c>
      <c r="L3443" s="10" t="s">
        <v>12379</v>
      </c>
    </row>
    <row r="3444" spans="7:12" ht="15" x14ac:dyDescent="0.2">
      <c r="G3444" s="106"/>
      <c r="H3444" s="104" t="str">
        <f t="shared" si="58"/>
        <v/>
      </c>
      <c r="I3444" s="104"/>
      <c r="J3444" s="110" t="s">
        <v>8158</v>
      </c>
      <c r="K3444" s="110" t="s">
        <v>1095</v>
      </c>
      <c r="L3444" s="10" t="s">
        <v>12380</v>
      </c>
    </row>
    <row r="3445" spans="7:12" ht="15" x14ac:dyDescent="0.2">
      <c r="G3445" s="106"/>
      <c r="H3445" s="104" t="str">
        <f t="shared" si="58"/>
        <v/>
      </c>
      <c r="I3445" s="104"/>
      <c r="J3445" s="110" t="s">
        <v>8159</v>
      </c>
      <c r="K3445" s="110" t="s">
        <v>1095</v>
      </c>
      <c r="L3445" s="10" t="s">
        <v>12381</v>
      </c>
    </row>
    <row r="3446" spans="7:12" ht="15" x14ac:dyDescent="0.2">
      <c r="G3446" s="106"/>
      <c r="H3446" s="104" t="str">
        <f t="shared" si="58"/>
        <v/>
      </c>
      <c r="I3446" s="104"/>
      <c r="J3446" s="110" t="s">
        <v>8160</v>
      </c>
      <c r="K3446" s="110" t="s">
        <v>1095</v>
      </c>
      <c r="L3446" s="10" t="s">
        <v>12382</v>
      </c>
    </row>
    <row r="3447" spans="7:12" ht="15" x14ac:dyDescent="0.2">
      <c r="G3447" s="106"/>
      <c r="H3447" s="104" t="str">
        <f t="shared" si="58"/>
        <v/>
      </c>
      <c r="I3447" s="104"/>
      <c r="J3447" s="110" t="s">
        <v>8161</v>
      </c>
      <c r="K3447" s="110" t="s">
        <v>1095</v>
      </c>
      <c r="L3447" s="10" t="s">
        <v>12383</v>
      </c>
    </row>
    <row r="3448" spans="7:12" ht="15" x14ac:dyDescent="0.2">
      <c r="G3448" s="106"/>
      <c r="H3448" s="104" t="str">
        <f t="shared" si="58"/>
        <v/>
      </c>
      <c r="I3448" s="104"/>
      <c r="J3448" s="110" t="s">
        <v>8162</v>
      </c>
      <c r="K3448" s="110" t="s">
        <v>1095</v>
      </c>
      <c r="L3448" s="10" t="s">
        <v>12384</v>
      </c>
    </row>
    <row r="3449" spans="7:12" ht="15" x14ac:dyDescent="0.2">
      <c r="G3449" s="106"/>
      <c r="H3449" s="104" t="str">
        <f t="shared" si="58"/>
        <v/>
      </c>
      <c r="I3449" s="104"/>
      <c r="J3449" s="110" t="s">
        <v>8163</v>
      </c>
      <c r="K3449" s="110" t="s">
        <v>1095</v>
      </c>
      <c r="L3449" s="10" t="s">
        <v>12385</v>
      </c>
    </row>
    <row r="3450" spans="7:12" ht="15" x14ac:dyDescent="0.2">
      <c r="G3450" s="106"/>
      <c r="H3450" s="104" t="str">
        <f t="shared" si="58"/>
        <v/>
      </c>
      <c r="I3450" s="104"/>
      <c r="J3450" s="110" t="s">
        <v>14578</v>
      </c>
      <c r="K3450" s="110" t="s">
        <v>1095</v>
      </c>
      <c r="L3450" s="10" t="s">
        <v>12386</v>
      </c>
    </row>
    <row r="3451" spans="7:12" ht="15" x14ac:dyDescent="0.2">
      <c r="G3451" s="106"/>
      <c r="H3451" s="104" t="str">
        <f t="shared" si="58"/>
        <v/>
      </c>
      <c r="I3451" s="104"/>
      <c r="J3451" s="110" t="s">
        <v>8164</v>
      </c>
      <c r="K3451" s="110" t="s">
        <v>1095</v>
      </c>
      <c r="L3451" s="10" t="s">
        <v>12387</v>
      </c>
    </row>
    <row r="3452" spans="7:12" ht="15" x14ac:dyDescent="0.2">
      <c r="G3452" s="106"/>
      <c r="H3452" s="104" t="str">
        <f t="shared" si="58"/>
        <v/>
      </c>
      <c r="I3452" s="104"/>
      <c r="J3452" s="110" t="s">
        <v>8165</v>
      </c>
      <c r="K3452" s="110" t="s">
        <v>1095</v>
      </c>
      <c r="L3452" s="10" t="s">
        <v>12388</v>
      </c>
    </row>
    <row r="3453" spans="7:12" ht="15" x14ac:dyDescent="0.2">
      <c r="G3453" s="106"/>
      <c r="H3453" s="104" t="str">
        <f t="shared" si="58"/>
        <v/>
      </c>
      <c r="I3453" s="104"/>
      <c r="J3453" s="110" t="s">
        <v>8166</v>
      </c>
      <c r="K3453" s="110" t="s">
        <v>1095</v>
      </c>
      <c r="L3453" s="10" t="s">
        <v>12389</v>
      </c>
    </row>
    <row r="3454" spans="7:12" ht="15" x14ac:dyDescent="0.2">
      <c r="G3454" s="106"/>
      <c r="H3454" s="104" t="str">
        <f t="shared" si="58"/>
        <v/>
      </c>
      <c r="I3454" s="104"/>
      <c r="J3454" s="110" t="s">
        <v>14579</v>
      </c>
      <c r="K3454" s="110" t="s">
        <v>1095</v>
      </c>
      <c r="L3454" s="10" t="s">
        <v>12390</v>
      </c>
    </row>
    <row r="3455" spans="7:12" ht="15" x14ac:dyDescent="0.2">
      <c r="G3455" s="106"/>
      <c r="H3455" s="104" t="str">
        <f t="shared" si="58"/>
        <v/>
      </c>
      <c r="I3455" s="104"/>
      <c r="J3455" s="110" t="s">
        <v>14580</v>
      </c>
      <c r="K3455" s="110" t="s">
        <v>1095</v>
      </c>
      <c r="L3455" s="10" t="s">
        <v>12391</v>
      </c>
    </row>
    <row r="3456" spans="7:12" ht="15" x14ac:dyDescent="0.2">
      <c r="G3456" s="106"/>
      <c r="H3456" s="104" t="str">
        <f t="shared" si="58"/>
        <v/>
      </c>
      <c r="I3456" s="104"/>
      <c r="J3456" s="110" t="s">
        <v>8167</v>
      </c>
      <c r="K3456" s="110" t="s">
        <v>1095</v>
      </c>
      <c r="L3456" s="10" t="s">
        <v>1095</v>
      </c>
    </row>
    <row r="3457" spans="7:12" ht="15" x14ac:dyDescent="0.2">
      <c r="G3457" s="106"/>
      <c r="H3457" s="104" t="str">
        <f t="shared" si="58"/>
        <v/>
      </c>
      <c r="I3457" s="104"/>
      <c r="J3457" s="110" t="s">
        <v>8168</v>
      </c>
      <c r="K3457" s="110" t="s">
        <v>1095</v>
      </c>
      <c r="L3457" s="10" t="s">
        <v>12392</v>
      </c>
    </row>
    <row r="3458" spans="7:12" ht="15" x14ac:dyDescent="0.2">
      <c r="G3458" s="106"/>
      <c r="H3458" s="104" t="str">
        <f t="shared" si="58"/>
        <v/>
      </c>
      <c r="I3458" s="104"/>
      <c r="J3458" s="110" t="s">
        <v>8169</v>
      </c>
      <c r="K3458" s="110" t="s">
        <v>1095</v>
      </c>
      <c r="L3458" s="10" t="s">
        <v>12393</v>
      </c>
    </row>
    <row r="3459" spans="7:12" ht="15" x14ac:dyDescent="0.2">
      <c r="G3459" s="106"/>
      <c r="H3459" s="104" t="str">
        <f t="shared" si="58"/>
        <v/>
      </c>
      <c r="I3459" s="104"/>
      <c r="J3459" s="110" t="s">
        <v>8170</v>
      </c>
      <c r="K3459" s="110" t="s">
        <v>1095</v>
      </c>
      <c r="L3459" s="10" t="s">
        <v>12394</v>
      </c>
    </row>
    <row r="3460" spans="7:12" ht="15" x14ac:dyDescent="0.2">
      <c r="G3460" s="106"/>
      <c r="H3460" s="104" t="str">
        <f t="shared" si="58"/>
        <v/>
      </c>
      <c r="I3460" s="104"/>
      <c r="J3460" s="110" t="s">
        <v>14581</v>
      </c>
      <c r="K3460" s="110" t="s">
        <v>1095</v>
      </c>
      <c r="L3460" s="10" t="s">
        <v>12395</v>
      </c>
    </row>
    <row r="3461" spans="7:12" ht="15" x14ac:dyDescent="0.2">
      <c r="G3461" s="106"/>
      <c r="H3461" s="104" t="str">
        <f t="shared" si="58"/>
        <v/>
      </c>
      <c r="I3461" s="104"/>
      <c r="J3461" s="110" t="s">
        <v>8171</v>
      </c>
      <c r="K3461" s="110" t="s">
        <v>1095</v>
      </c>
      <c r="L3461" s="10" t="s">
        <v>12396</v>
      </c>
    </row>
    <row r="3462" spans="7:12" ht="15" x14ac:dyDescent="0.2">
      <c r="G3462" s="106"/>
      <c r="H3462" s="104" t="str">
        <f t="shared" si="58"/>
        <v/>
      </c>
      <c r="I3462" s="104"/>
      <c r="J3462" s="110" t="s">
        <v>8172</v>
      </c>
      <c r="K3462" s="110" t="s">
        <v>1095</v>
      </c>
      <c r="L3462" s="10" t="s">
        <v>12397</v>
      </c>
    </row>
    <row r="3463" spans="7:12" ht="15" x14ac:dyDescent="0.2">
      <c r="G3463" s="106"/>
      <c r="H3463" s="104" t="str">
        <f t="shared" si="58"/>
        <v/>
      </c>
      <c r="I3463" s="104"/>
      <c r="J3463" s="110" t="s">
        <v>8173</v>
      </c>
      <c r="K3463" s="110" t="s">
        <v>1095</v>
      </c>
      <c r="L3463" s="10" t="s">
        <v>12398</v>
      </c>
    </row>
    <row r="3464" spans="7:12" ht="15" x14ac:dyDescent="0.2">
      <c r="G3464" s="106"/>
      <c r="H3464" s="104" t="str">
        <f t="shared" si="58"/>
        <v/>
      </c>
      <c r="I3464" s="104"/>
      <c r="J3464" s="110" t="s">
        <v>8174</v>
      </c>
      <c r="K3464" s="110" t="s">
        <v>1095</v>
      </c>
      <c r="L3464" s="10" t="s">
        <v>12399</v>
      </c>
    </row>
    <row r="3465" spans="7:12" ht="15" x14ac:dyDescent="0.2">
      <c r="G3465" s="106"/>
      <c r="H3465" s="104" t="str">
        <f t="shared" ref="H3465:H3528" si="59">IF(I3465="","",IFERROR((INDEX(A:D,MATCH($I3465,D:D,0),2)),""))</f>
        <v/>
      </c>
      <c r="I3465" s="104"/>
      <c r="J3465" s="110" t="s">
        <v>8175</v>
      </c>
      <c r="K3465" s="110" t="s">
        <v>1095</v>
      </c>
      <c r="L3465" s="10" t="s">
        <v>12400</v>
      </c>
    </row>
    <row r="3466" spans="7:12" ht="15" x14ac:dyDescent="0.2">
      <c r="G3466" s="106"/>
      <c r="H3466" s="104" t="str">
        <f t="shared" si="59"/>
        <v/>
      </c>
      <c r="I3466" s="104"/>
      <c r="J3466" s="110" t="s">
        <v>8176</v>
      </c>
      <c r="K3466" s="110" t="s">
        <v>1095</v>
      </c>
      <c r="L3466" s="10" t="s">
        <v>12401</v>
      </c>
    </row>
    <row r="3467" spans="7:12" ht="15" x14ac:dyDescent="0.2">
      <c r="G3467" s="106"/>
      <c r="H3467" s="104" t="str">
        <f t="shared" si="59"/>
        <v/>
      </c>
      <c r="I3467" s="104"/>
      <c r="J3467" s="110" t="s">
        <v>8177</v>
      </c>
      <c r="K3467" s="110" t="s">
        <v>1095</v>
      </c>
      <c r="L3467" s="10" t="s">
        <v>12402</v>
      </c>
    </row>
    <row r="3468" spans="7:12" ht="15" x14ac:dyDescent="0.2">
      <c r="G3468" s="106"/>
      <c r="H3468" s="104" t="str">
        <f t="shared" si="59"/>
        <v/>
      </c>
      <c r="I3468" s="104"/>
      <c r="J3468" s="110" t="s">
        <v>8178</v>
      </c>
      <c r="K3468" s="110" t="s">
        <v>1095</v>
      </c>
      <c r="L3468" s="10" t="s">
        <v>12403</v>
      </c>
    </row>
    <row r="3469" spans="7:12" ht="15" x14ac:dyDescent="0.2">
      <c r="G3469" s="106"/>
      <c r="H3469" s="104" t="str">
        <f t="shared" si="59"/>
        <v/>
      </c>
      <c r="I3469" s="104"/>
      <c r="J3469" s="110" t="s">
        <v>8179</v>
      </c>
      <c r="K3469" s="110" t="s">
        <v>1095</v>
      </c>
      <c r="L3469" s="10" t="s">
        <v>1095</v>
      </c>
    </row>
    <row r="3470" spans="7:12" ht="15" x14ac:dyDescent="0.2">
      <c r="G3470" s="106"/>
      <c r="H3470" s="104" t="str">
        <f t="shared" si="59"/>
        <v/>
      </c>
      <c r="I3470" s="104"/>
      <c r="J3470" s="110" t="s">
        <v>8180</v>
      </c>
      <c r="K3470" s="110" t="s">
        <v>1095</v>
      </c>
      <c r="L3470" s="10" t="s">
        <v>12404</v>
      </c>
    </row>
    <row r="3471" spans="7:12" ht="15" x14ac:dyDescent="0.2">
      <c r="G3471" s="106"/>
      <c r="H3471" s="104" t="str">
        <f t="shared" si="59"/>
        <v/>
      </c>
      <c r="I3471" s="104"/>
      <c r="J3471" s="110" t="s">
        <v>8181</v>
      </c>
      <c r="K3471" s="110" t="s">
        <v>1095</v>
      </c>
      <c r="L3471" s="10" t="s">
        <v>12405</v>
      </c>
    </row>
    <row r="3472" spans="7:12" ht="15" x14ac:dyDescent="0.2">
      <c r="G3472" s="106"/>
      <c r="H3472" s="104" t="str">
        <f t="shared" si="59"/>
        <v/>
      </c>
      <c r="I3472" s="104"/>
      <c r="J3472" s="110" t="s">
        <v>8182</v>
      </c>
      <c r="K3472" s="110" t="s">
        <v>1095</v>
      </c>
      <c r="L3472" s="10" t="s">
        <v>12406</v>
      </c>
    </row>
    <row r="3473" spans="7:12" ht="15" x14ac:dyDescent="0.2">
      <c r="G3473" s="106"/>
      <c r="H3473" s="104" t="str">
        <f t="shared" si="59"/>
        <v/>
      </c>
      <c r="I3473" s="104"/>
      <c r="J3473" s="110" t="s">
        <v>8183</v>
      </c>
      <c r="K3473" s="110" t="s">
        <v>1095</v>
      </c>
      <c r="L3473" s="10" t="s">
        <v>12407</v>
      </c>
    </row>
    <row r="3474" spans="7:12" ht="15" x14ac:dyDescent="0.2">
      <c r="G3474" s="106"/>
      <c r="H3474" s="104" t="str">
        <f t="shared" si="59"/>
        <v/>
      </c>
      <c r="I3474" s="104"/>
      <c r="J3474" s="110" t="s">
        <v>8184</v>
      </c>
      <c r="K3474" s="110" t="s">
        <v>1095</v>
      </c>
      <c r="L3474" s="10" t="s">
        <v>12408</v>
      </c>
    </row>
    <row r="3475" spans="7:12" ht="15" x14ac:dyDescent="0.2">
      <c r="G3475" s="106"/>
      <c r="H3475" s="104" t="str">
        <f t="shared" si="59"/>
        <v/>
      </c>
      <c r="I3475" s="104"/>
      <c r="J3475" s="110" t="s">
        <v>14582</v>
      </c>
      <c r="K3475" s="110" t="s">
        <v>1095</v>
      </c>
      <c r="L3475" s="10" t="s">
        <v>12409</v>
      </c>
    </row>
    <row r="3476" spans="7:12" ht="15" x14ac:dyDescent="0.2">
      <c r="G3476" s="106"/>
      <c r="H3476" s="104" t="str">
        <f t="shared" si="59"/>
        <v/>
      </c>
      <c r="I3476" s="104"/>
      <c r="J3476" s="110" t="s">
        <v>8185</v>
      </c>
      <c r="K3476" s="110" t="s">
        <v>1095</v>
      </c>
      <c r="L3476" s="10" t="s">
        <v>12410</v>
      </c>
    </row>
    <row r="3477" spans="7:12" ht="15" x14ac:dyDescent="0.2">
      <c r="G3477" s="106"/>
      <c r="H3477" s="104" t="str">
        <f t="shared" si="59"/>
        <v/>
      </c>
      <c r="I3477" s="104"/>
      <c r="J3477" s="110" t="s">
        <v>14583</v>
      </c>
      <c r="K3477" s="110" t="s">
        <v>1095</v>
      </c>
      <c r="L3477" s="10" t="s">
        <v>12411</v>
      </c>
    </row>
    <row r="3478" spans="7:12" ht="15" x14ac:dyDescent="0.2">
      <c r="G3478" s="106"/>
      <c r="H3478" s="104" t="str">
        <f t="shared" si="59"/>
        <v/>
      </c>
      <c r="I3478" s="104"/>
      <c r="J3478" s="110" t="s">
        <v>8186</v>
      </c>
      <c r="K3478" s="110" t="s">
        <v>1095</v>
      </c>
      <c r="L3478" s="10" t="s">
        <v>1095</v>
      </c>
    </row>
    <row r="3479" spans="7:12" ht="15" x14ac:dyDescent="0.2">
      <c r="G3479" s="106"/>
      <c r="H3479" s="104" t="str">
        <f t="shared" si="59"/>
        <v/>
      </c>
      <c r="I3479" s="104"/>
      <c r="J3479" s="110" t="s">
        <v>8187</v>
      </c>
      <c r="K3479" s="110" t="s">
        <v>1095</v>
      </c>
      <c r="L3479" s="10" t="s">
        <v>12412</v>
      </c>
    </row>
    <row r="3480" spans="7:12" ht="15" x14ac:dyDescent="0.2">
      <c r="G3480" s="106"/>
      <c r="H3480" s="104" t="str">
        <f t="shared" si="59"/>
        <v/>
      </c>
      <c r="I3480" s="104"/>
      <c r="J3480" s="110" t="s">
        <v>8188</v>
      </c>
      <c r="K3480" s="110" t="s">
        <v>1095</v>
      </c>
      <c r="L3480" s="10" t="s">
        <v>12413</v>
      </c>
    </row>
    <row r="3481" spans="7:12" ht="15" x14ac:dyDescent="0.2">
      <c r="G3481" s="106"/>
      <c r="H3481" s="104" t="str">
        <f t="shared" si="59"/>
        <v/>
      </c>
      <c r="I3481" s="104"/>
      <c r="J3481" s="110" t="s">
        <v>8189</v>
      </c>
      <c r="K3481" s="110" t="s">
        <v>1095</v>
      </c>
      <c r="L3481" s="10" t="s">
        <v>12414</v>
      </c>
    </row>
    <row r="3482" spans="7:12" ht="15" x14ac:dyDescent="0.2">
      <c r="G3482" s="106"/>
      <c r="H3482" s="104" t="str">
        <f t="shared" si="59"/>
        <v/>
      </c>
      <c r="I3482" s="104"/>
      <c r="J3482" s="110" t="s">
        <v>8190</v>
      </c>
      <c r="K3482" s="110" t="s">
        <v>1095</v>
      </c>
      <c r="L3482" s="10" t="s">
        <v>12415</v>
      </c>
    </row>
    <row r="3483" spans="7:12" ht="15" x14ac:dyDescent="0.2">
      <c r="G3483" s="106"/>
      <c r="H3483" s="104" t="str">
        <f t="shared" si="59"/>
        <v/>
      </c>
      <c r="I3483" s="104"/>
      <c r="J3483" s="110" t="s">
        <v>8191</v>
      </c>
      <c r="K3483" s="110" t="s">
        <v>1095</v>
      </c>
      <c r="L3483" s="10" t="s">
        <v>12416</v>
      </c>
    </row>
    <row r="3484" spans="7:12" ht="15" x14ac:dyDescent="0.2">
      <c r="G3484" s="106"/>
      <c r="H3484" s="104" t="str">
        <f t="shared" si="59"/>
        <v/>
      </c>
      <c r="I3484" s="104"/>
      <c r="J3484" s="110" t="s">
        <v>8192</v>
      </c>
      <c r="K3484" s="110" t="s">
        <v>1095</v>
      </c>
      <c r="L3484" s="10" t="s">
        <v>12417</v>
      </c>
    </row>
    <row r="3485" spans="7:12" ht="15" x14ac:dyDescent="0.2">
      <c r="G3485" s="106"/>
      <c r="H3485" s="104" t="str">
        <f t="shared" si="59"/>
        <v/>
      </c>
      <c r="I3485" s="104"/>
      <c r="J3485" s="110" t="s">
        <v>8193</v>
      </c>
      <c r="K3485" s="110" t="s">
        <v>1095</v>
      </c>
      <c r="L3485" s="10" t="s">
        <v>12418</v>
      </c>
    </row>
    <row r="3486" spans="7:12" ht="15" x14ac:dyDescent="0.2">
      <c r="G3486" s="106"/>
      <c r="H3486" s="104" t="str">
        <f t="shared" si="59"/>
        <v/>
      </c>
      <c r="I3486" s="104"/>
      <c r="J3486" s="110" t="s">
        <v>8194</v>
      </c>
      <c r="K3486" s="110" t="s">
        <v>1095</v>
      </c>
      <c r="L3486" s="10" t="s">
        <v>12419</v>
      </c>
    </row>
    <row r="3487" spans="7:12" ht="15" x14ac:dyDescent="0.2">
      <c r="G3487" s="106"/>
      <c r="H3487" s="104" t="str">
        <f t="shared" si="59"/>
        <v/>
      </c>
      <c r="I3487" s="104"/>
      <c r="J3487" s="110" t="s">
        <v>8195</v>
      </c>
      <c r="K3487" s="110" t="s">
        <v>1095</v>
      </c>
      <c r="L3487" s="10" t="s">
        <v>12420</v>
      </c>
    </row>
    <row r="3488" spans="7:12" ht="15" x14ac:dyDescent="0.2">
      <c r="G3488" s="106"/>
      <c r="H3488" s="104" t="str">
        <f t="shared" si="59"/>
        <v/>
      </c>
      <c r="I3488" s="104"/>
      <c r="J3488" s="110" t="s">
        <v>8196</v>
      </c>
      <c r="K3488" s="110" t="s">
        <v>1095</v>
      </c>
      <c r="L3488" s="10" t="s">
        <v>12421</v>
      </c>
    </row>
    <row r="3489" spans="7:12" ht="15" x14ac:dyDescent="0.2">
      <c r="G3489" s="106"/>
      <c r="H3489" s="104" t="str">
        <f t="shared" si="59"/>
        <v/>
      </c>
      <c r="I3489" s="104"/>
      <c r="J3489" s="110" t="s">
        <v>8197</v>
      </c>
      <c r="K3489" s="110" t="s">
        <v>1095</v>
      </c>
      <c r="L3489" s="10" t="s">
        <v>12422</v>
      </c>
    </row>
    <row r="3490" spans="7:12" ht="15" x14ac:dyDescent="0.2">
      <c r="G3490" s="106"/>
      <c r="H3490" s="104" t="str">
        <f t="shared" si="59"/>
        <v/>
      </c>
      <c r="I3490" s="104"/>
      <c r="J3490" s="110" t="s">
        <v>14584</v>
      </c>
      <c r="K3490" s="110" t="s">
        <v>1095</v>
      </c>
      <c r="L3490" s="10" t="s">
        <v>12423</v>
      </c>
    </row>
    <row r="3491" spans="7:12" ht="15" x14ac:dyDescent="0.2">
      <c r="G3491" s="106"/>
      <c r="H3491" s="104" t="str">
        <f t="shared" si="59"/>
        <v/>
      </c>
      <c r="I3491" s="104"/>
      <c r="J3491" s="110" t="s">
        <v>8198</v>
      </c>
      <c r="K3491" s="110" t="s">
        <v>1095</v>
      </c>
      <c r="L3491" s="10" t="s">
        <v>1095</v>
      </c>
    </row>
    <row r="3492" spans="7:12" ht="15" x14ac:dyDescent="0.2">
      <c r="G3492" s="106"/>
      <c r="H3492" s="104" t="str">
        <f t="shared" si="59"/>
        <v/>
      </c>
      <c r="I3492" s="104"/>
      <c r="J3492" s="110" t="s">
        <v>8199</v>
      </c>
      <c r="K3492" s="110" t="s">
        <v>1095</v>
      </c>
      <c r="L3492" s="10" t="s">
        <v>12424</v>
      </c>
    </row>
    <row r="3493" spans="7:12" ht="15" x14ac:dyDescent="0.2">
      <c r="G3493" s="106"/>
      <c r="H3493" s="104" t="str">
        <f t="shared" si="59"/>
        <v/>
      </c>
      <c r="I3493" s="104"/>
      <c r="J3493" s="110" t="s">
        <v>8200</v>
      </c>
      <c r="K3493" s="110" t="s">
        <v>1095</v>
      </c>
      <c r="L3493" s="10" t="s">
        <v>12425</v>
      </c>
    </row>
    <row r="3494" spans="7:12" ht="15" x14ac:dyDescent="0.2">
      <c r="G3494" s="106"/>
      <c r="H3494" s="104" t="str">
        <f t="shared" si="59"/>
        <v/>
      </c>
      <c r="I3494" s="104"/>
      <c r="J3494" s="110" t="s">
        <v>15034</v>
      </c>
      <c r="K3494" s="110" t="s">
        <v>1095</v>
      </c>
      <c r="L3494" s="10" t="s">
        <v>12426</v>
      </c>
    </row>
    <row r="3495" spans="7:12" ht="15" x14ac:dyDescent="0.2">
      <c r="G3495" s="106"/>
      <c r="H3495" s="104" t="str">
        <f t="shared" si="59"/>
        <v/>
      </c>
      <c r="I3495" s="104"/>
      <c r="J3495" s="110" t="s">
        <v>14585</v>
      </c>
      <c r="K3495" s="110" t="s">
        <v>1095</v>
      </c>
      <c r="L3495" s="10" t="s">
        <v>12427</v>
      </c>
    </row>
    <row r="3496" spans="7:12" ht="15" x14ac:dyDescent="0.2">
      <c r="G3496" s="106"/>
      <c r="H3496" s="104" t="str">
        <f t="shared" si="59"/>
        <v/>
      </c>
      <c r="I3496" s="104"/>
      <c r="J3496" s="110" t="s">
        <v>8201</v>
      </c>
      <c r="K3496" s="110" t="s">
        <v>1095</v>
      </c>
      <c r="L3496" s="10" t="s">
        <v>12428</v>
      </c>
    </row>
    <row r="3497" spans="7:12" ht="15" x14ac:dyDescent="0.2">
      <c r="G3497" s="106"/>
      <c r="H3497" s="104" t="str">
        <f t="shared" si="59"/>
        <v/>
      </c>
      <c r="I3497" s="104"/>
      <c r="J3497" s="110" t="s">
        <v>8202</v>
      </c>
      <c r="K3497" s="110" t="s">
        <v>1095</v>
      </c>
      <c r="L3497" s="10" t="s">
        <v>12429</v>
      </c>
    </row>
    <row r="3498" spans="7:12" ht="15" x14ac:dyDescent="0.2">
      <c r="G3498" s="106"/>
      <c r="H3498" s="104" t="str">
        <f t="shared" si="59"/>
        <v/>
      </c>
      <c r="I3498" s="104"/>
      <c r="J3498" s="110" t="s">
        <v>8203</v>
      </c>
      <c r="K3498" s="110" t="s">
        <v>1095</v>
      </c>
      <c r="L3498" s="10" t="s">
        <v>1095</v>
      </c>
    </row>
    <row r="3499" spans="7:12" ht="15" x14ac:dyDescent="0.2">
      <c r="G3499" s="106"/>
      <c r="H3499" s="104" t="str">
        <f t="shared" si="59"/>
        <v/>
      </c>
      <c r="I3499" s="104"/>
      <c r="J3499" s="110" t="s">
        <v>8204</v>
      </c>
      <c r="K3499" s="110" t="s">
        <v>1095</v>
      </c>
      <c r="L3499" s="10" t="s">
        <v>12430</v>
      </c>
    </row>
    <row r="3500" spans="7:12" ht="15" x14ac:dyDescent="0.2">
      <c r="G3500" s="106"/>
      <c r="H3500" s="104" t="str">
        <f t="shared" si="59"/>
        <v/>
      </c>
      <c r="I3500" s="104"/>
      <c r="J3500" s="110" t="s">
        <v>8205</v>
      </c>
      <c r="K3500" s="110" t="s">
        <v>1095</v>
      </c>
      <c r="L3500" s="10" t="s">
        <v>12431</v>
      </c>
    </row>
    <row r="3501" spans="7:12" ht="15" x14ac:dyDescent="0.2">
      <c r="G3501" s="106"/>
      <c r="H3501" s="104" t="str">
        <f t="shared" si="59"/>
        <v/>
      </c>
      <c r="I3501" s="104"/>
      <c r="J3501" s="110" t="s">
        <v>8206</v>
      </c>
      <c r="K3501" s="110" t="s">
        <v>1095</v>
      </c>
      <c r="L3501" s="10" t="s">
        <v>12432</v>
      </c>
    </row>
    <row r="3502" spans="7:12" ht="15" x14ac:dyDescent="0.2">
      <c r="G3502" s="106"/>
      <c r="H3502" s="104" t="str">
        <f t="shared" si="59"/>
        <v/>
      </c>
      <c r="I3502" s="104"/>
      <c r="J3502" s="110" t="s">
        <v>8207</v>
      </c>
      <c r="K3502" s="110" t="s">
        <v>1095</v>
      </c>
      <c r="L3502" s="10" t="s">
        <v>12433</v>
      </c>
    </row>
    <row r="3503" spans="7:12" ht="15" x14ac:dyDescent="0.2">
      <c r="G3503" s="106"/>
      <c r="H3503" s="104" t="str">
        <f t="shared" si="59"/>
        <v/>
      </c>
      <c r="I3503" s="104"/>
      <c r="J3503" s="110" t="s">
        <v>14037</v>
      </c>
      <c r="K3503" s="110" t="s">
        <v>1095</v>
      </c>
      <c r="L3503" s="10" t="s">
        <v>12434</v>
      </c>
    </row>
    <row r="3504" spans="7:12" ht="15" x14ac:dyDescent="0.2">
      <c r="G3504" s="106"/>
      <c r="H3504" s="104" t="str">
        <f t="shared" si="59"/>
        <v/>
      </c>
      <c r="I3504" s="104"/>
      <c r="J3504" s="110" t="s">
        <v>8208</v>
      </c>
      <c r="K3504" s="110" t="s">
        <v>1095</v>
      </c>
      <c r="L3504" s="10" t="s">
        <v>12435</v>
      </c>
    </row>
    <row r="3505" spans="7:12" ht="15" x14ac:dyDescent="0.2">
      <c r="G3505" s="106"/>
      <c r="H3505" s="104" t="str">
        <f t="shared" si="59"/>
        <v/>
      </c>
      <c r="I3505" s="104"/>
      <c r="J3505" s="110" t="s">
        <v>8209</v>
      </c>
      <c r="K3505" s="110" t="s">
        <v>1095</v>
      </c>
      <c r="L3505" s="10" t="s">
        <v>12436</v>
      </c>
    </row>
    <row r="3506" spans="7:12" ht="15" x14ac:dyDescent="0.2">
      <c r="G3506" s="106"/>
      <c r="H3506" s="104" t="str">
        <f t="shared" si="59"/>
        <v/>
      </c>
      <c r="I3506" s="104"/>
      <c r="J3506" s="110" t="s">
        <v>8210</v>
      </c>
      <c r="K3506" s="110" t="s">
        <v>1095</v>
      </c>
      <c r="L3506" s="10" t="s">
        <v>12437</v>
      </c>
    </row>
    <row r="3507" spans="7:12" ht="15" x14ac:dyDescent="0.2">
      <c r="G3507" s="106"/>
      <c r="H3507" s="104" t="str">
        <f t="shared" si="59"/>
        <v/>
      </c>
      <c r="I3507" s="104"/>
      <c r="J3507" s="110" t="s">
        <v>8211</v>
      </c>
      <c r="K3507" s="110" t="s">
        <v>1095</v>
      </c>
      <c r="L3507" s="10" t="s">
        <v>12438</v>
      </c>
    </row>
    <row r="3508" spans="7:12" ht="15" x14ac:dyDescent="0.2">
      <c r="G3508" s="106"/>
      <c r="H3508" s="104" t="str">
        <f t="shared" si="59"/>
        <v/>
      </c>
      <c r="I3508" s="104"/>
      <c r="J3508" s="110" t="s">
        <v>14038</v>
      </c>
      <c r="K3508" s="110" t="s">
        <v>1095</v>
      </c>
      <c r="L3508" s="10" t="s">
        <v>12439</v>
      </c>
    </row>
    <row r="3509" spans="7:12" ht="15" x14ac:dyDescent="0.2">
      <c r="G3509" s="106"/>
      <c r="H3509" s="104" t="str">
        <f t="shared" si="59"/>
        <v/>
      </c>
      <c r="I3509" s="104"/>
      <c r="J3509" s="110" t="s">
        <v>8212</v>
      </c>
      <c r="K3509" s="110" t="s">
        <v>1095</v>
      </c>
      <c r="L3509" s="10" t="s">
        <v>12440</v>
      </c>
    </row>
    <row r="3510" spans="7:12" ht="15" x14ac:dyDescent="0.2">
      <c r="G3510" s="106"/>
      <c r="H3510" s="104" t="str">
        <f t="shared" si="59"/>
        <v/>
      </c>
      <c r="I3510" s="104"/>
      <c r="J3510" s="110" t="s">
        <v>8213</v>
      </c>
      <c r="K3510" s="110" t="s">
        <v>1095</v>
      </c>
      <c r="L3510" s="10" t="s">
        <v>12441</v>
      </c>
    </row>
    <row r="3511" spans="7:12" ht="15" x14ac:dyDescent="0.2">
      <c r="G3511" s="106"/>
      <c r="H3511" s="104" t="str">
        <f t="shared" si="59"/>
        <v/>
      </c>
      <c r="I3511" s="104"/>
      <c r="J3511" s="110" t="s">
        <v>8214</v>
      </c>
      <c r="K3511" s="110" t="s">
        <v>1095</v>
      </c>
      <c r="L3511" s="10" t="s">
        <v>12442</v>
      </c>
    </row>
    <row r="3512" spans="7:12" ht="15" x14ac:dyDescent="0.2">
      <c r="G3512" s="106"/>
      <c r="H3512" s="104" t="str">
        <f t="shared" si="59"/>
        <v/>
      </c>
      <c r="I3512" s="104"/>
      <c r="J3512" s="110" t="s">
        <v>8215</v>
      </c>
      <c r="K3512" s="110" t="s">
        <v>1095</v>
      </c>
      <c r="L3512" s="10" t="s">
        <v>12443</v>
      </c>
    </row>
    <row r="3513" spans="7:12" ht="15" x14ac:dyDescent="0.2">
      <c r="G3513" s="106"/>
      <c r="H3513" s="104" t="str">
        <f t="shared" si="59"/>
        <v/>
      </c>
      <c r="I3513" s="104"/>
      <c r="J3513" s="110" t="s">
        <v>14586</v>
      </c>
      <c r="K3513" s="110" t="s">
        <v>1095</v>
      </c>
      <c r="L3513" s="10" t="s">
        <v>12444</v>
      </c>
    </row>
    <row r="3514" spans="7:12" ht="15" x14ac:dyDescent="0.2">
      <c r="G3514" s="106"/>
      <c r="H3514" s="104" t="str">
        <f t="shared" si="59"/>
        <v/>
      </c>
      <c r="I3514" s="104"/>
      <c r="J3514" s="110" t="s">
        <v>14587</v>
      </c>
      <c r="K3514" s="110" t="s">
        <v>1095</v>
      </c>
      <c r="L3514" s="10" t="s">
        <v>12445</v>
      </c>
    </row>
    <row r="3515" spans="7:12" ht="15" x14ac:dyDescent="0.2">
      <c r="G3515" s="106"/>
      <c r="H3515" s="104" t="str">
        <f t="shared" si="59"/>
        <v/>
      </c>
      <c r="I3515" s="104"/>
      <c r="J3515" s="110" t="s">
        <v>14588</v>
      </c>
      <c r="K3515" s="110" t="s">
        <v>1095</v>
      </c>
      <c r="L3515" s="10" t="s">
        <v>12446</v>
      </c>
    </row>
    <row r="3516" spans="7:12" ht="15" x14ac:dyDescent="0.2">
      <c r="G3516" s="106"/>
      <c r="H3516" s="104" t="str">
        <f t="shared" si="59"/>
        <v/>
      </c>
      <c r="I3516" s="104"/>
      <c r="J3516" s="110" t="s">
        <v>14589</v>
      </c>
      <c r="K3516" s="110" t="s">
        <v>1095</v>
      </c>
      <c r="L3516" s="10" t="s">
        <v>12447</v>
      </c>
    </row>
    <row r="3517" spans="7:12" ht="15" x14ac:dyDescent="0.2">
      <c r="G3517" s="106"/>
      <c r="H3517" s="104" t="str">
        <f t="shared" si="59"/>
        <v/>
      </c>
      <c r="I3517" s="104"/>
      <c r="J3517" s="110" t="s">
        <v>8216</v>
      </c>
      <c r="K3517" s="110" t="s">
        <v>1095</v>
      </c>
      <c r="L3517" s="10" t="s">
        <v>12448</v>
      </c>
    </row>
    <row r="3518" spans="7:12" ht="15" x14ac:dyDescent="0.2">
      <c r="G3518" s="106"/>
      <c r="H3518" s="104" t="str">
        <f t="shared" si="59"/>
        <v/>
      </c>
      <c r="I3518" s="104"/>
      <c r="J3518" s="110" t="s">
        <v>8217</v>
      </c>
      <c r="K3518" s="110" t="s">
        <v>1095</v>
      </c>
      <c r="L3518" s="10" t="s">
        <v>12449</v>
      </c>
    </row>
    <row r="3519" spans="7:12" ht="15" x14ac:dyDescent="0.2">
      <c r="G3519" s="106"/>
      <c r="H3519" s="104" t="str">
        <f t="shared" si="59"/>
        <v/>
      </c>
      <c r="I3519" s="104"/>
      <c r="J3519" s="110" t="s">
        <v>8218</v>
      </c>
      <c r="K3519" s="110" t="s">
        <v>1095</v>
      </c>
      <c r="L3519" s="10" t="s">
        <v>12450</v>
      </c>
    </row>
    <row r="3520" spans="7:12" ht="15" x14ac:dyDescent="0.2">
      <c r="G3520" s="106"/>
      <c r="H3520" s="104" t="str">
        <f t="shared" si="59"/>
        <v/>
      </c>
      <c r="I3520" s="104"/>
      <c r="J3520" s="110" t="s">
        <v>8219</v>
      </c>
      <c r="K3520" s="110" t="s">
        <v>1095</v>
      </c>
      <c r="L3520" s="10" t="s">
        <v>12451</v>
      </c>
    </row>
    <row r="3521" spans="7:12" ht="15" x14ac:dyDescent="0.2">
      <c r="G3521" s="106"/>
      <c r="H3521" s="104" t="str">
        <f t="shared" si="59"/>
        <v/>
      </c>
      <c r="I3521" s="104"/>
      <c r="J3521" s="110" t="s">
        <v>14590</v>
      </c>
      <c r="K3521" s="110" t="s">
        <v>1095</v>
      </c>
      <c r="L3521" s="10" t="s">
        <v>12452</v>
      </c>
    </row>
    <row r="3522" spans="7:12" ht="15" x14ac:dyDescent="0.2">
      <c r="G3522" s="106"/>
      <c r="H3522" s="104" t="str">
        <f t="shared" si="59"/>
        <v/>
      </c>
      <c r="I3522" s="104"/>
      <c r="J3522" s="110" t="s">
        <v>8220</v>
      </c>
      <c r="K3522" s="110" t="s">
        <v>1095</v>
      </c>
      <c r="L3522" s="10" t="s">
        <v>12453</v>
      </c>
    </row>
    <row r="3523" spans="7:12" ht="15" x14ac:dyDescent="0.2">
      <c r="G3523" s="106"/>
      <c r="H3523" s="104" t="str">
        <f t="shared" si="59"/>
        <v/>
      </c>
      <c r="I3523" s="104"/>
      <c r="J3523" s="110" t="s">
        <v>8221</v>
      </c>
      <c r="K3523" s="110" t="s">
        <v>1095</v>
      </c>
      <c r="L3523" s="10" t="s">
        <v>12454</v>
      </c>
    </row>
    <row r="3524" spans="7:12" ht="15" x14ac:dyDescent="0.2">
      <c r="G3524" s="106"/>
      <c r="H3524" s="104" t="str">
        <f t="shared" si="59"/>
        <v/>
      </c>
      <c r="I3524" s="104"/>
      <c r="J3524" s="110" t="s">
        <v>8222</v>
      </c>
      <c r="K3524" s="110" t="s">
        <v>1095</v>
      </c>
      <c r="L3524" s="10" t="s">
        <v>12455</v>
      </c>
    </row>
    <row r="3525" spans="7:12" ht="15" x14ac:dyDescent="0.2">
      <c r="G3525" s="106"/>
      <c r="H3525" s="104" t="str">
        <f t="shared" si="59"/>
        <v/>
      </c>
      <c r="I3525" s="104"/>
      <c r="J3525" s="110" t="s">
        <v>8223</v>
      </c>
      <c r="K3525" s="110" t="s">
        <v>1095</v>
      </c>
      <c r="L3525" s="10" t="s">
        <v>12456</v>
      </c>
    </row>
    <row r="3526" spans="7:12" ht="15" x14ac:dyDescent="0.2">
      <c r="G3526" s="106"/>
      <c r="H3526" s="104" t="str">
        <f t="shared" si="59"/>
        <v/>
      </c>
      <c r="I3526" s="104"/>
      <c r="J3526" s="110" t="s">
        <v>8224</v>
      </c>
      <c r="K3526" s="110" t="s">
        <v>1095</v>
      </c>
      <c r="L3526" s="10" t="s">
        <v>12457</v>
      </c>
    </row>
    <row r="3527" spans="7:12" ht="15" x14ac:dyDescent="0.2">
      <c r="G3527" s="106"/>
      <c r="H3527" s="104" t="str">
        <f t="shared" si="59"/>
        <v/>
      </c>
      <c r="I3527" s="104"/>
      <c r="J3527" s="110" t="s">
        <v>8225</v>
      </c>
      <c r="K3527" s="110" t="s">
        <v>1095</v>
      </c>
      <c r="L3527" s="10" t="s">
        <v>12458</v>
      </c>
    </row>
    <row r="3528" spans="7:12" ht="15" x14ac:dyDescent="0.2">
      <c r="G3528" s="106"/>
      <c r="H3528" s="104" t="str">
        <f t="shared" si="59"/>
        <v/>
      </c>
      <c r="I3528" s="104"/>
      <c r="J3528" s="110" t="s">
        <v>14591</v>
      </c>
      <c r="K3528" s="110" t="s">
        <v>1095</v>
      </c>
      <c r="L3528" s="10" t="s">
        <v>12459</v>
      </c>
    </row>
    <row r="3529" spans="7:12" ht="15" x14ac:dyDescent="0.2">
      <c r="G3529" s="106"/>
      <c r="H3529" s="104" t="str">
        <f t="shared" ref="H3529:H3592" si="60">IF(I3529="","",IFERROR((INDEX(A:D,MATCH($I3529,D:D,0),2)),""))</f>
        <v/>
      </c>
      <c r="I3529" s="104"/>
      <c r="J3529" s="110" t="s">
        <v>8226</v>
      </c>
      <c r="K3529" s="110" t="s">
        <v>1095</v>
      </c>
      <c r="L3529" s="10" t="s">
        <v>12460</v>
      </c>
    </row>
    <row r="3530" spans="7:12" ht="15" x14ac:dyDescent="0.2">
      <c r="G3530" s="106"/>
      <c r="H3530" s="104" t="str">
        <f t="shared" si="60"/>
        <v/>
      </c>
      <c r="I3530" s="104"/>
      <c r="J3530" s="110" t="s">
        <v>8227</v>
      </c>
      <c r="K3530" s="110" t="s">
        <v>1095</v>
      </c>
      <c r="L3530" s="10" t="s">
        <v>12461</v>
      </c>
    </row>
    <row r="3531" spans="7:12" ht="15" x14ac:dyDescent="0.2">
      <c r="G3531" s="106"/>
      <c r="H3531" s="104" t="str">
        <f t="shared" si="60"/>
        <v/>
      </c>
      <c r="I3531" s="104"/>
      <c r="J3531" s="110" t="s">
        <v>8228</v>
      </c>
      <c r="K3531" s="110" t="s">
        <v>1095</v>
      </c>
      <c r="L3531" s="10" t="s">
        <v>12462</v>
      </c>
    </row>
    <row r="3532" spans="7:12" ht="15" x14ac:dyDescent="0.2">
      <c r="G3532" s="106"/>
      <c r="H3532" s="104" t="str">
        <f t="shared" si="60"/>
        <v/>
      </c>
      <c r="I3532" s="104"/>
      <c r="J3532" s="110" t="s">
        <v>8229</v>
      </c>
      <c r="K3532" s="110" t="s">
        <v>1095</v>
      </c>
      <c r="L3532" s="10" t="s">
        <v>12463</v>
      </c>
    </row>
    <row r="3533" spans="7:12" ht="15" x14ac:dyDescent="0.2">
      <c r="G3533" s="106"/>
      <c r="H3533" s="104" t="str">
        <f t="shared" si="60"/>
        <v/>
      </c>
      <c r="I3533" s="104"/>
      <c r="J3533" s="110" t="s">
        <v>15035</v>
      </c>
      <c r="K3533" s="110" t="s">
        <v>1095</v>
      </c>
      <c r="L3533" s="10" t="s">
        <v>12464</v>
      </c>
    </row>
    <row r="3534" spans="7:12" ht="15" x14ac:dyDescent="0.2">
      <c r="G3534" s="106"/>
      <c r="H3534" s="104" t="str">
        <f t="shared" si="60"/>
        <v/>
      </c>
      <c r="I3534" s="104"/>
      <c r="J3534" s="110" t="s">
        <v>8230</v>
      </c>
      <c r="K3534" s="110" t="s">
        <v>1095</v>
      </c>
      <c r="L3534" s="10" t="s">
        <v>12465</v>
      </c>
    </row>
    <row r="3535" spans="7:12" ht="15" x14ac:dyDescent="0.2">
      <c r="G3535" s="106"/>
      <c r="H3535" s="104" t="str">
        <f t="shared" si="60"/>
        <v/>
      </c>
      <c r="I3535" s="104"/>
      <c r="J3535" s="110" t="s">
        <v>8231</v>
      </c>
      <c r="K3535" s="110" t="s">
        <v>1095</v>
      </c>
      <c r="L3535" s="10" t="s">
        <v>12466</v>
      </c>
    </row>
    <row r="3536" spans="7:12" ht="15" x14ac:dyDescent="0.2">
      <c r="G3536" s="106"/>
      <c r="H3536" s="104" t="str">
        <f t="shared" si="60"/>
        <v/>
      </c>
      <c r="I3536" s="104"/>
      <c r="J3536" s="110" t="s">
        <v>8232</v>
      </c>
      <c r="K3536" s="110" t="s">
        <v>1095</v>
      </c>
      <c r="L3536" s="10" t="s">
        <v>12467</v>
      </c>
    </row>
    <row r="3537" spans="7:12" ht="15" x14ac:dyDescent="0.2">
      <c r="G3537" s="106"/>
      <c r="H3537" s="104" t="str">
        <f t="shared" si="60"/>
        <v/>
      </c>
      <c r="I3537" s="104"/>
      <c r="J3537" s="110" t="s">
        <v>8233</v>
      </c>
      <c r="K3537" s="110" t="s">
        <v>1095</v>
      </c>
      <c r="L3537" s="10" t="s">
        <v>12468</v>
      </c>
    </row>
    <row r="3538" spans="7:12" ht="15" x14ac:dyDescent="0.2">
      <c r="G3538" s="106"/>
      <c r="H3538" s="104" t="str">
        <f t="shared" si="60"/>
        <v/>
      </c>
      <c r="I3538" s="104"/>
      <c r="J3538" s="110" t="s">
        <v>14592</v>
      </c>
      <c r="K3538" s="110" t="s">
        <v>1095</v>
      </c>
      <c r="L3538" s="10" t="s">
        <v>12469</v>
      </c>
    </row>
    <row r="3539" spans="7:12" ht="15" x14ac:dyDescent="0.2">
      <c r="G3539" s="106"/>
      <c r="H3539" s="104" t="str">
        <f t="shared" si="60"/>
        <v/>
      </c>
      <c r="I3539" s="104"/>
      <c r="J3539" s="110" t="s">
        <v>14593</v>
      </c>
      <c r="K3539" s="110" t="s">
        <v>1095</v>
      </c>
      <c r="L3539" s="10" t="s">
        <v>12470</v>
      </c>
    </row>
    <row r="3540" spans="7:12" ht="15" x14ac:dyDescent="0.2">
      <c r="G3540" s="106"/>
      <c r="H3540" s="104" t="str">
        <f t="shared" si="60"/>
        <v/>
      </c>
      <c r="I3540" s="104"/>
      <c r="J3540" s="110" t="s">
        <v>14594</v>
      </c>
      <c r="K3540" s="110" t="s">
        <v>1095</v>
      </c>
      <c r="L3540" s="10" t="s">
        <v>12471</v>
      </c>
    </row>
    <row r="3541" spans="7:12" ht="15" x14ac:dyDescent="0.2">
      <c r="G3541" s="106"/>
      <c r="H3541" s="104" t="str">
        <f t="shared" si="60"/>
        <v/>
      </c>
      <c r="I3541" s="104"/>
      <c r="J3541" s="110" t="s">
        <v>14595</v>
      </c>
      <c r="K3541" s="110" t="s">
        <v>1095</v>
      </c>
      <c r="L3541" s="10" t="s">
        <v>12471</v>
      </c>
    </row>
    <row r="3542" spans="7:12" ht="15" x14ac:dyDescent="0.2">
      <c r="G3542" s="106"/>
      <c r="H3542" s="104" t="str">
        <f t="shared" si="60"/>
        <v/>
      </c>
      <c r="I3542" s="104"/>
      <c r="J3542" s="110" t="s">
        <v>8234</v>
      </c>
      <c r="K3542" s="110" t="s">
        <v>1095</v>
      </c>
      <c r="L3542" s="10" t="s">
        <v>12472</v>
      </c>
    </row>
    <row r="3543" spans="7:12" ht="15" x14ac:dyDescent="0.2">
      <c r="G3543" s="106"/>
      <c r="H3543" s="104" t="str">
        <f t="shared" si="60"/>
        <v/>
      </c>
      <c r="I3543" s="104"/>
      <c r="J3543" s="110" t="s">
        <v>14596</v>
      </c>
      <c r="K3543" s="110" t="s">
        <v>1095</v>
      </c>
      <c r="L3543" s="10" t="s">
        <v>12473</v>
      </c>
    </row>
    <row r="3544" spans="7:12" ht="15" x14ac:dyDescent="0.2">
      <c r="G3544" s="106"/>
      <c r="H3544" s="104" t="str">
        <f t="shared" si="60"/>
        <v/>
      </c>
      <c r="I3544" s="104"/>
      <c r="J3544" s="110" t="s">
        <v>8235</v>
      </c>
      <c r="K3544" s="110" t="s">
        <v>1095</v>
      </c>
      <c r="L3544" s="10" t="s">
        <v>1095</v>
      </c>
    </row>
    <row r="3545" spans="7:12" ht="15" x14ac:dyDescent="0.2">
      <c r="G3545" s="106"/>
      <c r="H3545" s="104" t="str">
        <f t="shared" si="60"/>
        <v/>
      </c>
      <c r="I3545" s="104"/>
      <c r="J3545" s="110" t="s">
        <v>8236</v>
      </c>
      <c r="K3545" s="110" t="s">
        <v>1095</v>
      </c>
      <c r="L3545" s="10" t="s">
        <v>12474</v>
      </c>
    </row>
    <row r="3546" spans="7:12" ht="15" x14ac:dyDescent="0.2">
      <c r="G3546" s="106"/>
      <c r="H3546" s="104" t="str">
        <f t="shared" si="60"/>
        <v/>
      </c>
      <c r="I3546" s="104"/>
      <c r="J3546" s="110" t="s">
        <v>8237</v>
      </c>
      <c r="K3546" s="110" t="s">
        <v>1095</v>
      </c>
      <c r="L3546" s="10" t="s">
        <v>12475</v>
      </c>
    </row>
    <row r="3547" spans="7:12" ht="15" x14ac:dyDescent="0.2">
      <c r="G3547" s="106"/>
      <c r="H3547" s="104" t="str">
        <f t="shared" si="60"/>
        <v/>
      </c>
      <c r="I3547" s="104"/>
      <c r="J3547" s="110" t="s">
        <v>8238</v>
      </c>
      <c r="K3547" s="110" t="s">
        <v>1095</v>
      </c>
      <c r="L3547" s="10" t="s">
        <v>12476</v>
      </c>
    </row>
    <row r="3548" spans="7:12" ht="15" x14ac:dyDescent="0.2">
      <c r="G3548" s="106"/>
      <c r="H3548" s="104" t="str">
        <f t="shared" si="60"/>
        <v/>
      </c>
      <c r="I3548" s="104"/>
      <c r="J3548" s="110" t="s">
        <v>8239</v>
      </c>
      <c r="K3548" s="110" t="s">
        <v>1095</v>
      </c>
      <c r="L3548" s="10" t="s">
        <v>12477</v>
      </c>
    </row>
    <row r="3549" spans="7:12" ht="15" x14ac:dyDescent="0.2">
      <c r="G3549" s="106"/>
      <c r="H3549" s="104" t="str">
        <f t="shared" si="60"/>
        <v/>
      </c>
      <c r="I3549" s="104"/>
      <c r="J3549" s="110" t="s">
        <v>14597</v>
      </c>
      <c r="K3549" s="110" t="s">
        <v>1095</v>
      </c>
      <c r="L3549" s="10" t="s">
        <v>12478</v>
      </c>
    </row>
    <row r="3550" spans="7:12" ht="15" x14ac:dyDescent="0.2">
      <c r="G3550" s="106"/>
      <c r="H3550" s="104" t="str">
        <f t="shared" si="60"/>
        <v/>
      </c>
      <c r="I3550" s="104"/>
      <c r="J3550" s="110" t="s">
        <v>14598</v>
      </c>
      <c r="K3550" s="110" t="s">
        <v>1095</v>
      </c>
      <c r="L3550" s="10" t="s">
        <v>12479</v>
      </c>
    </row>
    <row r="3551" spans="7:12" ht="15" x14ac:dyDescent="0.2">
      <c r="G3551" s="106"/>
      <c r="H3551" s="104" t="str">
        <f t="shared" si="60"/>
        <v/>
      </c>
      <c r="I3551" s="104"/>
      <c r="J3551" s="110" t="s">
        <v>8240</v>
      </c>
      <c r="K3551" s="110" t="s">
        <v>1095</v>
      </c>
      <c r="L3551" s="10" t="s">
        <v>12480</v>
      </c>
    </row>
    <row r="3552" spans="7:12" ht="15" x14ac:dyDescent="0.2">
      <c r="G3552" s="106"/>
      <c r="H3552" s="104" t="str">
        <f t="shared" si="60"/>
        <v/>
      </c>
      <c r="I3552" s="104"/>
      <c r="J3552" s="110" t="s">
        <v>8241</v>
      </c>
      <c r="K3552" s="110" t="s">
        <v>1095</v>
      </c>
      <c r="L3552" s="10" t="s">
        <v>12481</v>
      </c>
    </row>
    <row r="3553" spans="7:12" ht="15" x14ac:dyDescent="0.2">
      <c r="G3553" s="106"/>
      <c r="H3553" s="104" t="str">
        <f t="shared" si="60"/>
        <v/>
      </c>
      <c r="I3553" s="104"/>
      <c r="J3553" s="110" t="s">
        <v>8242</v>
      </c>
      <c r="K3553" s="110" t="s">
        <v>1095</v>
      </c>
      <c r="L3553" s="10" t="s">
        <v>12482</v>
      </c>
    </row>
    <row r="3554" spans="7:12" ht="15" x14ac:dyDescent="0.2">
      <c r="G3554" s="106"/>
      <c r="H3554" s="104" t="str">
        <f t="shared" si="60"/>
        <v/>
      </c>
      <c r="I3554" s="104"/>
      <c r="J3554" s="110" t="s">
        <v>14599</v>
      </c>
      <c r="K3554" s="110" t="s">
        <v>1095</v>
      </c>
      <c r="L3554" s="10" t="s">
        <v>12483</v>
      </c>
    </row>
    <row r="3555" spans="7:12" ht="15" x14ac:dyDescent="0.2">
      <c r="G3555" s="106"/>
      <c r="H3555" s="104" t="str">
        <f t="shared" si="60"/>
        <v/>
      </c>
      <c r="I3555" s="104"/>
      <c r="J3555" s="110" t="s">
        <v>8243</v>
      </c>
      <c r="K3555" s="110" t="s">
        <v>1095</v>
      </c>
      <c r="L3555" s="10" t="s">
        <v>12484</v>
      </c>
    </row>
    <row r="3556" spans="7:12" ht="15" x14ac:dyDescent="0.2">
      <c r="G3556" s="106"/>
      <c r="H3556" s="104" t="str">
        <f t="shared" si="60"/>
        <v/>
      </c>
      <c r="I3556" s="104"/>
      <c r="J3556" s="110" t="s">
        <v>14600</v>
      </c>
      <c r="K3556" s="110" t="s">
        <v>1095</v>
      </c>
      <c r="L3556" s="10" t="s">
        <v>12485</v>
      </c>
    </row>
    <row r="3557" spans="7:12" ht="15" x14ac:dyDescent="0.2">
      <c r="G3557" s="106"/>
      <c r="H3557" s="104" t="str">
        <f t="shared" si="60"/>
        <v/>
      </c>
      <c r="I3557" s="104"/>
      <c r="J3557" s="110" t="s">
        <v>8244</v>
      </c>
      <c r="K3557" s="110" t="s">
        <v>1095</v>
      </c>
      <c r="L3557" s="10" t="s">
        <v>1095</v>
      </c>
    </row>
    <row r="3558" spans="7:12" ht="15" x14ac:dyDescent="0.2">
      <c r="G3558" s="106"/>
      <c r="H3558" s="104" t="str">
        <f t="shared" si="60"/>
        <v/>
      </c>
      <c r="I3558" s="104"/>
      <c r="J3558" s="110" t="s">
        <v>8245</v>
      </c>
      <c r="K3558" s="110" t="s">
        <v>1095</v>
      </c>
      <c r="L3558" s="10" t="s">
        <v>12486</v>
      </c>
    </row>
    <row r="3559" spans="7:12" ht="15" x14ac:dyDescent="0.2">
      <c r="G3559" s="106"/>
      <c r="H3559" s="104" t="str">
        <f t="shared" si="60"/>
        <v/>
      </c>
      <c r="I3559" s="104"/>
      <c r="J3559" s="110" t="s">
        <v>15036</v>
      </c>
      <c r="K3559" s="110" t="s">
        <v>1095</v>
      </c>
      <c r="L3559" s="10" t="s">
        <v>12487</v>
      </c>
    </row>
    <row r="3560" spans="7:12" ht="15" x14ac:dyDescent="0.2">
      <c r="G3560" s="106"/>
      <c r="H3560" s="104" t="str">
        <f t="shared" si="60"/>
        <v/>
      </c>
      <c r="I3560" s="104"/>
      <c r="J3560" s="110" t="s">
        <v>8246</v>
      </c>
      <c r="K3560" s="110" t="s">
        <v>1095</v>
      </c>
      <c r="L3560" s="10" t="s">
        <v>12488</v>
      </c>
    </row>
    <row r="3561" spans="7:12" ht="15" x14ac:dyDescent="0.2">
      <c r="G3561" s="106"/>
      <c r="H3561" s="104" t="str">
        <f t="shared" si="60"/>
        <v/>
      </c>
      <c r="I3561" s="104"/>
      <c r="J3561" s="110" t="s">
        <v>8247</v>
      </c>
      <c r="K3561" s="110" t="s">
        <v>1095</v>
      </c>
      <c r="L3561" s="10" t="s">
        <v>12489</v>
      </c>
    </row>
    <row r="3562" spans="7:12" ht="15" x14ac:dyDescent="0.2">
      <c r="G3562" s="106"/>
      <c r="H3562" s="104" t="str">
        <f t="shared" si="60"/>
        <v/>
      </c>
      <c r="I3562" s="104"/>
      <c r="J3562" s="110" t="s">
        <v>8248</v>
      </c>
      <c r="K3562" s="110" t="s">
        <v>1095</v>
      </c>
      <c r="L3562" s="10" t="s">
        <v>12490</v>
      </c>
    </row>
    <row r="3563" spans="7:12" ht="15" x14ac:dyDescent="0.2">
      <c r="G3563" s="106"/>
      <c r="H3563" s="104" t="str">
        <f t="shared" si="60"/>
        <v/>
      </c>
      <c r="I3563" s="104"/>
      <c r="J3563" s="110" t="s">
        <v>14039</v>
      </c>
      <c r="K3563" s="110" t="s">
        <v>1095</v>
      </c>
      <c r="L3563" s="10" t="s">
        <v>12491</v>
      </c>
    </row>
    <row r="3564" spans="7:12" ht="15" x14ac:dyDescent="0.2">
      <c r="G3564" s="106"/>
      <c r="H3564" s="104" t="str">
        <f t="shared" si="60"/>
        <v/>
      </c>
      <c r="I3564" s="104"/>
      <c r="J3564" s="110" t="s">
        <v>14601</v>
      </c>
      <c r="K3564" s="110" t="s">
        <v>1095</v>
      </c>
      <c r="L3564" s="10" t="s">
        <v>12492</v>
      </c>
    </row>
    <row r="3565" spans="7:12" ht="15" x14ac:dyDescent="0.2">
      <c r="G3565" s="106"/>
      <c r="H3565" s="104" t="str">
        <f t="shared" si="60"/>
        <v/>
      </c>
      <c r="I3565" s="104"/>
      <c r="J3565" s="110" t="s">
        <v>14602</v>
      </c>
      <c r="K3565" s="110" t="s">
        <v>1095</v>
      </c>
      <c r="L3565" s="10" t="s">
        <v>12493</v>
      </c>
    </row>
    <row r="3566" spans="7:12" ht="15" x14ac:dyDescent="0.2">
      <c r="G3566" s="106"/>
      <c r="H3566" s="104" t="str">
        <f t="shared" si="60"/>
        <v/>
      </c>
      <c r="I3566" s="104"/>
      <c r="J3566" s="110" t="s">
        <v>8249</v>
      </c>
      <c r="K3566" s="110" t="s">
        <v>1095</v>
      </c>
      <c r="L3566" s="10" t="s">
        <v>12494</v>
      </c>
    </row>
    <row r="3567" spans="7:12" ht="15" x14ac:dyDescent="0.2">
      <c r="G3567" s="106"/>
      <c r="H3567" s="104" t="str">
        <f t="shared" si="60"/>
        <v/>
      </c>
      <c r="I3567" s="104"/>
      <c r="J3567" s="110" t="s">
        <v>8250</v>
      </c>
      <c r="K3567" s="110" t="s">
        <v>1095</v>
      </c>
      <c r="L3567" s="10" t="s">
        <v>12495</v>
      </c>
    </row>
    <row r="3568" spans="7:12" ht="15" x14ac:dyDescent="0.2">
      <c r="G3568" s="106"/>
      <c r="H3568" s="104" t="str">
        <f t="shared" si="60"/>
        <v/>
      </c>
      <c r="I3568" s="104"/>
      <c r="J3568" s="110" t="s">
        <v>8251</v>
      </c>
      <c r="K3568" s="110" t="s">
        <v>1095</v>
      </c>
      <c r="L3568" s="10" t="s">
        <v>12496</v>
      </c>
    </row>
    <row r="3569" spans="7:12" ht="15" x14ac:dyDescent="0.2">
      <c r="G3569" s="106"/>
      <c r="H3569" s="104" t="str">
        <f t="shared" si="60"/>
        <v/>
      </c>
      <c r="I3569" s="104"/>
      <c r="J3569" s="110" t="s">
        <v>8252</v>
      </c>
      <c r="K3569" s="110" t="s">
        <v>1095</v>
      </c>
      <c r="L3569" s="10" t="s">
        <v>12497</v>
      </c>
    </row>
    <row r="3570" spans="7:12" ht="15" x14ac:dyDescent="0.2">
      <c r="G3570" s="106"/>
      <c r="H3570" s="104" t="str">
        <f t="shared" si="60"/>
        <v/>
      </c>
      <c r="I3570" s="104"/>
      <c r="J3570" s="110" t="s">
        <v>8253</v>
      </c>
      <c r="K3570" s="110" t="s">
        <v>1095</v>
      </c>
      <c r="L3570" s="10" t="s">
        <v>12498</v>
      </c>
    </row>
    <row r="3571" spans="7:12" ht="15" x14ac:dyDescent="0.2">
      <c r="G3571" s="106"/>
      <c r="H3571" s="104" t="str">
        <f t="shared" si="60"/>
        <v/>
      </c>
      <c r="I3571" s="104"/>
      <c r="J3571" s="110" t="s">
        <v>14603</v>
      </c>
      <c r="K3571" s="110" t="s">
        <v>1095</v>
      </c>
      <c r="L3571" s="10" t="s">
        <v>12499</v>
      </c>
    </row>
    <row r="3572" spans="7:12" ht="15" x14ac:dyDescent="0.2">
      <c r="G3572" s="106"/>
      <c r="H3572" s="104" t="str">
        <f t="shared" si="60"/>
        <v/>
      </c>
      <c r="I3572" s="104"/>
      <c r="J3572" s="110" t="s">
        <v>8254</v>
      </c>
      <c r="K3572" s="110" t="s">
        <v>1095</v>
      </c>
      <c r="L3572" s="10" t="s">
        <v>12500</v>
      </c>
    </row>
    <row r="3573" spans="7:12" ht="15" x14ac:dyDescent="0.2">
      <c r="G3573" s="106"/>
      <c r="H3573" s="104" t="str">
        <f t="shared" si="60"/>
        <v/>
      </c>
      <c r="I3573" s="104"/>
      <c r="J3573" s="110" t="s">
        <v>14604</v>
      </c>
      <c r="K3573" s="110" t="s">
        <v>1095</v>
      </c>
      <c r="L3573" s="10" t="s">
        <v>12501</v>
      </c>
    </row>
    <row r="3574" spans="7:12" ht="15" x14ac:dyDescent="0.2">
      <c r="G3574" s="106"/>
      <c r="H3574" s="104" t="str">
        <f t="shared" si="60"/>
        <v/>
      </c>
      <c r="I3574" s="104"/>
      <c r="J3574" s="110" t="s">
        <v>8255</v>
      </c>
      <c r="K3574" s="110" t="s">
        <v>1095</v>
      </c>
      <c r="L3574" s="10" t="s">
        <v>1095</v>
      </c>
    </row>
    <row r="3575" spans="7:12" ht="15" x14ac:dyDescent="0.2">
      <c r="G3575" s="106"/>
      <c r="H3575" s="104" t="str">
        <f t="shared" si="60"/>
        <v/>
      </c>
      <c r="I3575" s="104"/>
      <c r="J3575" s="110" t="s">
        <v>8256</v>
      </c>
      <c r="K3575" s="110" t="s">
        <v>1095</v>
      </c>
      <c r="L3575" s="10" t="s">
        <v>12502</v>
      </c>
    </row>
    <row r="3576" spans="7:12" ht="15" x14ac:dyDescent="0.2">
      <c r="G3576" s="106"/>
      <c r="H3576" s="104" t="str">
        <f t="shared" si="60"/>
        <v/>
      </c>
      <c r="I3576" s="104"/>
      <c r="J3576" s="110" t="s">
        <v>8257</v>
      </c>
      <c r="K3576" s="110" t="s">
        <v>1095</v>
      </c>
      <c r="L3576" s="10" t="s">
        <v>12503</v>
      </c>
    </row>
    <row r="3577" spans="7:12" ht="15" x14ac:dyDescent="0.2">
      <c r="G3577" s="106"/>
      <c r="H3577" s="104" t="str">
        <f t="shared" si="60"/>
        <v/>
      </c>
      <c r="I3577" s="104"/>
      <c r="J3577" s="110" t="s">
        <v>8258</v>
      </c>
      <c r="K3577" s="110" t="s">
        <v>1095</v>
      </c>
      <c r="L3577" s="10" t="s">
        <v>12504</v>
      </c>
    </row>
    <row r="3578" spans="7:12" ht="15" x14ac:dyDescent="0.2">
      <c r="G3578" s="106"/>
      <c r="H3578" s="104" t="str">
        <f t="shared" si="60"/>
        <v/>
      </c>
      <c r="I3578" s="104"/>
      <c r="J3578" s="110" t="s">
        <v>8259</v>
      </c>
      <c r="K3578" s="110" t="s">
        <v>1095</v>
      </c>
      <c r="L3578" s="10" t="s">
        <v>12505</v>
      </c>
    </row>
    <row r="3579" spans="7:12" ht="15" x14ac:dyDescent="0.2">
      <c r="G3579" s="106"/>
      <c r="H3579" s="104" t="str">
        <f t="shared" si="60"/>
        <v/>
      </c>
      <c r="I3579" s="104"/>
      <c r="J3579" s="110" t="s">
        <v>14605</v>
      </c>
      <c r="K3579" s="110" t="s">
        <v>1095</v>
      </c>
      <c r="L3579" s="10" t="s">
        <v>12506</v>
      </c>
    </row>
    <row r="3580" spans="7:12" ht="15" x14ac:dyDescent="0.2">
      <c r="G3580" s="106"/>
      <c r="H3580" s="104" t="str">
        <f t="shared" si="60"/>
        <v/>
      </c>
      <c r="I3580" s="104"/>
      <c r="J3580" s="110" t="s">
        <v>14606</v>
      </c>
      <c r="K3580" s="110" t="s">
        <v>1095</v>
      </c>
      <c r="L3580" s="10" t="s">
        <v>12507</v>
      </c>
    </row>
    <row r="3581" spans="7:12" ht="15" x14ac:dyDescent="0.2">
      <c r="G3581" s="106"/>
      <c r="H3581" s="104" t="str">
        <f t="shared" si="60"/>
        <v/>
      </c>
      <c r="I3581" s="104"/>
      <c r="J3581" s="110" t="s">
        <v>14607</v>
      </c>
      <c r="K3581" s="110" t="s">
        <v>1095</v>
      </c>
      <c r="L3581" s="10" t="s">
        <v>12508</v>
      </c>
    </row>
    <row r="3582" spans="7:12" ht="15" x14ac:dyDescent="0.2">
      <c r="G3582" s="106"/>
      <c r="H3582" s="104" t="str">
        <f t="shared" si="60"/>
        <v/>
      </c>
      <c r="I3582" s="104"/>
      <c r="J3582" s="110" t="s">
        <v>14608</v>
      </c>
      <c r="K3582" s="110" t="s">
        <v>1095</v>
      </c>
      <c r="L3582" s="10" t="s">
        <v>12509</v>
      </c>
    </row>
    <row r="3583" spans="7:12" ht="15" x14ac:dyDescent="0.2">
      <c r="G3583" s="106"/>
      <c r="H3583" s="104" t="str">
        <f t="shared" si="60"/>
        <v/>
      </c>
      <c r="I3583" s="104"/>
      <c r="J3583" s="110" t="s">
        <v>14609</v>
      </c>
      <c r="K3583" s="110" t="s">
        <v>1095</v>
      </c>
      <c r="L3583" s="10" t="s">
        <v>12510</v>
      </c>
    </row>
    <row r="3584" spans="7:12" ht="15" x14ac:dyDescent="0.2">
      <c r="G3584" s="106"/>
      <c r="H3584" s="104" t="str">
        <f t="shared" si="60"/>
        <v/>
      </c>
      <c r="I3584" s="104"/>
      <c r="J3584" s="110" t="s">
        <v>8260</v>
      </c>
      <c r="K3584" s="110" t="s">
        <v>1095</v>
      </c>
      <c r="L3584" s="10" t="s">
        <v>12511</v>
      </c>
    </row>
    <row r="3585" spans="7:12" ht="15" x14ac:dyDescent="0.2">
      <c r="G3585" s="106"/>
      <c r="H3585" s="104" t="str">
        <f t="shared" si="60"/>
        <v/>
      </c>
      <c r="I3585" s="104"/>
      <c r="J3585" s="110" t="s">
        <v>8261</v>
      </c>
      <c r="K3585" s="110" t="s">
        <v>1095</v>
      </c>
      <c r="L3585" s="10" t="s">
        <v>12512</v>
      </c>
    </row>
    <row r="3586" spans="7:12" ht="15" x14ac:dyDescent="0.2">
      <c r="G3586" s="106"/>
      <c r="H3586" s="104" t="str">
        <f t="shared" si="60"/>
        <v/>
      </c>
      <c r="I3586" s="104"/>
      <c r="J3586" s="110" t="s">
        <v>14610</v>
      </c>
      <c r="K3586" s="110" t="s">
        <v>1095</v>
      </c>
      <c r="L3586" s="10" t="s">
        <v>12513</v>
      </c>
    </row>
    <row r="3587" spans="7:12" ht="15" x14ac:dyDescent="0.2">
      <c r="G3587" s="106"/>
      <c r="H3587" s="104" t="str">
        <f t="shared" si="60"/>
        <v/>
      </c>
      <c r="I3587" s="104"/>
      <c r="J3587" s="110" t="s">
        <v>8262</v>
      </c>
      <c r="K3587" s="110" t="s">
        <v>1095</v>
      </c>
      <c r="L3587" s="10" t="s">
        <v>12514</v>
      </c>
    </row>
    <row r="3588" spans="7:12" ht="15" x14ac:dyDescent="0.2">
      <c r="G3588" s="106"/>
      <c r="H3588" s="104" t="str">
        <f t="shared" si="60"/>
        <v/>
      </c>
      <c r="I3588" s="104"/>
      <c r="J3588" s="110" t="s">
        <v>8263</v>
      </c>
      <c r="K3588" s="110" t="s">
        <v>1095</v>
      </c>
      <c r="L3588" s="10" t="s">
        <v>12515</v>
      </c>
    </row>
    <row r="3589" spans="7:12" ht="15" x14ac:dyDescent="0.2">
      <c r="G3589" s="106"/>
      <c r="H3589" s="104" t="str">
        <f t="shared" si="60"/>
        <v/>
      </c>
      <c r="I3589" s="104"/>
      <c r="J3589" s="110" t="s">
        <v>14611</v>
      </c>
      <c r="K3589" s="110" t="s">
        <v>1095</v>
      </c>
      <c r="L3589" s="10" t="s">
        <v>12516</v>
      </c>
    </row>
    <row r="3590" spans="7:12" ht="15" x14ac:dyDescent="0.2">
      <c r="G3590" s="106"/>
      <c r="H3590" s="104" t="str">
        <f t="shared" si="60"/>
        <v/>
      </c>
      <c r="I3590" s="104"/>
      <c r="J3590" s="110" t="s">
        <v>14612</v>
      </c>
      <c r="K3590" s="110" t="s">
        <v>1095</v>
      </c>
      <c r="L3590" s="10" t="s">
        <v>12517</v>
      </c>
    </row>
    <row r="3591" spans="7:12" ht="15" x14ac:dyDescent="0.2">
      <c r="G3591" s="106"/>
      <c r="H3591" s="104" t="str">
        <f t="shared" si="60"/>
        <v/>
      </c>
      <c r="I3591" s="104"/>
      <c r="J3591" s="110" t="s">
        <v>14613</v>
      </c>
      <c r="K3591" s="110" t="s">
        <v>1095</v>
      </c>
      <c r="L3591" s="10" t="s">
        <v>12518</v>
      </c>
    </row>
    <row r="3592" spans="7:12" ht="15" x14ac:dyDescent="0.2">
      <c r="G3592" s="106"/>
      <c r="H3592" s="104" t="str">
        <f t="shared" si="60"/>
        <v/>
      </c>
      <c r="I3592" s="104"/>
      <c r="J3592" s="110" t="s">
        <v>14614</v>
      </c>
      <c r="K3592" s="110" t="s">
        <v>1095</v>
      </c>
      <c r="L3592" s="10" t="s">
        <v>12519</v>
      </c>
    </row>
    <row r="3593" spans="7:12" ht="15" x14ac:dyDescent="0.2">
      <c r="G3593" s="106"/>
      <c r="H3593" s="104" t="str">
        <f t="shared" ref="H3593:H3656" si="61">IF(I3593="","",IFERROR((INDEX(A:D,MATCH($I3593,D:D,0),2)),""))</f>
        <v/>
      </c>
      <c r="I3593" s="104"/>
      <c r="J3593" s="110" t="s">
        <v>8264</v>
      </c>
      <c r="K3593" s="110" t="s">
        <v>1095</v>
      </c>
      <c r="L3593" s="10" t="s">
        <v>12520</v>
      </c>
    </row>
    <row r="3594" spans="7:12" ht="15" x14ac:dyDescent="0.2">
      <c r="G3594" s="106"/>
      <c r="H3594" s="104" t="str">
        <f t="shared" si="61"/>
        <v/>
      </c>
      <c r="I3594" s="104"/>
      <c r="J3594" s="110" t="s">
        <v>14615</v>
      </c>
      <c r="K3594" s="110" t="s">
        <v>1095</v>
      </c>
      <c r="L3594" s="10" t="s">
        <v>12521</v>
      </c>
    </row>
    <row r="3595" spans="7:12" ht="15" x14ac:dyDescent="0.2">
      <c r="G3595" s="106"/>
      <c r="H3595" s="104" t="str">
        <f t="shared" si="61"/>
        <v/>
      </c>
      <c r="I3595" s="104"/>
      <c r="J3595" s="110" t="s">
        <v>8265</v>
      </c>
      <c r="K3595" s="110" t="s">
        <v>1095</v>
      </c>
      <c r="L3595" s="10" t="s">
        <v>1095</v>
      </c>
    </row>
    <row r="3596" spans="7:12" ht="15" x14ac:dyDescent="0.2">
      <c r="G3596" s="106"/>
      <c r="H3596" s="104" t="str">
        <f t="shared" si="61"/>
        <v/>
      </c>
      <c r="I3596" s="104"/>
      <c r="J3596" s="110" t="s">
        <v>14616</v>
      </c>
      <c r="K3596" s="110" t="s">
        <v>1095</v>
      </c>
      <c r="L3596" s="10" t="s">
        <v>12522</v>
      </c>
    </row>
    <row r="3597" spans="7:12" ht="15" x14ac:dyDescent="0.2">
      <c r="G3597" s="106"/>
      <c r="H3597" s="104" t="str">
        <f t="shared" si="61"/>
        <v/>
      </c>
      <c r="I3597" s="104"/>
      <c r="J3597" s="110" t="s">
        <v>8266</v>
      </c>
      <c r="K3597" s="110" t="s">
        <v>1095</v>
      </c>
      <c r="L3597" s="10" t="s">
        <v>12523</v>
      </c>
    </row>
    <row r="3598" spans="7:12" ht="15" x14ac:dyDescent="0.2">
      <c r="G3598" s="106"/>
      <c r="H3598" s="104" t="str">
        <f t="shared" si="61"/>
        <v/>
      </c>
      <c r="I3598" s="104"/>
      <c r="J3598" s="110" t="s">
        <v>8267</v>
      </c>
      <c r="K3598" s="110" t="s">
        <v>1095</v>
      </c>
      <c r="L3598" s="10" t="s">
        <v>12524</v>
      </c>
    </row>
    <row r="3599" spans="7:12" ht="15" x14ac:dyDescent="0.2">
      <c r="G3599" s="106"/>
      <c r="H3599" s="104" t="str">
        <f t="shared" si="61"/>
        <v/>
      </c>
      <c r="I3599" s="104"/>
      <c r="J3599" s="110" t="s">
        <v>8268</v>
      </c>
      <c r="K3599" s="110" t="s">
        <v>1095</v>
      </c>
      <c r="L3599" s="10" t="s">
        <v>12525</v>
      </c>
    </row>
    <row r="3600" spans="7:12" ht="15" x14ac:dyDescent="0.2">
      <c r="G3600" s="106"/>
      <c r="H3600" s="104" t="str">
        <f t="shared" si="61"/>
        <v/>
      </c>
      <c r="I3600" s="104"/>
      <c r="J3600" s="110" t="s">
        <v>8269</v>
      </c>
      <c r="K3600" s="110" t="s">
        <v>1095</v>
      </c>
      <c r="L3600" s="10" t="s">
        <v>12526</v>
      </c>
    </row>
    <row r="3601" spans="7:12" ht="15" x14ac:dyDescent="0.2">
      <c r="G3601" s="106"/>
      <c r="H3601" s="104" t="str">
        <f t="shared" si="61"/>
        <v/>
      </c>
      <c r="I3601" s="104"/>
      <c r="J3601" s="110" t="s">
        <v>8270</v>
      </c>
      <c r="K3601" s="110" t="s">
        <v>1095</v>
      </c>
      <c r="L3601" s="10" t="s">
        <v>12527</v>
      </c>
    </row>
    <row r="3602" spans="7:12" ht="15" x14ac:dyDescent="0.2">
      <c r="G3602" s="106"/>
      <c r="H3602" s="104" t="str">
        <f t="shared" si="61"/>
        <v/>
      </c>
      <c r="I3602" s="104"/>
      <c r="J3602" s="110" t="s">
        <v>8271</v>
      </c>
      <c r="K3602" s="110" t="s">
        <v>1095</v>
      </c>
      <c r="L3602" s="10" t="s">
        <v>12528</v>
      </c>
    </row>
    <row r="3603" spans="7:12" ht="15" x14ac:dyDescent="0.2">
      <c r="G3603" s="106"/>
      <c r="H3603" s="104" t="str">
        <f t="shared" si="61"/>
        <v/>
      </c>
      <c r="I3603" s="104"/>
      <c r="J3603" s="110" t="s">
        <v>14617</v>
      </c>
      <c r="K3603" s="110" t="s">
        <v>1095</v>
      </c>
      <c r="L3603" s="10" t="s">
        <v>12529</v>
      </c>
    </row>
    <row r="3604" spans="7:12" ht="15" x14ac:dyDescent="0.2">
      <c r="G3604" s="106"/>
      <c r="H3604" s="104" t="str">
        <f t="shared" si="61"/>
        <v/>
      </c>
      <c r="I3604" s="104"/>
      <c r="J3604" s="110" t="s">
        <v>8272</v>
      </c>
      <c r="K3604" s="110" t="s">
        <v>1095</v>
      </c>
      <c r="L3604" s="10" t="s">
        <v>12530</v>
      </c>
    </row>
    <row r="3605" spans="7:12" ht="15" x14ac:dyDescent="0.2">
      <c r="G3605" s="106"/>
      <c r="H3605" s="104" t="str">
        <f t="shared" si="61"/>
        <v/>
      </c>
      <c r="I3605" s="104"/>
      <c r="J3605" s="110" t="s">
        <v>15037</v>
      </c>
      <c r="K3605" s="110" t="s">
        <v>1095</v>
      </c>
      <c r="L3605" s="10" t="s">
        <v>12531</v>
      </c>
    </row>
    <row r="3606" spans="7:12" ht="15" x14ac:dyDescent="0.2">
      <c r="G3606" s="106"/>
      <c r="H3606" s="104" t="str">
        <f t="shared" si="61"/>
        <v/>
      </c>
      <c r="I3606" s="104"/>
      <c r="J3606" s="110" t="s">
        <v>8273</v>
      </c>
      <c r="K3606" s="110" t="s">
        <v>1095</v>
      </c>
      <c r="L3606" s="10" t="s">
        <v>12532</v>
      </c>
    </row>
    <row r="3607" spans="7:12" ht="15" x14ac:dyDescent="0.2">
      <c r="G3607" s="106"/>
      <c r="H3607" s="104" t="str">
        <f t="shared" si="61"/>
        <v/>
      </c>
      <c r="I3607" s="104"/>
      <c r="J3607" s="110" t="s">
        <v>8274</v>
      </c>
      <c r="K3607" s="110" t="s">
        <v>1095</v>
      </c>
      <c r="L3607" s="10" t="s">
        <v>12533</v>
      </c>
    </row>
    <row r="3608" spans="7:12" ht="15" x14ac:dyDescent="0.2">
      <c r="G3608" s="106"/>
      <c r="H3608" s="104" t="str">
        <f t="shared" si="61"/>
        <v/>
      </c>
      <c r="I3608" s="104"/>
      <c r="J3608" s="110" t="s">
        <v>8275</v>
      </c>
      <c r="K3608" s="110" t="s">
        <v>1095</v>
      </c>
      <c r="L3608" s="10" t="s">
        <v>1095</v>
      </c>
    </row>
    <row r="3609" spans="7:12" ht="15" x14ac:dyDescent="0.2">
      <c r="G3609" s="106"/>
      <c r="H3609" s="104" t="str">
        <f t="shared" si="61"/>
        <v/>
      </c>
      <c r="I3609" s="104"/>
      <c r="J3609" s="110" t="s">
        <v>8276</v>
      </c>
      <c r="K3609" s="110" t="s">
        <v>1095</v>
      </c>
      <c r="L3609" s="10" t="s">
        <v>12534</v>
      </c>
    </row>
    <row r="3610" spans="7:12" ht="15" x14ac:dyDescent="0.2">
      <c r="G3610" s="106"/>
      <c r="H3610" s="104" t="str">
        <f t="shared" si="61"/>
        <v/>
      </c>
      <c r="I3610" s="104"/>
      <c r="J3610" s="110" t="s">
        <v>8277</v>
      </c>
      <c r="K3610" s="110" t="s">
        <v>1095</v>
      </c>
      <c r="L3610" s="10" t="s">
        <v>12535</v>
      </c>
    </row>
    <row r="3611" spans="7:12" ht="15" x14ac:dyDescent="0.2">
      <c r="G3611" s="106"/>
      <c r="H3611" s="104" t="str">
        <f t="shared" si="61"/>
        <v/>
      </c>
      <c r="I3611" s="104"/>
      <c r="J3611" s="110" t="s">
        <v>8278</v>
      </c>
      <c r="K3611" s="110" t="s">
        <v>1095</v>
      </c>
      <c r="L3611" s="10" t="s">
        <v>12536</v>
      </c>
    </row>
    <row r="3612" spans="7:12" ht="15" x14ac:dyDescent="0.2">
      <c r="G3612" s="106"/>
      <c r="H3612" s="104" t="str">
        <f t="shared" si="61"/>
        <v/>
      </c>
      <c r="I3612" s="104"/>
      <c r="J3612" s="110" t="s">
        <v>8279</v>
      </c>
      <c r="K3612" s="110" t="s">
        <v>1095</v>
      </c>
      <c r="L3612" s="10" t="s">
        <v>12537</v>
      </c>
    </row>
    <row r="3613" spans="7:12" ht="15" x14ac:dyDescent="0.2">
      <c r="G3613" s="106"/>
      <c r="H3613" s="104" t="str">
        <f t="shared" si="61"/>
        <v/>
      </c>
      <c r="I3613" s="104"/>
      <c r="J3613" s="110" t="s">
        <v>8280</v>
      </c>
      <c r="K3613" s="110" t="s">
        <v>1095</v>
      </c>
      <c r="L3613" s="10" t="s">
        <v>1095</v>
      </c>
    </row>
    <row r="3614" spans="7:12" ht="15" x14ac:dyDescent="0.2">
      <c r="G3614" s="106"/>
      <c r="H3614" s="104" t="str">
        <f t="shared" si="61"/>
        <v/>
      </c>
      <c r="I3614" s="104"/>
      <c r="J3614" s="110" t="s">
        <v>8281</v>
      </c>
      <c r="K3614" s="110" t="s">
        <v>1095</v>
      </c>
      <c r="L3614" s="10" t="s">
        <v>12538</v>
      </c>
    </row>
    <row r="3615" spans="7:12" ht="15" x14ac:dyDescent="0.2">
      <c r="G3615" s="106"/>
      <c r="H3615" s="104" t="str">
        <f t="shared" si="61"/>
        <v/>
      </c>
      <c r="I3615" s="104"/>
      <c r="J3615" s="110" t="s">
        <v>8282</v>
      </c>
      <c r="K3615" s="110" t="s">
        <v>1095</v>
      </c>
      <c r="L3615" s="10" t="s">
        <v>12539</v>
      </c>
    </row>
    <row r="3616" spans="7:12" ht="15" x14ac:dyDescent="0.2">
      <c r="G3616" s="106"/>
      <c r="H3616" s="104" t="str">
        <f t="shared" si="61"/>
        <v/>
      </c>
      <c r="I3616" s="104"/>
      <c r="J3616" s="110" t="s">
        <v>8283</v>
      </c>
      <c r="K3616" s="110" t="s">
        <v>1095</v>
      </c>
      <c r="L3616" s="10" t="s">
        <v>12540</v>
      </c>
    </row>
    <row r="3617" spans="7:12" ht="15" x14ac:dyDescent="0.2">
      <c r="G3617" s="106"/>
      <c r="H3617" s="104" t="str">
        <f t="shared" si="61"/>
        <v/>
      </c>
      <c r="I3617" s="104"/>
      <c r="J3617" s="110" t="s">
        <v>8284</v>
      </c>
      <c r="K3617" s="110" t="s">
        <v>1095</v>
      </c>
      <c r="L3617" s="10" t="s">
        <v>12541</v>
      </c>
    </row>
    <row r="3618" spans="7:12" ht="15" x14ac:dyDescent="0.2">
      <c r="G3618" s="106"/>
      <c r="H3618" s="104" t="str">
        <f t="shared" si="61"/>
        <v/>
      </c>
      <c r="I3618" s="104"/>
      <c r="J3618" s="110" t="s">
        <v>8285</v>
      </c>
      <c r="K3618" s="110" t="s">
        <v>1095</v>
      </c>
      <c r="L3618" s="10" t="s">
        <v>12542</v>
      </c>
    </row>
    <row r="3619" spans="7:12" ht="15" x14ac:dyDescent="0.2">
      <c r="G3619" s="106"/>
      <c r="H3619" s="104" t="str">
        <f t="shared" si="61"/>
        <v/>
      </c>
      <c r="I3619" s="104"/>
      <c r="J3619" s="110" t="s">
        <v>14618</v>
      </c>
      <c r="K3619" s="110" t="s">
        <v>1095</v>
      </c>
      <c r="L3619" s="10" t="s">
        <v>12543</v>
      </c>
    </row>
    <row r="3620" spans="7:12" ht="15" x14ac:dyDescent="0.2">
      <c r="G3620" s="106"/>
      <c r="H3620" s="104" t="str">
        <f t="shared" si="61"/>
        <v/>
      </c>
      <c r="I3620" s="104"/>
      <c r="J3620" s="110" t="s">
        <v>8286</v>
      </c>
      <c r="K3620" s="110" t="s">
        <v>1095</v>
      </c>
      <c r="L3620" s="10" t="s">
        <v>12544</v>
      </c>
    </row>
    <row r="3621" spans="7:12" ht="15" x14ac:dyDescent="0.2">
      <c r="G3621" s="106"/>
      <c r="H3621" s="104" t="str">
        <f t="shared" si="61"/>
        <v/>
      </c>
      <c r="I3621" s="104"/>
      <c r="J3621" s="110" t="s">
        <v>14619</v>
      </c>
      <c r="K3621" s="110" t="s">
        <v>1095</v>
      </c>
      <c r="L3621" s="10" t="s">
        <v>12545</v>
      </c>
    </row>
    <row r="3622" spans="7:12" ht="15" x14ac:dyDescent="0.2">
      <c r="G3622" s="106"/>
      <c r="H3622" s="104" t="str">
        <f t="shared" si="61"/>
        <v/>
      </c>
      <c r="I3622" s="104"/>
      <c r="J3622" s="110" t="s">
        <v>8287</v>
      </c>
      <c r="K3622" s="110" t="s">
        <v>1095</v>
      </c>
      <c r="L3622" s="10" t="s">
        <v>1095</v>
      </c>
    </row>
    <row r="3623" spans="7:12" ht="15" x14ac:dyDescent="0.2">
      <c r="G3623" s="106"/>
      <c r="H3623" s="104" t="str">
        <f t="shared" si="61"/>
        <v/>
      </c>
      <c r="I3623" s="104"/>
      <c r="J3623" s="110" t="s">
        <v>8288</v>
      </c>
      <c r="K3623" s="110" t="s">
        <v>1095</v>
      </c>
      <c r="L3623" s="10" t="s">
        <v>1095</v>
      </c>
    </row>
    <row r="3624" spans="7:12" ht="15" x14ac:dyDescent="0.2">
      <c r="G3624" s="106"/>
      <c r="H3624" s="104" t="str">
        <f t="shared" si="61"/>
        <v/>
      </c>
      <c r="I3624" s="104"/>
      <c r="J3624" s="110" t="s">
        <v>8289</v>
      </c>
      <c r="K3624" s="110" t="s">
        <v>1095</v>
      </c>
      <c r="L3624" s="10" t="s">
        <v>12546</v>
      </c>
    </row>
    <row r="3625" spans="7:12" ht="15" x14ac:dyDescent="0.2">
      <c r="G3625" s="106"/>
      <c r="H3625" s="104" t="str">
        <f t="shared" si="61"/>
        <v/>
      </c>
      <c r="I3625" s="104"/>
      <c r="J3625" s="110" t="s">
        <v>14620</v>
      </c>
      <c r="K3625" s="110" t="s">
        <v>1095</v>
      </c>
      <c r="L3625" s="10" t="s">
        <v>12547</v>
      </c>
    </row>
    <row r="3626" spans="7:12" ht="15" x14ac:dyDescent="0.2">
      <c r="G3626" s="106"/>
      <c r="H3626" s="104" t="str">
        <f t="shared" si="61"/>
        <v/>
      </c>
      <c r="I3626" s="104"/>
      <c r="J3626" s="110" t="s">
        <v>8290</v>
      </c>
      <c r="K3626" s="110" t="s">
        <v>1095</v>
      </c>
      <c r="L3626" s="10" t="s">
        <v>12548</v>
      </c>
    </row>
    <row r="3627" spans="7:12" ht="15" x14ac:dyDescent="0.2">
      <c r="G3627" s="106"/>
      <c r="H3627" s="104" t="str">
        <f t="shared" si="61"/>
        <v/>
      </c>
      <c r="I3627" s="104"/>
      <c r="J3627" s="110" t="s">
        <v>8291</v>
      </c>
      <c r="K3627" s="110" t="s">
        <v>1095</v>
      </c>
      <c r="L3627" s="10" t="s">
        <v>12549</v>
      </c>
    </row>
    <row r="3628" spans="7:12" ht="15" x14ac:dyDescent="0.2">
      <c r="G3628" s="106"/>
      <c r="H3628" s="104" t="str">
        <f t="shared" si="61"/>
        <v/>
      </c>
      <c r="I3628" s="104"/>
      <c r="J3628" s="110" t="s">
        <v>8292</v>
      </c>
      <c r="K3628" s="110" t="s">
        <v>1095</v>
      </c>
      <c r="L3628" s="10" t="s">
        <v>12550</v>
      </c>
    </row>
    <row r="3629" spans="7:12" ht="15" x14ac:dyDescent="0.2">
      <c r="G3629" s="106"/>
      <c r="H3629" s="104" t="str">
        <f t="shared" si="61"/>
        <v/>
      </c>
      <c r="I3629" s="104"/>
      <c r="J3629" s="110" t="s">
        <v>8293</v>
      </c>
      <c r="K3629" s="110" t="s">
        <v>1095</v>
      </c>
      <c r="L3629" s="10" t="s">
        <v>12551</v>
      </c>
    </row>
    <row r="3630" spans="7:12" ht="15" x14ac:dyDescent="0.2">
      <c r="G3630" s="106"/>
      <c r="H3630" s="104" t="str">
        <f t="shared" si="61"/>
        <v/>
      </c>
      <c r="I3630" s="104"/>
      <c r="J3630" s="110" t="s">
        <v>14621</v>
      </c>
      <c r="K3630" s="110" t="s">
        <v>1095</v>
      </c>
      <c r="L3630" s="10" t="s">
        <v>12552</v>
      </c>
    </row>
    <row r="3631" spans="7:12" ht="15" x14ac:dyDescent="0.2">
      <c r="G3631" s="106"/>
      <c r="H3631" s="104" t="str">
        <f t="shared" si="61"/>
        <v/>
      </c>
      <c r="I3631" s="104"/>
      <c r="J3631" s="110" t="s">
        <v>8294</v>
      </c>
      <c r="K3631" s="110" t="s">
        <v>1095</v>
      </c>
      <c r="L3631" s="10" t="s">
        <v>1095</v>
      </c>
    </row>
    <row r="3632" spans="7:12" ht="15" x14ac:dyDescent="0.2">
      <c r="G3632" s="106"/>
      <c r="H3632" s="104" t="str">
        <f t="shared" si="61"/>
        <v/>
      </c>
      <c r="I3632" s="104"/>
      <c r="J3632" s="110" t="s">
        <v>14622</v>
      </c>
      <c r="K3632" s="110" t="s">
        <v>1095</v>
      </c>
      <c r="L3632" s="10" t="s">
        <v>12553</v>
      </c>
    </row>
    <row r="3633" spans="7:12" ht="15" x14ac:dyDescent="0.2">
      <c r="G3633" s="106"/>
      <c r="H3633" s="104" t="str">
        <f t="shared" si="61"/>
        <v/>
      </c>
      <c r="I3633" s="104"/>
      <c r="J3633" s="110" t="s">
        <v>8295</v>
      </c>
      <c r="K3633" s="110" t="s">
        <v>1095</v>
      </c>
      <c r="L3633" s="10" t="s">
        <v>12554</v>
      </c>
    </row>
    <row r="3634" spans="7:12" ht="15" x14ac:dyDescent="0.2">
      <c r="G3634" s="106"/>
      <c r="H3634" s="104" t="str">
        <f t="shared" si="61"/>
        <v/>
      </c>
      <c r="I3634" s="104"/>
      <c r="J3634" s="110" t="s">
        <v>8296</v>
      </c>
      <c r="K3634" s="110" t="s">
        <v>1095</v>
      </c>
      <c r="L3634" s="10" t="s">
        <v>12555</v>
      </c>
    </row>
    <row r="3635" spans="7:12" ht="15" x14ac:dyDescent="0.2">
      <c r="G3635" s="106"/>
      <c r="H3635" s="104" t="str">
        <f t="shared" si="61"/>
        <v/>
      </c>
      <c r="I3635" s="104"/>
      <c r="J3635" s="110" t="s">
        <v>8297</v>
      </c>
      <c r="K3635" s="110" t="s">
        <v>1095</v>
      </c>
      <c r="L3635" s="10" t="s">
        <v>12556</v>
      </c>
    </row>
    <row r="3636" spans="7:12" ht="15" x14ac:dyDescent="0.2">
      <c r="G3636" s="106"/>
      <c r="H3636" s="104" t="str">
        <f t="shared" si="61"/>
        <v/>
      </c>
      <c r="I3636" s="104"/>
      <c r="J3636" s="110" t="s">
        <v>8298</v>
      </c>
      <c r="K3636" s="110" t="s">
        <v>1095</v>
      </c>
      <c r="L3636" s="10" t="s">
        <v>12557</v>
      </c>
    </row>
    <row r="3637" spans="7:12" ht="15" x14ac:dyDescent="0.2">
      <c r="G3637" s="106"/>
      <c r="H3637" s="104" t="str">
        <f t="shared" si="61"/>
        <v/>
      </c>
      <c r="I3637" s="104"/>
      <c r="J3637" s="110" t="s">
        <v>8299</v>
      </c>
      <c r="K3637" s="110" t="s">
        <v>1095</v>
      </c>
      <c r="L3637" s="10" t="s">
        <v>12558</v>
      </c>
    </row>
    <row r="3638" spans="7:12" ht="15" x14ac:dyDescent="0.2">
      <c r="G3638" s="106"/>
      <c r="H3638" s="104" t="str">
        <f t="shared" si="61"/>
        <v/>
      </c>
      <c r="I3638" s="104"/>
      <c r="J3638" s="110" t="s">
        <v>8300</v>
      </c>
      <c r="K3638" s="110" t="s">
        <v>1095</v>
      </c>
      <c r="L3638" s="10" t="s">
        <v>12559</v>
      </c>
    </row>
    <row r="3639" spans="7:12" ht="15" x14ac:dyDescent="0.2">
      <c r="G3639" s="106"/>
      <c r="H3639" s="104" t="str">
        <f t="shared" si="61"/>
        <v/>
      </c>
      <c r="I3639" s="104"/>
      <c r="J3639" s="110" t="s">
        <v>8301</v>
      </c>
      <c r="K3639" s="110" t="s">
        <v>1095</v>
      </c>
      <c r="L3639" s="10" t="s">
        <v>12560</v>
      </c>
    </row>
    <row r="3640" spans="7:12" ht="15" x14ac:dyDescent="0.2">
      <c r="G3640" s="106"/>
      <c r="H3640" s="104" t="str">
        <f t="shared" si="61"/>
        <v/>
      </c>
      <c r="I3640" s="104"/>
      <c r="J3640" s="110" t="s">
        <v>8302</v>
      </c>
      <c r="K3640" s="110" t="s">
        <v>1095</v>
      </c>
      <c r="L3640" s="10" t="s">
        <v>12561</v>
      </c>
    </row>
    <row r="3641" spans="7:12" ht="15" x14ac:dyDescent="0.2">
      <c r="G3641" s="106"/>
      <c r="H3641" s="104" t="str">
        <f t="shared" si="61"/>
        <v/>
      </c>
      <c r="I3641" s="104"/>
      <c r="J3641" s="110" t="s">
        <v>8303</v>
      </c>
      <c r="K3641" s="110" t="s">
        <v>1095</v>
      </c>
      <c r="L3641" s="10" t="s">
        <v>12562</v>
      </c>
    </row>
    <row r="3642" spans="7:12" ht="15" x14ac:dyDescent="0.2">
      <c r="G3642" s="106"/>
      <c r="H3642" s="104" t="str">
        <f t="shared" si="61"/>
        <v/>
      </c>
      <c r="I3642" s="104"/>
      <c r="J3642" s="110" t="s">
        <v>8304</v>
      </c>
      <c r="K3642" s="110" t="s">
        <v>1095</v>
      </c>
      <c r="L3642" s="10" t="s">
        <v>12563</v>
      </c>
    </row>
    <row r="3643" spans="7:12" ht="15" x14ac:dyDescent="0.2">
      <c r="G3643" s="106"/>
      <c r="H3643" s="104" t="str">
        <f t="shared" si="61"/>
        <v/>
      </c>
      <c r="I3643" s="104"/>
      <c r="J3643" s="110" t="s">
        <v>8305</v>
      </c>
      <c r="K3643" s="110" t="s">
        <v>1095</v>
      </c>
      <c r="L3643" s="10" t="s">
        <v>12564</v>
      </c>
    </row>
    <row r="3644" spans="7:12" ht="15" x14ac:dyDescent="0.2">
      <c r="G3644" s="106"/>
      <c r="H3644" s="104" t="str">
        <f t="shared" si="61"/>
        <v/>
      </c>
      <c r="I3644" s="104"/>
      <c r="J3644" s="110" t="s">
        <v>8306</v>
      </c>
      <c r="K3644" s="110" t="s">
        <v>1095</v>
      </c>
      <c r="L3644" s="10" t="s">
        <v>12565</v>
      </c>
    </row>
    <row r="3645" spans="7:12" ht="15" x14ac:dyDescent="0.2">
      <c r="G3645" s="106"/>
      <c r="H3645" s="104" t="str">
        <f t="shared" si="61"/>
        <v/>
      </c>
      <c r="I3645" s="104"/>
      <c r="J3645" s="110" t="s">
        <v>8307</v>
      </c>
      <c r="K3645" s="110" t="s">
        <v>1095</v>
      </c>
      <c r="L3645" s="10" t="s">
        <v>12566</v>
      </c>
    </row>
    <row r="3646" spans="7:12" ht="15" x14ac:dyDescent="0.2">
      <c r="G3646" s="106"/>
      <c r="H3646" s="104" t="str">
        <f t="shared" si="61"/>
        <v/>
      </c>
      <c r="I3646" s="104"/>
      <c r="J3646" s="110" t="s">
        <v>8308</v>
      </c>
      <c r="K3646" s="110" t="s">
        <v>1095</v>
      </c>
      <c r="L3646" s="10" t="s">
        <v>12567</v>
      </c>
    </row>
    <row r="3647" spans="7:12" ht="15" x14ac:dyDescent="0.2">
      <c r="G3647" s="106"/>
      <c r="H3647" s="104" t="str">
        <f t="shared" si="61"/>
        <v/>
      </c>
      <c r="I3647" s="104"/>
      <c r="J3647" s="110" t="s">
        <v>8309</v>
      </c>
      <c r="K3647" s="110" t="s">
        <v>1095</v>
      </c>
      <c r="L3647" s="10" t="s">
        <v>12568</v>
      </c>
    </row>
    <row r="3648" spans="7:12" ht="15" x14ac:dyDescent="0.2">
      <c r="G3648" s="106"/>
      <c r="H3648" s="104" t="str">
        <f t="shared" si="61"/>
        <v/>
      </c>
      <c r="I3648" s="104"/>
      <c r="J3648" s="110" t="s">
        <v>8310</v>
      </c>
      <c r="K3648" s="110" t="s">
        <v>1095</v>
      </c>
      <c r="L3648" s="10" t="s">
        <v>12569</v>
      </c>
    </row>
    <row r="3649" spans="7:12" ht="15" x14ac:dyDescent="0.2">
      <c r="G3649" s="106"/>
      <c r="H3649" s="104" t="str">
        <f t="shared" si="61"/>
        <v/>
      </c>
      <c r="I3649" s="104"/>
      <c r="J3649" s="110" t="s">
        <v>8311</v>
      </c>
      <c r="K3649" s="110" t="s">
        <v>1095</v>
      </c>
      <c r="L3649" s="10" t="s">
        <v>12570</v>
      </c>
    </row>
    <row r="3650" spans="7:12" ht="15" x14ac:dyDescent="0.2">
      <c r="G3650" s="106"/>
      <c r="H3650" s="104" t="str">
        <f t="shared" si="61"/>
        <v/>
      </c>
      <c r="I3650" s="104"/>
      <c r="J3650" s="110" t="s">
        <v>8312</v>
      </c>
      <c r="K3650" s="110" t="s">
        <v>1095</v>
      </c>
      <c r="L3650" s="10" t="s">
        <v>12571</v>
      </c>
    </row>
    <row r="3651" spans="7:12" ht="15" x14ac:dyDescent="0.2">
      <c r="G3651" s="106"/>
      <c r="H3651" s="104" t="str">
        <f t="shared" si="61"/>
        <v/>
      </c>
      <c r="I3651" s="104"/>
      <c r="J3651" s="110" t="s">
        <v>8313</v>
      </c>
      <c r="K3651" s="110" t="s">
        <v>1095</v>
      </c>
      <c r="L3651" s="10" t="s">
        <v>12572</v>
      </c>
    </row>
    <row r="3652" spans="7:12" ht="15" x14ac:dyDescent="0.2">
      <c r="G3652" s="106"/>
      <c r="H3652" s="104" t="str">
        <f t="shared" si="61"/>
        <v/>
      </c>
      <c r="I3652" s="104"/>
      <c r="J3652" s="110" t="s">
        <v>8314</v>
      </c>
      <c r="K3652" s="110" t="s">
        <v>1095</v>
      </c>
      <c r="L3652" s="10" t="s">
        <v>12573</v>
      </c>
    </row>
    <row r="3653" spans="7:12" ht="15" x14ac:dyDescent="0.2">
      <c r="G3653" s="106"/>
      <c r="H3653" s="104" t="str">
        <f t="shared" si="61"/>
        <v/>
      </c>
      <c r="I3653" s="104"/>
      <c r="J3653" s="110" t="s">
        <v>8315</v>
      </c>
      <c r="K3653" s="110" t="s">
        <v>1095</v>
      </c>
      <c r="L3653" s="10" t="s">
        <v>12574</v>
      </c>
    </row>
    <row r="3654" spans="7:12" ht="15" x14ac:dyDescent="0.2">
      <c r="G3654" s="106"/>
      <c r="H3654" s="104" t="str">
        <f t="shared" si="61"/>
        <v/>
      </c>
      <c r="I3654" s="104"/>
      <c r="J3654" s="110" t="s">
        <v>8316</v>
      </c>
      <c r="K3654" s="110" t="s">
        <v>1095</v>
      </c>
      <c r="L3654" s="10" t="s">
        <v>12575</v>
      </c>
    </row>
    <row r="3655" spans="7:12" ht="15" x14ac:dyDescent="0.2">
      <c r="G3655" s="106"/>
      <c r="H3655" s="104" t="str">
        <f t="shared" si="61"/>
        <v/>
      </c>
      <c r="I3655" s="104"/>
      <c r="J3655" s="110" t="s">
        <v>8317</v>
      </c>
      <c r="K3655" s="110" t="s">
        <v>1095</v>
      </c>
      <c r="L3655" s="10" t="s">
        <v>12576</v>
      </c>
    </row>
    <row r="3656" spans="7:12" ht="15" x14ac:dyDescent="0.2">
      <c r="G3656" s="106"/>
      <c r="H3656" s="104" t="str">
        <f t="shared" si="61"/>
        <v/>
      </c>
      <c r="I3656" s="104"/>
      <c r="J3656" s="110" t="s">
        <v>14623</v>
      </c>
      <c r="K3656" s="110" t="s">
        <v>1095</v>
      </c>
      <c r="L3656" s="10" t="s">
        <v>12577</v>
      </c>
    </row>
    <row r="3657" spans="7:12" ht="15" x14ac:dyDescent="0.2">
      <c r="G3657" s="106"/>
      <c r="H3657" s="104" t="str">
        <f t="shared" ref="H3657:H3720" si="62">IF(I3657="","",IFERROR((INDEX(A:D,MATCH($I3657,D:D,0),2)),""))</f>
        <v/>
      </c>
      <c r="I3657" s="104"/>
      <c r="J3657" s="110" t="s">
        <v>8318</v>
      </c>
      <c r="K3657" s="110" t="s">
        <v>1095</v>
      </c>
      <c r="L3657" s="10" t="s">
        <v>12578</v>
      </c>
    </row>
    <row r="3658" spans="7:12" ht="15" x14ac:dyDescent="0.2">
      <c r="G3658" s="106"/>
      <c r="H3658" s="104" t="str">
        <f t="shared" si="62"/>
        <v/>
      </c>
      <c r="I3658" s="104"/>
      <c r="J3658" s="110" t="s">
        <v>8319</v>
      </c>
      <c r="K3658" s="110" t="s">
        <v>1095</v>
      </c>
      <c r="L3658" s="10" t="s">
        <v>12579</v>
      </c>
    </row>
    <row r="3659" spans="7:12" ht="15" x14ac:dyDescent="0.2">
      <c r="G3659" s="106"/>
      <c r="H3659" s="104" t="str">
        <f t="shared" si="62"/>
        <v/>
      </c>
      <c r="I3659" s="104"/>
      <c r="J3659" s="110" t="s">
        <v>8320</v>
      </c>
      <c r="K3659" s="110" t="s">
        <v>1095</v>
      </c>
      <c r="L3659" s="10" t="s">
        <v>12580</v>
      </c>
    </row>
    <row r="3660" spans="7:12" ht="15" x14ac:dyDescent="0.2">
      <c r="G3660" s="106"/>
      <c r="H3660" s="104" t="str">
        <f t="shared" si="62"/>
        <v/>
      </c>
      <c r="I3660" s="104"/>
      <c r="J3660" s="110" t="s">
        <v>8321</v>
      </c>
      <c r="K3660" s="110" t="s">
        <v>1095</v>
      </c>
      <c r="L3660" s="10" t="s">
        <v>12581</v>
      </c>
    </row>
    <row r="3661" spans="7:12" ht="15" x14ac:dyDescent="0.2">
      <c r="G3661" s="106"/>
      <c r="H3661" s="104" t="str">
        <f t="shared" si="62"/>
        <v/>
      </c>
      <c r="I3661" s="104"/>
      <c r="J3661" s="110" t="s">
        <v>8322</v>
      </c>
      <c r="K3661" s="110" t="s">
        <v>1095</v>
      </c>
      <c r="L3661" s="10" t="s">
        <v>12582</v>
      </c>
    </row>
    <row r="3662" spans="7:12" ht="15" x14ac:dyDescent="0.2">
      <c r="G3662" s="106"/>
      <c r="H3662" s="104" t="str">
        <f t="shared" si="62"/>
        <v/>
      </c>
      <c r="I3662" s="104"/>
      <c r="J3662" s="110" t="s">
        <v>8323</v>
      </c>
      <c r="K3662" s="110" t="s">
        <v>1095</v>
      </c>
      <c r="L3662" s="10" t="s">
        <v>12583</v>
      </c>
    </row>
    <row r="3663" spans="7:12" ht="15" x14ac:dyDescent="0.2">
      <c r="G3663" s="106"/>
      <c r="H3663" s="104" t="str">
        <f t="shared" si="62"/>
        <v/>
      </c>
      <c r="I3663" s="104"/>
      <c r="J3663" s="110" t="s">
        <v>14624</v>
      </c>
      <c r="K3663" s="110" t="s">
        <v>1095</v>
      </c>
      <c r="L3663" s="10" t="s">
        <v>12584</v>
      </c>
    </row>
    <row r="3664" spans="7:12" ht="15" x14ac:dyDescent="0.2">
      <c r="G3664" s="106"/>
      <c r="H3664" s="104" t="str">
        <f t="shared" si="62"/>
        <v/>
      </c>
      <c r="I3664" s="104"/>
      <c r="J3664" s="110" t="s">
        <v>8324</v>
      </c>
      <c r="K3664" s="110" t="s">
        <v>1095</v>
      </c>
      <c r="L3664" s="10" t="s">
        <v>12585</v>
      </c>
    </row>
    <row r="3665" spans="7:12" ht="15" x14ac:dyDescent="0.2">
      <c r="G3665" s="106"/>
      <c r="H3665" s="104" t="str">
        <f t="shared" si="62"/>
        <v/>
      </c>
      <c r="I3665" s="104"/>
      <c r="J3665" s="110" t="s">
        <v>8325</v>
      </c>
      <c r="K3665" s="110" t="s">
        <v>1095</v>
      </c>
      <c r="L3665" s="10" t="s">
        <v>12586</v>
      </c>
    </row>
    <row r="3666" spans="7:12" ht="15" x14ac:dyDescent="0.2">
      <c r="G3666" s="106"/>
      <c r="H3666" s="104" t="str">
        <f t="shared" si="62"/>
        <v/>
      </c>
      <c r="I3666" s="104"/>
      <c r="J3666" s="110" t="s">
        <v>8326</v>
      </c>
      <c r="K3666" s="110" t="s">
        <v>1095</v>
      </c>
      <c r="L3666" s="10" t="s">
        <v>12587</v>
      </c>
    </row>
    <row r="3667" spans="7:12" ht="15" x14ac:dyDescent="0.2">
      <c r="G3667" s="106"/>
      <c r="H3667" s="104" t="str">
        <f t="shared" si="62"/>
        <v/>
      </c>
      <c r="I3667" s="104"/>
      <c r="J3667" s="110" t="s">
        <v>8327</v>
      </c>
      <c r="K3667" s="110" t="s">
        <v>1095</v>
      </c>
      <c r="L3667" s="10" t="s">
        <v>12588</v>
      </c>
    </row>
    <row r="3668" spans="7:12" ht="15" x14ac:dyDescent="0.2">
      <c r="G3668" s="106"/>
      <c r="H3668" s="104" t="str">
        <f t="shared" si="62"/>
        <v/>
      </c>
      <c r="I3668" s="104"/>
      <c r="J3668" s="110" t="s">
        <v>8328</v>
      </c>
      <c r="K3668" s="110" t="s">
        <v>1095</v>
      </c>
      <c r="L3668" s="10" t="s">
        <v>12589</v>
      </c>
    </row>
    <row r="3669" spans="7:12" ht="15" x14ac:dyDescent="0.2">
      <c r="G3669" s="106"/>
      <c r="H3669" s="104" t="str">
        <f t="shared" si="62"/>
        <v/>
      </c>
      <c r="I3669" s="104"/>
      <c r="J3669" s="110" t="s">
        <v>8329</v>
      </c>
      <c r="K3669" s="110" t="s">
        <v>1095</v>
      </c>
      <c r="L3669" s="10" t="s">
        <v>12590</v>
      </c>
    </row>
    <row r="3670" spans="7:12" ht="15" x14ac:dyDescent="0.2">
      <c r="G3670" s="106"/>
      <c r="H3670" s="104" t="str">
        <f t="shared" si="62"/>
        <v/>
      </c>
      <c r="I3670" s="104"/>
      <c r="J3670" s="110" t="s">
        <v>8330</v>
      </c>
      <c r="K3670" s="110" t="s">
        <v>1095</v>
      </c>
      <c r="L3670" s="10" t="s">
        <v>12591</v>
      </c>
    </row>
    <row r="3671" spans="7:12" ht="15" x14ac:dyDescent="0.2">
      <c r="G3671" s="106"/>
      <c r="H3671" s="104" t="str">
        <f t="shared" si="62"/>
        <v/>
      </c>
      <c r="I3671" s="104"/>
      <c r="J3671" s="110" t="s">
        <v>8331</v>
      </c>
      <c r="K3671" s="110" t="s">
        <v>1095</v>
      </c>
      <c r="L3671" s="10" t="s">
        <v>12592</v>
      </c>
    </row>
    <row r="3672" spans="7:12" ht="15" x14ac:dyDescent="0.2">
      <c r="G3672" s="106"/>
      <c r="H3672" s="104" t="str">
        <f t="shared" si="62"/>
        <v/>
      </c>
      <c r="I3672" s="104"/>
      <c r="J3672" s="110" t="s">
        <v>8332</v>
      </c>
      <c r="K3672" s="110" t="s">
        <v>1095</v>
      </c>
      <c r="L3672" s="10" t="s">
        <v>12593</v>
      </c>
    </row>
    <row r="3673" spans="7:12" ht="15" x14ac:dyDescent="0.2">
      <c r="G3673" s="106"/>
      <c r="H3673" s="104" t="str">
        <f t="shared" si="62"/>
        <v/>
      </c>
      <c r="I3673" s="104"/>
      <c r="J3673" s="110" t="s">
        <v>8333</v>
      </c>
      <c r="K3673" s="110" t="s">
        <v>1095</v>
      </c>
      <c r="L3673" s="10" t="s">
        <v>1095</v>
      </c>
    </row>
    <row r="3674" spans="7:12" ht="15" x14ac:dyDescent="0.2">
      <c r="G3674" s="106"/>
      <c r="H3674" s="104" t="str">
        <f t="shared" si="62"/>
        <v/>
      </c>
      <c r="I3674" s="104"/>
      <c r="J3674" s="110" t="s">
        <v>14625</v>
      </c>
      <c r="K3674" s="110" t="s">
        <v>1095</v>
      </c>
      <c r="L3674" s="10" t="s">
        <v>12594</v>
      </c>
    </row>
    <row r="3675" spans="7:12" ht="15" x14ac:dyDescent="0.2">
      <c r="G3675" s="106"/>
      <c r="H3675" s="104" t="str">
        <f t="shared" si="62"/>
        <v/>
      </c>
      <c r="I3675" s="104"/>
      <c r="J3675" s="110" t="s">
        <v>8334</v>
      </c>
      <c r="K3675" s="110" t="s">
        <v>1095</v>
      </c>
      <c r="L3675" s="10" t="s">
        <v>12595</v>
      </c>
    </row>
    <row r="3676" spans="7:12" ht="15" x14ac:dyDescent="0.2">
      <c r="G3676" s="106"/>
      <c r="H3676" s="104" t="str">
        <f t="shared" si="62"/>
        <v/>
      </c>
      <c r="I3676" s="104"/>
      <c r="J3676" s="110" t="s">
        <v>8335</v>
      </c>
      <c r="K3676" s="110" t="s">
        <v>1095</v>
      </c>
      <c r="L3676" s="10" t="s">
        <v>12596</v>
      </c>
    </row>
    <row r="3677" spans="7:12" ht="15" x14ac:dyDescent="0.2">
      <c r="G3677" s="106"/>
      <c r="H3677" s="104" t="str">
        <f t="shared" si="62"/>
        <v/>
      </c>
      <c r="I3677" s="104"/>
      <c r="J3677" s="110" t="s">
        <v>8336</v>
      </c>
      <c r="K3677" s="110" t="s">
        <v>1095</v>
      </c>
      <c r="L3677" s="10" t="s">
        <v>12597</v>
      </c>
    </row>
    <row r="3678" spans="7:12" ht="15" x14ac:dyDescent="0.2">
      <c r="G3678" s="106"/>
      <c r="H3678" s="104" t="str">
        <f t="shared" si="62"/>
        <v/>
      </c>
      <c r="I3678" s="104"/>
      <c r="J3678" s="110" t="s">
        <v>8337</v>
      </c>
      <c r="K3678" s="110" t="s">
        <v>1095</v>
      </c>
      <c r="L3678" s="10" t="s">
        <v>12598</v>
      </c>
    </row>
    <row r="3679" spans="7:12" ht="15" x14ac:dyDescent="0.2">
      <c r="G3679" s="106"/>
      <c r="H3679" s="104" t="str">
        <f t="shared" si="62"/>
        <v/>
      </c>
      <c r="I3679" s="104"/>
      <c r="J3679" s="110" t="s">
        <v>15038</v>
      </c>
      <c r="K3679" s="110" t="s">
        <v>1095</v>
      </c>
      <c r="L3679" s="10" t="s">
        <v>12599</v>
      </c>
    </row>
    <row r="3680" spans="7:12" ht="15" x14ac:dyDescent="0.2">
      <c r="G3680" s="106"/>
      <c r="H3680" s="104" t="str">
        <f t="shared" si="62"/>
        <v/>
      </c>
      <c r="I3680" s="104"/>
      <c r="J3680" s="110" t="s">
        <v>8338</v>
      </c>
      <c r="K3680" s="110" t="s">
        <v>1095</v>
      </c>
      <c r="L3680" s="10" t="s">
        <v>12600</v>
      </c>
    </row>
    <row r="3681" spans="7:12" ht="15" x14ac:dyDescent="0.2">
      <c r="G3681" s="106"/>
      <c r="H3681" s="104" t="str">
        <f t="shared" si="62"/>
        <v/>
      </c>
      <c r="I3681" s="104"/>
      <c r="J3681" s="110" t="s">
        <v>8339</v>
      </c>
      <c r="K3681" s="110" t="s">
        <v>1095</v>
      </c>
      <c r="L3681" s="10" t="s">
        <v>12601</v>
      </c>
    </row>
    <row r="3682" spans="7:12" ht="15" x14ac:dyDescent="0.2">
      <c r="G3682" s="106"/>
      <c r="H3682" s="104" t="str">
        <f t="shared" si="62"/>
        <v/>
      </c>
      <c r="I3682" s="104"/>
      <c r="J3682" s="110" t="s">
        <v>8340</v>
      </c>
      <c r="K3682" s="110" t="s">
        <v>1095</v>
      </c>
      <c r="L3682" s="10" t="s">
        <v>12602</v>
      </c>
    </row>
    <row r="3683" spans="7:12" ht="15" x14ac:dyDescent="0.2">
      <c r="G3683" s="106"/>
      <c r="H3683" s="104" t="str">
        <f t="shared" si="62"/>
        <v/>
      </c>
      <c r="I3683" s="104"/>
      <c r="J3683" s="110" t="s">
        <v>8341</v>
      </c>
      <c r="K3683" s="110" t="s">
        <v>1095</v>
      </c>
      <c r="L3683" s="10" t="s">
        <v>12603</v>
      </c>
    </row>
    <row r="3684" spans="7:12" ht="15" x14ac:dyDescent="0.2">
      <c r="G3684" s="106"/>
      <c r="H3684" s="104" t="str">
        <f t="shared" si="62"/>
        <v/>
      </c>
      <c r="I3684" s="104"/>
      <c r="J3684" s="110" t="s">
        <v>8342</v>
      </c>
      <c r="K3684" s="110" t="s">
        <v>1095</v>
      </c>
      <c r="L3684" s="10" t="s">
        <v>12604</v>
      </c>
    </row>
    <row r="3685" spans="7:12" ht="15" x14ac:dyDescent="0.2">
      <c r="G3685" s="106"/>
      <c r="H3685" s="104" t="str">
        <f t="shared" si="62"/>
        <v/>
      </c>
      <c r="I3685" s="104"/>
      <c r="J3685" s="110" t="s">
        <v>8343</v>
      </c>
      <c r="K3685" s="110" t="s">
        <v>1095</v>
      </c>
      <c r="L3685" s="10" t="s">
        <v>12605</v>
      </c>
    </row>
    <row r="3686" spans="7:12" ht="15" x14ac:dyDescent="0.2">
      <c r="G3686" s="106"/>
      <c r="H3686" s="104" t="str">
        <f t="shared" si="62"/>
        <v/>
      </c>
      <c r="I3686" s="104"/>
      <c r="J3686" s="110" t="s">
        <v>8344</v>
      </c>
      <c r="K3686" s="110" t="s">
        <v>1095</v>
      </c>
      <c r="L3686" s="10" t="s">
        <v>12606</v>
      </c>
    </row>
    <row r="3687" spans="7:12" ht="15" x14ac:dyDescent="0.2">
      <c r="G3687" s="106"/>
      <c r="H3687" s="104" t="str">
        <f t="shared" si="62"/>
        <v/>
      </c>
      <c r="I3687" s="104"/>
      <c r="J3687" s="110" t="s">
        <v>8345</v>
      </c>
      <c r="K3687" s="110" t="s">
        <v>1095</v>
      </c>
      <c r="L3687" s="10" t="s">
        <v>12607</v>
      </c>
    </row>
    <row r="3688" spans="7:12" ht="15" x14ac:dyDescent="0.2">
      <c r="G3688" s="106"/>
      <c r="H3688" s="104" t="str">
        <f t="shared" si="62"/>
        <v/>
      </c>
      <c r="I3688" s="104"/>
      <c r="J3688" s="110" t="s">
        <v>8346</v>
      </c>
      <c r="K3688" s="110" t="s">
        <v>1095</v>
      </c>
      <c r="L3688" s="10" t="s">
        <v>12608</v>
      </c>
    </row>
    <row r="3689" spans="7:12" ht="15" x14ac:dyDescent="0.2">
      <c r="G3689" s="106"/>
      <c r="H3689" s="104" t="str">
        <f t="shared" si="62"/>
        <v/>
      </c>
      <c r="I3689" s="104"/>
      <c r="J3689" s="110" t="s">
        <v>8347</v>
      </c>
      <c r="K3689" s="110" t="s">
        <v>1095</v>
      </c>
      <c r="L3689" s="10" t="s">
        <v>12609</v>
      </c>
    </row>
    <row r="3690" spans="7:12" ht="15" x14ac:dyDescent="0.2">
      <c r="G3690" s="106"/>
      <c r="H3690" s="104" t="str">
        <f t="shared" si="62"/>
        <v/>
      </c>
      <c r="I3690" s="104"/>
      <c r="J3690" s="110" t="s">
        <v>8348</v>
      </c>
      <c r="K3690" s="110" t="s">
        <v>1095</v>
      </c>
      <c r="L3690" s="10" t="s">
        <v>12610</v>
      </c>
    </row>
    <row r="3691" spans="7:12" ht="15" x14ac:dyDescent="0.2">
      <c r="G3691" s="106"/>
      <c r="H3691" s="104" t="str">
        <f t="shared" si="62"/>
        <v/>
      </c>
      <c r="I3691" s="104"/>
      <c r="J3691" s="110" t="s">
        <v>8349</v>
      </c>
      <c r="K3691" s="110" t="s">
        <v>1095</v>
      </c>
      <c r="L3691" s="10" t="s">
        <v>12611</v>
      </c>
    </row>
    <row r="3692" spans="7:12" ht="15" x14ac:dyDescent="0.2">
      <c r="G3692" s="106"/>
      <c r="H3692" s="104" t="str">
        <f t="shared" si="62"/>
        <v/>
      </c>
      <c r="I3692" s="104"/>
      <c r="J3692" s="110" t="s">
        <v>8350</v>
      </c>
      <c r="K3692" s="110" t="s">
        <v>1095</v>
      </c>
      <c r="L3692" s="10" t="s">
        <v>12612</v>
      </c>
    </row>
    <row r="3693" spans="7:12" ht="15" x14ac:dyDescent="0.2">
      <c r="G3693" s="106"/>
      <c r="H3693" s="104" t="str">
        <f t="shared" si="62"/>
        <v/>
      </c>
      <c r="I3693" s="104"/>
      <c r="J3693" s="110" t="s">
        <v>14626</v>
      </c>
      <c r="K3693" s="110" t="s">
        <v>1095</v>
      </c>
      <c r="L3693" s="10" t="s">
        <v>12613</v>
      </c>
    </row>
    <row r="3694" spans="7:12" ht="15" x14ac:dyDescent="0.2">
      <c r="G3694" s="106"/>
      <c r="H3694" s="104" t="str">
        <f t="shared" si="62"/>
        <v/>
      </c>
      <c r="I3694" s="104"/>
      <c r="J3694" s="110" t="s">
        <v>8351</v>
      </c>
      <c r="K3694" s="110" t="s">
        <v>1095</v>
      </c>
      <c r="L3694" s="10" t="s">
        <v>1095</v>
      </c>
    </row>
    <row r="3695" spans="7:12" ht="15" x14ac:dyDescent="0.2">
      <c r="G3695" s="106"/>
      <c r="H3695" s="104" t="str">
        <f t="shared" si="62"/>
        <v/>
      </c>
      <c r="I3695" s="104"/>
      <c r="J3695" s="110" t="s">
        <v>8352</v>
      </c>
      <c r="K3695" s="110" t="s">
        <v>1095</v>
      </c>
      <c r="L3695" s="10" t="s">
        <v>12614</v>
      </c>
    </row>
    <row r="3696" spans="7:12" ht="15" x14ac:dyDescent="0.2">
      <c r="G3696" s="106"/>
      <c r="H3696" s="104" t="str">
        <f t="shared" si="62"/>
        <v/>
      </c>
      <c r="I3696" s="104"/>
      <c r="J3696" s="110" t="s">
        <v>14627</v>
      </c>
      <c r="K3696" s="110" t="s">
        <v>1095</v>
      </c>
      <c r="L3696" s="10" t="s">
        <v>12615</v>
      </c>
    </row>
    <row r="3697" spans="7:12" ht="15" x14ac:dyDescent="0.2">
      <c r="G3697" s="106"/>
      <c r="H3697" s="104" t="str">
        <f t="shared" si="62"/>
        <v/>
      </c>
      <c r="I3697" s="104"/>
      <c r="J3697" s="110" t="s">
        <v>8353</v>
      </c>
      <c r="K3697" s="110" t="s">
        <v>1095</v>
      </c>
      <c r="L3697" s="10" t="s">
        <v>12616</v>
      </c>
    </row>
    <row r="3698" spans="7:12" ht="15" x14ac:dyDescent="0.2">
      <c r="G3698" s="106"/>
      <c r="H3698" s="104" t="str">
        <f t="shared" si="62"/>
        <v/>
      </c>
      <c r="I3698" s="104"/>
      <c r="J3698" s="110" t="s">
        <v>8354</v>
      </c>
      <c r="K3698" s="110" t="s">
        <v>1095</v>
      </c>
      <c r="L3698" s="10" t="s">
        <v>12617</v>
      </c>
    </row>
    <row r="3699" spans="7:12" ht="15" x14ac:dyDescent="0.2">
      <c r="G3699" s="106"/>
      <c r="H3699" s="104" t="str">
        <f t="shared" si="62"/>
        <v/>
      </c>
      <c r="I3699" s="104"/>
      <c r="J3699" s="110" t="s">
        <v>8355</v>
      </c>
      <c r="K3699" s="110" t="s">
        <v>1095</v>
      </c>
      <c r="L3699" s="10" t="s">
        <v>1095</v>
      </c>
    </row>
    <row r="3700" spans="7:12" ht="15" x14ac:dyDescent="0.2">
      <c r="G3700" s="106"/>
      <c r="H3700" s="104" t="str">
        <f t="shared" si="62"/>
        <v/>
      </c>
      <c r="I3700" s="104"/>
      <c r="J3700" s="110" t="s">
        <v>8356</v>
      </c>
      <c r="K3700" s="110" t="s">
        <v>1095</v>
      </c>
      <c r="L3700" s="10" t="s">
        <v>1095</v>
      </c>
    </row>
    <row r="3701" spans="7:12" ht="15" x14ac:dyDescent="0.2">
      <c r="G3701" s="106"/>
      <c r="H3701" s="104" t="str">
        <f t="shared" si="62"/>
        <v/>
      </c>
      <c r="I3701" s="104"/>
      <c r="J3701" s="110" t="s">
        <v>8357</v>
      </c>
      <c r="K3701" s="110" t="s">
        <v>1095</v>
      </c>
      <c r="L3701" s="10" t="s">
        <v>12618</v>
      </c>
    </row>
    <row r="3702" spans="7:12" ht="15" x14ac:dyDescent="0.2">
      <c r="G3702" s="106"/>
      <c r="H3702" s="104" t="str">
        <f t="shared" si="62"/>
        <v/>
      </c>
      <c r="I3702" s="104"/>
      <c r="J3702" s="110" t="s">
        <v>8358</v>
      </c>
      <c r="K3702" s="110" t="s">
        <v>1095</v>
      </c>
      <c r="L3702" s="10" t="s">
        <v>12618</v>
      </c>
    </row>
    <row r="3703" spans="7:12" ht="15" x14ac:dyDescent="0.2">
      <c r="G3703" s="106"/>
      <c r="H3703" s="104" t="str">
        <f t="shared" si="62"/>
        <v/>
      </c>
      <c r="I3703" s="104"/>
      <c r="J3703" s="110" t="s">
        <v>8359</v>
      </c>
      <c r="K3703" s="110" t="s">
        <v>1095</v>
      </c>
      <c r="L3703" s="10" t="s">
        <v>12619</v>
      </c>
    </row>
    <row r="3704" spans="7:12" ht="15" x14ac:dyDescent="0.2">
      <c r="G3704" s="106"/>
      <c r="H3704" s="104" t="str">
        <f t="shared" si="62"/>
        <v/>
      </c>
      <c r="I3704" s="104"/>
      <c r="J3704" s="110" t="s">
        <v>14040</v>
      </c>
      <c r="K3704" s="110" t="s">
        <v>1095</v>
      </c>
      <c r="L3704" s="10" t="s">
        <v>12620</v>
      </c>
    </row>
    <row r="3705" spans="7:12" ht="15" x14ac:dyDescent="0.2">
      <c r="G3705" s="106"/>
      <c r="H3705" s="104" t="str">
        <f t="shared" si="62"/>
        <v/>
      </c>
      <c r="I3705" s="104"/>
      <c r="J3705" s="110" t="s">
        <v>14041</v>
      </c>
      <c r="K3705" s="110" t="s">
        <v>1095</v>
      </c>
      <c r="L3705" s="10" t="s">
        <v>12621</v>
      </c>
    </row>
    <row r="3706" spans="7:12" ht="15" x14ac:dyDescent="0.2">
      <c r="G3706" s="106"/>
      <c r="H3706" s="104" t="str">
        <f t="shared" si="62"/>
        <v/>
      </c>
      <c r="I3706" s="104"/>
      <c r="J3706" s="110" t="s">
        <v>14628</v>
      </c>
      <c r="K3706" s="110" t="s">
        <v>1095</v>
      </c>
      <c r="L3706" s="10" t="s">
        <v>12622</v>
      </c>
    </row>
    <row r="3707" spans="7:12" ht="15" x14ac:dyDescent="0.2">
      <c r="G3707" s="106"/>
      <c r="H3707" s="104" t="str">
        <f t="shared" si="62"/>
        <v/>
      </c>
      <c r="I3707" s="104"/>
      <c r="J3707" s="110" t="s">
        <v>8360</v>
      </c>
      <c r="K3707" s="110" t="s">
        <v>1095</v>
      </c>
      <c r="L3707" s="10" t="s">
        <v>1095</v>
      </c>
    </row>
    <row r="3708" spans="7:12" ht="15" x14ac:dyDescent="0.2">
      <c r="G3708" s="106"/>
      <c r="H3708" s="104" t="str">
        <f t="shared" si="62"/>
        <v/>
      </c>
      <c r="I3708" s="104"/>
      <c r="J3708" s="110" t="s">
        <v>14629</v>
      </c>
      <c r="K3708" s="110" t="s">
        <v>1095</v>
      </c>
      <c r="L3708" s="10" t="s">
        <v>12623</v>
      </c>
    </row>
    <row r="3709" spans="7:12" ht="15" x14ac:dyDescent="0.2">
      <c r="G3709" s="106"/>
      <c r="H3709" s="104" t="str">
        <f t="shared" si="62"/>
        <v/>
      </c>
      <c r="I3709" s="104"/>
      <c r="J3709" s="110" t="s">
        <v>8361</v>
      </c>
      <c r="K3709" s="110" t="s">
        <v>1095</v>
      </c>
      <c r="L3709" s="10" t="s">
        <v>12624</v>
      </c>
    </row>
    <row r="3710" spans="7:12" ht="15" x14ac:dyDescent="0.2">
      <c r="G3710" s="106"/>
      <c r="H3710" s="104" t="str">
        <f t="shared" si="62"/>
        <v/>
      </c>
      <c r="I3710" s="104"/>
      <c r="J3710" s="110" t="s">
        <v>8362</v>
      </c>
      <c r="K3710" s="110" t="s">
        <v>1095</v>
      </c>
      <c r="L3710" s="10" t="s">
        <v>12625</v>
      </c>
    </row>
    <row r="3711" spans="7:12" ht="15" x14ac:dyDescent="0.2">
      <c r="G3711" s="106"/>
      <c r="H3711" s="104" t="str">
        <f t="shared" si="62"/>
        <v/>
      </c>
      <c r="I3711" s="104"/>
      <c r="J3711" s="110" t="s">
        <v>14042</v>
      </c>
      <c r="K3711" s="110" t="s">
        <v>1095</v>
      </c>
      <c r="L3711" s="10" t="s">
        <v>12626</v>
      </c>
    </row>
    <row r="3712" spans="7:12" ht="15" x14ac:dyDescent="0.2">
      <c r="G3712" s="106"/>
      <c r="H3712" s="104" t="str">
        <f t="shared" si="62"/>
        <v/>
      </c>
      <c r="I3712" s="104"/>
      <c r="J3712" s="110" t="s">
        <v>14630</v>
      </c>
      <c r="K3712" s="110" t="s">
        <v>1095</v>
      </c>
      <c r="L3712" s="10" t="s">
        <v>12627</v>
      </c>
    </row>
    <row r="3713" spans="7:12" ht="15" x14ac:dyDescent="0.2">
      <c r="G3713" s="106"/>
      <c r="H3713" s="104" t="str">
        <f t="shared" si="62"/>
        <v/>
      </c>
      <c r="I3713" s="104"/>
      <c r="J3713" s="110" t="s">
        <v>14631</v>
      </c>
      <c r="K3713" s="110" t="s">
        <v>1095</v>
      </c>
      <c r="L3713" s="10" t="s">
        <v>12628</v>
      </c>
    </row>
    <row r="3714" spans="7:12" ht="15" x14ac:dyDescent="0.2">
      <c r="G3714" s="106"/>
      <c r="H3714" s="104" t="str">
        <f t="shared" si="62"/>
        <v/>
      </c>
      <c r="I3714" s="104"/>
      <c r="J3714" s="110" t="s">
        <v>8363</v>
      </c>
      <c r="K3714" s="110" t="s">
        <v>1095</v>
      </c>
      <c r="L3714" s="10" t="s">
        <v>1095</v>
      </c>
    </row>
    <row r="3715" spans="7:12" ht="15" x14ac:dyDescent="0.2">
      <c r="G3715" s="106"/>
      <c r="H3715" s="104" t="str">
        <f t="shared" si="62"/>
        <v/>
      </c>
      <c r="I3715" s="104"/>
      <c r="J3715" s="110" t="s">
        <v>14632</v>
      </c>
      <c r="K3715" s="110" t="s">
        <v>1095</v>
      </c>
      <c r="L3715" s="10" t="s">
        <v>12629</v>
      </c>
    </row>
    <row r="3716" spans="7:12" ht="15" x14ac:dyDescent="0.2">
      <c r="G3716" s="106"/>
      <c r="H3716" s="104" t="str">
        <f t="shared" si="62"/>
        <v/>
      </c>
      <c r="I3716" s="104"/>
      <c r="J3716" s="110" t="s">
        <v>8364</v>
      </c>
      <c r="K3716" s="110" t="s">
        <v>1095</v>
      </c>
      <c r="L3716" s="10" t="s">
        <v>12630</v>
      </c>
    </row>
    <row r="3717" spans="7:12" ht="15" x14ac:dyDescent="0.2">
      <c r="G3717" s="106"/>
      <c r="H3717" s="104" t="str">
        <f t="shared" si="62"/>
        <v/>
      </c>
      <c r="I3717" s="104"/>
      <c r="J3717" s="110" t="s">
        <v>8365</v>
      </c>
      <c r="K3717" s="110" t="s">
        <v>1095</v>
      </c>
      <c r="L3717" s="10" t="s">
        <v>1095</v>
      </c>
    </row>
    <row r="3718" spans="7:12" ht="15" x14ac:dyDescent="0.2">
      <c r="G3718" s="106"/>
      <c r="H3718" s="104" t="str">
        <f t="shared" si="62"/>
        <v/>
      </c>
      <c r="I3718" s="104"/>
      <c r="J3718" s="110" t="s">
        <v>14633</v>
      </c>
      <c r="K3718" s="110" t="s">
        <v>1095</v>
      </c>
      <c r="L3718" s="10" t="s">
        <v>12631</v>
      </c>
    </row>
    <row r="3719" spans="7:12" ht="15" x14ac:dyDescent="0.2">
      <c r="G3719" s="106"/>
      <c r="H3719" s="104" t="str">
        <f t="shared" si="62"/>
        <v/>
      </c>
      <c r="I3719" s="104"/>
      <c r="J3719" s="110" t="s">
        <v>8366</v>
      </c>
      <c r="K3719" s="110" t="s">
        <v>1095</v>
      </c>
      <c r="L3719" s="10" t="s">
        <v>12632</v>
      </c>
    </row>
    <row r="3720" spans="7:12" ht="15" x14ac:dyDescent="0.2">
      <c r="G3720" s="106"/>
      <c r="H3720" s="104" t="str">
        <f t="shared" si="62"/>
        <v/>
      </c>
      <c r="I3720" s="104"/>
      <c r="J3720" s="110" t="s">
        <v>8367</v>
      </c>
      <c r="K3720" s="110" t="s">
        <v>1095</v>
      </c>
      <c r="L3720" s="10" t="s">
        <v>1095</v>
      </c>
    </row>
    <row r="3721" spans="7:12" ht="15" x14ac:dyDescent="0.2">
      <c r="G3721" s="106"/>
      <c r="H3721" s="104" t="str">
        <f t="shared" ref="H3721:H3784" si="63">IF(I3721="","",IFERROR((INDEX(A:D,MATCH($I3721,D:D,0),2)),""))</f>
        <v/>
      </c>
      <c r="I3721" s="104"/>
      <c r="J3721" s="110" t="s">
        <v>8368</v>
      </c>
      <c r="K3721" s="110" t="s">
        <v>1095</v>
      </c>
      <c r="L3721" s="10" t="s">
        <v>1095</v>
      </c>
    </row>
    <row r="3722" spans="7:12" ht="15" x14ac:dyDescent="0.2">
      <c r="G3722" s="106"/>
      <c r="H3722" s="104" t="str">
        <f t="shared" si="63"/>
        <v/>
      </c>
      <c r="I3722" s="104"/>
      <c r="J3722" s="110" t="s">
        <v>14634</v>
      </c>
      <c r="K3722" s="110" t="s">
        <v>1095</v>
      </c>
      <c r="L3722" s="10" t="s">
        <v>12633</v>
      </c>
    </row>
    <row r="3723" spans="7:12" ht="15" x14ac:dyDescent="0.2">
      <c r="G3723" s="106"/>
      <c r="H3723" s="104" t="str">
        <f t="shared" si="63"/>
        <v/>
      </c>
      <c r="I3723" s="104"/>
      <c r="J3723" s="110" t="s">
        <v>14635</v>
      </c>
      <c r="K3723" s="110" t="s">
        <v>1095</v>
      </c>
      <c r="L3723" s="10" t="s">
        <v>12634</v>
      </c>
    </row>
    <row r="3724" spans="7:12" ht="15" x14ac:dyDescent="0.2">
      <c r="G3724" s="106"/>
      <c r="H3724" s="104" t="str">
        <f t="shared" si="63"/>
        <v/>
      </c>
      <c r="I3724" s="104"/>
      <c r="J3724" s="110" t="s">
        <v>8369</v>
      </c>
      <c r="K3724" s="110" t="s">
        <v>1095</v>
      </c>
      <c r="L3724" s="10" t="s">
        <v>12635</v>
      </c>
    </row>
    <row r="3725" spans="7:12" ht="15" x14ac:dyDescent="0.2">
      <c r="G3725" s="106"/>
      <c r="H3725" s="104" t="str">
        <f t="shared" si="63"/>
        <v/>
      </c>
      <c r="I3725" s="104"/>
      <c r="J3725" s="110" t="s">
        <v>14043</v>
      </c>
      <c r="K3725" s="110" t="s">
        <v>1095</v>
      </c>
      <c r="L3725" s="10" t="s">
        <v>12636</v>
      </c>
    </row>
    <row r="3726" spans="7:12" ht="15" x14ac:dyDescent="0.2">
      <c r="G3726" s="106"/>
      <c r="H3726" s="104" t="str">
        <f t="shared" si="63"/>
        <v/>
      </c>
      <c r="I3726" s="104"/>
      <c r="J3726" s="110" t="s">
        <v>15039</v>
      </c>
      <c r="K3726" s="110" t="s">
        <v>1095</v>
      </c>
      <c r="L3726" s="10" t="s">
        <v>12637</v>
      </c>
    </row>
    <row r="3727" spans="7:12" ht="15" x14ac:dyDescent="0.2">
      <c r="G3727" s="106"/>
      <c r="H3727" s="104" t="str">
        <f t="shared" si="63"/>
        <v/>
      </c>
      <c r="I3727" s="104"/>
      <c r="J3727" s="110" t="s">
        <v>14636</v>
      </c>
      <c r="K3727" s="110" t="s">
        <v>1095</v>
      </c>
      <c r="L3727" s="10" t="s">
        <v>12638</v>
      </c>
    </row>
    <row r="3728" spans="7:12" ht="15" x14ac:dyDescent="0.2">
      <c r="G3728" s="106"/>
      <c r="H3728" s="104" t="str">
        <f t="shared" si="63"/>
        <v/>
      </c>
      <c r="I3728" s="104"/>
      <c r="J3728" s="110" t="s">
        <v>14637</v>
      </c>
      <c r="K3728" s="110" t="s">
        <v>1095</v>
      </c>
      <c r="L3728" s="10" t="s">
        <v>12639</v>
      </c>
    </row>
    <row r="3729" spans="7:12" ht="15" x14ac:dyDescent="0.2">
      <c r="G3729" s="106"/>
      <c r="H3729" s="104" t="str">
        <f t="shared" si="63"/>
        <v/>
      </c>
      <c r="I3729" s="104"/>
      <c r="J3729" s="110" t="s">
        <v>8370</v>
      </c>
      <c r="K3729" s="110" t="s">
        <v>1095</v>
      </c>
      <c r="L3729" s="10" t="s">
        <v>12640</v>
      </c>
    </row>
    <row r="3730" spans="7:12" ht="15" x14ac:dyDescent="0.2">
      <c r="G3730" s="106"/>
      <c r="H3730" s="104" t="str">
        <f t="shared" si="63"/>
        <v/>
      </c>
      <c r="I3730" s="104"/>
      <c r="J3730" s="110" t="s">
        <v>8371</v>
      </c>
      <c r="K3730" s="110" t="s">
        <v>1095</v>
      </c>
      <c r="L3730" s="10" t="s">
        <v>12641</v>
      </c>
    </row>
    <row r="3731" spans="7:12" ht="15" x14ac:dyDescent="0.2">
      <c r="G3731" s="106"/>
      <c r="H3731" s="104" t="str">
        <f t="shared" si="63"/>
        <v/>
      </c>
      <c r="I3731" s="104"/>
      <c r="J3731" s="110" t="s">
        <v>14638</v>
      </c>
      <c r="K3731" s="110" t="s">
        <v>1095</v>
      </c>
      <c r="L3731" s="10" t="s">
        <v>12642</v>
      </c>
    </row>
    <row r="3732" spans="7:12" ht="15" x14ac:dyDescent="0.2">
      <c r="G3732" s="106"/>
      <c r="H3732" s="104" t="str">
        <f t="shared" si="63"/>
        <v/>
      </c>
      <c r="I3732" s="104"/>
      <c r="J3732" s="110" t="s">
        <v>8372</v>
      </c>
      <c r="K3732" s="110" t="s">
        <v>1095</v>
      </c>
      <c r="L3732" s="10" t="s">
        <v>12643</v>
      </c>
    </row>
    <row r="3733" spans="7:12" ht="15" x14ac:dyDescent="0.2">
      <c r="G3733" s="106"/>
      <c r="H3733" s="104" t="str">
        <f t="shared" si="63"/>
        <v/>
      </c>
      <c r="I3733" s="104"/>
      <c r="J3733" s="110" t="s">
        <v>14044</v>
      </c>
      <c r="K3733" s="110" t="s">
        <v>1095</v>
      </c>
      <c r="L3733" s="10" t="s">
        <v>12644</v>
      </c>
    </row>
    <row r="3734" spans="7:12" ht="15" x14ac:dyDescent="0.2">
      <c r="G3734" s="106"/>
      <c r="H3734" s="104" t="str">
        <f t="shared" si="63"/>
        <v/>
      </c>
      <c r="I3734" s="104"/>
      <c r="J3734" s="110" t="s">
        <v>15040</v>
      </c>
      <c r="K3734" s="110" t="s">
        <v>1095</v>
      </c>
      <c r="L3734" s="10" t="s">
        <v>12645</v>
      </c>
    </row>
    <row r="3735" spans="7:12" ht="15" x14ac:dyDescent="0.2">
      <c r="G3735" s="106"/>
      <c r="H3735" s="104" t="str">
        <f t="shared" si="63"/>
        <v/>
      </c>
      <c r="I3735" s="104"/>
      <c r="J3735" s="110" t="s">
        <v>15041</v>
      </c>
      <c r="K3735" s="110" t="s">
        <v>1095</v>
      </c>
      <c r="L3735" s="10" t="s">
        <v>12646</v>
      </c>
    </row>
    <row r="3736" spans="7:12" ht="15" x14ac:dyDescent="0.2">
      <c r="G3736" s="106"/>
      <c r="H3736" s="104" t="str">
        <f t="shared" si="63"/>
        <v/>
      </c>
      <c r="I3736" s="104"/>
      <c r="J3736" s="110" t="s">
        <v>15042</v>
      </c>
      <c r="K3736" s="110" t="s">
        <v>1095</v>
      </c>
      <c r="L3736" s="10" t="s">
        <v>12647</v>
      </c>
    </row>
    <row r="3737" spans="7:12" ht="15" x14ac:dyDescent="0.2">
      <c r="G3737" s="106"/>
      <c r="H3737" s="104" t="str">
        <f t="shared" si="63"/>
        <v/>
      </c>
      <c r="I3737" s="104"/>
      <c r="J3737" s="110" t="s">
        <v>8373</v>
      </c>
      <c r="K3737" s="110" t="s">
        <v>1095</v>
      </c>
      <c r="L3737" s="10" t="s">
        <v>12648</v>
      </c>
    </row>
    <row r="3738" spans="7:12" ht="15" x14ac:dyDescent="0.2">
      <c r="G3738" s="106"/>
      <c r="H3738" s="104" t="str">
        <f t="shared" si="63"/>
        <v/>
      </c>
      <c r="I3738" s="104"/>
      <c r="J3738" s="110" t="s">
        <v>15043</v>
      </c>
      <c r="K3738" s="110" t="s">
        <v>1095</v>
      </c>
      <c r="L3738" s="10" t="s">
        <v>12649</v>
      </c>
    </row>
    <row r="3739" spans="7:12" ht="15" x14ac:dyDescent="0.2">
      <c r="G3739" s="106"/>
      <c r="H3739" s="104" t="str">
        <f t="shared" si="63"/>
        <v/>
      </c>
      <c r="I3739" s="104"/>
      <c r="J3739" s="110" t="s">
        <v>14639</v>
      </c>
      <c r="K3739" s="110" t="s">
        <v>1095</v>
      </c>
      <c r="L3739" s="10" t="s">
        <v>12650</v>
      </c>
    </row>
    <row r="3740" spans="7:12" ht="15" x14ac:dyDescent="0.2">
      <c r="G3740" s="106"/>
      <c r="H3740" s="104" t="str">
        <f t="shared" si="63"/>
        <v/>
      </c>
      <c r="I3740" s="104"/>
      <c r="J3740" s="110" t="s">
        <v>8374</v>
      </c>
      <c r="K3740" s="110" t="s">
        <v>1095</v>
      </c>
      <c r="L3740" s="10" t="s">
        <v>12651</v>
      </c>
    </row>
    <row r="3741" spans="7:12" ht="15" x14ac:dyDescent="0.2">
      <c r="G3741" s="106"/>
      <c r="H3741" s="104" t="str">
        <f t="shared" si="63"/>
        <v/>
      </c>
      <c r="I3741" s="104"/>
      <c r="J3741" s="110" t="s">
        <v>15044</v>
      </c>
      <c r="K3741" s="110" t="s">
        <v>1095</v>
      </c>
      <c r="L3741" s="10" t="s">
        <v>12652</v>
      </c>
    </row>
    <row r="3742" spans="7:12" ht="15" x14ac:dyDescent="0.2">
      <c r="G3742" s="106"/>
      <c r="H3742" s="104" t="str">
        <f t="shared" si="63"/>
        <v/>
      </c>
      <c r="I3742" s="104"/>
      <c r="J3742" s="110" t="s">
        <v>8375</v>
      </c>
      <c r="K3742" s="110" t="s">
        <v>1095</v>
      </c>
      <c r="L3742" s="10" t="s">
        <v>12653</v>
      </c>
    </row>
    <row r="3743" spans="7:12" ht="15" x14ac:dyDescent="0.2">
      <c r="G3743" s="106"/>
      <c r="H3743" s="104" t="str">
        <f t="shared" si="63"/>
        <v/>
      </c>
      <c r="I3743" s="104"/>
      <c r="J3743" s="110" t="s">
        <v>8376</v>
      </c>
      <c r="K3743" s="110" t="s">
        <v>1095</v>
      </c>
      <c r="L3743" s="10" t="s">
        <v>1095</v>
      </c>
    </row>
    <row r="3744" spans="7:12" ht="15" x14ac:dyDescent="0.2">
      <c r="G3744" s="106"/>
      <c r="H3744" s="104" t="str">
        <f t="shared" si="63"/>
        <v/>
      </c>
      <c r="I3744" s="104"/>
      <c r="J3744" s="110" t="s">
        <v>8377</v>
      </c>
      <c r="K3744" s="110" t="s">
        <v>1095</v>
      </c>
      <c r="L3744" s="10" t="s">
        <v>12654</v>
      </c>
    </row>
    <row r="3745" spans="7:12" ht="15" x14ac:dyDescent="0.2">
      <c r="G3745" s="106"/>
      <c r="H3745" s="104" t="str">
        <f t="shared" si="63"/>
        <v/>
      </c>
      <c r="I3745" s="104"/>
      <c r="J3745" s="110" t="s">
        <v>8378</v>
      </c>
      <c r="K3745" s="110" t="s">
        <v>1095</v>
      </c>
      <c r="L3745" s="10" t="s">
        <v>12655</v>
      </c>
    </row>
    <row r="3746" spans="7:12" ht="15" x14ac:dyDescent="0.2">
      <c r="G3746" s="106"/>
      <c r="H3746" s="104" t="str">
        <f t="shared" si="63"/>
        <v/>
      </c>
      <c r="I3746" s="104"/>
      <c r="J3746" s="110" t="s">
        <v>8379</v>
      </c>
      <c r="K3746" s="110" t="s">
        <v>1095</v>
      </c>
      <c r="L3746" s="10" t="s">
        <v>12656</v>
      </c>
    </row>
    <row r="3747" spans="7:12" ht="15" x14ac:dyDescent="0.2">
      <c r="G3747" s="106"/>
      <c r="H3747" s="104" t="str">
        <f t="shared" si="63"/>
        <v/>
      </c>
      <c r="I3747" s="104"/>
      <c r="J3747" s="110" t="s">
        <v>8380</v>
      </c>
      <c r="K3747" s="110" t="s">
        <v>1095</v>
      </c>
      <c r="L3747" s="10" t="s">
        <v>12657</v>
      </c>
    </row>
    <row r="3748" spans="7:12" ht="15" x14ac:dyDescent="0.2">
      <c r="G3748" s="106"/>
      <c r="H3748" s="104" t="str">
        <f t="shared" si="63"/>
        <v/>
      </c>
      <c r="I3748" s="104"/>
      <c r="J3748" s="110" t="s">
        <v>8381</v>
      </c>
      <c r="K3748" s="110" t="s">
        <v>1095</v>
      </c>
      <c r="L3748" s="10" t="s">
        <v>12658</v>
      </c>
    </row>
    <row r="3749" spans="7:12" ht="15" x14ac:dyDescent="0.2">
      <c r="G3749" s="106"/>
      <c r="H3749" s="104" t="str">
        <f t="shared" si="63"/>
        <v/>
      </c>
      <c r="I3749" s="104"/>
      <c r="J3749" s="110" t="s">
        <v>14640</v>
      </c>
      <c r="K3749" s="110" t="s">
        <v>1095</v>
      </c>
      <c r="L3749" s="10" t="s">
        <v>12659</v>
      </c>
    </row>
    <row r="3750" spans="7:12" ht="15" x14ac:dyDescent="0.2">
      <c r="G3750" s="106"/>
      <c r="H3750" s="104" t="str">
        <f t="shared" si="63"/>
        <v/>
      </c>
      <c r="I3750" s="104"/>
      <c r="J3750" s="110" t="s">
        <v>8382</v>
      </c>
      <c r="K3750" s="110" t="s">
        <v>1095</v>
      </c>
      <c r="L3750" s="10" t="s">
        <v>1095</v>
      </c>
    </row>
    <row r="3751" spans="7:12" ht="15" x14ac:dyDescent="0.2">
      <c r="G3751" s="106"/>
      <c r="H3751" s="104" t="str">
        <f t="shared" si="63"/>
        <v/>
      </c>
      <c r="I3751" s="104"/>
      <c r="J3751" s="110" t="s">
        <v>8383</v>
      </c>
      <c r="K3751" s="110" t="s">
        <v>1095</v>
      </c>
      <c r="L3751" s="10" t="s">
        <v>1095</v>
      </c>
    </row>
    <row r="3752" spans="7:12" ht="15" x14ac:dyDescent="0.2">
      <c r="G3752" s="106"/>
      <c r="H3752" s="104" t="str">
        <f t="shared" si="63"/>
        <v/>
      </c>
      <c r="I3752" s="104"/>
      <c r="J3752" s="110" t="s">
        <v>8384</v>
      </c>
      <c r="K3752" s="110" t="s">
        <v>1095</v>
      </c>
      <c r="L3752" s="10" t="s">
        <v>12660</v>
      </c>
    </row>
    <row r="3753" spans="7:12" ht="15" x14ac:dyDescent="0.2">
      <c r="G3753" s="106"/>
      <c r="H3753" s="104" t="str">
        <f t="shared" si="63"/>
        <v/>
      </c>
      <c r="I3753" s="104"/>
      <c r="J3753" s="110" t="s">
        <v>8385</v>
      </c>
      <c r="K3753" s="110" t="s">
        <v>1095</v>
      </c>
      <c r="L3753" s="10" t="s">
        <v>12661</v>
      </c>
    </row>
    <row r="3754" spans="7:12" ht="15" x14ac:dyDescent="0.2">
      <c r="G3754" s="106"/>
      <c r="H3754" s="104" t="str">
        <f t="shared" si="63"/>
        <v/>
      </c>
      <c r="I3754" s="104"/>
      <c r="J3754" s="110" t="s">
        <v>8386</v>
      </c>
      <c r="K3754" s="110" t="s">
        <v>1095</v>
      </c>
      <c r="L3754" s="10" t="s">
        <v>12662</v>
      </c>
    </row>
    <row r="3755" spans="7:12" ht="15" x14ac:dyDescent="0.2">
      <c r="G3755" s="106"/>
      <c r="H3755" s="104" t="str">
        <f t="shared" si="63"/>
        <v/>
      </c>
      <c r="I3755" s="104"/>
      <c r="J3755" s="110" t="s">
        <v>8387</v>
      </c>
      <c r="K3755" s="110" t="s">
        <v>1095</v>
      </c>
      <c r="L3755" s="10" t="s">
        <v>12663</v>
      </c>
    </row>
    <row r="3756" spans="7:12" ht="15" x14ac:dyDescent="0.2">
      <c r="G3756" s="106"/>
      <c r="H3756" s="104" t="str">
        <f t="shared" si="63"/>
        <v/>
      </c>
      <c r="I3756" s="104"/>
      <c r="J3756" s="110" t="s">
        <v>8388</v>
      </c>
      <c r="K3756" s="110" t="s">
        <v>1095</v>
      </c>
      <c r="L3756" s="10" t="s">
        <v>1095</v>
      </c>
    </row>
    <row r="3757" spans="7:12" ht="15" x14ac:dyDescent="0.2">
      <c r="G3757" s="106"/>
      <c r="H3757" s="104" t="str">
        <f t="shared" si="63"/>
        <v/>
      </c>
      <c r="I3757" s="104"/>
      <c r="J3757" s="110" t="s">
        <v>8389</v>
      </c>
      <c r="K3757" s="110" t="s">
        <v>1095</v>
      </c>
      <c r="L3757" s="10" t="s">
        <v>12664</v>
      </c>
    </row>
    <row r="3758" spans="7:12" ht="15" x14ac:dyDescent="0.2">
      <c r="G3758" s="106"/>
      <c r="H3758" s="104" t="str">
        <f t="shared" si="63"/>
        <v/>
      </c>
      <c r="I3758" s="104"/>
      <c r="J3758" s="110" t="s">
        <v>8390</v>
      </c>
      <c r="K3758" s="110" t="s">
        <v>1095</v>
      </c>
      <c r="L3758" s="10" t="s">
        <v>12665</v>
      </c>
    </row>
    <row r="3759" spans="7:12" ht="15" x14ac:dyDescent="0.2">
      <c r="G3759" s="106"/>
      <c r="H3759" s="104" t="str">
        <f t="shared" si="63"/>
        <v/>
      </c>
      <c r="I3759" s="104"/>
      <c r="J3759" s="110" t="s">
        <v>8391</v>
      </c>
      <c r="K3759" s="110" t="s">
        <v>1095</v>
      </c>
      <c r="L3759" s="10" t="s">
        <v>12666</v>
      </c>
    </row>
    <row r="3760" spans="7:12" ht="15" x14ac:dyDescent="0.2">
      <c r="G3760" s="106"/>
      <c r="H3760" s="104" t="str">
        <f t="shared" si="63"/>
        <v/>
      </c>
      <c r="I3760" s="104"/>
      <c r="J3760" s="110" t="s">
        <v>14641</v>
      </c>
      <c r="K3760" s="110" t="s">
        <v>1095</v>
      </c>
      <c r="L3760" s="10" t="s">
        <v>12667</v>
      </c>
    </row>
    <row r="3761" spans="7:12" ht="15" x14ac:dyDescent="0.2">
      <c r="G3761" s="106"/>
      <c r="H3761" s="104" t="str">
        <f t="shared" si="63"/>
        <v/>
      </c>
      <c r="I3761" s="104"/>
      <c r="J3761" s="110" t="s">
        <v>8392</v>
      </c>
      <c r="K3761" s="110" t="s">
        <v>1095</v>
      </c>
      <c r="L3761" s="10" t="s">
        <v>1095</v>
      </c>
    </row>
    <row r="3762" spans="7:12" ht="15" x14ac:dyDescent="0.2">
      <c r="G3762" s="106"/>
      <c r="H3762" s="104" t="str">
        <f t="shared" si="63"/>
        <v/>
      </c>
      <c r="I3762" s="104"/>
      <c r="J3762" s="110" t="s">
        <v>8393</v>
      </c>
      <c r="K3762" s="110" t="s">
        <v>1095</v>
      </c>
      <c r="L3762" s="10" t="s">
        <v>12668</v>
      </c>
    </row>
    <row r="3763" spans="7:12" ht="15" x14ac:dyDescent="0.2">
      <c r="G3763" s="106"/>
      <c r="H3763" s="104" t="str">
        <f t="shared" si="63"/>
        <v/>
      </c>
      <c r="I3763" s="104"/>
      <c r="J3763" s="110" t="s">
        <v>8394</v>
      </c>
      <c r="K3763" s="110" t="s">
        <v>1095</v>
      </c>
      <c r="L3763" s="10" t="s">
        <v>12669</v>
      </c>
    </row>
    <row r="3764" spans="7:12" ht="15" x14ac:dyDescent="0.2">
      <c r="G3764" s="106"/>
      <c r="H3764" s="104" t="str">
        <f t="shared" si="63"/>
        <v/>
      </c>
      <c r="I3764" s="104"/>
      <c r="J3764" s="110" t="s">
        <v>8395</v>
      </c>
      <c r="K3764" s="110" t="s">
        <v>1095</v>
      </c>
      <c r="L3764" s="10" t="s">
        <v>12670</v>
      </c>
    </row>
    <row r="3765" spans="7:12" ht="15" x14ac:dyDescent="0.2">
      <c r="G3765" s="106"/>
      <c r="H3765" s="104" t="str">
        <f t="shared" si="63"/>
        <v/>
      </c>
      <c r="I3765" s="104"/>
      <c r="J3765" s="110" t="s">
        <v>8397</v>
      </c>
      <c r="K3765" s="110" t="s">
        <v>1095</v>
      </c>
      <c r="L3765" s="10" t="s">
        <v>12672</v>
      </c>
    </row>
    <row r="3766" spans="7:12" ht="15" x14ac:dyDescent="0.2">
      <c r="G3766" s="106"/>
      <c r="H3766" s="104" t="str">
        <f t="shared" si="63"/>
        <v/>
      </c>
      <c r="I3766" s="104"/>
      <c r="J3766" s="110" t="s">
        <v>8398</v>
      </c>
      <c r="K3766" s="110" t="s">
        <v>1095</v>
      </c>
      <c r="L3766" s="10" t="s">
        <v>12673</v>
      </c>
    </row>
    <row r="3767" spans="7:12" ht="15" x14ac:dyDescent="0.2">
      <c r="G3767" s="106"/>
      <c r="H3767" s="104" t="str">
        <f t="shared" si="63"/>
        <v/>
      </c>
      <c r="I3767" s="104"/>
      <c r="J3767" s="110" t="s">
        <v>8399</v>
      </c>
      <c r="K3767" s="110" t="s">
        <v>1095</v>
      </c>
      <c r="L3767" s="10" t="s">
        <v>12674</v>
      </c>
    </row>
    <row r="3768" spans="7:12" ht="15" x14ac:dyDescent="0.2">
      <c r="G3768" s="106"/>
      <c r="H3768" s="104" t="str">
        <f t="shared" si="63"/>
        <v/>
      </c>
      <c r="I3768" s="104"/>
      <c r="J3768" s="110" t="s">
        <v>8400</v>
      </c>
      <c r="K3768" s="110" t="s">
        <v>1095</v>
      </c>
      <c r="L3768" s="10" t="s">
        <v>12675</v>
      </c>
    </row>
    <row r="3769" spans="7:12" ht="15" x14ac:dyDescent="0.2">
      <c r="G3769" s="106"/>
      <c r="H3769" s="104" t="str">
        <f t="shared" si="63"/>
        <v/>
      </c>
      <c r="I3769" s="104"/>
      <c r="J3769" s="110" t="s">
        <v>8401</v>
      </c>
      <c r="K3769" s="110" t="s">
        <v>1095</v>
      </c>
      <c r="L3769" s="10" t="s">
        <v>12676</v>
      </c>
    </row>
    <row r="3770" spans="7:12" ht="15" x14ac:dyDescent="0.2">
      <c r="G3770" s="106"/>
      <c r="H3770" s="104" t="str">
        <f t="shared" si="63"/>
        <v/>
      </c>
      <c r="I3770" s="104"/>
      <c r="J3770" s="110" t="s">
        <v>8402</v>
      </c>
      <c r="K3770" s="110" t="s">
        <v>1095</v>
      </c>
      <c r="L3770" s="10" t="s">
        <v>12668</v>
      </c>
    </row>
    <row r="3771" spans="7:12" ht="15" x14ac:dyDescent="0.2">
      <c r="G3771" s="106"/>
      <c r="H3771" s="104" t="str">
        <f t="shared" si="63"/>
        <v/>
      </c>
      <c r="I3771" s="104"/>
      <c r="J3771" s="110" t="s">
        <v>14642</v>
      </c>
      <c r="K3771" s="110" t="s">
        <v>1095</v>
      </c>
      <c r="L3771" s="10" t="s">
        <v>12677</v>
      </c>
    </row>
    <row r="3772" spans="7:12" ht="15" x14ac:dyDescent="0.2">
      <c r="G3772" s="106"/>
      <c r="H3772" s="104" t="str">
        <f t="shared" si="63"/>
        <v/>
      </c>
      <c r="I3772" s="104"/>
      <c r="J3772" s="110" t="s">
        <v>8403</v>
      </c>
      <c r="K3772" s="110" t="s">
        <v>1095</v>
      </c>
      <c r="L3772" s="10" t="s">
        <v>1095</v>
      </c>
    </row>
    <row r="3773" spans="7:12" ht="15" x14ac:dyDescent="0.2">
      <c r="G3773" s="106"/>
      <c r="H3773" s="104" t="str">
        <f t="shared" si="63"/>
        <v/>
      </c>
      <c r="I3773" s="104"/>
      <c r="J3773" s="110" t="s">
        <v>8404</v>
      </c>
      <c r="K3773" s="110" t="s">
        <v>1095</v>
      </c>
      <c r="L3773" s="10" t="s">
        <v>12678</v>
      </c>
    </row>
    <row r="3774" spans="7:12" ht="15" x14ac:dyDescent="0.2">
      <c r="G3774" s="106"/>
      <c r="H3774" s="104" t="str">
        <f t="shared" si="63"/>
        <v/>
      </c>
      <c r="I3774" s="104"/>
      <c r="J3774" s="110" t="s">
        <v>8405</v>
      </c>
      <c r="K3774" s="110" t="s">
        <v>1095</v>
      </c>
      <c r="L3774" s="10" t="s">
        <v>12679</v>
      </c>
    </row>
    <row r="3775" spans="7:12" ht="15" x14ac:dyDescent="0.2">
      <c r="G3775" s="106"/>
      <c r="H3775" s="104" t="str">
        <f t="shared" si="63"/>
        <v/>
      </c>
      <c r="I3775" s="104"/>
      <c r="J3775" s="110" t="s">
        <v>8406</v>
      </c>
      <c r="K3775" s="110" t="s">
        <v>1095</v>
      </c>
      <c r="L3775" s="10" t="s">
        <v>12680</v>
      </c>
    </row>
    <row r="3776" spans="7:12" ht="15" x14ac:dyDescent="0.2">
      <c r="G3776" s="106"/>
      <c r="H3776" s="104" t="str">
        <f t="shared" si="63"/>
        <v/>
      </c>
      <c r="I3776" s="104"/>
      <c r="J3776" s="110" t="s">
        <v>8408</v>
      </c>
      <c r="K3776" s="110" t="s">
        <v>1095</v>
      </c>
      <c r="L3776" s="10" t="s">
        <v>12682</v>
      </c>
    </row>
    <row r="3777" spans="7:12" ht="15" x14ac:dyDescent="0.2">
      <c r="G3777" s="106"/>
      <c r="H3777" s="104" t="str">
        <f t="shared" si="63"/>
        <v/>
      </c>
      <c r="I3777" s="104"/>
      <c r="J3777" s="110" t="s">
        <v>8409</v>
      </c>
      <c r="K3777" s="110" t="s">
        <v>1095</v>
      </c>
      <c r="L3777" s="10" t="s">
        <v>12683</v>
      </c>
    </row>
    <row r="3778" spans="7:12" ht="15" x14ac:dyDescent="0.2">
      <c r="G3778" s="106"/>
      <c r="H3778" s="104" t="str">
        <f t="shared" si="63"/>
        <v/>
      </c>
      <c r="I3778" s="104"/>
      <c r="J3778" s="110" t="s">
        <v>8410</v>
      </c>
      <c r="K3778" s="110" t="s">
        <v>1095</v>
      </c>
      <c r="L3778" s="10" t="s">
        <v>12684</v>
      </c>
    </row>
    <row r="3779" spans="7:12" ht="15" x14ac:dyDescent="0.2">
      <c r="G3779" s="106"/>
      <c r="H3779" s="104" t="str">
        <f t="shared" si="63"/>
        <v/>
      </c>
      <c r="I3779" s="104"/>
      <c r="J3779" s="110" t="s">
        <v>8411</v>
      </c>
      <c r="K3779" s="110" t="s">
        <v>1095</v>
      </c>
      <c r="L3779" s="10" t="s">
        <v>12685</v>
      </c>
    </row>
    <row r="3780" spans="7:12" ht="15" x14ac:dyDescent="0.2">
      <c r="G3780" s="106"/>
      <c r="H3780" s="104" t="str">
        <f t="shared" si="63"/>
        <v/>
      </c>
      <c r="I3780" s="104"/>
      <c r="J3780" s="110" t="s">
        <v>8412</v>
      </c>
      <c r="K3780" s="110" t="s">
        <v>1095</v>
      </c>
      <c r="L3780" s="10" t="s">
        <v>12686</v>
      </c>
    </row>
    <row r="3781" spans="7:12" ht="15" x14ac:dyDescent="0.2">
      <c r="G3781" s="106"/>
      <c r="H3781" s="104" t="str">
        <f t="shared" si="63"/>
        <v/>
      </c>
      <c r="I3781" s="104"/>
      <c r="J3781" s="110" t="s">
        <v>8413</v>
      </c>
      <c r="K3781" s="110" t="s">
        <v>1095</v>
      </c>
      <c r="L3781" s="10" t="s">
        <v>12687</v>
      </c>
    </row>
    <row r="3782" spans="7:12" ht="15" x14ac:dyDescent="0.2">
      <c r="G3782" s="106"/>
      <c r="H3782" s="104" t="str">
        <f t="shared" si="63"/>
        <v/>
      </c>
      <c r="I3782" s="104"/>
      <c r="J3782" s="110" t="s">
        <v>8414</v>
      </c>
      <c r="K3782" s="110" t="s">
        <v>1095</v>
      </c>
      <c r="L3782" s="10" t="s">
        <v>12688</v>
      </c>
    </row>
    <row r="3783" spans="7:12" ht="15" x14ac:dyDescent="0.2">
      <c r="G3783" s="106"/>
      <c r="H3783" s="104" t="str">
        <f t="shared" si="63"/>
        <v/>
      </c>
      <c r="I3783" s="104"/>
      <c r="J3783" s="110" t="s">
        <v>8415</v>
      </c>
      <c r="K3783" s="110" t="s">
        <v>1095</v>
      </c>
      <c r="L3783" s="10" t="s">
        <v>12689</v>
      </c>
    </row>
    <row r="3784" spans="7:12" ht="15" x14ac:dyDescent="0.2">
      <c r="G3784" s="106"/>
      <c r="H3784" s="104" t="str">
        <f t="shared" si="63"/>
        <v/>
      </c>
      <c r="I3784" s="104"/>
      <c r="J3784" s="110" t="s">
        <v>8416</v>
      </c>
      <c r="K3784" s="110" t="s">
        <v>1095</v>
      </c>
      <c r="L3784" s="10" t="s">
        <v>12690</v>
      </c>
    </row>
    <row r="3785" spans="7:12" ht="15" x14ac:dyDescent="0.2">
      <c r="G3785" s="106"/>
      <c r="H3785" s="104" t="str">
        <f t="shared" ref="H3785:H3848" si="64">IF(I3785="","",IFERROR((INDEX(A:D,MATCH($I3785,D:D,0),2)),""))</f>
        <v/>
      </c>
      <c r="I3785" s="104"/>
      <c r="J3785" s="110" t="s">
        <v>8417</v>
      </c>
      <c r="K3785" s="110" t="s">
        <v>1095</v>
      </c>
      <c r="L3785" s="10" t="s">
        <v>12691</v>
      </c>
    </row>
    <row r="3786" spans="7:12" ht="15" x14ac:dyDescent="0.2">
      <c r="G3786" s="106"/>
      <c r="H3786" s="104" t="str">
        <f t="shared" si="64"/>
        <v/>
      </c>
      <c r="I3786" s="104"/>
      <c r="J3786" s="110" t="s">
        <v>8418</v>
      </c>
      <c r="K3786" s="110" t="s">
        <v>1095</v>
      </c>
      <c r="L3786" s="10" t="s">
        <v>12692</v>
      </c>
    </row>
    <row r="3787" spans="7:12" ht="15" x14ac:dyDescent="0.2">
      <c r="G3787" s="106"/>
      <c r="H3787" s="104" t="str">
        <f t="shared" si="64"/>
        <v/>
      </c>
      <c r="I3787" s="104"/>
      <c r="J3787" s="110" t="s">
        <v>8419</v>
      </c>
      <c r="K3787" s="110" t="s">
        <v>1095</v>
      </c>
      <c r="L3787" s="10" t="s">
        <v>12693</v>
      </c>
    </row>
    <row r="3788" spans="7:12" ht="15" x14ac:dyDescent="0.2">
      <c r="G3788" s="106"/>
      <c r="H3788" s="104" t="str">
        <f t="shared" si="64"/>
        <v/>
      </c>
      <c r="I3788" s="104"/>
      <c r="J3788" s="110" t="s">
        <v>8420</v>
      </c>
      <c r="K3788" s="110" t="s">
        <v>1095</v>
      </c>
      <c r="L3788" s="10" t="s">
        <v>12694</v>
      </c>
    </row>
    <row r="3789" spans="7:12" ht="15" x14ac:dyDescent="0.2">
      <c r="G3789" s="106"/>
      <c r="H3789" s="104" t="str">
        <f t="shared" si="64"/>
        <v/>
      </c>
      <c r="I3789" s="104"/>
      <c r="J3789" s="110" t="s">
        <v>8421</v>
      </c>
      <c r="K3789" s="110" t="s">
        <v>1095</v>
      </c>
      <c r="L3789" s="10" t="s">
        <v>12695</v>
      </c>
    </row>
    <row r="3790" spans="7:12" ht="15" x14ac:dyDescent="0.2">
      <c r="G3790" s="106"/>
      <c r="H3790" s="104" t="str">
        <f t="shared" si="64"/>
        <v/>
      </c>
      <c r="I3790" s="104"/>
      <c r="J3790" s="110" t="s">
        <v>8422</v>
      </c>
      <c r="K3790" s="110" t="s">
        <v>1095</v>
      </c>
      <c r="L3790" s="10" t="s">
        <v>12696</v>
      </c>
    </row>
    <row r="3791" spans="7:12" ht="15" x14ac:dyDescent="0.2">
      <c r="G3791" s="106"/>
      <c r="H3791" s="104" t="str">
        <f t="shared" si="64"/>
        <v/>
      </c>
      <c r="I3791" s="104"/>
      <c r="J3791" s="110" t="s">
        <v>8423</v>
      </c>
      <c r="K3791" s="110" t="s">
        <v>1095</v>
      </c>
      <c r="L3791" s="10" t="s">
        <v>12697</v>
      </c>
    </row>
    <row r="3792" spans="7:12" ht="15" x14ac:dyDescent="0.2">
      <c r="G3792" s="106"/>
      <c r="H3792" s="104" t="str">
        <f t="shared" si="64"/>
        <v/>
      </c>
      <c r="I3792" s="104"/>
      <c r="J3792" s="110" t="s">
        <v>14643</v>
      </c>
      <c r="K3792" s="110" t="s">
        <v>1095</v>
      </c>
      <c r="L3792" s="10" t="s">
        <v>12698</v>
      </c>
    </row>
    <row r="3793" spans="7:12" ht="15" x14ac:dyDescent="0.2">
      <c r="G3793" s="106"/>
      <c r="H3793" s="104" t="str">
        <f t="shared" si="64"/>
        <v/>
      </c>
      <c r="I3793" s="104"/>
      <c r="J3793" s="110" t="s">
        <v>8424</v>
      </c>
      <c r="K3793" s="110" t="s">
        <v>1095</v>
      </c>
      <c r="L3793" s="10" t="s">
        <v>12699</v>
      </c>
    </row>
    <row r="3794" spans="7:12" ht="15" x14ac:dyDescent="0.2">
      <c r="G3794" s="106"/>
      <c r="H3794" s="104" t="str">
        <f t="shared" si="64"/>
        <v/>
      </c>
      <c r="I3794" s="104"/>
      <c r="J3794" s="110" t="s">
        <v>14644</v>
      </c>
      <c r="K3794" s="110" t="s">
        <v>1095</v>
      </c>
      <c r="L3794" s="10" t="s">
        <v>12700</v>
      </c>
    </row>
    <row r="3795" spans="7:12" ht="15" x14ac:dyDescent="0.2">
      <c r="G3795" s="106"/>
      <c r="H3795" s="104" t="str">
        <f t="shared" si="64"/>
        <v/>
      </c>
      <c r="I3795" s="104"/>
      <c r="J3795" s="110" t="s">
        <v>8425</v>
      </c>
      <c r="K3795" s="110" t="s">
        <v>1095</v>
      </c>
      <c r="L3795" s="10" t="s">
        <v>12701</v>
      </c>
    </row>
    <row r="3796" spans="7:12" ht="15" x14ac:dyDescent="0.2">
      <c r="G3796" s="106"/>
      <c r="H3796" s="104" t="str">
        <f t="shared" si="64"/>
        <v/>
      </c>
      <c r="I3796" s="104"/>
      <c r="J3796" s="110" t="s">
        <v>8426</v>
      </c>
      <c r="K3796" s="110" t="s">
        <v>1095</v>
      </c>
      <c r="L3796" s="10" t="s">
        <v>12702</v>
      </c>
    </row>
    <row r="3797" spans="7:12" ht="15" x14ac:dyDescent="0.2">
      <c r="G3797" s="106"/>
      <c r="H3797" s="104" t="str">
        <f t="shared" si="64"/>
        <v/>
      </c>
      <c r="I3797" s="104"/>
      <c r="J3797" s="110" t="s">
        <v>8427</v>
      </c>
      <c r="K3797" s="110" t="s">
        <v>1095</v>
      </c>
      <c r="L3797" s="10" t="s">
        <v>12703</v>
      </c>
    </row>
    <row r="3798" spans="7:12" ht="15" x14ac:dyDescent="0.2">
      <c r="G3798" s="106"/>
      <c r="H3798" s="104" t="str">
        <f t="shared" si="64"/>
        <v/>
      </c>
      <c r="I3798" s="104"/>
      <c r="J3798" s="110" t="s">
        <v>8428</v>
      </c>
      <c r="K3798" s="110" t="s">
        <v>1095</v>
      </c>
      <c r="L3798" s="10" t="s">
        <v>12704</v>
      </c>
    </row>
    <row r="3799" spans="7:12" ht="15" x14ac:dyDescent="0.2">
      <c r="G3799" s="106"/>
      <c r="H3799" s="104" t="str">
        <f t="shared" si="64"/>
        <v/>
      </c>
      <c r="I3799" s="104"/>
      <c r="J3799" s="110" t="s">
        <v>8429</v>
      </c>
      <c r="K3799" s="110" t="s">
        <v>1095</v>
      </c>
      <c r="L3799" s="10" t="s">
        <v>12705</v>
      </c>
    </row>
    <row r="3800" spans="7:12" ht="15" x14ac:dyDescent="0.2">
      <c r="G3800" s="106"/>
      <c r="H3800" s="104" t="str">
        <f t="shared" si="64"/>
        <v/>
      </c>
      <c r="I3800" s="104"/>
      <c r="J3800" s="110" t="s">
        <v>8430</v>
      </c>
      <c r="K3800" s="110" t="s">
        <v>1095</v>
      </c>
      <c r="L3800" s="10" t="s">
        <v>12703</v>
      </c>
    </row>
    <row r="3801" spans="7:12" ht="15" x14ac:dyDescent="0.2">
      <c r="G3801" s="106"/>
      <c r="H3801" s="104" t="str">
        <f t="shared" si="64"/>
        <v/>
      </c>
      <c r="I3801" s="104"/>
      <c r="J3801" s="110" t="s">
        <v>8431</v>
      </c>
      <c r="K3801" s="110" t="s">
        <v>1095</v>
      </c>
      <c r="L3801" s="10" t="s">
        <v>12706</v>
      </c>
    </row>
    <row r="3802" spans="7:12" ht="15" x14ac:dyDescent="0.2">
      <c r="G3802" s="106"/>
      <c r="H3802" s="104" t="str">
        <f t="shared" si="64"/>
        <v/>
      </c>
      <c r="I3802" s="104"/>
      <c r="J3802" s="110" t="s">
        <v>8432</v>
      </c>
      <c r="K3802" s="110" t="s">
        <v>1095</v>
      </c>
      <c r="L3802" s="10" t="s">
        <v>12707</v>
      </c>
    </row>
    <row r="3803" spans="7:12" ht="15" x14ac:dyDescent="0.2">
      <c r="G3803" s="106"/>
      <c r="H3803" s="104" t="str">
        <f t="shared" si="64"/>
        <v/>
      </c>
      <c r="I3803" s="104"/>
      <c r="J3803" s="110" t="s">
        <v>14645</v>
      </c>
      <c r="K3803" s="110" t="s">
        <v>1095</v>
      </c>
      <c r="L3803" s="10" t="s">
        <v>12705</v>
      </c>
    </row>
    <row r="3804" spans="7:12" ht="15" x14ac:dyDescent="0.2">
      <c r="G3804" s="106"/>
      <c r="H3804" s="104" t="str">
        <f t="shared" si="64"/>
        <v/>
      </c>
      <c r="I3804" s="104"/>
      <c r="J3804" s="110" t="s">
        <v>8433</v>
      </c>
      <c r="K3804" s="110" t="s">
        <v>1095</v>
      </c>
      <c r="L3804" s="10" t="s">
        <v>1095</v>
      </c>
    </row>
    <row r="3805" spans="7:12" ht="15" x14ac:dyDescent="0.2">
      <c r="G3805" s="106"/>
      <c r="H3805" s="104" t="str">
        <f t="shared" si="64"/>
        <v/>
      </c>
      <c r="I3805" s="104"/>
      <c r="J3805" s="110" t="s">
        <v>8434</v>
      </c>
      <c r="K3805" s="110" t="s">
        <v>1095</v>
      </c>
      <c r="L3805" s="10" t="s">
        <v>12708</v>
      </c>
    </row>
    <row r="3806" spans="7:12" ht="15" x14ac:dyDescent="0.2">
      <c r="G3806" s="106"/>
      <c r="H3806" s="104" t="str">
        <f t="shared" si="64"/>
        <v/>
      </c>
      <c r="I3806" s="104"/>
      <c r="J3806" s="110" t="s">
        <v>8435</v>
      </c>
      <c r="K3806" s="110" t="s">
        <v>1095</v>
      </c>
      <c r="L3806" s="10" t="s">
        <v>12709</v>
      </c>
    </row>
    <row r="3807" spans="7:12" ht="15" x14ac:dyDescent="0.2">
      <c r="G3807" s="106"/>
      <c r="H3807" s="104" t="str">
        <f t="shared" si="64"/>
        <v/>
      </c>
      <c r="I3807" s="104"/>
      <c r="J3807" s="110" t="s">
        <v>8436</v>
      </c>
      <c r="K3807" s="110" t="s">
        <v>1095</v>
      </c>
      <c r="L3807" s="10" t="s">
        <v>12710</v>
      </c>
    </row>
    <row r="3808" spans="7:12" ht="15" x14ac:dyDescent="0.2">
      <c r="G3808" s="106"/>
      <c r="H3808" s="104" t="str">
        <f t="shared" si="64"/>
        <v/>
      </c>
      <c r="I3808" s="104"/>
      <c r="J3808" s="110" t="s">
        <v>8437</v>
      </c>
      <c r="K3808" s="110" t="s">
        <v>1095</v>
      </c>
      <c r="L3808" s="10" t="s">
        <v>12711</v>
      </c>
    </row>
    <row r="3809" spans="7:12" ht="15" x14ac:dyDescent="0.2">
      <c r="G3809" s="106"/>
      <c r="H3809" s="104" t="str">
        <f t="shared" si="64"/>
        <v/>
      </c>
      <c r="I3809" s="104"/>
      <c r="J3809" s="110" t="s">
        <v>8438</v>
      </c>
      <c r="K3809" s="110" t="s">
        <v>1095</v>
      </c>
      <c r="L3809" s="10" t="s">
        <v>12712</v>
      </c>
    </row>
    <row r="3810" spans="7:12" ht="15" x14ac:dyDescent="0.2">
      <c r="G3810" s="106"/>
      <c r="H3810" s="104" t="str">
        <f t="shared" si="64"/>
        <v/>
      </c>
      <c r="I3810" s="104"/>
      <c r="J3810" s="110" t="s">
        <v>8439</v>
      </c>
      <c r="K3810" s="110" t="s">
        <v>1095</v>
      </c>
      <c r="L3810" s="10" t="s">
        <v>12713</v>
      </c>
    </row>
    <row r="3811" spans="7:12" ht="15" x14ac:dyDescent="0.2">
      <c r="G3811" s="106"/>
      <c r="H3811" s="104" t="str">
        <f t="shared" si="64"/>
        <v/>
      </c>
      <c r="I3811" s="104"/>
      <c r="J3811" s="110" t="s">
        <v>8440</v>
      </c>
      <c r="K3811" s="110" t="s">
        <v>1095</v>
      </c>
      <c r="L3811" s="10" t="s">
        <v>12714</v>
      </c>
    </row>
    <row r="3812" spans="7:12" ht="15" x14ac:dyDescent="0.2">
      <c r="G3812" s="106"/>
      <c r="H3812" s="104" t="str">
        <f t="shared" si="64"/>
        <v/>
      </c>
      <c r="I3812" s="104"/>
      <c r="J3812" s="110" t="s">
        <v>8441</v>
      </c>
      <c r="K3812" s="110" t="s">
        <v>1095</v>
      </c>
      <c r="L3812" s="10" t="s">
        <v>12715</v>
      </c>
    </row>
    <row r="3813" spans="7:12" ht="15" x14ac:dyDescent="0.2">
      <c r="G3813" s="106"/>
      <c r="H3813" s="104" t="str">
        <f t="shared" si="64"/>
        <v/>
      </c>
      <c r="I3813" s="104"/>
      <c r="J3813" s="110" t="s">
        <v>8442</v>
      </c>
      <c r="K3813" s="110" t="s">
        <v>1095</v>
      </c>
      <c r="L3813" s="10" t="s">
        <v>12716</v>
      </c>
    </row>
    <row r="3814" spans="7:12" ht="15" x14ac:dyDescent="0.2">
      <c r="G3814" s="106"/>
      <c r="H3814" s="104" t="str">
        <f t="shared" si="64"/>
        <v/>
      </c>
      <c r="I3814" s="104"/>
      <c r="J3814" s="110" t="s">
        <v>8443</v>
      </c>
      <c r="K3814" s="110" t="s">
        <v>1095</v>
      </c>
      <c r="L3814" s="10" t="s">
        <v>12717</v>
      </c>
    </row>
    <row r="3815" spans="7:12" ht="15" x14ac:dyDescent="0.2">
      <c r="G3815" s="106"/>
      <c r="H3815" s="104" t="str">
        <f t="shared" si="64"/>
        <v/>
      </c>
      <c r="I3815" s="104"/>
      <c r="J3815" s="110" t="s">
        <v>8444</v>
      </c>
      <c r="K3815" s="110" t="s">
        <v>1095</v>
      </c>
      <c r="L3815" s="10" t="s">
        <v>1095</v>
      </c>
    </row>
    <row r="3816" spans="7:12" ht="15" x14ac:dyDescent="0.2">
      <c r="G3816" s="106"/>
      <c r="H3816" s="104" t="str">
        <f t="shared" si="64"/>
        <v/>
      </c>
      <c r="I3816" s="104"/>
      <c r="J3816" s="110" t="s">
        <v>8445</v>
      </c>
      <c r="K3816" s="110" t="s">
        <v>1095</v>
      </c>
      <c r="L3816" s="10" t="s">
        <v>12718</v>
      </c>
    </row>
    <row r="3817" spans="7:12" ht="15" x14ac:dyDescent="0.2">
      <c r="G3817" s="106"/>
      <c r="H3817" s="104" t="str">
        <f t="shared" si="64"/>
        <v/>
      </c>
      <c r="I3817" s="104"/>
      <c r="J3817" s="110" t="s">
        <v>8446</v>
      </c>
      <c r="K3817" s="110" t="s">
        <v>1095</v>
      </c>
      <c r="L3817" s="10" t="s">
        <v>12719</v>
      </c>
    </row>
    <row r="3818" spans="7:12" ht="15" x14ac:dyDescent="0.2">
      <c r="G3818" s="106"/>
      <c r="H3818" s="104" t="str">
        <f t="shared" si="64"/>
        <v/>
      </c>
      <c r="I3818" s="104"/>
      <c r="J3818" s="110" t="s">
        <v>8447</v>
      </c>
      <c r="K3818" s="110" t="s">
        <v>1095</v>
      </c>
      <c r="L3818" s="10" t="s">
        <v>12720</v>
      </c>
    </row>
    <row r="3819" spans="7:12" ht="15" x14ac:dyDescent="0.2">
      <c r="G3819" s="106"/>
      <c r="H3819" s="104" t="str">
        <f t="shared" si="64"/>
        <v/>
      </c>
      <c r="I3819" s="104"/>
      <c r="J3819" s="110" t="s">
        <v>8448</v>
      </c>
      <c r="K3819" s="110" t="s">
        <v>1095</v>
      </c>
      <c r="L3819" s="10" t="s">
        <v>12721</v>
      </c>
    </row>
    <row r="3820" spans="7:12" ht="15" x14ac:dyDescent="0.2">
      <c r="G3820" s="106"/>
      <c r="H3820" s="104" t="str">
        <f t="shared" si="64"/>
        <v/>
      </c>
      <c r="I3820" s="104"/>
      <c r="J3820" s="110" t="s">
        <v>8449</v>
      </c>
      <c r="K3820" s="110" t="s">
        <v>1095</v>
      </c>
      <c r="L3820" s="10" t="s">
        <v>12722</v>
      </c>
    </row>
    <row r="3821" spans="7:12" ht="15" x14ac:dyDescent="0.2">
      <c r="G3821" s="106"/>
      <c r="H3821" s="104" t="str">
        <f t="shared" si="64"/>
        <v/>
      </c>
      <c r="I3821" s="104"/>
      <c r="J3821" s="110" t="s">
        <v>8450</v>
      </c>
      <c r="K3821" s="110" t="s">
        <v>1095</v>
      </c>
      <c r="L3821" s="10" t="s">
        <v>12723</v>
      </c>
    </row>
    <row r="3822" spans="7:12" ht="15" x14ac:dyDescent="0.2">
      <c r="G3822" s="106"/>
      <c r="H3822" s="104" t="str">
        <f t="shared" si="64"/>
        <v/>
      </c>
      <c r="I3822" s="104"/>
      <c r="J3822" s="110" t="s">
        <v>8451</v>
      </c>
      <c r="K3822" s="110" t="s">
        <v>1095</v>
      </c>
      <c r="L3822" s="10" t="s">
        <v>12718</v>
      </c>
    </row>
    <row r="3823" spans="7:12" ht="15" x14ac:dyDescent="0.2">
      <c r="G3823" s="106"/>
      <c r="H3823" s="104" t="str">
        <f t="shared" si="64"/>
        <v/>
      </c>
      <c r="I3823" s="104"/>
      <c r="J3823" s="110" t="s">
        <v>8452</v>
      </c>
      <c r="K3823" s="110" t="s">
        <v>1095</v>
      </c>
      <c r="L3823" s="10" t="s">
        <v>12724</v>
      </c>
    </row>
    <row r="3824" spans="7:12" ht="15" x14ac:dyDescent="0.2">
      <c r="G3824" s="106"/>
      <c r="H3824" s="104" t="str">
        <f t="shared" si="64"/>
        <v/>
      </c>
      <c r="I3824" s="104"/>
      <c r="J3824" s="110" t="s">
        <v>8453</v>
      </c>
      <c r="K3824" s="110" t="s">
        <v>1095</v>
      </c>
      <c r="L3824" s="10" t="s">
        <v>12718</v>
      </c>
    </row>
    <row r="3825" spans="7:12" ht="15" x14ac:dyDescent="0.2">
      <c r="G3825" s="106"/>
      <c r="H3825" s="104" t="str">
        <f t="shared" si="64"/>
        <v/>
      </c>
      <c r="I3825" s="104"/>
      <c r="J3825" s="110" t="s">
        <v>8454</v>
      </c>
      <c r="K3825" s="110" t="s">
        <v>1095</v>
      </c>
      <c r="L3825" s="10" t="s">
        <v>12725</v>
      </c>
    </row>
    <row r="3826" spans="7:12" ht="15" x14ac:dyDescent="0.2">
      <c r="G3826" s="106"/>
      <c r="H3826" s="104" t="str">
        <f t="shared" si="64"/>
        <v/>
      </c>
      <c r="I3826" s="104"/>
      <c r="J3826" s="110" t="s">
        <v>14646</v>
      </c>
      <c r="K3826" s="110" t="s">
        <v>1095</v>
      </c>
      <c r="L3826" s="10" t="s">
        <v>12726</v>
      </c>
    </row>
    <row r="3827" spans="7:12" ht="15" x14ac:dyDescent="0.2">
      <c r="G3827" s="106"/>
      <c r="H3827" s="104" t="str">
        <f t="shared" si="64"/>
        <v/>
      </c>
      <c r="I3827" s="104"/>
      <c r="J3827" s="110" t="s">
        <v>8455</v>
      </c>
      <c r="K3827" s="110" t="s">
        <v>1095</v>
      </c>
      <c r="L3827" s="10" t="s">
        <v>12727</v>
      </c>
    </row>
    <row r="3828" spans="7:12" ht="15" x14ac:dyDescent="0.2">
      <c r="G3828" s="106"/>
      <c r="H3828" s="104" t="str">
        <f t="shared" si="64"/>
        <v/>
      </c>
      <c r="I3828" s="104"/>
      <c r="J3828" s="110" t="s">
        <v>8456</v>
      </c>
      <c r="K3828" s="110" t="s">
        <v>1095</v>
      </c>
      <c r="L3828" s="10" t="s">
        <v>12728</v>
      </c>
    </row>
    <row r="3829" spans="7:12" ht="15" x14ac:dyDescent="0.2">
      <c r="G3829" s="106"/>
      <c r="H3829" s="104" t="str">
        <f t="shared" si="64"/>
        <v/>
      </c>
      <c r="I3829" s="104"/>
      <c r="J3829" s="110" t="s">
        <v>14647</v>
      </c>
      <c r="K3829" s="110" t="s">
        <v>1095</v>
      </c>
      <c r="L3829" s="10" t="s">
        <v>12729</v>
      </c>
    </row>
    <row r="3830" spans="7:12" ht="15" x14ac:dyDescent="0.2">
      <c r="G3830" s="106"/>
      <c r="H3830" s="104" t="str">
        <f t="shared" si="64"/>
        <v/>
      </c>
      <c r="I3830" s="104"/>
      <c r="J3830" s="110" t="s">
        <v>14648</v>
      </c>
      <c r="K3830" s="110" t="s">
        <v>1095</v>
      </c>
      <c r="L3830" s="10" t="s">
        <v>12730</v>
      </c>
    </row>
    <row r="3831" spans="7:12" ht="15" x14ac:dyDescent="0.2">
      <c r="G3831" s="106"/>
      <c r="H3831" s="104" t="str">
        <f t="shared" si="64"/>
        <v/>
      </c>
      <c r="I3831" s="104"/>
      <c r="J3831" s="110" t="s">
        <v>8457</v>
      </c>
      <c r="K3831" s="110" t="s">
        <v>1095</v>
      </c>
      <c r="L3831" s="10" t="s">
        <v>12731</v>
      </c>
    </row>
    <row r="3832" spans="7:12" ht="15" x14ac:dyDescent="0.2">
      <c r="G3832" s="106"/>
      <c r="H3832" s="104" t="str">
        <f t="shared" si="64"/>
        <v/>
      </c>
      <c r="I3832" s="104"/>
      <c r="J3832" s="110" t="s">
        <v>14649</v>
      </c>
      <c r="K3832" s="110" t="s">
        <v>1095</v>
      </c>
      <c r="L3832" s="10" t="s">
        <v>12732</v>
      </c>
    </row>
    <row r="3833" spans="7:12" ht="15" x14ac:dyDescent="0.2">
      <c r="G3833" s="106"/>
      <c r="H3833" s="104" t="str">
        <f t="shared" si="64"/>
        <v/>
      </c>
      <c r="I3833" s="104"/>
      <c r="J3833" s="110" t="s">
        <v>8458</v>
      </c>
      <c r="K3833" s="110" t="s">
        <v>1095</v>
      </c>
      <c r="L3833" s="10" t="s">
        <v>12733</v>
      </c>
    </row>
    <row r="3834" spans="7:12" ht="15" x14ac:dyDescent="0.2">
      <c r="G3834" s="106"/>
      <c r="H3834" s="104" t="str">
        <f t="shared" si="64"/>
        <v/>
      </c>
      <c r="I3834" s="104"/>
      <c r="J3834" s="110" t="s">
        <v>14650</v>
      </c>
      <c r="K3834" s="110" t="s">
        <v>1095</v>
      </c>
      <c r="L3834" s="10" t="s">
        <v>12734</v>
      </c>
    </row>
    <row r="3835" spans="7:12" ht="15" x14ac:dyDescent="0.2">
      <c r="G3835" s="106"/>
      <c r="H3835" s="104" t="str">
        <f t="shared" si="64"/>
        <v/>
      </c>
      <c r="I3835" s="104"/>
      <c r="J3835" s="110" t="s">
        <v>8459</v>
      </c>
      <c r="K3835" s="110" t="s">
        <v>1095</v>
      </c>
      <c r="L3835" s="10" t="s">
        <v>12735</v>
      </c>
    </row>
    <row r="3836" spans="7:12" ht="15" x14ac:dyDescent="0.2">
      <c r="G3836" s="106"/>
      <c r="H3836" s="104" t="str">
        <f t="shared" si="64"/>
        <v/>
      </c>
      <c r="I3836" s="104"/>
      <c r="J3836" s="110" t="s">
        <v>8460</v>
      </c>
      <c r="K3836" s="110" t="s">
        <v>1095</v>
      </c>
      <c r="L3836" s="10" t="s">
        <v>12736</v>
      </c>
    </row>
    <row r="3837" spans="7:12" ht="15" x14ac:dyDescent="0.2">
      <c r="G3837" s="106"/>
      <c r="H3837" s="104" t="str">
        <f t="shared" si="64"/>
        <v/>
      </c>
      <c r="I3837" s="104"/>
      <c r="J3837" s="110" t="s">
        <v>8461</v>
      </c>
      <c r="K3837" s="110" t="s">
        <v>1095</v>
      </c>
      <c r="L3837" s="10" t="s">
        <v>12737</v>
      </c>
    </row>
    <row r="3838" spans="7:12" ht="15" x14ac:dyDescent="0.2">
      <c r="G3838" s="106"/>
      <c r="H3838" s="104" t="str">
        <f t="shared" si="64"/>
        <v/>
      </c>
      <c r="I3838" s="104"/>
      <c r="J3838" s="110" t="s">
        <v>14651</v>
      </c>
      <c r="K3838" s="110" t="s">
        <v>1095</v>
      </c>
      <c r="L3838" s="10" t="s">
        <v>12738</v>
      </c>
    </row>
    <row r="3839" spans="7:12" ht="15" x14ac:dyDescent="0.2">
      <c r="G3839" s="106"/>
      <c r="H3839" s="104" t="str">
        <f t="shared" si="64"/>
        <v/>
      </c>
      <c r="I3839" s="104"/>
      <c r="J3839" s="110" t="s">
        <v>8462</v>
      </c>
      <c r="K3839" s="110" t="s">
        <v>1095</v>
      </c>
      <c r="L3839" s="10" t="s">
        <v>12739</v>
      </c>
    </row>
    <row r="3840" spans="7:12" ht="15" x14ac:dyDescent="0.2">
      <c r="G3840" s="106"/>
      <c r="H3840" s="104" t="str">
        <f t="shared" si="64"/>
        <v/>
      </c>
      <c r="I3840" s="104"/>
      <c r="J3840" s="110" t="s">
        <v>8463</v>
      </c>
      <c r="K3840" s="110" t="s">
        <v>1095</v>
      </c>
      <c r="L3840" s="10" t="s">
        <v>12740</v>
      </c>
    </row>
    <row r="3841" spans="7:12" ht="15" x14ac:dyDescent="0.2">
      <c r="G3841" s="106"/>
      <c r="H3841" s="104" t="str">
        <f t="shared" si="64"/>
        <v/>
      </c>
      <c r="I3841" s="104"/>
      <c r="J3841" s="110" t="s">
        <v>8464</v>
      </c>
      <c r="K3841" s="110" t="s">
        <v>1095</v>
      </c>
      <c r="L3841" s="10" t="s">
        <v>12741</v>
      </c>
    </row>
    <row r="3842" spans="7:12" ht="15" x14ac:dyDescent="0.2">
      <c r="G3842" s="106"/>
      <c r="H3842" s="104" t="str">
        <f t="shared" si="64"/>
        <v/>
      </c>
      <c r="I3842" s="104"/>
      <c r="J3842" s="110" t="s">
        <v>8465</v>
      </c>
      <c r="K3842" s="110" t="s">
        <v>1095</v>
      </c>
      <c r="L3842" s="10" t="s">
        <v>12742</v>
      </c>
    </row>
    <row r="3843" spans="7:12" ht="15" x14ac:dyDescent="0.2">
      <c r="G3843" s="106"/>
      <c r="H3843" s="104" t="str">
        <f t="shared" si="64"/>
        <v/>
      </c>
      <c r="I3843" s="104"/>
      <c r="J3843" s="110" t="s">
        <v>14652</v>
      </c>
      <c r="K3843" s="110" t="s">
        <v>1095</v>
      </c>
      <c r="L3843" s="10" t="s">
        <v>12743</v>
      </c>
    </row>
    <row r="3844" spans="7:12" ht="15" x14ac:dyDescent="0.2">
      <c r="G3844" s="106"/>
      <c r="H3844" s="104" t="str">
        <f t="shared" si="64"/>
        <v/>
      </c>
      <c r="I3844" s="104"/>
      <c r="J3844" s="110" t="s">
        <v>8466</v>
      </c>
      <c r="K3844" s="110" t="s">
        <v>1095</v>
      </c>
      <c r="L3844" s="10" t="s">
        <v>12744</v>
      </c>
    </row>
    <row r="3845" spans="7:12" ht="15" x14ac:dyDescent="0.2">
      <c r="G3845" s="106"/>
      <c r="H3845" s="104" t="str">
        <f t="shared" si="64"/>
        <v/>
      </c>
      <c r="I3845" s="104"/>
      <c r="J3845" s="110" t="s">
        <v>8467</v>
      </c>
      <c r="K3845" s="110" t="s">
        <v>1095</v>
      </c>
      <c r="L3845" s="10" t="s">
        <v>12745</v>
      </c>
    </row>
    <row r="3846" spans="7:12" ht="15" x14ac:dyDescent="0.2">
      <c r="G3846" s="106"/>
      <c r="H3846" s="104" t="str">
        <f t="shared" si="64"/>
        <v/>
      </c>
      <c r="I3846" s="104"/>
      <c r="J3846" s="110" t="s">
        <v>8468</v>
      </c>
      <c r="K3846" s="110" t="s">
        <v>1095</v>
      </c>
      <c r="L3846" s="10" t="s">
        <v>12746</v>
      </c>
    </row>
    <row r="3847" spans="7:12" ht="15" x14ac:dyDescent="0.2">
      <c r="G3847" s="106"/>
      <c r="H3847" s="104" t="str">
        <f t="shared" si="64"/>
        <v/>
      </c>
      <c r="I3847" s="104"/>
      <c r="J3847" s="110" t="s">
        <v>8469</v>
      </c>
      <c r="K3847" s="110" t="s">
        <v>1095</v>
      </c>
      <c r="L3847" s="10" t="s">
        <v>12747</v>
      </c>
    </row>
    <row r="3848" spans="7:12" ht="15" x14ac:dyDescent="0.2">
      <c r="G3848" s="106"/>
      <c r="H3848" s="104" t="str">
        <f t="shared" si="64"/>
        <v/>
      </c>
      <c r="I3848" s="104"/>
      <c r="J3848" s="110" t="s">
        <v>8470</v>
      </c>
      <c r="K3848" s="110" t="s">
        <v>1095</v>
      </c>
      <c r="L3848" s="10" t="s">
        <v>12748</v>
      </c>
    </row>
    <row r="3849" spans="7:12" ht="15" x14ac:dyDescent="0.2">
      <c r="G3849" s="106"/>
      <c r="H3849" s="104" t="str">
        <f t="shared" ref="H3849:H3912" si="65">IF(I3849="","",IFERROR((INDEX(A:D,MATCH($I3849,D:D,0),2)),""))</f>
        <v/>
      </c>
      <c r="I3849" s="104"/>
      <c r="J3849" s="110" t="s">
        <v>8471</v>
      </c>
      <c r="K3849" s="110" t="s">
        <v>1095</v>
      </c>
      <c r="L3849" s="10" t="s">
        <v>12749</v>
      </c>
    </row>
    <row r="3850" spans="7:12" ht="15" x14ac:dyDescent="0.2">
      <c r="G3850" s="106"/>
      <c r="H3850" s="104" t="str">
        <f t="shared" si="65"/>
        <v/>
      </c>
      <c r="I3850" s="104"/>
      <c r="J3850" s="110" t="s">
        <v>8472</v>
      </c>
      <c r="K3850" s="110" t="s">
        <v>1095</v>
      </c>
      <c r="L3850" s="10" t="s">
        <v>12750</v>
      </c>
    </row>
    <row r="3851" spans="7:12" ht="15" x14ac:dyDescent="0.2">
      <c r="G3851" s="106"/>
      <c r="H3851" s="104" t="str">
        <f t="shared" si="65"/>
        <v/>
      </c>
      <c r="I3851" s="104"/>
      <c r="J3851" s="110" t="s">
        <v>14653</v>
      </c>
      <c r="K3851" s="110" t="s">
        <v>1095</v>
      </c>
      <c r="L3851" s="10" t="s">
        <v>12751</v>
      </c>
    </row>
    <row r="3852" spans="7:12" ht="15" x14ac:dyDescent="0.2">
      <c r="G3852" s="106"/>
      <c r="H3852" s="104" t="str">
        <f t="shared" si="65"/>
        <v/>
      </c>
      <c r="I3852" s="104"/>
      <c r="J3852" s="110" t="s">
        <v>8473</v>
      </c>
      <c r="K3852" s="110" t="s">
        <v>1095</v>
      </c>
      <c r="L3852" s="10" t="s">
        <v>12752</v>
      </c>
    </row>
    <row r="3853" spans="7:12" ht="15" x14ac:dyDescent="0.2">
      <c r="G3853" s="106"/>
      <c r="H3853" s="104" t="str">
        <f t="shared" si="65"/>
        <v/>
      </c>
      <c r="I3853" s="104"/>
      <c r="J3853" s="110" t="s">
        <v>8474</v>
      </c>
      <c r="K3853" s="110" t="s">
        <v>1095</v>
      </c>
      <c r="L3853" s="10" t="s">
        <v>1095</v>
      </c>
    </row>
    <row r="3854" spans="7:12" ht="15" x14ac:dyDescent="0.2">
      <c r="G3854" s="106"/>
      <c r="H3854" s="104" t="str">
        <f t="shared" si="65"/>
        <v/>
      </c>
      <c r="I3854" s="104"/>
      <c r="J3854" s="110" t="s">
        <v>8475</v>
      </c>
      <c r="K3854" s="110" t="s">
        <v>1095</v>
      </c>
      <c r="L3854" s="10" t="s">
        <v>12753</v>
      </c>
    </row>
    <row r="3855" spans="7:12" ht="15" x14ac:dyDescent="0.2">
      <c r="G3855" s="106"/>
      <c r="H3855" s="104" t="str">
        <f t="shared" si="65"/>
        <v/>
      </c>
      <c r="I3855" s="104"/>
      <c r="J3855" s="110" t="s">
        <v>8476</v>
      </c>
      <c r="K3855" s="110" t="s">
        <v>1095</v>
      </c>
      <c r="L3855" s="10" t="s">
        <v>12754</v>
      </c>
    </row>
    <row r="3856" spans="7:12" ht="15" x14ac:dyDescent="0.2">
      <c r="G3856" s="106"/>
      <c r="H3856" s="104" t="str">
        <f t="shared" si="65"/>
        <v/>
      </c>
      <c r="I3856" s="104"/>
      <c r="J3856" s="110" t="s">
        <v>14045</v>
      </c>
      <c r="K3856" s="110" t="s">
        <v>1095</v>
      </c>
      <c r="L3856" s="10" t="s">
        <v>12754</v>
      </c>
    </row>
    <row r="3857" spans="7:12" ht="15" x14ac:dyDescent="0.2">
      <c r="G3857" s="106"/>
      <c r="H3857" s="104" t="str">
        <f t="shared" si="65"/>
        <v/>
      </c>
      <c r="I3857" s="104"/>
      <c r="J3857" s="110" t="s">
        <v>8477</v>
      </c>
      <c r="K3857" s="110" t="s">
        <v>1095</v>
      </c>
      <c r="L3857" s="10" t="s">
        <v>12755</v>
      </c>
    </row>
    <row r="3858" spans="7:12" ht="15" x14ac:dyDescent="0.2">
      <c r="G3858" s="106"/>
      <c r="H3858" s="104" t="str">
        <f t="shared" si="65"/>
        <v/>
      </c>
      <c r="I3858" s="104"/>
      <c r="J3858" s="110" t="s">
        <v>8478</v>
      </c>
      <c r="K3858" s="110" t="s">
        <v>1095</v>
      </c>
      <c r="L3858" s="10" t="s">
        <v>12756</v>
      </c>
    </row>
    <row r="3859" spans="7:12" ht="15" x14ac:dyDescent="0.2">
      <c r="G3859" s="106"/>
      <c r="H3859" s="104" t="str">
        <f t="shared" si="65"/>
        <v/>
      </c>
      <c r="I3859" s="104"/>
      <c r="J3859" s="110" t="s">
        <v>8479</v>
      </c>
      <c r="K3859" s="110" t="s">
        <v>1095</v>
      </c>
      <c r="L3859" s="10" t="s">
        <v>12757</v>
      </c>
    </row>
    <row r="3860" spans="7:12" ht="15" x14ac:dyDescent="0.2">
      <c r="G3860" s="106"/>
      <c r="H3860" s="104" t="str">
        <f t="shared" si="65"/>
        <v/>
      </c>
      <c r="I3860" s="104"/>
      <c r="J3860" s="110" t="s">
        <v>8480</v>
      </c>
      <c r="K3860" s="110" t="s">
        <v>1095</v>
      </c>
      <c r="L3860" s="10" t="s">
        <v>12758</v>
      </c>
    </row>
    <row r="3861" spans="7:12" ht="15" x14ac:dyDescent="0.2">
      <c r="G3861" s="106"/>
      <c r="H3861" s="104" t="str">
        <f t="shared" si="65"/>
        <v/>
      </c>
      <c r="I3861" s="104"/>
      <c r="J3861" s="110" t="s">
        <v>8481</v>
      </c>
      <c r="K3861" s="110" t="s">
        <v>1095</v>
      </c>
      <c r="L3861" s="10" t="s">
        <v>12759</v>
      </c>
    </row>
    <row r="3862" spans="7:12" ht="15" x14ac:dyDescent="0.2">
      <c r="G3862" s="106"/>
      <c r="H3862" s="104" t="str">
        <f t="shared" si="65"/>
        <v/>
      </c>
      <c r="I3862" s="104"/>
      <c r="J3862" s="110" t="s">
        <v>14654</v>
      </c>
      <c r="K3862" s="110" t="s">
        <v>1095</v>
      </c>
      <c r="L3862" s="10" t="s">
        <v>12760</v>
      </c>
    </row>
    <row r="3863" spans="7:12" ht="15" x14ac:dyDescent="0.2">
      <c r="G3863" s="106"/>
      <c r="H3863" s="104" t="str">
        <f t="shared" si="65"/>
        <v/>
      </c>
      <c r="I3863" s="104"/>
      <c r="J3863" s="110" t="s">
        <v>8482</v>
      </c>
      <c r="K3863" s="110" t="s">
        <v>1095</v>
      </c>
      <c r="L3863" s="10" t="s">
        <v>12761</v>
      </c>
    </row>
    <row r="3864" spans="7:12" ht="15" x14ac:dyDescent="0.2">
      <c r="G3864" s="106"/>
      <c r="H3864" s="104" t="str">
        <f t="shared" si="65"/>
        <v/>
      </c>
      <c r="I3864" s="104"/>
      <c r="J3864" s="110" t="s">
        <v>14655</v>
      </c>
      <c r="K3864" s="110" t="s">
        <v>1095</v>
      </c>
      <c r="L3864" s="10" t="s">
        <v>12762</v>
      </c>
    </row>
    <row r="3865" spans="7:12" ht="15" x14ac:dyDescent="0.2">
      <c r="G3865" s="106"/>
      <c r="H3865" s="104" t="str">
        <f t="shared" si="65"/>
        <v/>
      </c>
      <c r="I3865" s="104"/>
      <c r="J3865" s="110" t="s">
        <v>15045</v>
      </c>
      <c r="K3865" s="110" t="s">
        <v>1095</v>
      </c>
      <c r="L3865" s="10" t="s">
        <v>12763</v>
      </c>
    </row>
    <row r="3866" spans="7:12" ht="15" x14ac:dyDescent="0.2">
      <c r="G3866" s="106"/>
      <c r="H3866" s="104" t="str">
        <f t="shared" si="65"/>
        <v/>
      </c>
      <c r="I3866" s="104"/>
      <c r="J3866" s="110" t="s">
        <v>8483</v>
      </c>
      <c r="K3866" s="110" t="s">
        <v>1095</v>
      </c>
      <c r="L3866" s="10" t="s">
        <v>12764</v>
      </c>
    </row>
    <row r="3867" spans="7:12" ht="15" x14ac:dyDescent="0.2">
      <c r="G3867" s="106"/>
      <c r="H3867" s="104" t="str">
        <f t="shared" si="65"/>
        <v/>
      </c>
      <c r="I3867" s="104"/>
      <c r="J3867" s="110" t="s">
        <v>8484</v>
      </c>
      <c r="K3867" s="110" t="s">
        <v>1095</v>
      </c>
      <c r="L3867" s="10" t="s">
        <v>12765</v>
      </c>
    </row>
    <row r="3868" spans="7:12" ht="15" x14ac:dyDescent="0.2">
      <c r="G3868" s="106"/>
      <c r="H3868" s="104" t="str">
        <f t="shared" si="65"/>
        <v/>
      </c>
      <c r="I3868" s="104"/>
      <c r="J3868" s="110" t="s">
        <v>8485</v>
      </c>
      <c r="K3868" s="110" t="s">
        <v>1095</v>
      </c>
      <c r="L3868" s="10" t="s">
        <v>12766</v>
      </c>
    </row>
    <row r="3869" spans="7:12" ht="15" x14ac:dyDescent="0.2">
      <c r="G3869" s="106"/>
      <c r="H3869" s="104" t="str">
        <f t="shared" si="65"/>
        <v/>
      </c>
      <c r="I3869" s="104"/>
      <c r="J3869" s="110" t="s">
        <v>8486</v>
      </c>
      <c r="K3869" s="110" t="s">
        <v>1095</v>
      </c>
      <c r="L3869" s="10" t="s">
        <v>12767</v>
      </c>
    </row>
    <row r="3870" spans="7:12" ht="15" x14ac:dyDescent="0.2">
      <c r="G3870" s="106"/>
      <c r="H3870" s="104" t="str">
        <f t="shared" si="65"/>
        <v/>
      </c>
      <c r="I3870" s="104"/>
      <c r="J3870" s="110" t="s">
        <v>8487</v>
      </c>
      <c r="K3870" s="110" t="s">
        <v>1095</v>
      </c>
      <c r="L3870" s="10" t="s">
        <v>12768</v>
      </c>
    </row>
    <row r="3871" spans="7:12" ht="15" x14ac:dyDescent="0.2">
      <c r="G3871" s="106"/>
      <c r="H3871" s="104" t="str">
        <f t="shared" si="65"/>
        <v/>
      </c>
      <c r="I3871" s="104"/>
      <c r="J3871" s="110" t="s">
        <v>8488</v>
      </c>
      <c r="K3871" s="110" t="s">
        <v>1095</v>
      </c>
      <c r="L3871" s="10" t="s">
        <v>12769</v>
      </c>
    </row>
    <row r="3872" spans="7:12" ht="15" x14ac:dyDescent="0.2">
      <c r="G3872" s="106"/>
      <c r="H3872" s="104" t="str">
        <f t="shared" si="65"/>
        <v/>
      </c>
      <c r="I3872" s="104"/>
      <c r="J3872" s="110" t="s">
        <v>8489</v>
      </c>
      <c r="K3872" s="110" t="s">
        <v>1095</v>
      </c>
      <c r="L3872" s="10" t="s">
        <v>12770</v>
      </c>
    </row>
    <row r="3873" spans="7:12" ht="15" x14ac:dyDescent="0.2">
      <c r="G3873" s="106"/>
      <c r="H3873" s="104" t="str">
        <f t="shared" si="65"/>
        <v/>
      </c>
      <c r="I3873" s="104"/>
      <c r="J3873" s="110" t="s">
        <v>8490</v>
      </c>
      <c r="K3873" s="110" t="s">
        <v>1095</v>
      </c>
      <c r="L3873" s="10" t="s">
        <v>12771</v>
      </c>
    </row>
    <row r="3874" spans="7:12" ht="15" x14ac:dyDescent="0.2">
      <c r="G3874" s="106"/>
      <c r="H3874" s="104" t="str">
        <f t="shared" si="65"/>
        <v/>
      </c>
      <c r="I3874" s="104"/>
      <c r="J3874" s="110" t="s">
        <v>8491</v>
      </c>
      <c r="K3874" s="110" t="s">
        <v>1095</v>
      </c>
      <c r="L3874" s="10" t="s">
        <v>12772</v>
      </c>
    </row>
    <row r="3875" spans="7:12" ht="15" x14ac:dyDescent="0.2">
      <c r="G3875" s="106"/>
      <c r="H3875" s="104" t="str">
        <f t="shared" si="65"/>
        <v/>
      </c>
      <c r="I3875" s="104"/>
      <c r="J3875" s="110" t="s">
        <v>8492</v>
      </c>
      <c r="K3875" s="110" t="s">
        <v>1095</v>
      </c>
      <c r="L3875" s="10" t="s">
        <v>12773</v>
      </c>
    </row>
    <row r="3876" spans="7:12" ht="15" x14ac:dyDescent="0.2">
      <c r="G3876" s="106"/>
      <c r="H3876" s="104" t="str">
        <f t="shared" si="65"/>
        <v/>
      </c>
      <c r="I3876" s="104"/>
      <c r="J3876" s="110" t="s">
        <v>8493</v>
      </c>
      <c r="K3876" s="110" t="s">
        <v>1095</v>
      </c>
      <c r="L3876" s="10" t="s">
        <v>12774</v>
      </c>
    </row>
    <row r="3877" spans="7:12" ht="15" x14ac:dyDescent="0.2">
      <c r="G3877" s="106"/>
      <c r="H3877" s="104" t="str">
        <f t="shared" si="65"/>
        <v/>
      </c>
      <c r="I3877" s="104"/>
      <c r="J3877" s="110" t="s">
        <v>8494</v>
      </c>
      <c r="K3877" s="110" t="s">
        <v>1095</v>
      </c>
      <c r="L3877" s="10" t="s">
        <v>12775</v>
      </c>
    </row>
    <row r="3878" spans="7:12" ht="15" x14ac:dyDescent="0.2">
      <c r="G3878" s="106"/>
      <c r="H3878" s="104" t="str">
        <f t="shared" si="65"/>
        <v/>
      </c>
      <c r="I3878" s="104"/>
      <c r="J3878" s="110" t="s">
        <v>8495</v>
      </c>
      <c r="K3878" s="110" t="s">
        <v>1095</v>
      </c>
      <c r="L3878" s="10" t="s">
        <v>12776</v>
      </c>
    </row>
    <row r="3879" spans="7:12" ht="15" x14ac:dyDescent="0.2">
      <c r="G3879" s="106"/>
      <c r="H3879" s="104" t="str">
        <f t="shared" si="65"/>
        <v/>
      </c>
      <c r="I3879" s="104"/>
      <c r="J3879" s="110" t="s">
        <v>8496</v>
      </c>
      <c r="K3879" s="110" t="s">
        <v>1095</v>
      </c>
      <c r="L3879" s="10" t="s">
        <v>12777</v>
      </c>
    </row>
    <row r="3880" spans="7:12" ht="15" x14ac:dyDescent="0.2">
      <c r="G3880" s="106"/>
      <c r="H3880" s="104" t="str">
        <f t="shared" si="65"/>
        <v/>
      </c>
      <c r="I3880" s="104"/>
      <c r="J3880" s="110" t="s">
        <v>8497</v>
      </c>
      <c r="K3880" s="110" t="s">
        <v>1095</v>
      </c>
      <c r="L3880" s="10" t="s">
        <v>12778</v>
      </c>
    </row>
    <row r="3881" spans="7:12" ht="15" x14ac:dyDescent="0.2">
      <c r="G3881" s="106"/>
      <c r="H3881" s="104" t="str">
        <f t="shared" si="65"/>
        <v/>
      </c>
      <c r="I3881" s="104"/>
      <c r="J3881" s="110" t="s">
        <v>14656</v>
      </c>
      <c r="K3881" s="110" t="s">
        <v>1095</v>
      </c>
      <c r="L3881" s="10" t="s">
        <v>12779</v>
      </c>
    </row>
    <row r="3882" spans="7:12" ht="15" x14ac:dyDescent="0.2">
      <c r="G3882" s="106"/>
      <c r="H3882" s="104" t="str">
        <f t="shared" si="65"/>
        <v/>
      </c>
      <c r="I3882" s="104"/>
      <c r="J3882" s="110" t="s">
        <v>8498</v>
      </c>
      <c r="K3882" s="110" t="s">
        <v>1095</v>
      </c>
      <c r="L3882" s="10" t="s">
        <v>12780</v>
      </c>
    </row>
    <row r="3883" spans="7:12" ht="15" x14ac:dyDescent="0.2">
      <c r="G3883" s="106"/>
      <c r="H3883" s="104" t="str">
        <f t="shared" si="65"/>
        <v/>
      </c>
      <c r="I3883" s="104"/>
      <c r="J3883" s="110" t="s">
        <v>8499</v>
      </c>
      <c r="K3883" s="110" t="s">
        <v>1095</v>
      </c>
      <c r="L3883" s="10" t="s">
        <v>1095</v>
      </c>
    </row>
    <row r="3884" spans="7:12" ht="15" x14ac:dyDescent="0.2">
      <c r="G3884" s="106"/>
      <c r="H3884" s="104" t="str">
        <f t="shared" si="65"/>
        <v/>
      </c>
      <c r="I3884" s="104"/>
      <c r="J3884" s="110" t="s">
        <v>8500</v>
      </c>
      <c r="K3884" s="110" t="s">
        <v>1095</v>
      </c>
      <c r="L3884" s="10" t="s">
        <v>12781</v>
      </c>
    </row>
    <row r="3885" spans="7:12" ht="15" x14ac:dyDescent="0.2">
      <c r="G3885" s="106"/>
      <c r="H3885" s="104" t="str">
        <f t="shared" si="65"/>
        <v/>
      </c>
      <c r="I3885" s="104"/>
      <c r="J3885" s="110" t="s">
        <v>8501</v>
      </c>
      <c r="K3885" s="110" t="s">
        <v>1095</v>
      </c>
      <c r="L3885" s="10" t="s">
        <v>12782</v>
      </c>
    </row>
    <row r="3886" spans="7:12" ht="15" x14ac:dyDescent="0.2">
      <c r="G3886" s="106"/>
      <c r="H3886" s="104" t="str">
        <f t="shared" si="65"/>
        <v/>
      </c>
      <c r="I3886" s="104"/>
      <c r="J3886" s="110" t="s">
        <v>8502</v>
      </c>
      <c r="K3886" s="110" t="s">
        <v>1095</v>
      </c>
      <c r="L3886" s="10" t="s">
        <v>12783</v>
      </c>
    </row>
    <row r="3887" spans="7:12" ht="15" x14ac:dyDescent="0.2">
      <c r="G3887" s="106"/>
      <c r="H3887" s="104" t="str">
        <f t="shared" si="65"/>
        <v/>
      </c>
      <c r="I3887" s="104"/>
      <c r="J3887" s="110" t="s">
        <v>8503</v>
      </c>
      <c r="K3887" s="110" t="s">
        <v>1095</v>
      </c>
      <c r="L3887" s="10" t="s">
        <v>12784</v>
      </c>
    </row>
    <row r="3888" spans="7:12" ht="15" x14ac:dyDescent="0.2">
      <c r="G3888" s="106"/>
      <c r="H3888" s="104" t="str">
        <f t="shared" si="65"/>
        <v/>
      </c>
      <c r="I3888" s="104"/>
      <c r="J3888" s="110" t="s">
        <v>8504</v>
      </c>
      <c r="K3888" s="110" t="s">
        <v>1095</v>
      </c>
      <c r="L3888" s="10" t="s">
        <v>12784</v>
      </c>
    </row>
    <row r="3889" spans="7:12" ht="15" x14ac:dyDescent="0.2">
      <c r="G3889" s="106"/>
      <c r="H3889" s="104" t="str">
        <f t="shared" si="65"/>
        <v/>
      </c>
      <c r="I3889" s="104"/>
      <c r="J3889" s="110" t="s">
        <v>14657</v>
      </c>
      <c r="K3889" s="110" t="s">
        <v>1095</v>
      </c>
      <c r="L3889" s="10" t="s">
        <v>12785</v>
      </c>
    </row>
    <row r="3890" spans="7:12" ht="15" x14ac:dyDescent="0.2">
      <c r="G3890" s="106"/>
      <c r="H3890" s="104" t="str">
        <f t="shared" si="65"/>
        <v/>
      </c>
      <c r="I3890" s="104"/>
      <c r="J3890" s="110" t="s">
        <v>14658</v>
      </c>
      <c r="K3890" s="110" t="s">
        <v>1095</v>
      </c>
      <c r="L3890" s="10" t="s">
        <v>12786</v>
      </c>
    </row>
    <row r="3891" spans="7:12" ht="15" x14ac:dyDescent="0.2">
      <c r="G3891" s="106"/>
      <c r="H3891" s="104" t="str">
        <f t="shared" si="65"/>
        <v/>
      </c>
      <c r="I3891" s="104"/>
      <c r="J3891" s="110" t="s">
        <v>8505</v>
      </c>
      <c r="K3891" s="110" t="s">
        <v>1095</v>
      </c>
      <c r="L3891" s="10" t="s">
        <v>12787</v>
      </c>
    </row>
    <row r="3892" spans="7:12" ht="15" x14ac:dyDescent="0.2">
      <c r="G3892" s="106"/>
      <c r="H3892" s="104" t="str">
        <f t="shared" si="65"/>
        <v/>
      </c>
      <c r="I3892" s="104"/>
      <c r="J3892" s="110" t="s">
        <v>8506</v>
      </c>
      <c r="K3892" s="110" t="s">
        <v>1095</v>
      </c>
      <c r="L3892" s="10" t="s">
        <v>12788</v>
      </c>
    </row>
    <row r="3893" spans="7:12" ht="15" x14ac:dyDescent="0.2">
      <c r="G3893" s="106"/>
      <c r="H3893" s="104" t="str">
        <f t="shared" si="65"/>
        <v/>
      </c>
      <c r="I3893" s="104"/>
      <c r="J3893" s="110" t="s">
        <v>8507</v>
      </c>
      <c r="K3893" s="110" t="s">
        <v>1095</v>
      </c>
      <c r="L3893" s="10" t="s">
        <v>12789</v>
      </c>
    </row>
    <row r="3894" spans="7:12" ht="15" x14ac:dyDescent="0.2">
      <c r="G3894" s="106"/>
      <c r="H3894" s="104" t="str">
        <f t="shared" si="65"/>
        <v/>
      </c>
      <c r="I3894" s="104"/>
      <c r="J3894" s="110" t="s">
        <v>8508</v>
      </c>
      <c r="K3894" s="110" t="s">
        <v>1095</v>
      </c>
      <c r="L3894" s="10" t="s">
        <v>12790</v>
      </c>
    </row>
    <row r="3895" spans="7:12" ht="15" x14ac:dyDescent="0.2">
      <c r="G3895" s="106"/>
      <c r="H3895" s="104" t="str">
        <f t="shared" si="65"/>
        <v/>
      </c>
      <c r="I3895" s="104"/>
      <c r="J3895" s="110" t="s">
        <v>8509</v>
      </c>
      <c r="K3895" s="110" t="s">
        <v>1095</v>
      </c>
      <c r="L3895" s="10" t="s">
        <v>12791</v>
      </c>
    </row>
    <row r="3896" spans="7:12" ht="15" x14ac:dyDescent="0.2">
      <c r="G3896" s="106"/>
      <c r="H3896" s="104" t="str">
        <f t="shared" si="65"/>
        <v/>
      </c>
      <c r="I3896" s="104"/>
      <c r="J3896" s="110" t="s">
        <v>14046</v>
      </c>
      <c r="K3896" s="110" t="s">
        <v>1095</v>
      </c>
      <c r="L3896" s="10" t="s">
        <v>12791</v>
      </c>
    </row>
    <row r="3897" spans="7:12" ht="15" x14ac:dyDescent="0.2">
      <c r="G3897" s="106"/>
      <c r="H3897" s="104" t="str">
        <f t="shared" si="65"/>
        <v/>
      </c>
      <c r="I3897" s="104"/>
      <c r="J3897" s="110" t="s">
        <v>8510</v>
      </c>
      <c r="K3897" s="110" t="s">
        <v>1095</v>
      </c>
      <c r="L3897" s="10" t="s">
        <v>12792</v>
      </c>
    </row>
    <row r="3898" spans="7:12" ht="15" x14ac:dyDescent="0.2">
      <c r="G3898" s="106"/>
      <c r="H3898" s="104" t="str">
        <f t="shared" si="65"/>
        <v/>
      </c>
      <c r="I3898" s="104"/>
      <c r="J3898" s="110" t="s">
        <v>8511</v>
      </c>
      <c r="K3898" s="110" t="s">
        <v>1095</v>
      </c>
      <c r="L3898" s="10" t="s">
        <v>12793</v>
      </c>
    </row>
    <row r="3899" spans="7:12" ht="15" x14ac:dyDescent="0.2">
      <c r="G3899" s="106"/>
      <c r="H3899" s="104" t="str">
        <f t="shared" si="65"/>
        <v/>
      </c>
      <c r="I3899" s="104"/>
      <c r="J3899" s="110" t="s">
        <v>8512</v>
      </c>
      <c r="K3899" s="110" t="s">
        <v>1095</v>
      </c>
      <c r="L3899" s="10" t="s">
        <v>12794</v>
      </c>
    </row>
    <row r="3900" spans="7:12" ht="15" x14ac:dyDescent="0.2">
      <c r="G3900" s="106"/>
      <c r="H3900" s="104" t="str">
        <f t="shared" si="65"/>
        <v/>
      </c>
      <c r="I3900" s="104"/>
      <c r="J3900" s="110" t="s">
        <v>8513</v>
      </c>
      <c r="K3900" s="110" t="s">
        <v>1095</v>
      </c>
      <c r="L3900" s="10" t="s">
        <v>12795</v>
      </c>
    </row>
    <row r="3901" spans="7:12" ht="15" x14ac:dyDescent="0.2">
      <c r="G3901" s="106"/>
      <c r="H3901" s="104" t="str">
        <f t="shared" si="65"/>
        <v/>
      </c>
      <c r="I3901" s="104"/>
      <c r="J3901" s="110" t="s">
        <v>8514</v>
      </c>
      <c r="K3901" s="110" t="s">
        <v>1095</v>
      </c>
      <c r="L3901" s="10" t="s">
        <v>1095</v>
      </c>
    </row>
    <row r="3902" spans="7:12" ht="15" x14ac:dyDescent="0.2">
      <c r="G3902" s="106"/>
      <c r="H3902" s="104" t="str">
        <f t="shared" si="65"/>
        <v/>
      </c>
      <c r="I3902" s="104"/>
      <c r="J3902" s="110" t="s">
        <v>8515</v>
      </c>
      <c r="K3902" s="110" t="s">
        <v>1095</v>
      </c>
      <c r="L3902" s="10" t="s">
        <v>12796</v>
      </c>
    </row>
    <row r="3903" spans="7:12" ht="15" x14ac:dyDescent="0.2">
      <c r="G3903" s="106"/>
      <c r="H3903" s="104" t="str">
        <f t="shared" si="65"/>
        <v/>
      </c>
      <c r="I3903" s="104"/>
      <c r="J3903" s="110" t="s">
        <v>14659</v>
      </c>
      <c r="K3903" s="110" t="s">
        <v>1095</v>
      </c>
      <c r="L3903" s="10" t="s">
        <v>12797</v>
      </c>
    </row>
    <row r="3904" spans="7:12" ht="15" x14ac:dyDescent="0.2">
      <c r="G3904" s="106"/>
      <c r="H3904" s="104" t="str">
        <f t="shared" si="65"/>
        <v/>
      </c>
      <c r="I3904" s="104"/>
      <c r="J3904" s="110" t="s">
        <v>8516</v>
      </c>
      <c r="K3904" s="110" t="s">
        <v>1095</v>
      </c>
      <c r="L3904" s="10" t="s">
        <v>12798</v>
      </c>
    </row>
    <row r="3905" spans="7:12" ht="15" x14ac:dyDescent="0.2">
      <c r="G3905" s="106"/>
      <c r="H3905" s="104" t="str">
        <f t="shared" si="65"/>
        <v/>
      </c>
      <c r="I3905" s="104"/>
      <c r="J3905" s="110" t="s">
        <v>8517</v>
      </c>
      <c r="K3905" s="110" t="s">
        <v>1095</v>
      </c>
      <c r="L3905" s="10" t="s">
        <v>12799</v>
      </c>
    </row>
    <row r="3906" spans="7:12" ht="15" x14ac:dyDescent="0.2">
      <c r="G3906" s="106"/>
      <c r="H3906" s="104" t="str">
        <f t="shared" si="65"/>
        <v/>
      </c>
      <c r="I3906" s="104"/>
      <c r="J3906" s="110" t="s">
        <v>8518</v>
      </c>
      <c r="K3906" s="110" t="s">
        <v>1095</v>
      </c>
      <c r="L3906" s="10" t="s">
        <v>12800</v>
      </c>
    </row>
    <row r="3907" spans="7:12" ht="15" x14ac:dyDescent="0.2">
      <c r="G3907" s="106"/>
      <c r="H3907" s="104" t="str">
        <f t="shared" si="65"/>
        <v/>
      </c>
      <c r="I3907" s="104"/>
      <c r="J3907" s="110" t="s">
        <v>8519</v>
      </c>
      <c r="K3907" s="110" t="s">
        <v>1095</v>
      </c>
      <c r="L3907" s="10" t="s">
        <v>12801</v>
      </c>
    </row>
    <row r="3908" spans="7:12" ht="15" x14ac:dyDescent="0.2">
      <c r="G3908" s="106"/>
      <c r="H3908" s="104" t="str">
        <f t="shared" si="65"/>
        <v/>
      </c>
      <c r="I3908" s="104"/>
      <c r="J3908" s="110" t="s">
        <v>8520</v>
      </c>
      <c r="K3908" s="110" t="s">
        <v>1095</v>
      </c>
      <c r="L3908" s="10" t="s">
        <v>12801</v>
      </c>
    </row>
    <row r="3909" spans="7:12" ht="15" x14ac:dyDescent="0.2">
      <c r="G3909" s="106"/>
      <c r="H3909" s="104" t="str">
        <f t="shared" si="65"/>
        <v/>
      </c>
      <c r="I3909" s="104"/>
      <c r="J3909" s="110" t="s">
        <v>14660</v>
      </c>
      <c r="K3909" s="110" t="s">
        <v>1095</v>
      </c>
      <c r="L3909" s="10" t="s">
        <v>12802</v>
      </c>
    </row>
    <row r="3910" spans="7:12" ht="15" x14ac:dyDescent="0.2">
      <c r="G3910" s="106"/>
      <c r="H3910" s="104" t="str">
        <f t="shared" si="65"/>
        <v/>
      </c>
      <c r="I3910" s="104"/>
      <c r="J3910" s="110" t="s">
        <v>8521</v>
      </c>
      <c r="K3910" s="110" t="s">
        <v>1095</v>
      </c>
      <c r="L3910" s="10" t="s">
        <v>12803</v>
      </c>
    </row>
    <row r="3911" spans="7:12" ht="15" x14ac:dyDescent="0.2">
      <c r="G3911" s="106"/>
      <c r="H3911" s="104" t="str">
        <f t="shared" si="65"/>
        <v/>
      </c>
      <c r="I3911" s="104"/>
      <c r="J3911" s="110" t="s">
        <v>8522</v>
      </c>
      <c r="K3911" s="110" t="s">
        <v>1095</v>
      </c>
      <c r="L3911" s="10" t="s">
        <v>12804</v>
      </c>
    </row>
    <row r="3912" spans="7:12" ht="15" x14ac:dyDescent="0.2">
      <c r="G3912" s="106"/>
      <c r="H3912" s="104" t="str">
        <f t="shared" si="65"/>
        <v/>
      </c>
      <c r="I3912" s="104"/>
      <c r="J3912" s="110" t="s">
        <v>8523</v>
      </c>
      <c r="K3912" s="110" t="s">
        <v>1095</v>
      </c>
      <c r="L3912" s="10" t="s">
        <v>12805</v>
      </c>
    </row>
    <row r="3913" spans="7:12" ht="15" x14ac:dyDescent="0.2">
      <c r="G3913" s="106"/>
      <c r="H3913" s="104" t="str">
        <f t="shared" ref="H3913:H3976" si="66">IF(I3913="","",IFERROR((INDEX(A:D,MATCH($I3913,D:D,0),2)),""))</f>
        <v/>
      </c>
      <c r="I3913" s="104"/>
      <c r="J3913" s="110" t="s">
        <v>8524</v>
      </c>
      <c r="K3913" s="110" t="s">
        <v>1095</v>
      </c>
      <c r="L3913" s="10" t="s">
        <v>12806</v>
      </c>
    </row>
    <row r="3914" spans="7:12" ht="15" x14ac:dyDescent="0.2">
      <c r="G3914" s="106"/>
      <c r="H3914" s="104" t="str">
        <f t="shared" si="66"/>
        <v/>
      </c>
      <c r="I3914" s="104"/>
      <c r="J3914" s="110" t="s">
        <v>8525</v>
      </c>
      <c r="K3914" s="110" t="s">
        <v>1095</v>
      </c>
      <c r="L3914" s="10" t="s">
        <v>12807</v>
      </c>
    </row>
    <row r="3915" spans="7:12" ht="15" x14ac:dyDescent="0.2">
      <c r="G3915" s="106"/>
      <c r="H3915" s="104" t="str">
        <f t="shared" si="66"/>
        <v/>
      </c>
      <c r="I3915" s="104"/>
      <c r="J3915" s="110" t="s">
        <v>15046</v>
      </c>
      <c r="K3915" s="110" t="s">
        <v>1095</v>
      </c>
      <c r="L3915" s="10" t="s">
        <v>12808</v>
      </c>
    </row>
    <row r="3916" spans="7:12" ht="15" x14ac:dyDescent="0.2">
      <c r="G3916" s="106"/>
      <c r="H3916" s="104" t="str">
        <f t="shared" si="66"/>
        <v/>
      </c>
      <c r="I3916" s="104"/>
      <c r="J3916" s="110" t="s">
        <v>8526</v>
      </c>
      <c r="K3916" s="110" t="s">
        <v>1095</v>
      </c>
      <c r="L3916" s="10" t="s">
        <v>12809</v>
      </c>
    </row>
    <row r="3917" spans="7:12" ht="15" x14ac:dyDescent="0.2">
      <c r="G3917" s="106"/>
      <c r="H3917" s="104" t="str">
        <f t="shared" si="66"/>
        <v/>
      </c>
      <c r="I3917" s="104"/>
      <c r="J3917" s="110" t="s">
        <v>8527</v>
      </c>
      <c r="K3917" s="110" t="s">
        <v>1095</v>
      </c>
      <c r="L3917" s="10" t="s">
        <v>12810</v>
      </c>
    </row>
    <row r="3918" spans="7:12" ht="15" x14ac:dyDescent="0.2">
      <c r="G3918" s="106"/>
      <c r="H3918" s="104" t="str">
        <f t="shared" si="66"/>
        <v/>
      </c>
      <c r="I3918" s="104"/>
      <c r="J3918" s="110" t="s">
        <v>8528</v>
      </c>
      <c r="K3918" s="110" t="s">
        <v>1095</v>
      </c>
      <c r="L3918" s="10" t="s">
        <v>12811</v>
      </c>
    </row>
    <row r="3919" spans="7:12" ht="15" x14ac:dyDescent="0.2">
      <c r="G3919" s="106"/>
      <c r="H3919" s="104" t="str">
        <f t="shared" si="66"/>
        <v/>
      </c>
      <c r="I3919" s="104"/>
      <c r="J3919" s="110" t="s">
        <v>8529</v>
      </c>
      <c r="K3919" s="110" t="s">
        <v>1095</v>
      </c>
      <c r="L3919" s="10" t="s">
        <v>12812</v>
      </c>
    </row>
    <row r="3920" spans="7:12" ht="15" x14ac:dyDescent="0.2">
      <c r="G3920" s="106"/>
      <c r="H3920" s="104" t="str">
        <f t="shared" si="66"/>
        <v/>
      </c>
      <c r="I3920" s="104"/>
      <c r="J3920" s="110" t="s">
        <v>8530</v>
      </c>
      <c r="K3920" s="110" t="s">
        <v>1095</v>
      </c>
      <c r="L3920" s="10" t="s">
        <v>12813</v>
      </c>
    </row>
    <row r="3921" spans="7:12" ht="15" x14ac:dyDescent="0.2">
      <c r="G3921" s="106"/>
      <c r="H3921" s="104" t="str">
        <f t="shared" si="66"/>
        <v/>
      </c>
      <c r="I3921" s="104"/>
      <c r="J3921" s="110" t="s">
        <v>8531</v>
      </c>
      <c r="K3921" s="110" t="s">
        <v>1095</v>
      </c>
      <c r="L3921" s="10" t="s">
        <v>12814</v>
      </c>
    </row>
    <row r="3922" spans="7:12" ht="15" x14ac:dyDescent="0.2">
      <c r="G3922" s="106"/>
      <c r="H3922" s="104" t="str">
        <f t="shared" si="66"/>
        <v/>
      </c>
      <c r="I3922" s="104"/>
      <c r="J3922" s="110" t="s">
        <v>8532</v>
      </c>
      <c r="K3922" s="110" t="s">
        <v>1095</v>
      </c>
      <c r="L3922" s="10" t="s">
        <v>12815</v>
      </c>
    </row>
    <row r="3923" spans="7:12" ht="15" x14ac:dyDescent="0.2">
      <c r="G3923" s="106"/>
      <c r="H3923" s="104" t="str">
        <f t="shared" si="66"/>
        <v/>
      </c>
      <c r="I3923" s="104"/>
      <c r="J3923" s="110" t="s">
        <v>14661</v>
      </c>
      <c r="K3923" s="110" t="s">
        <v>1095</v>
      </c>
      <c r="L3923" s="10" t="s">
        <v>12816</v>
      </c>
    </row>
    <row r="3924" spans="7:12" ht="15" x14ac:dyDescent="0.2">
      <c r="G3924" s="106"/>
      <c r="H3924" s="104" t="str">
        <f t="shared" si="66"/>
        <v/>
      </c>
      <c r="I3924" s="104"/>
      <c r="J3924" s="110" t="s">
        <v>14662</v>
      </c>
      <c r="K3924" s="110" t="s">
        <v>1095</v>
      </c>
      <c r="L3924" s="10" t="s">
        <v>12817</v>
      </c>
    </row>
    <row r="3925" spans="7:12" ht="15" x14ac:dyDescent="0.2">
      <c r="G3925" s="106"/>
      <c r="H3925" s="104" t="str">
        <f t="shared" si="66"/>
        <v/>
      </c>
      <c r="I3925" s="104"/>
      <c r="J3925" s="110" t="s">
        <v>8533</v>
      </c>
      <c r="K3925" s="110" t="s">
        <v>1095</v>
      </c>
      <c r="L3925" s="10" t="s">
        <v>12818</v>
      </c>
    </row>
    <row r="3926" spans="7:12" ht="15" x14ac:dyDescent="0.2">
      <c r="G3926" s="106"/>
      <c r="H3926" s="104" t="str">
        <f t="shared" si="66"/>
        <v/>
      </c>
      <c r="I3926" s="104"/>
      <c r="J3926" s="110" t="s">
        <v>8534</v>
      </c>
      <c r="K3926" s="110" t="s">
        <v>1095</v>
      </c>
      <c r="L3926" s="10" t="s">
        <v>12819</v>
      </c>
    </row>
    <row r="3927" spans="7:12" ht="15" x14ac:dyDescent="0.2">
      <c r="G3927" s="106"/>
      <c r="H3927" s="104" t="str">
        <f t="shared" si="66"/>
        <v/>
      </c>
      <c r="I3927" s="104"/>
      <c r="J3927" s="110" t="s">
        <v>14663</v>
      </c>
      <c r="K3927" s="110" t="s">
        <v>1095</v>
      </c>
      <c r="L3927" s="10" t="s">
        <v>12820</v>
      </c>
    </row>
    <row r="3928" spans="7:12" ht="15" x14ac:dyDescent="0.2">
      <c r="G3928" s="106"/>
      <c r="H3928" s="104" t="str">
        <f t="shared" si="66"/>
        <v/>
      </c>
      <c r="I3928" s="104"/>
      <c r="J3928" s="110" t="s">
        <v>8535</v>
      </c>
      <c r="K3928" s="110" t="s">
        <v>1095</v>
      </c>
      <c r="L3928" s="10" t="s">
        <v>1095</v>
      </c>
    </row>
    <row r="3929" spans="7:12" ht="15" x14ac:dyDescent="0.2">
      <c r="G3929" s="106"/>
      <c r="H3929" s="104" t="str">
        <f t="shared" si="66"/>
        <v/>
      </c>
      <c r="I3929" s="104"/>
      <c r="J3929" s="110" t="s">
        <v>8536</v>
      </c>
      <c r="K3929" s="110" t="s">
        <v>1095</v>
      </c>
      <c r="L3929" s="10" t="s">
        <v>12821</v>
      </c>
    </row>
    <row r="3930" spans="7:12" ht="15" x14ac:dyDescent="0.2">
      <c r="G3930" s="106"/>
      <c r="H3930" s="104" t="str">
        <f t="shared" si="66"/>
        <v/>
      </c>
      <c r="I3930" s="104"/>
      <c r="J3930" s="110" t="s">
        <v>8537</v>
      </c>
      <c r="K3930" s="110" t="s">
        <v>1095</v>
      </c>
      <c r="L3930" s="10" t="s">
        <v>12822</v>
      </c>
    </row>
    <row r="3931" spans="7:12" ht="15" x14ac:dyDescent="0.2">
      <c r="G3931" s="106"/>
      <c r="H3931" s="104" t="str">
        <f t="shared" si="66"/>
        <v/>
      </c>
      <c r="I3931" s="104"/>
      <c r="J3931" s="110" t="s">
        <v>8538</v>
      </c>
      <c r="K3931" s="110" t="s">
        <v>1095</v>
      </c>
      <c r="L3931" s="10" t="s">
        <v>12823</v>
      </c>
    </row>
    <row r="3932" spans="7:12" ht="15" x14ac:dyDescent="0.2">
      <c r="G3932" s="106"/>
      <c r="H3932" s="104" t="str">
        <f t="shared" si="66"/>
        <v/>
      </c>
      <c r="I3932" s="104"/>
      <c r="J3932" s="110" t="s">
        <v>8539</v>
      </c>
      <c r="K3932" s="110" t="s">
        <v>1095</v>
      </c>
      <c r="L3932" s="10" t="s">
        <v>12824</v>
      </c>
    </row>
    <row r="3933" spans="7:12" ht="15" x14ac:dyDescent="0.2">
      <c r="G3933" s="106"/>
      <c r="H3933" s="104" t="str">
        <f t="shared" si="66"/>
        <v/>
      </c>
      <c r="I3933" s="104"/>
      <c r="J3933" s="110" t="s">
        <v>8540</v>
      </c>
      <c r="K3933" s="110" t="s">
        <v>1095</v>
      </c>
      <c r="L3933" s="10" t="s">
        <v>12825</v>
      </c>
    </row>
    <row r="3934" spans="7:12" ht="15" x14ac:dyDescent="0.2">
      <c r="G3934" s="106"/>
      <c r="H3934" s="104" t="str">
        <f t="shared" si="66"/>
        <v/>
      </c>
      <c r="I3934" s="104"/>
      <c r="J3934" s="110" t="s">
        <v>8541</v>
      </c>
      <c r="K3934" s="110" t="s">
        <v>1095</v>
      </c>
      <c r="L3934" s="10" t="s">
        <v>12826</v>
      </c>
    </row>
    <row r="3935" spans="7:12" ht="15" x14ac:dyDescent="0.2">
      <c r="G3935" s="106"/>
      <c r="H3935" s="104" t="str">
        <f t="shared" si="66"/>
        <v/>
      </c>
      <c r="I3935" s="104"/>
      <c r="J3935" s="110" t="s">
        <v>8542</v>
      </c>
      <c r="K3935" s="110" t="s">
        <v>1095</v>
      </c>
      <c r="L3935" s="10" t="s">
        <v>12827</v>
      </c>
    </row>
    <row r="3936" spans="7:12" ht="15" x14ac:dyDescent="0.2">
      <c r="G3936" s="106"/>
      <c r="H3936" s="104" t="str">
        <f t="shared" si="66"/>
        <v/>
      </c>
      <c r="I3936" s="104"/>
      <c r="J3936" s="110" t="s">
        <v>8543</v>
      </c>
      <c r="K3936" s="110" t="s">
        <v>1095</v>
      </c>
      <c r="L3936" s="10" t="s">
        <v>12828</v>
      </c>
    </row>
    <row r="3937" spans="7:12" ht="15" x14ac:dyDescent="0.2">
      <c r="G3937" s="106"/>
      <c r="H3937" s="104" t="str">
        <f t="shared" si="66"/>
        <v/>
      </c>
      <c r="I3937" s="104"/>
      <c r="J3937" s="110" t="s">
        <v>8544</v>
      </c>
      <c r="K3937" s="110" t="s">
        <v>1095</v>
      </c>
      <c r="L3937" s="10" t="s">
        <v>12829</v>
      </c>
    </row>
    <row r="3938" spans="7:12" ht="15" x14ac:dyDescent="0.2">
      <c r="G3938" s="106"/>
      <c r="H3938" s="104" t="str">
        <f t="shared" si="66"/>
        <v/>
      </c>
      <c r="I3938" s="104"/>
      <c r="J3938" s="110" t="s">
        <v>8545</v>
      </c>
      <c r="K3938" s="110" t="s">
        <v>1095</v>
      </c>
      <c r="L3938" s="10" t="s">
        <v>12830</v>
      </c>
    </row>
    <row r="3939" spans="7:12" ht="15" x14ac:dyDescent="0.2">
      <c r="G3939" s="106"/>
      <c r="H3939" s="104" t="str">
        <f t="shared" si="66"/>
        <v/>
      </c>
      <c r="I3939" s="104"/>
      <c r="J3939" s="110" t="s">
        <v>8546</v>
      </c>
      <c r="K3939" s="110" t="s">
        <v>1095</v>
      </c>
      <c r="L3939" s="10" t="s">
        <v>12831</v>
      </c>
    </row>
    <row r="3940" spans="7:12" ht="15" x14ac:dyDescent="0.2">
      <c r="G3940" s="106"/>
      <c r="H3940" s="104" t="str">
        <f t="shared" si="66"/>
        <v/>
      </c>
      <c r="I3940" s="104"/>
      <c r="J3940" s="110" t="s">
        <v>8547</v>
      </c>
      <c r="K3940" s="110" t="s">
        <v>1095</v>
      </c>
      <c r="L3940" s="10" t="s">
        <v>12832</v>
      </c>
    </row>
    <row r="3941" spans="7:12" ht="15" x14ac:dyDescent="0.2">
      <c r="G3941" s="106"/>
      <c r="H3941" s="104" t="str">
        <f t="shared" si="66"/>
        <v/>
      </c>
      <c r="I3941" s="104"/>
      <c r="J3941" s="110" t="s">
        <v>14664</v>
      </c>
      <c r="K3941" s="110" t="s">
        <v>1095</v>
      </c>
      <c r="L3941" s="10" t="s">
        <v>12833</v>
      </c>
    </row>
    <row r="3942" spans="7:12" ht="15" x14ac:dyDescent="0.2">
      <c r="G3942" s="106"/>
      <c r="H3942" s="104" t="str">
        <f t="shared" si="66"/>
        <v/>
      </c>
      <c r="I3942" s="104"/>
      <c r="J3942" s="110" t="s">
        <v>14047</v>
      </c>
      <c r="K3942" s="110" t="s">
        <v>1095</v>
      </c>
      <c r="L3942" s="10" t="s">
        <v>12834</v>
      </c>
    </row>
    <row r="3943" spans="7:12" ht="15" x14ac:dyDescent="0.2">
      <c r="G3943" s="106"/>
      <c r="H3943" s="104" t="str">
        <f t="shared" si="66"/>
        <v/>
      </c>
      <c r="I3943" s="104"/>
      <c r="J3943" s="110" t="s">
        <v>8548</v>
      </c>
      <c r="K3943" s="110" t="s">
        <v>1095</v>
      </c>
      <c r="L3943" s="10" t="s">
        <v>12835</v>
      </c>
    </row>
    <row r="3944" spans="7:12" ht="15" x14ac:dyDescent="0.2">
      <c r="G3944" s="106"/>
      <c r="H3944" s="104" t="str">
        <f t="shared" si="66"/>
        <v/>
      </c>
      <c r="I3944" s="104"/>
      <c r="J3944" s="110" t="s">
        <v>8549</v>
      </c>
      <c r="K3944" s="110" t="s">
        <v>1095</v>
      </c>
      <c r="L3944" s="10" t="s">
        <v>1095</v>
      </c>
    </row>
    <row r="3945" spans="7:12" ht="15" x14ac:dyDescent="0.2">
      <c r="G3945" s="106"/>
      <c r="H3945" s="104" t="str">
        <f t="shared" si="66"/>
        <v/>
      </c>
      <c r="I3945" s="104"/>
      <c r="J3945" s="110" t="s">
        <v>14665</v>
      </c>
      <c r="K3945" s="110" t="s">
        <v>1095</v>
      </c>
      <c r="L3945" s="10" t="s">
        <v>12836</v>
      </c>
    </row>
    <row r="3946" spans="7:12" ht="15" x14ac:dyDescent="0.2">
      <c r="G3946" s="106"/>
      <c r="H3946" s="104" t="str">
        <f t="shared" si="66"/>
        <v/>
      </c>
      <c r="I3946" s="104"/>
      <c r="J3946" s="110" t="s">
        <v>15047</v>
      </c>
      <c r="K3946" s="110" t="s">
        <v>1095</v>
      </c>
      <c r="L3946" s="10" t="s">
        <v>12837</v>
      </c>
    </row>
    <row r="3947" spans="7:12" ht="15" x14ac:dyDescent="0.2">
      <c r="G3947" s="106"/>
      <c r="H3947" s="104" t="str">
        <f t="shared" si="66"/>
        <v/>
      </c>
      <c r="I3947" s="104"/>
      <c r="J3947" s="110" t="s">
        <v>8550</v>
      </c>
      <c r="K3947" s="110" t="s">
        <v>1095</v>
      </c>
      <c r="L3947" s="10" t="s">
        <v>1095</v>
      </c>
    </row>
    <row r="3948" spans="7:12" ht="15" x14ac:dyDescent="0.2">
      <c r="G3948" s="106"/>
      <c r="H3948" s="104" t="str">
        <f t="shared" si="66"/>
        <v/>
      </c>
      <c r="I3948" s="104"/>
      <c r="J3948" s="110" t="s">
        <v>8551</v>
      </c>
      <c r="K3948" s="110" t="s">
        <v>1095</v>
      </c>
      <c r="L3948" s="10" t="s">
        <v>1095</v>
      </c>
    </row>
    <row r="3949" spans="7:12" ht="15" x14ac:dyDescent="0.2">
      <c r="G3949" s="106"/>
      <c r="H3949" s="104" t="str">
        <f t="shared" si="66"/>
        <v/>
      </c>
      <c r="I3949" s="104"/>
      <c r="J3949" s="110" t="s">
        <v>8552</v>
      </c>
      <c r="K3949" s="110" t="s">
        <v>1095</v>
      </c>
      <c r="L3949" s="10" t="s">
        <v>1095</v>
      </c>
    </row>
    <row r="3950" spans="7:12" ht="15" x14ac:dyDescent="0.2">
      <c r="G3950" s="106"/>
      <c r="H3950" s="104" t="str">
        <f t="shared" si="66"/>
        <v/>
      </c>
      <c r="I3950" s="104"/>
      <c r="J3950" s="110" t="s">
        <v>8553</v>
      </c>
      <c r="K3950" s="110" t="s">
        <v>1095</v>
      </c>
      <c r="L3950" s="10" t="s">
        <v>12838</v>
      </c>
    </row>
    <row r="3951" spans="7:12" ht="15" x14ac:dyDescent="0.2">
      <c r="G3951" s="106"/>
      <c r="H3951" s="104" t="str">
        <f t="shared" si="66"/>
        <v/>
      </c>
      <c r="I3951" s="104"/>
      <c r="J3951" s="110" t="s">
        <v>8554</v>
      </c>
      <c r="K3951" s="110" t="s">
        <v>1095</v>
      </c>
      <c r="L3951" s="10" t="s">
        <v>12839</v>
      </c>
    </row>
    <row r="3952" spans="7:12" ht="15" x14ac:dyDescent="0.2">
      <c r="G3952" s="106"/>
      <c r="H3952" s="104" t="str">
        <f t="shared" si="66"/>
        <v/>
      </c>
      <c r="I3952" s="104"/>
      <c r="J3952" s="110" t="s">
        <v>8555</v>
      </c>
      <c r="K3952" s="110" t="s">
        <v>1095</v>
      </c>
      <c r="L3952" s="10" t="s">
        <v>12840</v>
      </c>
    </row>
    <row r="3953" spans="7:12" ht="15" x14ac:dyDescent="0.2">
      <c r="G3953" s="106"/>
      <c r="H3953" s="104" t="str">
        <f t="shared" si="66"/>
        <v/>
      </c>
      <c r="I3953" s="104"/>
      <c r="J3953" s="110" t="s">
        <v>8556</v>
      </c>
      <c r="K3953" s="110" t="s">
        <v>1095</v>
      </c>
      <c r="L3953" s="10" t="s">
        <v>12841</v>
      </c>
    </row>
    <row r="3954" spans="7:12" ht="15" x14ac:dyDescent="0.2">
      <c r="G3954" s="106"/>
      <c r="H3954" s="104" t="str">
        <f t="shared" si="66"/>
        <v/>
      </c>
      <c r="I3954" s="104"/>
      <c r="J3954" s="110" t="s">
        <v>8557</v>
      </c>
      <c r="K3954" s="110" t="s">
        <v>1095</v>
      </c>
      <c r="L3954" s="10" t="s">
        <v>12842</v>
      </c>
    </row>
    <row r="3955" spans="7:12" ht="15" x14ac:dyDescent="0.2">
      <c r="G3955" s="106"/>
      <c r="H3955" s="104" t="str">
        <f t="shared" si="66"/>
        <v/>
      </c>
      <c r="I3955" s="104"/>
      <c r="J3955" s="110" t="s">
        <v>8558</v>
      </c>
      <c r="K3955" s="110" t="s">
        <v>1095</v>
      </c>
      <c r="L3955" s="10" t="s">
        <v>12843</v>
      </c>
    </row>
    <row r="3956" spans="7:12" ht="15" x14ac:dyDescent="0.2">
      <c r="G3956" s="106"/>
      <c r="H3956" s="104" t="str">
        <f t="shared" si="66"/>
        <v/>
      </c>
      <c r="I3956" s="104"/>
      <c r="J3956" s="110" t="s">
        <v>14666</v>
      </c>
      <c r="K3956" s="110" t="s">
        <v>1095</v>
      </c>
      <c r="L3956" s="10" t="s">
        <v>12844</v>
      </c>
    </row>
    <row r="3957" spans="7:12" ht="15" x14ac:dyDescent="0.2">
      <c r="G3957" s="106"/>
      <c r="H3957" s="104" t="str">
        <f t="shared" si="66"/>
        <v/>
      </c>
      <c r="I3957" s="104"/>
      <c r="J3957" s="110" t="s">
        <v>8559</v>
      </c>
      <c r="K3957" s="110" t="s">
        <v>1095</v>
      </c>
      <c r="L3957" s="10" t="s">
        <v>12845</v>
      </c>
    </row>
    <row r="3958" spans="7:12" ht="15" x14ac:dyDescent="0.2">
      <c r="G3958" s="106"/>
      <c r="H3958" s="104" t="str">
        <f t="shared" si="66"/>
        <v/>
      </c>
      <c r="I3958" s="104"/>
      <c r="J3958" s="110" t="s">
        <v>8560</v>
      </c>
      <c r="K3958" s="110" t="s">
        <v>1095</v>
      </c>
      <c r="L3958" s="10" t="s">
        <v>12846</v>
      </c>
    </row>
    <row r="3959" spans="7:12" ht="15" x14ac:dyDescent="0.2">
      <c r="G3959" s="106"/>
      <c r="H3959" s="104" t="str">
        <f t="shared" si="66"/>
        <v/>
      </c>
      <c r="I3959" s="104"/>
      <c r="J3959" s="110" t="s">
        <v>14667</v>
      </c>
      <c r="K3959" s="110" t="s">
        <v>1095</v>
      </c>
      <c r="L3959" s="10" t="s">
        <v>12846</v>
      </c>
    </row>
    <row r="3960" spans="7:12" ht="15" x14ac:dyDescent="0.2">
      <c r="G3960" s="106"/>
      <c r="H3960" s="104" t="str">
        <f t="shared" si="66"/>
        <v/>
      </c>
      <c r="I3960" s="104"/>
      <c r="J3960" s="110" t="s">
        <v>8561</v>
      </c>
      <c r="K3960" s="110" t="s">
        <v>1095</v>
      </c>
      <c r="L3960" s="10" t="s">
        <v>12847</v>
      </c>
    </row>
    <row r="3961" spans="7:12" ht="15" x14ac:dyDescent="0.2">
      <c r="G3961" s="106"/>
      <c r="H3961" s="104" t="str">
        <f t="shared" si="66"/>
        <v/>
      </c>
      <c r="I3961" s="104"/>
      <c r="J3961" s="110" t="s">
        <v>8562</v>
      </c>
      <c r="K3961" s="110" t="s">
        <v>1095</v>
      </c>
      <c r="L3961" s="10" t="s">
        <v>1095</v>
      </c>
    </row>
    <row r="3962" spans="7:12" ht="15" x14ac:dyDescent="0.2">
      <c r="G3962" s="106"/>
      <c r="H3962" s="104" t="str">
        <f t="shared" si="66"/>
        <v/>
      </c>
      <c r="I3962" s="104"/>
      <c r="J3962" s="110" t="s">
        <v>8563</v>
      </c>
      <c r="K3962" s="110" t="s">
        <v>1095</v>
      </c>
      <c r="L3962" s="10" t="s">
        <v>12848</v>
      </c>
    </row>
    <row r="3963" spans="7:12" ht="15" x14ac:dyDescent="0.2">
      <c r="G3963" s="106"/>
      <c r="H3963" s="104" t="str">
        <f t="shared" si="66"/>
        <v/>
      </c>
      <c r="I3963" s="104"/>
      <c r="J3963" s="110" t="s">
        <v>8564</v>
      </c>
      <c r="K3963" s="110" t="s">
        <v>1095</v>
      </c>
      <c r="L3963" s="10" t="s">
        <v>12849</v>
      </c>
    </row>
    <row r="3964" spans="7:12" ht="15" x14ac:dyDescent="0.2">
      <c r="G3964" s="106"/>
      <c r="H3964" s="104" t="str">
        <f t="shared" si="66"/>
        <v/>
      </c>
      <c r="I3964" s="104"/>
      <c r="J3964" s="110" t="s">
        <v>8565</v>
      </c>
      <c r="K3964" s="110" t="s">
        <v>1095</v>
      </c>
      <c r="L3964" s="10" t="s">
        <v>12850</v>
      </c>
    </row>
    <row r="3965" spans="7:12" ht="15" x14ac:dyDescent="0.2">
      <c r="G3965" s="106"/>
      <c r="H3965" s="104" t="str">
        <f t="shared" si="66"/>
        <v/>
      </c>
      <c r="I3965" s="104"/>
      <c r="J3965" s="110" t="s">
        <v>8566</v>
      </c>
      <c r="K3965" s="110" t="s">
        <v>1095</v>
      </c>
      <c r="L3965" s="10" t="s">
        <v>12851</v>
      </c>
    </row>
    <row r="3966" spans="7:12" ht="15" x14ac:dyDescent="0.2">
      <c r="G3966" s="106"/>
      <c r="H3966" s="104" t="str">
        <f t="shared" si="66"/>
        <v/>
      </c>
      <c r="I3966" s="104"/>
      <c r="J3966" s="110" t="s">
        <v>8567</v>
      </c>
      <c r="K3966" s="110" t="s">
        <v>1095</v>
      </c>
      <c r="L3966" s="10" t="s">
        <v>12852</v>
      </c>
    </row>
    <row r="3967" spans="7:12" ht="15" x14ac:dyDescent="0.2">
      <c r="G3967" s="106"/>
      <c r="H3967" s="104" t="str">
        <f t="shared" si="66"/>
        <v/>
      </c>
      <c r="I3967" s="104"/>
      <c r="J3967" s="110" t="s">
        <v>8568</v>
      </c>
      <c r="K3967" s="110" t="s">
        <v>1095</v>
      </c>
      <c r="L3967" s="10" t="s">
        <v>12853</v>
      </c>
    </row>
    <row r="3968" spans="7:12" ht="15" x14ac:dyDescent="0.2">
      <c r="G3968" s="106"/>
      <c r="H3968" s="104" t="str">
        <f t="shared" si="66"/>
        <v/>
      </c>
      <c r="I3968" s="104"/>
      <c r="J3968" s="110" t="s">
        <v>8569</v>
      </c>
      <c r="K3968" s="110" t="s">
        <v>1095</v>
      </c>
      <c r="L3968" s="10" t="s">
        <v>12854</v>
      </c>
    </row>
    <row r="3969" spans="7:12" ht="15" x14ac:dyDescent="0.2">
      <c r="G3969" s="106"/>
      <c r="H3969" s="104" t="str">
        <f t="shared" si="66"/>
        <v/>
      </c>
      <c r="I3969" s="104"/>
      <c r="J3969" s="110" t="s">
        <v>8570</v>
      </c>
      <c r="K3969" s="110" t="s">
        <v>1095</v>
      </c>
      <c r="L3969" s="10" t="s">
        <v>12855</v>
      </c>
    </row>
    <row r="3970" spans="7:12" ht="15" x14ac:dyDescent="0.2">
      <c r="G3970" s="106"/>
      <c r="H3970" s="104" t="str">
        <f t="shared" si="66"/>
        <v/>
      </c>
      <c r="I3970" s="104"/>
      <c r="J3970" s="110" t="s">
        <v>8571</v>
      </c>
      <c r="K3970" s="110" t="s">
        <v>1095</v>
      </c>
      <c r="L3970" s="10" t="s">
        <v>12856</v>
      </c>
    </row>
    <row r="3971" spans="7:12" ht="15" x14ac:dyDescent="0.2">
      <c r="G3971" s="106"/>
      <c r="H3971" s="104" t="str">
        <f t="shared" si="66"/>
        <v/>
      </c>
      <c r="I3971" s="104"/>
      <c r="J3971" s="110" t="s">
        <v>8572</v>
      </c>
      <c r="K3971" s="110" t="s">
        <v>1095</v>
      </c>
      <c r="L3971" s="10" t="s">
        <v>12857</v>
      </c>
    </row>
    <row r="3972" spans="7:12" ht="15" x14ac:dyDescent="0.2">
      <c r="G3972" s="106"/>
      <c r="H3972" s="104" t="str">
        <f t="shared" si="66"/>
        <v/>
      </c>
      <c r="I3972" s="104"/>
      <c r="J3972" s="110" t="s">
        <v>8573</v>
      </c>
      <c r="K3972" s="110" t="s">
        <v>1095</v>
      </c>
      <c r="L3972" s="10" t="s">
        <v>12858</v>
      </c>
    </row>
    <row r="3973" spans="7:12" ht="15" x14ac:dyDescent="0.2">
      <c r="G3973" s="106"/>
      <c r="H3973" s="104" t="str">
        <f t="shared" si="66"/>
        <v/>
      </c>
      <c r="I3973" s="104"/>
      <c r="J3973" s="110" t="s">
        <v>14668</v>
      </c>
      <c r="K3973" s="110" t="s">
        <v>1095</v>
      </c>
      <c r="L3973" s="10" t="s">
        <v>12859</v>
      </c>
    </row>
    <row r="3974" spans="7:12" ht="15" x14ac:dyDescent="0.2">
      <c r="G3974" s="106"/>
      <c r="H3974" s="104" t="str">
        <f t="shared" si="66"/>
        <v/>
      </c>
      <c r="I3974" s="104"/>
      <c r="J3974" s="110" t="s">
        <v>14669</v>
      </c>
      <c r="K3974" s="110" t="s">
        <v>1095</v>
      </c>
      <c r="L3974" s="10" t="s">
        <v>12860</v>
      </c>
    </row>
    <row r="3975" spans="7:12" ht="15" x14ac:dyDescent="0.2">
      <c r="G3975" s="106"/>
      <c r="H3975" s="104" t="str">
        <f t="shared" si="66"/>
        <v/>
      </c>
      <c r="I3975" s="104"/>
      <c r="J3975" s="110" t="s">
        <v>8574</v>
      </c>
      <c r="K3975" s="110" t="s">
        <v>1095</v>
      </c>
      <c r="L3975" s="10" t="s">
        <v>1095</v>
      </c>
    </row>
    <row r="3976" spans="7:12" ht="15" x14ac:dyDescent="0.2">
      <c r="G3976" s="106"/>
      <c r="H3976" s="104" t="str">
        <f t="shared" si="66"/>
        <v/>
      </c>
      <c r="I3976" s="104"/>
      <c r="J3976" s="110" t="s">
        <v>8575</v>
      </c>
      <c r="K3976" s="110" t="s">
        <v>1095</v>
      </c>
      <c r="L3976" s="10" t="s">
        <v>12861</v>
      </c>
    </row>
    <row r="3977" spans="7:12" ht="15" x14ac:dyDescent="0.2">
      <c r="G3977" s="106"/>
      <c r="H3977" s="104" t="str">
        <f t="shared" ref="H3977:H4040" si="67">IF(I3977="","",IFERROR((INDEX(A:D,MATCH($I3977,D:D,0),2)),""))</f>
        <v/>
      </c>
      <c r="I3977" s="104"/>
      <c r="J3977" s="110" t="s">
        <v>8576</v>
      </c>
      <c r="K3977" s="110" t="s">
        <v>1095</v>
      </c>
      <c r="L3977" s="10" t="s">
        <v>12862</v>
      </c>
    </row>
    <row r="3978" spans="7:12" ht="15" x14ac:dyDescent="0.2">
      <c r="G3978" s="106"/>
      <c r="H3978" s="104" t="str">
        <f t="shared" si="67"/>
        <v/>
      </c>
      <c r="I3978" s="104"/>
      <c r="J3978" s="110" t="s">
        <v>8577</v>
      </c>
      <c r="K3978" s="110" t="s">
        <v>1095</v>
      </c>
      <c r="L3978" s="10" t="s">
        <v>12863</v>
      </c>
    </row>
    <row r="3979" spans="7:12" ht="15" x14ac:dyDescent="0.2">
      <c r="G3979" s="106"/>
      <c r="H3979" s="104" t="str">
        <f t="shared" si="67"/>
        <v/>
      </c>
      <c r="I3979" s="104"/>
      <c r="J3979" s="110" t="s">
        <v>8578</v>
      </c>
      <c r="K3979" s="110" t="s">
        <v>1095</v>
      </c>
      <c r="L3979" s="10" t="s">
        <v>12864</v>
      </c>
    </row>
    <row r="3980" spans="7:12" ht="15" x14ac:dyDescent="0.2">
      <c r="G3980" s="106"/>
      <c r="H3980" s="104" t="str">
        <f t="shared" si="67"/>
        <v/>
      </c>
      <c r="I3980" s="104"/>
      <c r="J3980" s="110" t="s">
        <v>8579</v>
      </c>
      <c r="K3980" s="110" t="s">
        <v>1095</v>
      </c>
      <c r="L3980" s="10" t="s">
        <v>12865</v>
      </c>
    </row>
    <row r="3981" spans="7:12" ht="15" x14ac:dyDescent="0.2">
      <c r="G3981" s="106"/>
      <c r="H3981" s="104" t="str">
        <f t="shared" si="67"/>
        <v/>
      </c>
      <c r="I3981" s="104"/>
      <c r="J3981" s="110" t="s">
        <v>8580</v>
      </c>
      <c r="K3981" s="110" t="s">
        <v>1095</v>
      </c>
      <c r="L3981" s="10" t="s">
        <v>12866</v>
      </c>
    </row>
    <row r="3982" spans="7:12" ht="15" x14ac:dyDescent="0.2">
      <c r="G3982" s="106"/>
      <c r="H3982" s="104" t="str">
        <f t="shared" si="67"/>
        <v/>
      </c>
      <c r="I3982" s="104"/>
      <c r="J3982" s="110" t="s">
        <v>8581</v>
      </c>
      <c r="K3982" s="110" t="s">
        <v>1095</v>
      </c>
      <c r="L3982" s="10" t="s">
        <v>12867</v>
      </c>
    </row>
    <row r="3983" spans="7:12" ht="15" x14ac:dyDescent="0.2">
      <c r="G3983" s="106"/>
      <c r="H3983" s="104" t="str">
        <f t="shared" si="67"/>
        <v/>
      </c>
      <c r="I3983" s="104"/>
      <c r="J3983" s="110" t="s">
        <v>8582</v>
      </c>
      <c r="K3983" s="110" t="s">
        <v>1095</v>
      </c>
      <c r="L3983" s="10" t="s">
        <v>12868</v>
      </c>
    </row>
    <row r="3984" spans="7:12" ht="15" x14ac:dyDescent="0.2">
      <c r="G3984" s="106"/>
      <c r="H3984" s="104" t="str">
        <f t="shared" si="67"/>
        <v/>
      </c>
      <c r="I3984" s="104"/>
      <c r="J3984" s="110" t="s">
        <v>14670</v>
      </c>
      <c r="K3984" s="110" t="s">
        <v>1095</v>
      </c>
      <c r="L3984" s="10" t="s">
        <v>12869</v>
      </c>
    </row>
    <row r="3985" spans="7:12" ht="15" x14ac:dyDescent="0.2">
      <c r="G3985" s="106"/>
      <c r="H3985" s="104" t="str">
        <f t="shared" si="67"/>
        <v/>
      </c>
      <c r="I3985" s="104"/>
      <c r="J3985" s="110" t="s">
        <v>8583</v>
      </c>
      <c r="K3985" s="110" t="s">
        <v>1095</v>
      </c>
      <c r="L3985" s="10" t="s">
        <v>12870</v>
      </c>
    </row>
    <row r="3986" spans="7:12" ht="15" x14ac:dyDescent="0.2">
      <c r="G3986" s="106"/>
      <c r="H3986" s="104" t="str">
        <f t="shared" si="67"/>
        <v/>
      </c>
      <c r="I3986" s="104"/>
      <c r="J3986" s="110" t="s">
        <v>8584</v>
      </c>
      <c r="K3986" s="110" t="s">
        <v>1095</v>
      </c>
      <c r="L3986" s="10" t="s">
        <v>1095</v>
      </c>
    </row>
    <row r="3987" spans="7:12" ht="15" x14ac:dyDescent="0.2">
      <c r="G3987" s="106"/>
      <c r="H3987" s="104" t="str">
        <f t="shared" si="67"/>
        <v/>
      </c>
      <c r="I3987" s="104"/>
      <c r="J3987" s="110" t="s">
        <v>8585</v>
      </c>
      <c r="K3987" s="110" t="s">
        <v>1095</v>
      </c>
      <c r="L3987" s="10" t="s">
        <v>12871</v>
      </c>
    </row>
    <row r="3988" spans="7:12" ht="15" x14ac:dyDescent="0.2">
      <c r="G3988" s="106"/>
      <c r="H3988" s="104" t="str">
        <f t="shared" si="67"/>
        <v/>
      </c>
      <c r="I3988" s="104"/>
      <c r="J3988" s="110" t="s">
        <v>8586</v>
      </c>
      <c r="K3988" s="110" t="s">
        <v>1095</v>
      </c>
      <c r="L3988" s="10" t="s">
        <v>12872</v>
      </c>
    </row>
    <row r="3989" spans="7:12" ht="15" x14ac:dyDescent="0.2">
      <c r="G3989" s="106"/>
      <c r="H3989" s="104" t="str">
        <f t="shared" si="67"/>
        <v/>
      </c>
      <c r="I3989" s="104"/>
      <c r="J3989" s="110" t="s">
        <v>8587</v>
      </c>
      <c r="K3989" s="110" t="s">
        <v>1095</v>
      </c>
      <c r="L3989" s="10" t="s">
        <v>12873</v>
      </c>
    </row>
    <row r="3990" spans="7:12" ht="15" x14ac:dyDescent="0.2">
      <c r="G3990" s="106"/>
      <c r="H3990" s="104" t="str">
        <f t="shared" si="67"/>
        <v/>
      </c>
      <c r="I3990" s="104"/>
      <c r="J3990" s="110" t="s">
        <v>14671</v>
      </c>
      <c r="K3990" s="110" t="s">
        <v>1095</v>
      </c>
      <c r="L3990" s="10" t="s">
        <v>12874</v>
      </c>
    </row>
    <row r="3991" spans="7:12" ht="15" x14ac:dyDescent="0.2">
      <c r="G3991" s="106"/>
      <c r="H3991" s="104" t="str">
        <f t="shared" si="67"/>
        <v/>
      </c>
      <c r="I3991" s="104"/>
      <c r="J3991" s="110" t="s">
        <v>14672</v>
      </c>
      <c r="K3991" s="110" t="s">
        <v>1095</v>
      </c>
      <c r="L3991" s="10" t="s">
        <v>12875</v>
      </c>
    </row>
    <row r="3992" spans="7:12" ht="15" x14ac:dyDescent="0.2">
      <c r="G3992" s="106"/>
      <c r="H3992" s="104" t="str">
        <f t="shared" si="67"/>
        <v/>
      </c>
      <c r="I3992" s="104"/>
      <c r="J3992" s="110" t="s">
        <v>8588</v>
      </c>
      <c r="K3992" s="110" t="s">
        <v>1095</v>
      </c>
      <c r="L3992" s="10" t="s">
        <v>12876</v>
      </c>
    </row>
    <row r="3993" spans="7:12" ht="15" x14ac:dyDescent="0.2">
      <c r="G3993" s="106"/>
      <c r="H3993" s="104" t="str">
        <f t="shared" si="67"/>
        <v/>
      </c>
      <c r="I3993" s="104"/>
      <c r="J3993" s="110" t="s">
        <v>14673</v>
      </c>
      <c r="K3993" s="110" t="s">
        <v>1095</v>
      </c>
      <c r="L3993" s="10" t="s">
        <v>12877</v>
      </c>
    </row>
    <row r="3994" spans="7:12" ht="15" x14ac:dyDescent="0.2">
      <c r="G3994" s="106"/>
      <c r="H3994" s="104" t="str">
        <f t="shared" si="67"/>
        <v/>
      </c>
      <c r="I3994" s="104"/>
      <c r="J3994" s="110" t="s">
        <v>14048</v>
      </c>
      <c r="K3994" s="110" t="s">
        <v>1095</v>
      </c>
      <c r="L3994" s="10" t="s">
        <v>12878</v>
      </c>
    </row>
    <row r="3995" spans="7:12" ht="15" x14ac:dyDescent="0.2">
      <c r="G3995" s="106"/>
      <c r="H3995" s="104" t="str">
        <f t="shared" si="67"/>
        <v/>
      </c>
      <c r="I3995" s="104"/>
      <c r="J3995" s="110" t="s">
        <v>8589</v>
      </c>
      <c r="K3995" s="110" t="s">
        <v>1095</v>
      </c>
      <c r="L3995" s="10" t="s">
        <v>12879</v>
      </c>
    </row>
    <row r="3996" spans="7:12" ht="15" x14ac:dyDescent="0.2">
      <c r="G3996" s="106"/>
      <c r="H3996" s="104" t="str">
        <f t="shared" si="67"/>
        <v/>
      </c>
      <c r="I3996" s="104"/>
      <c r="J3996" s="110" t="s">
        <v>8590</v>
      </c>
      <c r="K3996" s="110" t="s">
        <v>1095</v>
      </c>
      <c r="L3996" s="10" t="s">
        <v>12880</v>
      </c>
    </row>
    <row r="3997" spans="7:12" ht="15" x14ac:dyDescent="0.2">
      <c r="G3997" s="106"/>
      <c r="H3997" s="104" t="str">
        <f t="shared" si="67"/>
        <v/>
      </c>
      <c r="I3997" s="104"/>
      <c r="J3997" s="110" t="s">
        <v>8591</v>
      </c>
      <c r="K3997" s="110" t="s">
        <v>1095</v>
      </c>
      <c r="L3997" s="10" t="s">
        <v>12881</v>
      </c>
    </row>
    <row r="3998" spans="7:12" ht="15" x14ac:dyDescent="0.2">
      <c r="G3998" s="106"/>
      <c r="H3998" s="104" t="str">
        <f t="shared" si="67"/>
        <v/>
      </c>
      <c r="I3998" s="104"/>
      <c r="J3998" s="110" t="s">
        <v>8592</v>
      </c>
      <c r="K3998" s="110" t="s">
        <v>1095</v>
      </c>
      <c r="L3998" s="10" t="s">
        <v>12882</v>
      </c>
    </row>
    <row r="3999" spans="7:12" ht="15" x14ac:dyDescent="0.2">
      <c r="G3999" s="106"/>
      <c r="H3999" s="104" t="str">
        <f t="shared" si="67"/>
        <v/>
      </c>
      <c r="I3999" s="104"/>
      <c r="J3999" s="110" t="s">
        <v>8593</v>
      </c>
      <c r="K3999" s="110" t="s">
        <v>1095</v>
      </c>
      <c r="L3999" s="10" t="s">
        <v>12883</v>
      </c>
    </row>
    <row r="4000" spans="7:12" ht="15" x14ac:dyDescent="0.2">
      <c r="G4000" s="106"/>
      <c r="H4000" s="104" t="str">
        <f t="shared" si="67"/>
        <v/>
      </c>
      <c r="I4000" s="104"/>
      <c r="J4000" s="110" t="s">
        <v>14674</v>
      </c>
      <c r="K4000" s="110" t="s">
        <v>1095</v>
      </c>
      <c r="L4000" s="10" t="s">
        <v>12884</v>
      </c>
    </row>
    <row r="4001" spans="7:12" ht="15" x14ac:dyDescent="0.2">
      <c r="G4001" s="106"/>
      <c r="H4001" s="104" t="str">
        <f t="shared" si="67"/>
        <v/>
      </c>
      <c r="I4001" s="104"/>
      <c r="J4001" s="110" t="s">
        <v>8594</v>
      </c>
      <c r="K4001" s="110" t="s">
        <v>1095</v>
      </c>
      <c r="L4001" s="10" t="s">
        <v>12885</v>
      </c>
    </row>
    <row r="4002" spans="7:12" ht="15" x14ac:dyDescent="0.2">
      <c r="G4002" s="106"/>
      <c r="H4002" s="104" t="str">
        <f t="shared" si="67"/>
        <v/>
      </c>
      <c r="I4002" s="104"/>
      <c r="J4002" s="110" t="s">
        <v>8595</v>
      </c>
      <c r="K4002" s="110" t="s">
        <v>1095</v>
      </c>
      <c r="L4002" s="10" t="s">
        <v>12886</v>
      </c>
    </row>
    <row r="4003" spans="7:12" ht="15" x14ac:dyDescent="0.2">
      <c r="G4003" s="106"/>
      <c r="H4003" s="104" t="str">
        <f t="shared" si="67"/>
        <v/>
      </c>
      <c r="I4003" s="104"/>
      <c r="J4003" s="110" t="s">
        <v>8596</v>
      </c>
      <c r="K4003" s="110" t="s">
        <v>1095</v>
      </c>
      <c r="L4003" s="10" t="s">
        <v>12887</v>
      </c>
    </row>
    <row r="4004" spans="7:12" ht="15" x14ac:dyDescent="0.2">
      <c r="G4004" s="106"/>
      <c r="H4004" s="104" t="str">
        <f t="shared" si="67"/>
        <v/>
      </c>
      <c r="I4004" s="104"/>
      <c r="J4004" s="110" t="s">
        <v>8597</v>
      </c>
      <c r="K4004" s="110" t="s">
        <v>1095</v>
      </c>
      <c r="L4004" s="10" t="s">
        <v>12888</v>
      </c>
    </row>
    <row r="4005" spans="7:12" ht="15" x14ac:dyDescent="0.2">
      <c r="G4005" s="106"/>
      <c r="H4005" s="104" t="str">
        <f t="shared" si="67"/>
        <v/>
      </c>
      <c r="I4005" s="104"/>
      <c r="J4005" s="110" t="s">
        <v>8598</v>
      </c>
      <c r="K4005" s="110" t="s">
        <v>1095</v>
      </c>
      <c r="L4005" s="10" t="s">
        <v>12889</v>
      </c>
    </row>
    <row r="4006" spans="7:12" ht="15" x14ac:dyDescent="0.2">
      <c r="G4006" s="106"/>
      <c r="H4006" s="104" t="str">
        <f t="shared" si="67"/>
        <v/>
      </c>
      <c r="I4006" s="104"/>
      <c r="J4006" s="110" t="s">
        <v>8599</v>
      </c>
      <c r="K4006" s="110" t="s">
        <v>1095</v>
      </c>
      <c r="L4006" s="10" t="s">
        <v>12890</v>
      </c>
    </row>
    <row r="4007" spans="7:12" ht="15" x14ac:dyDescent="0.2">
      <c r="G4007" s="106"/>
      <c r="H4007" s="104" t="str">
        <f t="shared" si="67"/>
        <v/>
      </c>
      <c r="I4007" s="104"/>
      <c r="J4007" s="110" t="s">
        <v>8600</v>
      </c>
      <c r="K4007" s="110" t="s">
        <v>1095</v>
      </c>
      <c r="L4007" s="10" t="s">
        <v>12891</v>
      </c>
    </row>
    <row r="4008" spans="7:12" ht="15" x14ac:dyDescent="0.2">
      <c r="G4008" s="106"/>
      <c r="H4008" s="104" t="str">
        <f t="shared" si="67"/>
        <v/>
      </c>
      <c r="I4008" s="104"/>
      <c r="J4008" s="110" t="s">
        <v>8601</v>
      </c>
      <c r="K4008" s="110" t="s">
        <v>1095</v>
      </c>
      <c r="L4008" s="10" t="s">
        <v>12892</v>
      </c>
    </row>
    <row r="4009" spans="7:12" ht="15" x14ac:dyDescent="0.2">
      <c r="G4009" s="106"/>
      <c r="H4009" s="104" t="str">
        <f t="shared" si="67"/>
        <v/>
      </c>
      <c r="I4009" s="104"/>
      <c r="J4009" s="110" t="s">
        <v>14675</v>
      </c>
      <c r="K4009" s="110" t="s">
        <v>1095</v>
      </c>
      <c r="L4009" s="10" t="s">
        <v>12893</v>
      </c>
    </row>
    <row r="4010" spans="7:12" ht="15" x14ac:dyDescent="0.2">
      <c r="G4010" s="106"/>
      <c r="H4010" s="104" t="str">
        <f t="shared" si="67"/>
        <v/>
      </c>
      <c r="I4010" s="104"/>
      <c r="J4010" s="110" t="s">
        <v>14676</v>
      </c>
      <c r="K4010" s="110" t="s">
        <v>1095</v>
      </c>
      <c r="L4010" s="10" t="s">
        <v>12894</v>
      </c>
    </row>
    <row r="4011" spans="7:12" ht="15" x14ac:dyDescent="0.2">
      <c r="G4011" s="106"/>
      <c r="H4011" s="104" t="str">
        <f t="shared" si="67"/>
        <v/>
      </c>
      <c r="I4011" s="104"/>
      <c r="J4011" s="110" t="s">
        <v>8602</v>
      </c>
      <c r="K4011" s="110" t="s">
        <v>1095</v>
      </c>
      <c r="L4011" s="10" t="s">
        <v>12895</v>
      </c>
    </row>
    <row r="4012" spans="7:12" ht="15" x14ac:dyDescent="0.2">
      <c r="G4012" s="106"/>
      <c r="H4012" s="104" t="str">
        <f t="shared" si="67"/>
        <v/>
      </c>
      <c r="I4012" s="104"/>
      <c r="J4012" s="110" t="s">
        <v>8603</v>
      </c>
      <c r="K4012" s="110" t="s">
        <v>1095</v>
      </c>
      <c r="L4012" s="10" t="s">
        <v>12896</v>
      </c>
    </row>
    <row r="4013" spans="7:12" ht="15" x14ac:dyDescent="0.2">
      <c r="G4013" s="106"/>
      <c r="H4013" s="104" t="str">
        <f t="shared" si="67"/>
        <v/>
      </c>
      <c r="I4013" s="104"/>
      <c r="J4013" s="110" t="s">
        <v>14677</v>
      </c>
      <c r="K4013" s="110" t="s">
        <v>1095</v>
      </c>
      <c r="L4013" s="10" t="s">
        <v>12897</v>
      </c>
    </row>
    <row r="4014" spans="7:12" ht="15" x14ac:dyDescent="0.2">
      <c r="G4014" s="106"/>
      <c r="H4014" s="104" t="str">
        <f t="shared" si="67"/>
        <v/>
      </c>
      <c r="I4014" s="104"/>
      <c r="J4014" s="110" t="s">
        <v>8604</v>
      </c>
      <c r="K4014" s="110" t="s">
        <v>1095</v>
      </c>
      <c r="L4014" s="10" t="s">
        <v>12898</v>
      </c>
    </row>
    <row r="4015" spans="7:12" ht="15" x14ac:dyDescent="0.2">
      <c r="G4015" s="106"/>
      <c r="H4015" s="104" t="str">
        <f t="shared" si="67"/>
        <v/>
      </c>
      <c r="I4015" s="104"/>
      <c r="J4015" s="110" t="s">
        <v>8605</v>
      </c>
      <c r="K4015" s="110" t="s">
        <v>1095</v>
      </c>
      <c r="L4015" s="10" t="s">
        <v>12899</v>
      </c>
    </row>
    <row r="4016" spans="7:12" ht="15" x14ac:dyDescent="0.2">
      <c r="G4016" s="106"/>
      <c r="H4016" s="104" t="str">
        <f t="shared" si="67"/>
        <v/>
      </c>
      <c r="I4016" s="104"/>
      <c r="J4016" s="110" t="s">
        <v>14678</v>
      </c>
      <c r="K4016" s="110" t="s">
        <v>1095</v>
      </c>
      <c r="L4016" s="10" t="s">
        <v>12900</v>
      </c>
    </row>
    <row r="4017" spans="7:12" ht="15" x14ac:dyDescent="0.2">
      <c r="G4017" s="106"/>
      <c r="H4017" s="104" t="str">
        <f t="shared" si="67"/>
        <v/>
      </c>
      <c r="I4017" s="104"/>
      <c r="J4017" s="110" t="s">
        <v>8606</v>
      </c>
      <c r="K4017" s="110" t="s">
        <v>1095</v>
      </c>
      <c r="L4017" s="10" t="s">
        <v>12901</v>
      </c>
    </row>
    <row r="4018" spans="7:12" ht="15" x14ac:dyDescent="0.2">
      <c r="G4018" s="106"/>
      <c r="H4018" s="104" t="str">
        <f t="shared" si="67"/>
        <v/>
      </c>
      <c r="I4018" s="104"/>
      <c r="J4018" s="110" t="s">
        <v>14679</v>
      </c>
      <c r="K4018" s="110" t="s">
        <v>1095</v>
      </c>
      <c r="L4018" s="10" t="s">
        <v>12902</v>
      </c>
    </row>
    <row r="4019" spans="7:12" ht="15" x14ac:dyDescent="0.2">
      <c r="G4019" s="106"/>
      <c r="H4019" s="104" t="str">
        <f t="shared" si="67"/>
        <v/>
      </c>
      <c r="I4019" s="104"/>
      <c r="J4019" s="110" t="s">
        <v>8607</v>
      </c>
      <c r="K4019" s="110" t="s">
        <v>1095</v>
      </c>
      <c r="L4019" s="10" t="s">
        <v>12903</v>
      </c>
    </row>
    <row r="4020" spans="7:12" ht="15" x14ac:dyDescent="0.2">
      <c r="G4020" s="106"/>
      <c r="H4020" s="104" t="str">
        <f t="shared" si="67"/>
        <v/>
      </c>
      <c r="I4020" s="104"/>
      <c r="J4020" s="110" t="s">
        <v>8608</v>
      </c>
      <c r="K4020" s="110" t="s">
        <v>1095</v>
      </c>
      <c r="L4020" s="10" t="s">
        <v>12904</v>
      </c>
    </row>
    <row r="4021" spans="7:12" ht="15" x14ac:dyDescent="0.2">
      <c r="G4021" s="106"/>
      <c r="H4021" s="104" t="str">
        <f t="shared" si="67"/>
        <v/>
      </c>
      <c r="I4021" s="104"/>
      <c r="J4021" s="110" t="s">
        <v>8609</v>
      </c>
      <c r="K4021" s="110" t="s">
        <v>1095</v>
      </c>
      <c r="L4021" s="10" t="s">
        <v>12905</v>
      </c>
    </row>
    <row r="4022" spans="7:12" ht="15" x14ac:dyDescent="0.2">
      <c r="G4022" s="106"/>
      <c r="H4022" s="104" t="str">
        <f t="shared" si="67"/>
        <v/>
      </c>
      <c r="I4022" s="104"/>
      <c r="J4022" s="110" t="s">
        <v>8610</v>
      </c>
      <c r="K4022" s="110" t="s">
        <v>1095</v>
      </c>
      <c r="L4022" s="10" t="s">
        <v>12906</v>
      </c>
    </row>
    <row r="4023" spans="7:12" ht="15" x14ac:dyDescent="0.2">
      <c r="G4023" s="106"/>
      <c r="H4023" s="104" t="str">
        <f t="shared" si="67"/>
        <v/>
      </c>
      <c r="I4023" s="104"/>
      <c r="J4023" s="110" t="s">
        <v>8611</v>
      </c>
      <c r="K4023" s="110" t="s">
        <v>1095</v>
      </c>
      <c r="L4023" s="10" t="s">
        <v>12907</v>
      </c>
    </row>
    <row r="4024" spans="7:12" ht="15" x14ac:dyDescent="0.2">
      <c r="G4024" s="106"/>
      <c r="H4024" s="104" t="str">
        <f t="shared" si="67"/>
        <v/>
      </c>
      <c r="I4024" s="104"/>
      <c r="J4024" s="110" t="s">
        <v>14680</v>
      </c>
      <c r="K4024" s="110" t="s">
        <v>1095</v>
      </c>
      <c r="L4024" s="10" t="s">
        <v>12908</v>
      </c>
    </row>
    <row r="4025" spans="7:12" ht="15" x14ac:dyDescent="0.2">
      <c r="G4025" s="106"/>
      <c r="H4025" s="104" t="str">
        <f t="shared" si="67"/>
        <v/>
      </c>
      <c r="I4025" s="104"/>
      <c r="J4025" s="110" t="s">
        <v>14681</v>
      </c>
      <c r="K4025" s="110" t="s">
        <v>1095</v>
      </c>
      <c r="L4025" s="10" t="s">
        <v>12909</v>
      </c>
    </row>
    <row r="4026" spans="7:12" ht="15" x14ac:dyDescent="0.2">
      <c r="G4026" s="106"/>
      <c r="H4026" s="104" t="str">
        <f t="shared" si="67"/>
        <v/>
      </c>
      <c r="I4026" s="104"/>
      <c r="J4026" s="110" t="s">
        <v>8612</v>
      </c>
      <c r="K4026" s="110" t="s">
        <v>1095</v>
      </c>
      <c r="L4026" s="10" t="s">
        <v>12910</v>
      </c>
    </row>
    <row r="4027" spans="7:12" ht="15" x14ac:dyDescent="0.2">
      <c r="G4027" s="106"/>
      <c r="H4027" s="104" t="str">
        <f t="shared" si="67"/>
        <v/>
      </c>
      <c r="I4027" s="104"/>
      <c r="J4027" s="110" t="s">
        <v>8613</v>
      </c>
      <c r="K4027" s="110" t="s">
        <v>1095</v>
      </c>
      <c r="L4027" s="10" t="s">
        <v>12911</v>
      </c>
    </row>
    <row r="4028" spans="7:12" ht="15" x14ac:dyDescent="0.2">
      <c r="G4028" s="106"/>
      <c r="H4028" s="104" t="str">
        <f t="shared" si="67"/>
        <v/>
      </c>
      <c r="I4028" s="104"/>
      <c r="J4028" s="110" t="s">
        <v>8614</v>
      </c>
      <c r="K4028" s="110" t="s">
        <v>1095</v>
      </c>
      <c r="L4028" s="10" t="s">
        <v>12912</v>
      </c>
    </row>
    <row r="4029" spans="7:12" ht="15" x14ac:dyDescent="0.2">
      <c r="G4029" s="106"/>
      <c r="H4029" s="104" t="str">
        <f t="shared" si="67"/>
        <v/>
      </c>
      <c r="I4029" s="104"/>
      <c r="J4029" s="110" t="s">
        <v>8615</v>
      </c>
      <c r="K4029" s="110" t="s">
        <v>1095</v>
      </c>
      <c r="L4029" s="10" t="s">
        <v>12913</v>
      </c>
    </row>
    <row r="4030" spans="7:12" ht="15" x14ac:dyDescent="0.2">
      <c r="G4030" s="106"/>
      <c r="H4030" s="104" t="str">
        <f t="shared" si="67"/>
        <v/>
      </c>
      <c r="I4030" s="104"/>
      <c r="J4030" s="110" t="s">
        <v>8616</v>
      </c>
      <c r="K4030" s="110" t="s">
        <v>1095</v>
      </c>
      <c r="L4030" s="10" t="s">
        <v>12914</v>
      </c>
    </row>
    <row r="4031" spans="7:12" ht="15" x14ac:dyDescent="0.2">
      <c r="G4031" s="106"/>
      <c r="H4031" s="104" t="str">
        <f t="shared" si="67"/>
        <v/>
      </c>
      <c r="I4031" s="104"/>
      <c r="J4031" s="110" t="s">
        <v>14682</v>
      </c>
      <c r="K4031" s="110" t="s">
        <v>1095</v>
      </c>
      <c r="L4031" s="10" t="s">
        <v>12915</v>
      </c>
    </row>
    <row r="4032" spans="7:12" ht="15" x14ac:dyDescent="0.2">
      <c r="G4032" s="106"/>
      <c r="H4032" s="104" t="str">
        <f t="shared" si="67"/>
        <v/>
      </c>
      <c r="I4032" s="104"/>
      <c r="J4032" s="110" t="s">
        <v>8617</v>
      </c>
      <c r="K4032" s="110" t="s">
        <v>1095</v>
      </c>
      <c r="L4032" s="10" t="s">
        <v>12916</v>
      </c>
    </row>
    <row r="4033" spans="7:12" ht="15" x14ac:dyDescent="0.2">
      <c r="G4033" s="106"/>
      <c r="H4033" s="104" t="str">
        <f t="shared" si="67"/>
        <v/>
      </c>
      <c r="I4033" s="104"/>
      <c r="J4033" s="110" t="s">
        <v>8618</v>
      </c>
      <c r="K4033" s="110" t="s">
        <v>1095</v>
      </c>
      <c r="L4033" s="10" t="s">
        <v>12917</v>
      </c>
    </row>
    <row r="4034" spans="7:12" ht="15" x14ac:dyDescent="0.2">
      <c r="G4034" s="106"/>
      <c r="H4034" s="104" t="str">
        <f t="shared" si="67"/>
        <v/>
      </c>
      <c r="I4034" s="104"/>
      <c r="J4034" s="110" t="s">
        <v>8619</v>
      </c>
      <c r="K4034" s="110" t="s">
        <v>1095</v>
      </c>
      <c r="L4034" s="10" t="s">
        <v>12918</v>
      </c>
    </row>
    <row r="4035" spans="7:12" ht="15" x14ac:dyDescent="0.2">
      <c r="G4035" s="106"/>
      <c r="H4035" s="104" t="str">
        <f t="shared" si="67"/>
        <v/>
      </c>
      <c r="I4035" s="104"/>
      <c r="J4035" s="110" t="s">
        <v>8620</v>
      </c>
      <c r="K4035" s="110" t="s">
        <v>1095</v>
      </c>
      <c r="L4035" s="10" t="s">
        <v>12919</v>
      </c>
    </row>
    <row r="4036" spans="7:12" ht="15" x14ac:dyDescent="0.2">
      <c r="G4036" s="106"/>
      <c r="H4036" s="104" t="str">
        <f t="shared" si="67"/>
        <v/>
      </c>
      <c r="I4036" s="104"/>
      <c r="J4036" s="110" t="s">
        <v>8621</v>
      </c>
      <c r="K4036" s="110" t="s">
        <v>1095</v>
      </c>
      <c r="L4036" s="10" t="s">
        <v>12917</v>
      </c>
    </row>
    <row r="4037" spans="7:12" ht="15" x14ac:dyDescent="0.2">
      <c r="G4037" s="106"/>
      <c r="H4037" s="104" t="str">
        <f t="shared" si="67"/>
        <v/>
      </c>
      <c r="I4037" s="104"/>
      <c r="J4037" s="110" t="s">
        <v>8622</v>
      </c>
      <c r="K4037" s="110" t="s">
        <v>1095</v>
      </c>
      <c r="L4037" s="10" t="s">
        <v>12920</v>
      </c>
    </row>
    <row r="4038" spans="7:12" ht="15" x14ac:dyDescent="0.2">
      <c r="G4038" s="106"/>
      <c r="H4038" s="104" t="str">
        <f t="shared" si="67"/>
        <v/>
      </c>
      <c r="I4038" s="104"/>
      <c r="J4038" s="110" t="s">
        <v>14683</v>
      </c>
      <c r="K4038" s="110" t="s">
        <v>1095</v>
      </c>
      <c r="L4038" s="10" t="s">
        <v>12921</v>
      </c>
    </row>
    <row r="4039" spans="7:12" ht="15" x14ac:dyDescent="0.2">
      <c r="G4039" s="106"/>
      <c r="H4039" s="104" t="str">
        <f t="shared" si="67"/>
        <v/>
      </c>
      <c r="I4039" s="104"/>
      <c r="J4039" s="110" t="s">
        <v>8623</v>
      </c>
      <c r="K4039" s="110" t="s">
        <v>1095</v>
      </c>
      <c r="L4039" s="10" t="s">
        <v>12922</v>
      </c>
    </row>
    <row r="4040" spans="7:12" ht="15" x14ac:dyDescent="0.2">
      <c r="G4040" s="106"/>
      <c r="H4040" s="104" t="str">
        <f t="shared" si="67"/>
        <v/>
      </c>
      <c r="I4040" s="104"/>
      <c r="J4040" s="110" t="s">
        <v>14684</v>
      </c>
      <c r="K4040" s="110" t="s">
        <v>1095</v>
      </c>
      <c r="L4040" s="10" t="s">
        <v>12923</v>
      </c>
    </row>
    <row r="4041" spans="7:12" ht="15" x14ac:dyDescent="0.2">
      <c r="G4041" s="106"/>
      <c r="H4041" s="104" t="str">
        <f t="shared" ref="H4041:H4104" si="68">IF(I4041="","",IFERROR((INDEX(A:D,MATCH($I4041,D:D,0),2)),""))</f>
        <v/>
      </c>
      <c r="I4041" s="104"/>
      <c r="J4041" s="110" t="s">
        <v>14685</v>
      </c>
      <c r="K4041" s="110" t="s">
        <v>1095</v>
      </c>
      <c r="L4041" s="10" t="s">
        <v>12924</v>
      </c>
    </row>
    <row r="4042" spans="7:12" ht="15" x14ac:dyDescent="0.2">
      <c r="G4042" s="106"/>
      <c r="H4042" s="104" t="str">
        <f t="shared" si="68"/>
        <v/>
      </c>
      <c r="I4042" s="104"/>
      <c r="J4042" s="110" t="s">
        <v>8624</v>
      </c>
      <c r="K4042" s="110" t="s">
        <v>1095</v>
      </c>
      <c r="L4042" s="10" t="s">
        <v>12925</v>
      </c>
    </row>
    <row r="4043" spans="7:12" ht="15" x14ac:dyDescent="0.2">
      <c r="G4043" s="106"/>
      <c r="H4043" s="104" t="str">
        <f t="shared" si="68"/>
        <v/>
      </c>
      <c r="I4043" s="104"/>
      <c r="J4043" s="110" t="s">
        <v>8625</v>
      </c>
      <c r="K4043" s="110" t="s">
        <v>1095</v>
      </c>
      <c r="L4043" s="10" t="s">
        <v>12926</v>
      </c>
    </row>
    <row r="4044" spans="7:12" ht="15" x14ac:dyDescent="0.2">
      <c r="G4044" s="106"/>
      <c r="H4044" s="104" t="str">
        <f t="shared" si="68"/>
        <v/>
      </c>
      <c r="I4044" s="104"/>
      <c r="J4044" s="110" t="s">
        <v>8626</v>
      </c>
      <c r="K4044" s="110" t="s">
        <v>1095</v>
      </c>
      <c r="L4044" s="10" t="s">
        <v>12927</v>
      </c>
    </row>
    <row r="4045" spans="7:12" ht="15" x14ac:dyDescent="0.2">
      <c r="G4045" s="106"/>
      <c r="H4045" s="104" t="str">
        <f t="shared" si="68"/>
        <v/>
      </c>
      <c r="I4045" s="104"/>
      <c r="J4045" s="110" t="s">
        <v>14686</v>
      </c>
      <c r="K4045" s="110" t="s">
        <v>1095</v>
      </c>
      <c r="L4045" s="10" t="s">
        <v>12928</v>
      </c>
    </row>
    <row r="4046" spans="7:12" ht="15" x14ac:dyDescent="0.2">
      <c r="G4046" s="106"/>
      <c r="H4046" s="104" t="str">
        <f t="shared" si="68"/>
        <v/>
      </c>
      <c r="I4046" s="104"/>
      <c r="J4046" s="110" t="s">
        <v>8627</v>
      </c>
      <c r="K4046" s="110" t="s">
        <v>1095</v>
      </c>
      <c r="L4046" s="10" t="s">
        <v>12929</v>
      </c>
    </row>
    <row r="4047" spans="7:12" ht="15" x14ac:dyDescent="0.2">
      <c r="G4047" s="106"/>
      <c r="H4047" s="104" t="str">
        <f t="shared" si="68"/>
        <v/>
      </c>
      <c r="I4047" s="104"/>
      <c r="J4047" s="110" t="s">
        <v>8628</v>
      </c>
      <c r="K4047" s="110" t="s">
        <v>1095</v>
      </c>
      <c r="L4047" s="10" t="s">
        <v>12930</v>
      </c>
    </row>
    <row r="4048" spans="7:12" ht="15" x14ac:dyDescent="0.2">
      <c r="G4048" s="106"/>
      <c r="H4048" s="104" t="str">
        <f t="shared" si="68"/>
        <v/>
      </c>
      <c r="I4048" s="104"/>
      <c r="J4048" s="110" t="s">
        <v>8629</v>
      </c>
      <c r="K4048" s="110" t="s">
        <v>1095</v>
      </c>
      <c r="L4048" s="10" t="s">
        <v>12931</v>
      </c>
    </row>
    <row r="4049" spans="7:12" ht="15" x14ac:dyDescent="0.2">
      <c r="G4049" s="106"/>
      <c r="H4049" s="104" t="str">
        <f t="shared" si="68"/>
        <v/>
      </c>
      <c r="I4049" s="104"/>
      <c r="J4049" s="110" t="s">
        <v>14687</v>
      </c>
      <c r="K4049" s="110" t="s">
        <v>1095</v>
      </c>
      <c r="L4049" s="10" t="s">
        <v>12932</v>
      </c>
    </row>
    <row r="4050" spans="7:12" ht="15" x14ac:dyDescent="0.2">
      <c r="G4050" s="106"/>
      <c r="H4050" s="104" t="str">
        <f t="shared" si="68"/>
        <v/>
      </c>
      <c r="I4050" s="104"/>
      <c r="J4050" s="110" t="s">
        <v>8630</v>
      </c>
      <c r="K4050" s="110" t="s">
        <v>1095</v>
      </c>
      <c r="L4050" s="10" t="s">
        <v>12933</v>
      </c>
    </row>
    <row r="4051" spans="7:12" ht="15" x14ac:dyDescent="0.2">
      <c r="G4051" s="106"/>
      <c r="H4051" s="104" t="str">
        <f t="shared" si="68"/>
        <v/>
      </c>
      <c r="I4051" s="104"/>
      <c r="J4051" s="110" t="s">
        <v>8631</v>
      </c>
      <c r="K4051" s="110" t="s">
        <v>1095</v>
      </c>
      <c r="L4051" s="10" t="s">
        <v>12934</v>
      </c>
    </row>
    <row r="4052" spans="7:12" ht="15" x14ac:dyDescent="0.2">
      <c r="G4052" s="106"/>
      <c r="H4052" s="104" t="str">
        <f t="shared" si="68"/>
        <v/>
      </c>
      <c r="I4052" s="104"/>
      <c r="J4052" s="110" t="s">
        <v>8632</v>
      </c>
      <c r="K4052" s="110" t="s">
        <v>1095</v>
      </c>
      <c r="L4052" s="10" t="s">
        <v>12935</v>
      </c>
    </row>
    <row r="4053" spans="7:12" ht="15" x14ac:dyDescent="0.2">
      <c r="G4053" s="106"/>
      <c r="H4053" s="104" t="str">
        <f t="shared" si="68"/>
        <v/>
      </c>
      <c r="I4053" s="104"/>
      <c r="J4053" s="110" t="s">
        <v>8633</v>
      </c>
      <c r="K4053" s="110" t="s">
        <v>1095</v>
      </c>
      <c r="L4053" s="10" t="s">
        <v>12936</v>
      </c>
    </row>
    <row r="4054" spans="7:12" ht="15" x14ac:dyDescent="0.2">
      <c r="G4054" s="106"/>
      <c r="H4054" s="104" t="str">
        <f t="shared" si="68"/>
        <v/>
      </c>
      <c r="I4054" s="104"/>
      <c r="J4054" s="110" t="s">
        <v>14688</v>
      </c>
      <c r="K4054" s="110" t="s">
        <v>1095</v>
      </c>
      <c r="L4054" s="10" t="s">
        <v>12937</v>
      </c>
    </row>
    <row r="4055" spans="7:12" ht="15" x14ac:dyDescent="0.2">
      <c r="G4055" s="106"/>
      <c r="H4055" s="104" t="str">
        <f t="shared" si="68"/>
        <v/>
      </c>
      <c r="I4055" s="104"/>
      <c r="J4055" s="110" t="s">
        <v>14689</v>
      </c>
      <c r="K4055" s="110" t="s">
        <v>1095</v>
      </c>
      <c r="L4055" s="10" t="s">
        <v>12938</v>
      </c>
    </row>
    <row r="4056" spans="7:12" ht="15" x14ac:dyDescent="0.2">
      <c r="G4056" s="106"/>
      <c r="H4056" s="104" t="str">
        <f t="shared" si="68"/>
        <v/>
      </c>
      <c r="I4056" s="104"/>
      <c r="J4056" s="110" t="s">
        <v>14690</v>
      </c>
      <c r="K4056" s="110" t="s">
        <v>1095</v>
      </c>
      <c r="L4056" s="10" t="s">
        <v>12939</v>
      </c>
    </row>
    <row r="4057" spans="7:12" ht="15" x14ac:dyDescent="0.2">
      <c r="G4057" s="106"/>
      <c r="H4057" s="104" t="str">
        <f t="shared" si="68"/>
        <v/>
      </c>
      <c r="I4057" s="104"/>
      <c r="J4057" s="110" t="s">
        <v>14691</v>
      </c>
      <c r="K4057" s="110" t="s">
        <v>1095</v>
      </c>
      <c r="L4057" s="10" t="s">
        <v>12940</v>
      </c>
    </row>
    <row r="4058" spans="7:12" ht="15" x14ac:dyDescent="0.2">
      <c r="G4058" s="106"/>
      <c r="H4058" s="104" t="str">
        <f t="shared" si="68"/>
        <v/>
      </c>
      <c r="I4058" s="104"/>
      <c r="J4058" s="110" t="s">
        <v>8634</v>
      </c>
      <c r="K4058" s="110" t="s">
        <v>1095</v>
      </c>
      <c r="L4058" s="10" t="s">
        <v>12941</v>
      </c>
    </row>
    <row r="4059" spans="7:12" ht="15" x14ac:dyDescent="0.2">
      <c r="G4059" s="106"/>
      <c r="H4059" s="104" t="str">
        <f t="shared" si="68"/>
        <v/>
      </c>
      <c r="I4059" s="104"/>
      <c r="J4059" s="110" t="s">
        <v>14692</v>
      </c>
      <c r="K4059" s="110" t="s">
        <v>1095</v>
      </c>
      <c r="L4059" s="10" t="s">
        <v>12942</v>
      </c>
    </row>
    <row r="4060" spans="7:12" ht="15" x14ac:dyDescent="0.2">
      <c r="G4060" s="106"/>
      <c r="H4060" s="104" t="str">
        <f t="shared" si="68"/>
        <v/>
      </c>
      <c r="I4060" s="104"/>
      <c r="J4060" s="110" t="s">
        <v>8635</v>
      </c>
      <c r="K4060" s="110" t="s">
        <v>1095</v>
      </c>
      <c r="L4060" s="10" t="s">
        <v>12943</v>
      </c>
    </row>
    <row r="4061" spans="7:12" ht="15" x14ac:dyDescent="0.2">
      <c r="G4061" s="106"/>
      <c r="H4061" s="104" t="str">
        <f t="shared" si="68"/>
        <v/>
      </c>
      <c r="I4061" s="104"/>
      <c r="J4061" s="110" t="s">
        <v>8636</v>
      </c>
      <c r="K4061" s="110" t="s">
        <v>1095</v>
      </c>
      <c r="L4061" s="10" t="s">
        <v>12944</v>
      </c>
    </row>
    <row r="4062" spans="7:12" ht="15" x14ac:dyDescent="0.2">
      <c r="G4062" s="106"/>
      <c r="H4062" s="104" t="str">
        <f t="shared" si="68"/>
        <v/>
      </c>
      <c r="I4062" s="104"/>
      <c r="J4062" s="110" t="s">
        <v>8637</v>
      </c>
      <c r="K4062" s="110" t="s">
        <v>1095</v>
      </c>
      <c r="L4062" s="10" t="s">
        <v>12945</v>
      </c>
    </row>
    <row r="4063" spans="7:12" ht="15" x14ac:dyDescent="0.2">
      <c r="G4063" s="106"/>
      <c r="H4063" s="104" t="str">
        <f t="shared" si="68"/>
        <v/>
      </c>
      <c r="I4063" s="104"/>
      <c r="J4063" s="110" t="s">
        <v>8638</v>
      </c>
      <c r="K4063" s="110" t="s">
        <v>1095</v>
      </c>
      <c r="L4063" s="10" t="s">
        <v>12946</v>
      </c>
    </row>
    <row r="4064" spans="7:12" ht="15" x14ac:dyDescent="0.2">
      <c r="G4064" s="106"/>
      <c r="H4064" s="104" t="str">
        <f t="shared" si="68"/>
        <v/>
      </c>
      <c r="I4064" s="104"/>
      <c r="J4064" s="110" t="s">
        <v>14693</v>
      </c>
      <c r="K4064" s="110" t="s">
        <v>1095</v>
      </c>
      <c r="L4064" s="10" t="s">
        <v>12947</v>
      </c>
    </row>
    <row r="4065" spans="7:12" ht="15" x14ac:dyDescent="0.2">
      <c r="G4065" s="106"/>
      <c r="H4065" s="104" t="str">
        <f t="shared" si="68"/>
        <v/>
      </c>
      <c r="I4065" s="104"/>
      <c r="J4065" s="110" t="s">
        <v>14694</v>
      </c>
      <c r="K4065" s="110" t="s">
        <v>1095</v>
      </c>
      <c r="L4065" s="10" t="s">
        <v>12948</v>
      </c>
    </row>
    <row r="4066" spans="7:12" ht="15" x14ac:dyDescent="0.2">
      <c r="G4066" s="106"/>
      <c r="H4066" s="104" t="str">
        <f t="shared" si="68"/>
        <v/>
      </c>
      <c r="I4066" s="104"/>
      <c r="J4066" s="110" t="s">
        <v>14695</v>
      </c>
      <c r="K4066" s="110" t="s">
        <v>1095</v>
      </c>
      <c r="L4066" s="10" t="s">
        <v>12949</v>
      </c>
    </row>
    <row r="4067" spans="7:12" ht="15" x14ac:dyDescent="0.2">
      <c r="G4067" s="106"/>
      <c r="H4067" s="104" t="str">
        <f t="shared" si="68"/>
        <v/>
      </c>
      <c r="I4067" s="104"/>
      <c r="J4067" s="110" t="s">
        <v>8639</v>
      </c>
      <c r="K4067" s="110" t="s">
        <v>1095</v>
      </c>
      <c r="L4067" s="10" t="s">
        <v>1095</v>
      </c>
    </row>
    <row r="4068" spans="7:12" ht="15" x14ac:dyDescent="0.2">
      <c r="G4068" s="106"/>
      <c r="H4068" s="104" t="str">
        <f t="shared" si="68"/>
        <v/>
      </c>
      <c r="I4068" s="104"/>
      <c r="J4068" s="110" t="s">
        <v>8640</v>
      </c>
      <c r="K4068" s="110" t="s">
        <v>1095</v>
      </c>
      <c r="L4068" s="10" t="s">
        <v>12950</v>
      </c>
    </row>
    <row r="4069" spans="7:12" ht="15" x14ac:dyDescent="0.2">
      <c r="G4069" s="106"/>
      <c r="H4069" s="104" t="str">
        <f t="shared" si="68"/>
        <v/>
      </c>
      <c r="I4069" s="104"/>
      <c r="J4069" s="110" t="s">
        <v>8641</v>
      </c>
      <c r="K4069" s="110" t="s">
        <v>1095</v>
      </c>
      <c r="L4069" s="10" t="s">
        <v>12951</v>
      </c>
    </row>
    <row r="4070" spans="7:12" ht="15" x14ac:dyDescent="0.2">
      <c r="G4070" s="106"/>
      <c r="H4070" s="104" t="str">
        <f t="shared" si="68"/>
        <v/>
      </c>
      <c r="I4070" s="104"/>
      <c r="J4070" s="110" t="s">
        <v>8642</v>
      </c>
      <c r="K4070" s="110" t="s">
        <v>1095</v>
      </c>
      <c r="L4070" s="10" t="s">
        <v>12952</v>
      </c>
    </row>
    <row r="4071" spans="7:12" ht="15" x14ac:dyDescent="0.2">
      <c r="G4071" s="106"/>
      <c r="H4071" s="104" t="str">
        <f t="shared" si="68"/>
        <v/>
      </c>
      <c r="I4071" s="104"/>
      <c r="J4071" s="110" t="s">
        <v>8643</v>
      </c>
      <c r="K4071" s="110" t="s">
        <v>1095</v>
      </c>
      <c r="L4071" s="10" t="s">
        <v>12953</v>
      </c>
    </row>
    <row r="4072" spans="7:12" ht="15" x14ac:dyDescent="0.2">
      <c r="G4072" s="106"/>
      <c r="H4072" s="104" t="str">
        <f t="shared" si="68"/>
        <v/>
      </c>
      <c r="I4072" s="104"/>
      <c r="J4072" s="110" t="s">
        <v>8644</v>
      </c>
      <c r="K4072" s="110" t="s">
        <v>1095</v>
      </c>
      <c r="L4072" s="10" t="s">
        <v>1095</v>
      </c>
    </row>
    <row r="4073" spans="7:12" ht="15" x14ac:dyDescent="0.2">
      <c r="G4073" s="106"/>
      <c r="H4073" s="104" t="str">
        <f t="shared" si="68"/>
        <v/>
      </c>
      <c r="I4073" s="104"/>
      <c r="J4073" s="110" t="s">
        <v>14696</v>
      </c>
      <c r="K4073" s="110" t="s">
        <v>1095</v>
      </c>
      <c r="L4073" s="10" t="s">
        <v>12954</v>
      </c>
    </row>
    <row r="4074" spans="7:12" ht="15" x14ac:dyDescent="0.2">
      <c r="G4074" s="106"/>
      <c r="H4074" s="104" t="str">
        <f t="shared" si="68"/>
        <v/>
      </c>
      <c r="I4074" s="104"/>
      <c r="J4074" s="110" t="s">
        <v>8645</v>
      </c>
      <c r="K4074" s="110" t="s">
        <v>1095</v>
      </c>
      <c r="L4074" s="10" t="s">
        <v>12955</v>
      </c>
    </row>
    <row r="4075" spans="7:12" ht="15" x14ac:dyDescent="0.2">
      <c r="G4075" s="106"/>
      <c r="H4075" s="104" t="str">
        <f t="shared" si="68"/>
        <v/>
      </c>
      <c r="I4075" s="104"/>
      <c r="J4075" s="110" t="s">
        <v>8647</v>
      </c>
      <c r="K4075" s="110" t="s">
        <v>1095</v>
      </c>
      <c r="L4075" s="10" t="s">
        <v>12957</v>
      </c>
    </row>
    <row r="4076" spans="7:12" ht="15" x14ac:dyDescent="0.2">
      <c r="G4076" s="106"/>
      <c r="H4076" s="104" t="str">
        <f t="shared" si="68"/>
        <v/>
      </c>
      <c r="I4076" s="104"/>
      <c r="J4076" s="110" t="s">
        <v>8648</v>
      </c>
      <c r="K4076" s="110" t="s">
        <v>1095</v>
      </c>
      <c r="L4076" s="10" t="s">
        <v>12958</v>
      </c>
    </row>
    <row r="4077" spans="7:12" ht="15" x14ac:dyDescent="0.2">
      <c r="G4077" s="106"/>
      <c r="H4077" s="104" t="str">
        <f t="shared" si="68"/>
        <v/>
      </c>
      <c r="I4077" s="104"/>
      <c r="J4077" s="110" t="s">
        <v>8649</v>
      </c>
      <c r="K4077" s="110" t="s">
        <v>1095</v>
      </c>
      <c r="L4077" s="10" t="s">
        <v>12959</v>
      </c>
    </row>
    <row r="4078" spans="7:12" ht="15" x14ac:dyDescent="0.2">
      <c r="G4078" s="106"/>
      <c r="H4078" s="104" t="str">
        <f t="shared" si="68"/>
        <v/>
      </c>
      <c r="I4078" s="104"/>
      <c r="J4078" s="110" t="s">
        <v>14697</v>
      </c>
      <c r="K4078" s="110" t="s">
        <v>1095</v>
      </c>
      <c r="L4078" s="10" t="s">
        <v>12960</v>
      </c>
    </row>
    <row r="4079" spans="7:12" ht="15" x14ac:dyDescent="0.2">
      <c r="G4079" s="106"/>
      <c r="H4079" s="104" t="str">
        <f t="shared" si="68"/>
        <v/>
      </c>
      <c r="I4079" s="104"/>
      <c r="J4079" s="110" t="s">
        <v>14698</v>
      </c>
      <c r="K4079" s="110" t="s">
        <v>1095</v>
      </c>
      <c r="L4079" s="10" t="s">
        <v>12961</v>
      </c>
    </row>
    <row r="4080" spans="7:12" ht="15" x14ac:dyDescent="0.2">
      <c r="G4080" s="106"/>
      <c r="H4080" s="104" t="str">
        <f t="shared" si="68"/>
        <v/>
      </c>
      <c r="I4080" s="104"/>
      <c r="J4080" s="110" t="s">
        <v>14699</v>
      </c>
      <c r="K4080" s="110" t="s">
        <v>1095</v>
      </c>
      <c r="L4080" s="10" t="s">
        <v>12962</v>
      </c>
    </row>
    <row r="4081" spans="7:12" ht="15" x14ac:dyDescent="0.2">
      <c r="G4081" s="106"/>
      <c r="H4081" s="104" t="str">
        <f t="shared" si="68"/>
        <v/>
      </c>
      <c r="I4081" s="104"/>
      <c r="J4081" s="110" t="s">
        <v>14700</v>
      </c>
      <c r="K4081" s="110" t="s">
        <v>1095</v>
      </c>
      <c r="L4081" s="10" t="s">
        <v>12964</v>
      </c>
    </row>
    <row r="4082" spans="7:12" ht="15" x14ac:dyDescent="0.2">
      <c r="G4082" s="106"/>
      <c r="H4082" s="104" t="str">
        <f t="shared" si="68"/>
        <v/>
      </c>
      <c r="I4082" s="104"/>
      <c r="J4082" s="110" t="s">
        <v>14701</v>
      </c>
      <c r="K4082" s="110" t="s">
        <v>1095</v>
      </c>
      <c r="L4082" s="10" t="s">
        <v>12965</v>
      </c>
    </row>
    <row r="4083" spans="7:12" ht="15" x14ac:dyDescent="0.2">
      <c r="G4083" s="106"/>
      <c r="H4083" s="104" t="str">
        <f t="shared" si="68"/>
        <v/>
      </c>
      <c r="I4083" s="104"/>
      <c r="J4083" s="110" t="s">
        <v>8651</v>
      </c>
      <c r="K4083" s="110" t="s">
        <v>1095</v>
      </c>
      <c r="L4083" s="10" t="s">
        <v>12966</v>
      </c>
    </row>
    <row r="4084" spans="7:12" ht="15" x14ac:dyDescent="0.2">
      <c r="G4084" s="106"/>
      <c r="H4084" s="104" t="str">
        <f t="shared" si="68"/>
        <v/>
      </c>
      <c r="I4084" s="104"/>
      <c r="J4084" s="110" t="s">
        <v>8652</v>
      </c>
      <c r="K4084" s="110" t="s">
        <v>1095</v>
      </c>
      <c r="L4084" s="10" t="s">
        <v>12967</v>
      </c>
    </row>
    <row r="4085" spans="7:12" ht="15" x14ac:dyDescent="0.2">
      <c r="G4085" s="106"/>
      <c r="H4085" s="104" t="str">
        <f t="shared" si="68"/>
        <v/>
      </c>
      <c r="I4085" s="104"/>
      <c r="J4085" s="110" t="s">
        <v>14702</v>
      </c>
      <c r="K4085" s="110" t="s">
        <v>1095</v>
      </c>
      <c r="L4085" s="10" t="s">
        <v>12968</v>
      </c>
    </row>
    <row r="4086" spans="7:12" ht="15" x14ac:dyDescent="0.2">
      <c r="G4086" s="106"/>
      <c r="H4086" s="104" t="str">
        <f t="shared" si="68"/>
        <v/>
      </c>
      <c r="I4086" s="104"/>
      <c r="J4086" s="110" t="s">
        <v>8653</v>
      </c>
      <c r="K4086" s="110" t="s">
        <v>1095</v>
      </c>
      <c r="L4086" s="10" t="s">
        <v>12969</v>
      </c>
    </row>
    <row r="4087" spans="7:12" ht="15" x14ac:dyDescent="0.2">
      <c r="G4087" s="106"/>
      <c r="H4087" s="104" t="str">
        <f t="shared" si="68"/>
        <v/>
      </c>
      <c r="I4087" s="104"/>
      <c r="J4087" s="110" t="s">
        <v>14703</v>
      </c>
      <c r="K4087" s="110" t="s">
        <v>1095</v>
      </c>
      <c r="L4087" s="10" t="s">
        <v>12970</v>
      </c>
    </row>
    <row r="4088" spans="7:12" ht="15" x14ac:dyDescent="0.2">
      <c r="G4088" s="106"/>
      <c r="H4088" s="104" t="str">
        <f t="shared" si="68"/>
        <v/>
      </c>
      <c r="I4088" s="104"/>
      <c r="J4088" s="110" t="s">
        <v>14704</v>
      </c>
      <c r="K4088" s="110" t="s">
        <v>1095</v>
      </c>
      <c r="L4088" s="10" t="s">
        <v>12971</v>
      </c>
    </row>
    <row r="4089" spans="7:12" ht="15" x14ac:dyDescent="0.2">
      <c r="G4089" s="106"/>
      <c r="H4089" s="104" t="str">
        <f t="shared" si="68"/>
        <v/>
      </c>
      <c r="I4089" s="104"/>
      <c r="J4089" s="110" t="s">
        <v>14705</v>
      </c>
      <c r="K4089" s="110" t="s">
        <v>1095</v>
      </c>
      <c r="L4089" s="10" t="s">
        <v>12972</v>
      </c>
    </row>
    <row r="4090" spans="7:12" ht="15" x14ac:dyDescent="0.2">
      <c r="G4090" s="106"/>
      <c r="H4090" s="104" t="str">
        <f t="shared" si="68"/>
        <v/>
      </c>
      <c r="I4090" s="104"/>
      <c r="J4090" s="110" t="s">
        <v>14706</v>
      </c>
      <c r="K4090" s="110" t="s">
        <v>1095</v>
      </c>
      <c r="L4090" s="10" t="s">
        <v>12973</v>
      </c>
    </row>
    <row r="4091" spans="7:12" ht="15" x14ac:dyDescent="0.2">
      <c r="G4091" s="106"/>
      <c r="H4091" s="104" t="str">
        <f t="shared" si="68"/>
        <v/>
      </c>
      <c r="I4091" s="104"/>
      <c r="J4091" s="110" t="s">
        <v>8654</v>
      </c>
      <c r="K4091" s="110" t="s">
        <v>1095</v>
      </c>
      <c r="L4091" s="10" t="s">
        <v>12974</v>
      </c>
    </row>
    <row r="4092" spans="7:12" ht="15" x14ac:dyDescent="0.2">
      <c r="G4092" s="106"/>
      <c r="H4092" s="104" t="str">
        <f t="shared" si="68"/>
        <v/>
      </c>
      <c r="I4092" s="104"/>
      <c r="J4092" s="110" t="s">
        <v>8655</v>
      </c>
      <c r="K4092" s="110" t="s">
        <v>1095</v>
      </c>
      <c r="L4092" s="10" t="s">
        <v>12975</v>
      </c>
    </row>
    <row r="4093" spans="7:12" ht="15" x14ac:dyDescent="0.2">
      <c r="G4093" s="106"/>
      <c r="H4093" s="104" t="str">
        <f t="shared" si="68"/>
        <v/>
      </c>
      <c r="I4093" s="104"/>
      <c r="J4093" s="110" t="s">
        <v>8656</v>
      </c>
      <c r="K4093" s="110" t="s">
        <v>1095</v>
      </c>
      <c r="L4093" s="10" t="s">
        <v>12955</v>
      </c>
    </row>
    <row r="4094" spans="7:12" ht="15" x14ac:dyDescent="0.2">
      <c r="G4094" s="106"/>
      <c r="H4094" s="104" t="str">
        <f t="shared" si="68"/>
        <v/>
      </c>
      <c r="I4094" s="104"/>
      <c r="J4094" s="110" t="s">
        <v>8657</v>
      </c>
      <c r="K4094" s="110" t="s">
        <v>1095</v>
      </c>
      <c r="L4094" s="10" t="s">
        <v>12976</v>
      </c>
    </row>
    <row r="4095" spans="7:12" ht="15" x14ac:dyDescent="0.2">
      <c r="G4095" s="106"/>
      <c r="H4095" s="104" t="str">
        <f t="shared" si="68"/>
        <v/>
      </c>
      <c r="I4095" s="104"/>
      <c r="J4095" s="110" t="s">
        <v>8658</v>
      </c>
      <c r="K4095" s="110" t="s">
        <v>1095</v>
      </c>
      <c r="L4095" s="10" t="s">
        <v>12977</v>
      </c>
    </row>
    <row r="4096" spans="7:12" ht="15" x14ac:dyDescent="0.2">
      <c r="G4096" s="106"/>
      <c r="H4096" s="104" t="str">
        <f t="shared" si="68"/>
        <v/>
      </c>
      <c r="I4096" s="104"/>
      <c r="J4096" s="110" t="s">
        <v>14707</v>
      </c>
      <c r="K4096" s="110" t="s">
        <v>1095</v>
      </c>
      <c r="L4096" s="10" t="s">
        <v>12978</v>
      </c>
    </row>
    <row r="4097" spans="7:12" ht="15" x14ac:dyDescent="0.2">
      <c r="G4097" s="106"/>
      <c r="H4097" s="104" t="str">
        <f t="shared" si="68"/>
        <v/>
      </c>
      <c r="I4097" s="104"/>
      <c r="J4097" s="110" t="s">
        <v>13972</v>
      </c>
      <c r="K4097" s="110" t="s">
        <v>1095</v>
      </c>
      <c r="L4097" s="10" t="s">
        <v>12979</v>
      </c>
    </row>
    <row r="4098" spans="7:12" ht="15" x14ac:dyDescent="0.2">
      <c r="G4098" s="106"/>
      <c r="H4098" s="104" t="str">
        <f t="shared" si="68"/>
        <v/>
      </c>
      <c r="I4098" s="104"/>
      <c r="J4098" s="110" t="s">
        <v>8659</v>
      </c>
      <c r="K4098" s="110" t="s">
        <v>1095</v>
      </c>
      <c r="L4098" s="10" t="s">
        <v>12980</v>
      </c>
    </row>
    <row r="4099" spans="7:12" ht="15" x14ac:dyDescent="0.2">
      <c r="G4099" s="106"/>
      <c r="H4099" s="104" t="str">
        <f t="shared" si="68"/>
        <v/>
      </c>
      <c r="I4099" s="104"/>
      <c r="J4099" s="110" t="s">
        <v>8660</v>
      </c>
      <c r="K4099" s="110" t="s">
        <v>1095</v>
      </c>
      <c r="L4099" s="10" t="s">
        <v>12981</v>
      </c>
    </row>
    <row r="4100" spans="7:12" ht="15" x14ac:dyDescent="0.2">
      <c r="G4100" s="106"/>
      <c r="H4100" s="104" t="str">
        <f t="shared" si="68"/>
        <v/>
      </c>
      <c r="I4100" s="104"/>
      <c r="J4100" s="110" t="s">
        <v>8661</v>
      </c>
      <c r="K4100" s="110" t="s">
        <v>1095</v>
      </c>
      <c r="L4100" s="10" t="s">
        <v>12982</v>
      </c>
    </row>
    <row r="4101" spans="7:12" ht="15" x14ac:dyDescent="0.2">
      <c r="G4101" s="106"/>
      <c r="H4101" s="104" t="str">
        <f t="shared" si="68"/>
        <v/>
      </c>
      <c r="I4101" s="104"/>
      <c r="J4101" s="110" t="s">
        <v>14049</v>
      </c>
      <c r="K4101" s="110" t="s">
        <v>1095</v>
      </c>
      <c r="L4101" s="10" t="s">
        <v>12983</v>
      </c>
    </row>
    <row r="4102" spans="7:12" ht="15" x14ac:dyDescent="0.2">
      <c r="G4102" s="106"/>
      <c r="H4102" s="104" t="str">
        <f t="shared" si="68"/>
        <v/>
      </c>
      <c r="I4102" s="104"/>
      <c r="J4102" s="110" t="s">
        <v>8662</v>
      </c>
      <c r="K4102" s="110" t="s">
        <v>1095</v>
      </c>
      <c r="L4102" s="10" t="s">
        <v>12984</v>
      </c>
    </row>
    <row r="4103" spans="7:12" ht="15" x14ac:dyDescent="0.2">
      <c r="G4103" s="106"/>
      <c r="H4103" s="104" t="str">
        <f t="shared" si="68"/>
        <v/>
      </c>
      <c r="I4103" s="104"/>
      <c r="J4103" s="110" t="s">
        <v>8663</v>
      </c>
      <c r="K4103" s="110" t="s">
        <v>1095</v>
      </c>
      <c r="L4103" s="10" t="s">
        <v>12985</v>
      </c>
    </row>
    <row r="4104" spans="7:12" ht="15" x14ac:dyDescent="0.2">
      <c r="G4104" s="106"/>
      <c r="H4104" s="104" t="str">
        <f t="shared" si="68"/>
        <v/>
      </c>
      <c r="I4104" s="104"/>
      <c r="J4104" s="110" t="s">
        <v>8664</v>
      </c>
      <c r="K4104" s="110" t="s">
        <v>1095</v>
      </c>
      <c r="L4104" s="10" t="s">
        <v>12986</v>
      </c>
    </row>
    <row r="4105" spans="7:12" ht="15" x14ac:dyDescent="0.2">
      <c r="G4105" s="106"/>
      <c r="H4105" s="104" t="str">
        <f t="shared" ref="H4105:H4168" si="69">IF(I4105="","",IFERROR((INDEX(A:D,MATCH($I4105,D:D,0),2)),""))</f>
        <v/>
      </c>
      <c r="I4105" s="104"/>
      <c r="J4105" s="110" t="s">
        <v>8665</v>
      </c>
      <c r="K4105" s="110" t="s">
        <v>1095</v>
      </c>
      <c r="L4105" s="10" t="s">
        <v>12987</v>
      </c>
    </row>
    <row r="4106" spans="7:12" ht="15" x14ac:dyDescent="0.2">
      <c r="G4106" s="106"/>
      <c r="H4106" s="104" t="str">
        <f t="shared" si="69"/>
        <v/>
      </c>
      <c r="I4106" s="104"/>
      <c r="J4106" s="110" t="s">
        <v>8666</v>
      </c>
      <c r="K4106" s="110" t="s">
        <v>1095</v>
      </c>
      <c r="L4106" s="10" t="s">
        <v>12988</v>
      </c>
    </row>
    <row r="4107" spans="7:12" ht="15" x14ac:dyDescent="0.2">
      <c r="G4107" s="106"/>
      <c r="H4107" s="104" t="str">
        <f t="shared" si="69"/>
        <v/>
      </c>
      <c r="I4107" s="104"/>
      <c r="J4107" s="110" t="s">
        <v>8667</v>
      </c>
      <c r="K4107" s="110" t="s">
        <v>1095</v>
      </c>
      <c r="L4107" s="10" t="s">
        <v>12989</v>
      </c>
    </row>
    <row r="4108" spans="7:12" ht="15" x14ac:dyDescent="0.2">
      <c r="G4108" s="106"/>
      <c r="H4108" s="104" t="str">
        <f t="shared" si="69"/>
        <v/>
      </c>
      <c r="I4108" s="104"/>
      <c r="J4108" s="110" t="s">
        <v>8668</v>
      </c>
      <c r="K4108" s="110" t="s">
        <v>1095</v>
      </c>
      <c r="L4108" s="10" t="s">
        <v>12990</v>
      </c>
    </row>
    <row r="4109" spans="7:12" ht="15" x14ac:dyDescent="0.2">
      <c r="G4109" s="106"/>
      <c r="H4109" s="104" t="str">
        <f t="shared" si="69"/>
        <v/>
      </c>
      <c r="I4109" s="104"/>
      <c r="J4109" s="110" t="s">
        <v>8669</v>
      </c>
      <c r="K4109" s="110" t="s">
        <v>1095</v>
      </c>
      <c r="L4109" s="10" t="s">
        <v>12991</v>
      </c>
    </row>
    <row r="4110" spans="7:12" ht="15" x14ac:dyDescent="0.2">
      <c r="G4110" s="106"/>
      <c r="H4110" s="104" t="str">
        <f t="shared" si="69"/>
        <v/>
      </c>
      <c r="I4110" s="104"/>
      <c r="J4110" s="110" t="s">
        <v>14708</v>
      </c>
      <c r="K4110" s="110" t="s">
        <v>1095</v>
      </c>
      <c r="L4110" s="10" t="s">
        <v>12992</v>
      </c>
    </row>
    <row r="4111" spans="7:12" ht="15" x14ac:dyDescent="0.2">
      <c r="G4111" s="106"/>
      <c r="H4111" s="104" t="str">
        <f t="shared" si="69"/>
        <v/>
      </c>
      <c r="I4111" s="104"/>
      <c r="J4111" s="110" t="s">
        <v>14709</v>
      </c>
      <c r="K4111" s="110" t="s">
        <v>1095</v>
      </c>
      <c r="L4111" s="10" t="s">
        <v>12993</v>
      </c>
    </row>
    <row r="4112" spans="7:12" ht="15" x14ac:dyDescent="0.2">
      <c r="G4112" s="106"/>
      <c r="H4112" s="104" t="str">
        <f t="shared" si="69"/>
        <v/>
      </c>
      <c r="I4112" s="104"/>
      <c r="J4112" s="110" t="s">
        <v>14710</v>
      </c>
      <c r="K4112" s="110" t="s">
        <v>1095</v>
      </c>
      <c r="L4112" s="10" t="s">
        <v>12994</v>
      </c>
    </row>
    <row r="4113" spans="7:12" ht="15" x14ac:dyDescent="0.2">
      <c r="G4113" s="106"/>
      <c r="H4113" s="104" t="str">
        <f t="shared" si="69"/>
        <v/>
      </c>
      <c r="I4113" s="104"/>
      <c r="J4113" s="110" t="s">
        <v>8670</v>
      </c>
      <c r="K4113" s="110" t="s">
        <v>1095</v>
      </c>
      <c r="L4113" s="10" t="s">
        <v>12995</v>
      </c>
    </row>
    <row r="4114" spans="7:12" ht="15" x14ac:dyDescent="0.2">
      <c r="G4114" s="106"/>
      <c r="H4114" s="104" t="str">
        <f t="shared" si="69"/>
        <v/>
      </c>
      <c r="I4114" s="104"/>
      <c r="J4114" s="110" t="s">
        <v>8671</v>
      </c>
      <c r="K4114" s="110" t="s">
        <v>1095</v>
      </c>
      <c r="L4114" s="10" t="s">
        <v>12996</v>
      </c>
    </row>
    <row r="4115" spans="7:12" ht="15" x14ac:dyDescent="0.2">
      <c r="G4115" s="106"/>
      <c r="H4115" s="104" t="str">
        <f t="shared" si="69"/>
        <v/>
      </c>
      <c r="I4115" s="104"/>
      <c r="J4115" s="110" t="s">
        <v>14711</v>
      </c>
      <c r="K4115" s="110" t="s">
        <v>1095</v>
      </c>
      <c r="L4115" s="10" t="s">
        <v>12997</v>
      </c>
    </row>
    <row r="4116" spans="7:12" ht="15" x14ac:dyDescent="0.2">
      <c r="G4116" s="106"/>
      <c r="H4116" s="104" t="str">
        <f t="shared" si="69"/>
        <v/>
      </c>
      <c r="I4116" s="104"/>
      <c r="J4116" s="110" t="s">
        <v>14712</v>
      </c>
      <c r="K4116" s="110" t="s">
        <v>1095</v>
      </c>
      <c r="L4116" s="10" t="s">
        <v>12998</v>
      </c>
    </row>
    <row r="4117" spans="7:12" ht="15" x14ac:dyDescent="0.2">
      <c r="G4117" s="106"/>
      <c r="H4117" s="104" t="str">
        <f t="shared" si="69"/>
        <v/>
      </c>
      <c r="I4117" s="104"/>
      <c r="J4117" s="110" t="s">
        <v>8672</v>
      </c>
      <c r="K4117" s="110" t="s">
        <v>1095</v>
      </c>
      <c r="L4117" s="10" t="s">
        <v>1095</v>
      </c>
    </row>
    <row r="4118" spans="7:12" ht="15" x14ac:dyDescent="0.2">
      <c r="G4118" s="106"/>
      <c r="H4118" s="104" t="str">
        <f t="shared" si="69"/>
        <v/>
      </c>
      <c r="I4118" s="104"/>
      <c r="J4118" s="110" t="s">
        <v>8673</v>
      </c>
      <c r="K4118" s="110" t="s">
        <v>1095</v>
      </c>
      <c r="L4118" s="10" t="s">
        <v>12999</v>
      </c>
    </row>
    <row r="4119" spans="7:12" ht="15" x14ac:dyDescent="0.2">
      <c r="G4119" s="106"/>
      <c r="H4119" s="104" t="str">
        <f t="shared" si="69"/>
        <v/>
      </c>
      <c r="I4119" s="104"/>
      <c r="J4119" s="110" t="s">
        <v>8674</v>
      </c>
      <c r="K4119" s="110" t="s">
        <v>1095</v>
      </c>
      <c r="L4119" s="10" t="s">
        <v>13000</v>
      </c>
    </row>
    <row r="4120" spans="7:12" ht="15" x14ac:dyDescent="0.2">
      <c r="G4120" s="106"/>
      <c r="H4120" s="104" t="str">
        <f t="shared" si="69"/>
        <v/>
      </c>
      <c r="I4120" s="104"/>
      <c r="J4120" s="110" t="s">
        <v>8675</v>
      </c>
      <c r="K4120" s="110" t="s">
        <v>1095</v>
      </c>
      <c r="L4120" s="10" t="s">
        <v>13001</v>
      </c>
    </row>
    <row r="4121" spans="7:12" ht="15" x14ac:dyDescent="0.2">
      <c r="G4121" s="106"/>
      <c r="H4121" s="104" t="str">
        <f t="shared" si="69"/>
        <v/>
      </c>
      <c r="I4121" s="104"/>
      <c r="J4121" s="110" t="s">
        <v>14713</v>
      </c>
      <c r="K4121" s="110" t="s">
        <v>1095</v>
      </c>
      <c r="L4121" s="10" t="s">
        <v>13002</v>
      </c>
    </row>
    <row r="4122" spans="7:12" ht="15" x14ac:dyDescent="0.2">
      <c r="G4122" s="106"/>
      <c r="H4122" s="104" t="str">
        <f t="shared" si="69"/>
        <v/>
      </c>
      <c r="I4122" s="104"/>
      <c r="J4122" s="110" t="s">
        <v>8676</v>
      </c>
      <c r="K4122" s="110" t="s">
        <v>1095</v>
      </c>
      <c r="L4122" s="10" t="s">
        <v>1095</v>
      </c>
    </row>
    <row r="4123" spans="7:12" ht="15" x14ac:dyDescent="0.2">
      <c r="G4123" s="106"/>
      <c r="H4123" s="104" t="str">
        <f t="shared" si="69"/>
        <v/>
      </c>
      <c r="I4123" s="104"/>
      <c r="J4123" s="110" t="s">
        <v>8677</v>
      </c>
      <c r="K4123" s="110" t="s">
        <v>1095</v>
      </c>
      <c r="L4123" s="10" t="s">
        <v>13003</v>
      </c>
    </row>
    <row r="4124" spans="7:12" ht="15" x14ac:dyDescent="0.2">
      <c r="G4124" s="106"/>
      <c r="H4124" s="104" t="str">
        <f t="shared" si="69"/>
        <v/>
      </c>
      <c r="I4124" s="104"/>
      <c r="J4124" s="110" t="s">
        <v>8678</v>
      </c>
      <c r="K4124" s="110" t="s">
        <v>1095</v>
      </c>
      <c r="L4124" s="10" t="s">
        <v>13004</v>
      </c>
    </row>
    <row r="4125" spans="7:12" ht="15" x14ac:dyDescent="0.2">
      <c r="G4125" s="106"/>
      <c r="H4125" s="104" t="str">
        <f t="shared" si="69"/>
        <v/>
      </c>
      <c r="I4125" s="104"/>
      <c r="J4125" s="110" t="s">
        <v>8679</v>
      </c>
      <c r="K4125" s="110" t="s">
        <v>1095</v>
      </c>
      <c r="L4125" s="10" t="s">
        <v>13005</v>
      </c>
    </row>
    <row r="4126" spans="7:12" ht="15" x14ac:dyDescent="0.2">
      <c r="G4126" s="106"/>
      <c r="H4126" s="104" t="str">
        <f t="shared" si="69"/>
        <v/>
      </c>
      <c r="I4126" s="104"/>
      <c r="J4126" s="110" t="s">
        <v>14714</v>
      </c>
      <c r="K4126" s="110" t="s">
        <v>1095</v>
      </c>
      <c r="L4126" s="10" t="s">
        <v>13006</v>
      </c>
    </row>
    <row r="4127" spans="7:12" ht="15" x14ac:dyDescent="0.2">
      <c r="G4127" s="106"/>
      <c r="H4127" s="104" t="str">
        <f t="shared" si="69"/>
        <v/>
      </c>
      <c r="I4127" s="104"/>
      <c r="J4127" s="110" t="s">
        <v>8680</v>
      </c>
      <c r="K4127" s="110" t="s">
        <v>1095</v>
      </c>
      <c r="L4127" s="10" t="s">
        <v>13007</v>
      </c>
    </row>
    <row r="4128" spans="7:12" ht="15" x14ac:dyDescent="0.2">
      <c r="G4128" s="106"/>
      <c r="H4128" s="104" t="str">
        <f t="shared" si="69"/>
        <v/>
      </c>
      <c r="I4128" s="104"/>
      <c r="J4128" s="110" t="s">
        <v>8681</v>
      </c>
      <c r="K4128" s="110" t="s">
        <v>1095</v>
      </c>
      <c r="L4128" s="10" t="s">
        <v>13008</v>
      </c>
    </row>
    <row r="4129" spans="7:12" ht="15" x14ac:dyDescent="0.2">
      <c r="G4129" s="106"/>
      <c r="H4129" s="104" t="str">
        <f t="shared" si="69"/>
        <v/>
      </c>
      <c r="I4129" s="104"/>
      <c r="J4129" s="110" t="s">
        <v>8682</v>
      </c>
      <c r="K4129" s="110" t="s">
        <v>1095</v>
      </c>
      <c r="L4129" s="10" t="s">
        <v>13009</v>
      </c>
    </row>
    <row r="4130" spans="7:12" ht="15" x14ac:dyDescent="0.2">
      <c r="G4130" s="106"/>
      <c r="H4130" s="104" t="str">
        <f t="shared" si="69"/>
        <v/>
      </c>
      <c r="I4130" s="104"/>
      <c r="J4130" s="110" t="s">
        <v>8683</v>
      </c>
      <c r="K4130" s="110" t="s">
        <v>1095</v>
      </c>
      <c r="L4130" s="10" t="s">
        <v>13010</v>
      </c>
    </row>
    <row r="4131" spans="7:12" ht="15" x14ac:dyDescent="0.2">
      <c r="G4131" s="106"/>
      <c r="H4131" s="104" t="str">
        <f t="shared" si="69"/>
        <v/>
      </c>
      <c r="I4131" s="104"/>
      <c r="J4131" s="110" t="s">
        <v>14715</v>
      </c>
      <c r="K4131" s="110" t="s">
        <v>1095</v>
      </c>
      <c r="L4131" s="10" t="s">
        <v>13011</v>
      </c>
    </row>
    <row r="4132" spans="7:12" ht="15" x14ac:dyDescent="0.2">
      <c r="G4132" s="106"/>
      <c r="H4132" s="104" t="str">
        <f t="shared" si="69"/>
        <v/>
      </c>
      <c r="I4132" s="104"/>
      <c r="J4132" s="110" t="s">
        <v>8684</v>
      </c>
      <c r="K4132" s="110" t="s">
        <v>1095</v>
      </c>
      <c r="L4132" s="10" t="s">
        <v>13012</v>
      </c>
    </row>
    <row r="4133" spans="7:12" ht="15" x14ac:dyDescent="0.2">
      <c r="G4133" s="106"/>
      <c r="H4133" s="104" t="str">
        <f t="shared" si="69"/>
        <v/>
      </c>
      <c r="I4133" s="104"/>
      <c r="J4133" s="110" t="s">
        <v>8685</v>
      </c>
      <c r="K4133" s="110" t="s">
        <v>1095</v>
      </c>
      <c r="L4133" s="10" t="s">
        <v>12856</v>
      </c>
    </row>
    <row r="4134" spans="7:12" ht="15" x14ac:dyDescent="0.2">
      <c r="G4134" s="106"/>
      <c r="H4134" s="104" t="str">
        <f t="shared" si="69"/>
        <v/>
      </c>
      <c r="I4134" s="104"/>
      <c r="J4134" s="110" t="s">
        <v>8686</v>
      </c>
      <c r="K4134" s="110" t="s">
        <v>1095</v>
      </c>
      <c r="L4134" s="10" t="s">
        <v>13013</v>
      </c>
    </row>
    <row r="4135" spans="7:12" ht="15" x14ac:dyDescent="0.2">
      <c r="G4135" s="106"/>
      <c r="H4135" s="104" t="str">
        <f t="shared" si="69"/>
        <v/>
      </c>
      <c r="I4135" s="104"/>
      <c r="J4135" s="110" t="s">
        <v>14716</v>
      </c>
      <c r="K4135" s="110" t="s">
        <v>1095</v>
      </c>
      <c r="L4135" s="10" t="s">
        <v>13014</v>
      </c>
    </row>
    <row r="4136" spans="7:12" ht="15" x14ac:dyDescent="0.2">
      <c r="G4136" s="106"/>
      <c r="H4136" s="104" t="str">
        <f t="shared" si="69"/>
        <v/>
      </c>
      <c r="I4136" s="104"/>
      <c r="J4136" s="110" t="s">
        <v>8687</v>
      </c>
      <c r="K4136" s="110" t="s">
        <v>1095</v>
      </c>
      <c r="L4136" s="10" t="s">
        <v>13015</v>
      </c>
    </row>
    <row r="4137" spans="7:12" ht="15" x14ac:dyDescent="0.2">
      <c r="G4137" s="106"/>
      <c r="H4137" s="104" t="str">
        <f t="shared" si="69"/>
        <v/>
      </c>
      <c r="I4137" s="104"/>
      <c r="J4137" s="110" t="s">
        <v>14717</v>
      </c>
      <c r="K4137" s="110" t="s">
        <v>1095</v>
      </c>
      <c r="L4137" s="10" t="s">
        <v>13016</v>
      </c>
    </row>
    <row r="4138" spans="7:12" ht="15" x14ac:dyDescent="0.2">
      <c r="G4138" s="106"/>
      <c r="H4138" s="104" t="str">
        <f t="shared" si="69"/>
        <v/>
      </c>
      <c r="I4138" s="104"/>
      <c r="J4138" s="110" t="s">
        <v>14718</v>
      </c>
      <c r="K4138" s="110" t="s">
        <v>1095</v>
      </c>
      <c r="L4138" s="10" t="s">
        <v>13017</v>
      </c>
    </row>
    <row r="4139" spans="7:12" ht="15" x14ac:dyDescent="0.2">
      <c r="G4139" s="106"/>
      <c r="H4139" s="104" t="str">
        <f t="shared" si="69"/>
        <v/>
      </c>
      <c r="I4139" s="104"/>
      <c r="J4139" s="110" t="s">
        <v>8688</v>
      </c>
      <c r="K4139" s="110" t="s">
        <v>1095</v>
      </c>
      <c r="L4139" s="10" t="s">
        <v>1095</v>
      </c>
    </row>
    <row r="4140" spans="7:12" ht="15" x14ac:dyDescent="0.2">
      <c r="G4140" s="106"/>
      <c r="H4140" s="104" t="str">
        <f t="shared" si="69"/>
        <v/>
      </c>
      <c r="I4140" s="104"/>
      <c r="J4140" s="110" t="s">
        <v>8689</v>
      </c>
      <c r="K4140" s="110" t="s">
        <v>1095</v>
      </c>
      <c r="L4140" s="10" t="s">
        <v>13018</v>
      </c>
    </row>
    <row r="4141" spans="7:12" ht="15" x14ac:dyDescent="0.2">
      <c r="G4141" s="106"/>
      <c r="H4141" s="104" t="str">
        <f t="shared" si="69"/>
        <v/>
      </c>
      <c r="I4141" s="104"/>
      <c r="J4141" s="110" t="s">
        <v>15048</v>
      </c>
      <c r="K4141" s="110" t="s">
        <v>1095</v>
      </c>
      <c r="L4141" s="10" t="s">
        <v>13019</v>
      </c>
    </row>
    <row r="4142" spans="7:12" ht="15" x14ac:dyDescent="0.2">
      <c r="G4142" s="106"/>
      <c r="H4142" s="104" t="str">
        <f t="shared" si="69"/>
        <v/>
      </c>
      <c r="I4142" s="104"/>
      <c r="J4142" s="110" t="s">
        <v>8690</v>
      </c>
      <c r="K4142" s="110" t="s">
        <v>1095</v>
      </c>
      <c r="L4142" s="10" t="s">
        <v>13020</v>
      </c>
    </row>
    <row r="4143" spans="7:12" ht="15" x14ac:dyDescent="0.2">
      <c r="G4143" s="106"/>
      <c r="H4143" s="104" t="str">
        <f t="shared" si="69"/>
        <v/>
      </c>
      <c r="I4143" s="104"/>
      <c r="J4143" s="110" t="s">
        <v>8691</v>
      </c>
      <c r="K4143" s="110" t="s">
        <v>1095</v>
      </c>
      <c r="L4143" s="10" t="s">
        <v>13021</v>
      </c>
    </row>
    <row r="4144" spans="7:12" ht="15" x14ac:dyDescent="0.2">
      <c r="G4144" s="106"/>
      <c r="H4144" s="104" t="str">
        <f t="shared" si="69"/>
        <v/>
      </c>
      <c r="I4144" s="104"/>
      <c r="J4144" s="110" t="s">
        <v>8692</v>
      </c>
      <c r="K4144" s="110" t="s">
        <v>1095</v>
      </c>
      <c r="L4144" s="10" t="s">
        <v>13022</v>
      </c>
    </row>
    <row r="4145" spans="7:12" ht="15" x14ac:dyDescent="0.2">
      <c r="G4145" s="106"/>
      <c r="H4145" s="104" t="str">
        <f t="shared" si="69"/>
        <v/>
      </c>
      <c r="I4145" s="104"/>
      <c r="J4145" s="110" t="s">
        <v>8693</v>
      </c>
      <c r="K4145" s="110" t="s">
        <v>1095</v>
      </c>
      <c r="L4145" s="10" t="s">
        <v>13023</v>
      </c>
    </row>
    <row r="4146" spans="7:12" ht="15" x14ac:dyDescent="0.2">
      <c r="G4146" s="106"/>
      <c r="H4146" s="104" t="str">
        <f t="shared" si="69"/>
        <v/>
      </c>
      <c r="I4146" s="104"/>
      <c r="J4146" s="110" t="s">
        <v>15049</v>
      </c>
      <c r="K4146" s="110" t="s">
        <v>1095</v>
      </c>
      <c r="L4146" s="10" t="s">
        <v>13024</v>
      </c>
    </row>
    <row r="4147" spans="7:12" ht="15" x14ac:dyDescent="0.2">
      <c r="G4147" s="106"/>
      <c r="H4147" s="104" t="str">
        <f t="shared" si="69"/>
        <v/>
      </c>
      <c r="I4147" s="104"/>
      <c r="J4147" s="110" t="s">
        <v>8694</v>
      </c>
      <c r="K4147" s="110" t="s">
        <v>1095</v>
      </c>
      <c r="L4147" s="10" t="s">
        <v>1095</v>
      </c>
    </row>
    <row r="4148" spans="7:12" ht="15" x14ac:dyDescent="0.2">
      <c r="G4148" s="106"/>
      <c r="H4148" s="104" t="str">
        <f t="shared" si="69"/>
        <v/>
      </c>
      <c r="I4148" s="104"/>
      <c r="J4148" s="110" t="s">
        <v>8695</v>
      </c>
      <c r="K4148" s="110" t="s">
        <v>1095</v>
      </c>
      <c r="L4148" s="10" t="s">
        <v>1095</v>
      </c>
    </row>
    <row r="4149" spans="7:12" ht="15" x14ac:dyDescent="0.2">
      <c r="G4149" s="106"/>
      <c r="H4149" s="104" t="str">
        <f t="shared" si="69"/>
        <v/>
      </c>
      <c r="I4149" s="104"/>
      <c r="J4149" s="110" t="s">
        <v>8696</v>
      </c>
      <c r="K4149" s="110" t="s">
        <v>1095</v>
      </c>
      <c r="L4149" s="10" t="s">
        <v>13025</v>
      </c>
    </row>
    <row r="4150" spans="7:12" ht="15" x14ac:dyDescent="0.2">
      <c r="G4150" s="106"/>
      <c r="H4150" s="104" t="str">
        <f t="shared" si="69"/>
        <v/>
      </c>
      <c r="I4150" s="104"/>
      <c r="J4150" s="110" t="s">
        <v>8697</v>
      </c>
      <c r="K4150" s="110" t="s">
        <v>1095</v>
      </c>
      <c r="L4150" s="10" t="s">
        <v>13026</v>
      </c>
    </row>
    <row r="4151" spans="7:12" ht="15" x14ac:dyDescent="0.2">
      <c r="G4151" s="106"/>
      <c r="H4151" s="104" t="str">
        <f t="shared" si="69"/>
        <v/>
      </c>
      <c r="I4151" s="104"/>
      <c r="J4151" s="110" t="s">
        <v>8698</v>
      </c>
      <c r="K4151" s="110" t="s">
        <v>1095</v>
      </c>
      <c r="L4151" s="10" t="s">
        <v>13027</v>
      </c>
    </row>
    <row r="4152" spans="7:12" ht="15" x14ac:dyDescent="0.2">
      <c r="G4152" s="106"/>
      <c r="H4152" s="104" t="str">
        <f t="shared" si="69"/>
        <v/>
      </c>
      <c r="I4152" s="104"/>
      <c r="J4152" s="110" t="s">
        <v>8699</v>
      </c>
      <c r="K4152" s="110" t="s">
        <v>1095</v>
      </c>
      <c r="L4152" s="10" t="s">
        <v>13028</v>
      </c>
    </row>
    <row r="4153" spans="7:12" ht="15" x14ac:dyDescent="0.2">
      <c r="G4153" s="106"/>
      <c r="H4153" s="104" t="str">
        <f t="shared" si="69"/>
        <v/>
      </c>
      <c r="I4153" s="104"/>
      <c r="J4153" s="110" t="s">
        <v>8700</v>
      </c>
      <c r="K4153" s="110" t="s">
        <v>1095</v>
      </c>
      <c r="L4153" s="10" t="s">
        <v>13029</v>
      </c>
    </row>
    <row r="4154" spans="7:12" ht="15" x14ac:dyDescent="0.2">
      <c r="G4154" s="106"/>
      <c r="H4154" s="104" t="str">
        <f t="shared" si="69"/>
        <v/>
      </c>
      <c r="I4154" s="104"/>
      <c r="J4154" s="110" t="s">
        <v>8701</v>
      </c>
      <c r="K4154" s="110" t="s">
        <v>1095</v>
      </c>
      <c r="L4154" s="10" t="s">
        <v>13030</v>
      </c>
    </row>
    <row r="4155" spans="7:12" ht="15" x14ac:dyDescent="0.2">
      <c r="G4155" s="106"/>
      <c r="H4155" s="104" t="str">
        <f t="shared" si="69"/>
        <v/>
      </c>
      <c r="I4155" s="104"/>
      <c r="J4155" s="110" t="s">
        <v>8702</v>
      </c>
      <c r="K4155" s="110" t="s">
        <v>1095</v>
      </c>
      <c r="L4155" s="10" t="s">
        <v>13031</v>
      </c>
    </row>
    <row r="4156" spans="7:12" ht="15" x14ac:dyDescent="0.2">
      <c r="G4156" s="106"/>
      <c r="H4156" s="104" t="str">
        <f t="shared" si="69"/>
        <v/>
      </c>
      <c r="I4156" s="104"/>
      <c r="J4156" s="110" t="s">
        <v>8703</v>
      </c>
      <c r="K4156" s="110" t="s">
        <v>1095</v>
      </c>
      <c r="L4156" s="10" t="s">
        <v>13032</v>
      </c>
    </row>
    <row r="4157" spans="7:12" ht="15" x14ac:dyDescent="0.2">
      <c r="G4157" s="106"/>
      <c r="H4157" s="104" t="str">
        <f t="shared" si="69"/>
        <v/>
      </c>
      <c r="I4157" s="104"/>
      <c r="J4157" s="110" t="s">
        <v>14719</v>
      </c>
      <c r="K4157" s="110" t="s">
        <v>1095</v>
      </c>
      <c r="L4157" s="10" t="s">
        <v>13033</v>
      </c>
    </row>
    <row r="4158" spans="7:12" ht="15" x14ac:dyDescent="0.2">
      <c r="G4158" s="106"/>
      <c r="H4158" s="104" t="str">
        <f t="shared" si="69"/>
        <v/>
      </c>
      <c r="I4158" s="104"/>
      <c r="J4158" s="110" t="s">
        <v>8704</v>
      </c>
      <c r="K4158" s="110" t="s">
        <v>1095</v>
      </c>
      <c r="L4158" s="10" t="s">
        <v>1095</v>
      </c>
    </row>
    <row r="4159" spans="7:12" ht="15" x14ac:dyDescent="0.2">
      <c r="G4159" s="106"/>
      <c r="H4159" s="104" t="str">
        <f t="shared" si="69"/>
        <v/>
      </c>
      <c r="I4159" s="104"/>
      <c r="J4159" s="110" t="s">
        <v>8705</v>
      </c>
      <c r="K4159" s="110" t="s">
        <v>1095</v>
      </c>
      <c r="L4159" s="10" t="s">
        <v>13034</v>
      </c>
    </row>
    <row r="4160" spans="7:12" ht="15" x14ac:dyDescent="0.2">
      <c r="G4160" s="106"/>
      <c r="H4160" s="104" t="str">
        <f t="shared" si="69"/>
        <v/>
      </c>
      <c r="I4160" s="104"/>
      <c r="J4160" s="110" t="s">
        <v>14720</v>
      </c>
      <c r="K4160" s="110" t="s">
        <v>1095</v>
      </c>
      <c r="L4160" s="10" t="s">
        <v>13035</v>
      </c>
    </row>
    <row r="4161" spans="7:12" ht="15" x14ac:dyDescent="0.2">
      <c r="G4161" s="106"/>
      <c r="H4161" s="104" t="str">
        <f t="shared" si="69"/>
        <v/>
      </c>
      <c r="I4161" s="104"/>
      <c r="J4161" s="110" t="s">
        <v>8706</v>
      </c>
      <c r="K4161" s="110" t="s">
        <v>1095</v>
      </c>
      <c r="L4161" s="10" t="s">
        <v>13036</v>
      </c>
    </row>
    <row r="4162" spans="7:12" ht="15" x14ac:dyDescent="0.2">
      <c r="G4162" s="106"/>
      <c r="H4162" s="104" t="str">
        <f t="shared" si="69"/>
        <v/>
      </c>
      <c r="I4162" s="104"/>
      <c r="J4162" s="110" t="s">
        <v>8707</v>
      </c>
      <c r="K4162" s="110" t="s">
        <v>1095</v>
      </c>
      <c r="L4162" s="10" t="s">
        <v>1095</v>
      </c>
    </row>
    <row r="4163" spans="7:12" ht="15" x14ac:dyDescent="0.2">
      <c r="G4163" s="106"/>
      <c r="H4163" s="104" t="str">
        <f t="shared" si="69"/>
        <v/>
      </c>
      <c r="I4163" s="104"/>
      <c r="J4163" s="110" t="s">
        <v>14721</v>
      </c>
      <c r="K4163" s="110" t="s">
        <v>1095</v>
      </c>
      <c r="L4163" s="10" t="s">
        <v>13037</v>
      </c>
    </row>
    <row r="4164" spans="7:12" ht="15" x14ac:dyDescent="0.2">
      <c r="G4164" s="106"/>
      <c r="H4164" s="104" t="str">
        <f t="shared" si="69"/>
        <v/>
      </c>
      <c r="I4164" s="104"/>
      <c r="J4164" s="110" t="s">
        <v>8708</v>
      </c>
      <c r="K4164" s="110" t="s">
        <v>1095</v>
      </c>
      <c r="L4164" s="10" t="s">
        <v>1095</v>
      </c>
    </row>
    <row r="4165" spans="7:12" ht="15" x14ac:dyDescent="0.2">
      <c r="G4165" s="106"/>
      <c r="H4165" s="104" t="str">
        <f t="shared" si="69"/>
        <v/>
      </c>
      <c r="I4165" s="104"/>
      <c r="J4165" s="110" t="s">
        <v>8709</v>
      </c>
      <c r="K4165" s="110" t="s">
        <v>1095</v>
      </c>
      <c r="L4165" s="10" t="s">
        <v>13038</v>
      </c>
    </row>
    <row r="4166" spans="7:12" ht="15" x14ac:dyDescent="0.2">
      <c r="G4166" s="106"/>
      <c r="H4166" s="104" t="str">
        <f t="shared" si="69"/>
        <v/>
      </c>
      <c r="I4166" s="104"/>
      <c r="J4166" s="110" t="s">
        <v>8710</v>
      </c>
      <c r="K4166" s="110" t="s">
        <v>1095</v>
      </c>
      <c r="L4166" s="10" t="s">
        <v>13039</v>
      </c>
    </row>
    <row r="4167" spans="7:12" ht="15" x14ac:dyDescent="0.2">
      <c r="G4167" s="106"/>
      <c r="H4167" s="104" t="str">
        <f t="shared" si="69"/>
        <v/>
      </c>
      <c r="I4167" s="104"/>
      <c r="J4167" s="110" t="s">
        <v>8711</v>
      </c>
      <c r="K4167" s="110" t="s">
        <v>1095</v>
      </c>
      <c r="L4167" s="10" t="s">
        <v>13040</v>
      </c>
    </row>
    <row r="4168" spans="7:12" ht="15" x14ac:dyDescent="0.2">
      <c r="G4168" s="106"/>
      <c r="H4168" s="104" t="str">
        <f t="shared" si="69"/>
        <v/>
      </c>
      <c r="I4168" s="104"/>
      <c r="J4168" s="110" t="s">
        <v>8712</v>
      </c>
      <c r="K4168" s="110" t="s">
        <v>1095</v>
      </c>
      <c r="L4168" s="10" t="s">
        <v>13041</v>
      </c>
    </row>
    <row r="4169" spans="7:12" ht="15" x14ac:dyDescent="0.2">
      <c r="G4169" s="106"/>
      <c r="H4169" s="104" t="str">
        <f t="shared" ref="H4169:H4232" si="70">IF(I4169="","",IFERROR((INDEX(A:D,MATCH($I4169,D:D,0),2)),""))</f>
        <v/>
      </c>
      <c r="I4169" s="104"/>
      <c r="J4169" s="110" t="s">
        <v>8713</v>
      </c>
      <c r="K4169" s="110" t="s">
        <v>1095</v>
      </c>
      <c r="L4169" s="10" t="s">
        <v>13042</v>
      </c>
    </row>
    <row r="4170" spans="7:12" ht="15" x14ac:dyDescent="0.2">
      <c r="G4170" s="106"/>
      <c r="H4170" s="104" t="str">
        <f t="shared" si="70"/>
        <v/>
      </c>
      <c r="I4170" s="104"/>
      <c r="J4170" s="110" t="s">
        <v>8714</v>
      </c>
      <c r="K4170" s="110" t="s">
        <v>1095</v>
      </c>
      <c r="L4170" s="10" t="s">
        <v>13043</v>
      </c>
    </row>
    <row r="4171" spans="7:12" ht="15" x14ac:dyDescent="0.2">
      <c r="G4171" s="106"/>
      <c r="H4171" s="104" t="str">
        <f t="shared" si="70"/>
        <v/>
      </c>
      <c r="I4171" s="104"/>
      <c r="J4171" s="110" t="s">
        <v>8715</v>
      </c>
      <c r="K4171" s="110" t="s">
        <v>1095</v>
      </c>
      <c r="L4171" s="10" t="s">
        <v>13044</v>
      </c>
    </row>
    <row r="4172" spans="7:12" ht="15" x14ac:dyDescent="0.2">
      <c r="G4172" s="106"/>
      <c r="H4172" s="104" t="str">
        <f t="shared" si="70"/>
        <v/>
      </c>
      <c r="I4172" s="104"/>
      <c r="J4172" s="110" t="s">
        <v>8716</v>
      </c>
      <c r="K4172" s="110" t="s">
        <v>1095</v>
      </c>
      <c r="L4172" s="10" t="s">
        <v>13045</v>
      </c>
    </row>
    <row r="4173" spans="7:12" ht="15" x14ac:dyDescent="0.2">
      <c r="G4173" s="106"/>
      <c r="H4173" s="104" t="str">
        <f t="shared" si="70"/>
        <v/>
      </c>
      <c r="I4173" s="104"/>
      <c r="J4173" s="110" t="s">
        <v>8717</v>
      </c>
      <c r="K4173" s="110" t="s">
        <v>1095</v>
      </c>
      <c r="L4173" s="10" t="s">
        <v>13046</v>
      </c>
    </row>
    <row r="4174" spans="7:12" ht="15" x14ac:dyDescent="0.2">
      <c r="G4174" s="106"/>
      <c r="H4174" s="104" t="str">
        <f t="shared" si="70"/>
        <v/>
      </c>
      <c r="I4174" s="104"/>
      <c r="J4174" s="110" t="s">
        <v>8718</v>
      </c>
      <c r="K4174" s="110" t="s">
        <v>1095</v>
      </c>
      <c r="L4174" s="10" t="s">
        <v>13047</v>
      </c>
    </row>
    <row r="4175" spans="7:12" ht="15" x14ac:dyDescent="0.2">
      <c r="G4175" s="106"/>
      <c r="H4175" s="104" t="str">
        <f t="shared" si="70"/>
        <v/>
      </c>
      <c r="I4175" s="104"/>
      <c r="J4175" s="110" t="s">
        <v>8719</v>
      </c>
      <c r="K4175" s="110" t="s">
        <v>1095</v>
      </c>
      <c r="L4175" s="10" t="s">
        <v>13048</v>
      </c>
    </row>
    <row r="4176" spans="7:12" ht="15" x14ac:dyDescent="0.2">
      <c r="G4176" s="106"/>
      <c r="H4176" s="104" t="str">
        <f t="shared" si="70"/>
        <v/>
      </c>
      <c r="I4176" s="104"/>
      <c r="J4176" s="110" t="s">
        <v>8720</v>
      </c>
      <c r="K4176" s="110" t="s">
        <v>1095</v>
      </c>
      <c r="L4176" s="10" t="s">
        <v>13048</v>
      </c>
    </row>
    <row r="4177" spans="7:12" ht="15" x14ac:dyDescent="0.2">
      <c r="G4177" s="106"/>
      <c r="H4177" s="104" t="str">
        <f t="shared" si="70"/>
        <v/>
      </c>
      <c r="I4177" s="104"/>
      <c r="J4177" s="110" t="s">
        <v>14722</v>
      </c>
      <c r="K4177" s="110" t="s">
        <v>1095</v>
      </c>
      <c r="L4177" s="10" t="s">
        <v>13049</v>
      </c>
    </row>
    <row r="4178" spans="7:12" ht="15" x14ac:dyDescent="0.2">
      <c r="G4178" s="106"/>
      <c r="H4178" s="104" t="str">
        <f t="shared" si="70"/>
        <v/>
      </c>
      <c r="I4178" s="104"/>
      <c r="J4178" s="110" t="s">
        <v>8721</v>
      </c>
      <c r="K4178" s="110" t="s">
        <v>1095</v>
      </c>
      <c r="L4178" s="10" t="s">
        <v>13050</v>
      </c>
    </row>
    <row r="4179" spans="7:12" ht="15" x14ac:dyDescent="0.2">
      <c r="G4179" s="106"/>
      <c r="H4179" s="104" t="str">
        <f t="shared" si="70"/>
        <v/>
      </c>
      <c r="I4179" s="104"/>
      <c r="J4179" s="110" t="s">
        <v>14723</v>
      </c>
      <c r="K4179" s="110" t="s">
        <v>1095</v>
      </c>
      <c r="L4179" s="10" t="s">
        <v>13051</v>
      </c>
    </row>
    <row r="4180" spans="7:12" ht="15" x14ac:dyDescent="0.2">
      <c r="G4180" s="106"/>
      <c r="H4180" s="104" t="str">
        <f t="shared" si="70"/>
        <v/>
      </c>
      <c r="I4180" s="104"/>
      <c r="J4180" s="110" t="s">
        <v>14724</v>
      </c>
      <c r="K4180" s="110" t="s">
        <v>1095</v>
      </c>
      <c r="L4180" s="10" t="s">
        <v>13052</v>
      </c>
    </row>
    <row r="4181" spans="7:12" ht="15" x14ac:dyDescent="0.2">
      <c r="G4181" s="106"/>
      <c r="H4181" s="104" t="str">
        <f t="shared" si="70"/>
        <v/>
      </c>
      <c r="I4181" s="104"/>
      <c r="J4181" s="110" t="s">
        <v>14725</v>
      </c>
      <c r="K4181" s="110" t="s">
        <v>1095</v>
      </c>
      <c r="L4181" s="10" t="s">
        <v>13053</v>
      </c>
    </row>
    <row r="4182" spans="7:12" ht="15" x14ac:dyDescent="0.2">
      <c r="G4182" s="106"/>
      <c r="H4182" s="104" t="str">
        <f t="shared" si="70"/>
        <v/>
      </c>
      <c r="I4182" s="104"/>
      <c r="J4182" s="110" t="s">
        <v>14726</v>
      </c>
      <c r="K4182" s="110" t="s">
        <v>1095</v>
      </c>
      <c r="L4182" s="10" t="s">
        <v>13054</v>
      </c>
    </row>
    <row r="4183" spans="7:12" ht="15" x14ac:dyDescent="0.2">
      <c r="G4183" s="106"/>
      <c r="H4183" s="104" t="str">
        <f t="shared" si="70"/>
        <v/>
      </c>
      <c r="I4183" s="104"/>
      <c r="J4183" s="110" t="s">
        <v>14727</v>
      </c>
      <c r="K4183" s="110" t="s">
        <v>1095</v>
      </c>
      <c r="L4183" s="10" t="s">
        <v>13055</v>
      </c>
    </row>
    <row r="4184" spans="7:12" ht="15" x14ac:dyDescent="0.2">
      <c r="G4184" s="106"/>
      <c r="H4184" s="104" t="str">
        <f t="shared" si="70"/>
        <v/>
      </c>
      <c r="I4184" s="104"/>
      <c r="J4184" s="110" t="s">
        <v>14728</v>
      </c>
      <c r="K4184" s="110" t="s">
        <v>1095</v>
      </c>
      <c r="L4184" s="10" t="s">
        <v>13056</v>
      </c>
    </row>
    <row r="4185" spans="7:12" ht="15" x14ac:dyDescent="0.2">
      <c r="G4185" s="106"/>
      <c r="H4185" s="104" t="str">
        <f t="shared" si="70"/>
        <v/>
      </c>
      <c r="I4185" s="104"/>
      <c r="J4185" s="110" t="s">
        <v>14729</v>
      </c>
      <c r="K4185" s="110" t="s">
        <v>1095</v>
      </c>
      <c r="L4185" s="10" t="s">
        <v>13057</v>
      </c>
    </row>
    <row r="4186" spans="7:12" ht="15" x14ac:dyDescent="0.2">
      <c r="G4186" s="106"/>
      <c r="H4186" s="104" t="str">
        <f t="shared" si="70"/>
        <v/>
      </c>
      <c r="I4186" s="104"/>
      <c r="J4186" s="110" t="s">
        <v>14730</v>
      </c>
      <c r="K4186" s="110" t="s">
        <v>1095</v>
      </c>
      <c r="L4186" s="10" t="s">
        <v>13058</v>
      </c>
    </row>
    <row r="4187" spans="7:12" ht="15" x14ac:dyDescent="0.2">
      <c r="G4187" s="106"/>
      <c r="H4187" s="104" t="str">
        <f t="shared" si="70"/>
        <v/>
      </c>
      <c r="I4187" s="104"/>
      <c r="J4187" s="110" t="s">
        <v>14731</v>
      </c>
      <c r="K4187" s="110" t="s">
        <v>1095</v>
      </c>
      <c r="L4187" s="10" t="s">
        <v>13059</v>
      </c>
    </row>
    <row r="4188" spans="7:12" ht="15" x14ac:dyDescent="0.2">
      <c r="G4188" s="106"/>
      <c r="H4188" s="104" t="str">
        <f t="shared" si="70"/>
        <v/>
      </c>
      <c r="I4188" s="104"/>
      <c r="J4188" s="110" t="s">
        <v>14732</v>
      </c>
      <c r="K4188" s="110" t="s">
        <v>1095</v>
      </c>
      <c r="L4188" s="10" t="s">
        <v>13060</v>
      </c>
    </row>
    <row r="4189" spans="7:12" ht="15" x14ac:dyDescent="0.2">
      <c r="G4189" s="106"/>
      <c r="H4189" s="104" t="str">
        <f t="shared" si="70"/>
        <v/>
      </c>
      <c r="I4189" s="104"/>
      <c r="J4189" s="110" t="s">
        <v>14733</v>
      </c>
      <c r="K4189" s="110" t="s">
        <v>1095</v>
      </c>
      <c r="L4189" s="10" t="s">
        <v>13061</v>
      </c>
    </row>
    <row r="4190" spans="7:12" ht="15" x14ac:dyDescent="0.2">
      <c r="G4190" s="106"/>
      <c r="H4190" s="104" t="str">
        <f t="shared" si="70"/>
        <v/>
      </c>
      <c r="I4190" s="104"/>
      <c r="J4190" s="110" t="s">
        <v>14734</v>
      </c>
      <c r="K4190" s="110" t="s">
        <v>1095</v>
      </c>
      <c r="L4190" s="10" t="s">
        <v>13062</v>
      </c>
    </row>
    <row r="4191" spans="7:12" ht="15" x14ac:dyDescent="0.2">
      <c r="G4191" s="106"/>
      <c r="H4191" s="104" t="str">
        <f t="shared" si="70"/>
        <v/>
      </c>
      <c r="I4191" s="104"/>
      <c r="J4191" s="110" t="s">
        <v>14735</v>
      </c>
      <c r="K4191" s="110" t="s">
        <v>1095</v>
      </c>
      <c r="L4191" s="10" t="s">
        <v>13063</v>
      </c>
    </row>
    <row r="4192" spans="7:12" ht="15" x14ac:dyDescent="0.2">
      <c r="G4192" s="106"/>
      <c r="H4192" s="104" t="str">
        <f t="shared" si="70"/>
        <v/>
      </c>
      <c r="I4192" s="104"/>
      <c r="J4192" s="110" t="s">
        <v>14736</v>
      </c>
      <c r="K4192" s="110" t="s">
        <v>1095</v>
      </c>
      <c r="L4192" s="10" t="s">
        <v>13064</v>
      </c>
    </row>
    <row r="4193" spans="7:12" ht="15" x14ac:dyDescent="0.2">
      <c r="G4193" s="106"/>
      <c r="H4193" s="104" t="str">
        <f t="shared" si="70"/>
        <v/>
      </c>
      <c r="I4193" s="104"/>
      <c r="J4193" s="110" t="s">
        <v>14737</v>
      </c>
      <c r="K4193" s="110" t="s">
        <v>1095</v>
      </c>
      <c r="L4193" s="10" t="s">
        <v>13065</v>
      </c>
    </row>
    <row r="4194" spans="7:12" ht="15" x14ac:dyDescent="0.2">
      <c r="G4194" s="106"/>
      <c r="H4194" s="104" t="str">
        <f t="shared" si="70"/>
        <v/>
      </c>
      <c r="I4194" s="104"/>
      <c r="J4194" s="110" t="s">
        <v>14738</v>
      </c>
      <c r="K4194" s="110" t="s">
        <v>1095</v>
      </c>
      <c r="L4194" s="10" t="s">
        <v>13066</v>
      </c>
    </row>
    <row r="4195" spans="7:12" ht="15" x14ac:dyDescent="0.2">
      <c r="G4195" s="106"/>
      <c r="H4195" s="104" t="str">
        <f t="shared" si="70"/>
        <v/>
      </c>
      <c r="I4195" s="104"/>
      <c r="J4195" s="110" t="s">
        <v>14739</v>
      </c>
      <c r="K4195" s="110" t="s">
        <v>1095</v>
      </c>
      <c r="L4195" s="10" t="s">
        <v>13067</v>
      </c>
    </row>
    <row r="4196" spans="7:12" ht="15" x14ac:dyDescent="0.2">
      <c r="G4196" s="106"/>
      <c r="H4196" s="104" t="str">
        <f t="shared" si="70"/>
        <v/>
      </c>
      <c r="I4196" s="104"/>
      <c r="J4196" s="110" t="s">
        <v>8722</v>
      </c>
      <c r="K4196" s="110" t="s">
        <v>1095</v>
      </c>
      <c r="L4196" s="10" t="s">
        <v>13068</v>
      </c>
    </row>
    <row r="4197" spans="7:12" ht="15" x14ac:dyDescent="0.2">
      <c r="G4197" s="106"/>
      <c r="H4197" s="104" t="str">
        <f t="shared" si="70"/>
        <v/>
      </c>
      <c r="I4197" s="104"/>
      <c r="J4197" s="110" t="s">
        <v>14740</v>
      </c>
      <c r="K4197" s="110" t="s">
        <v>1095</v>
      </c>
      <c r="L4197" s="10" t="s">
        <v>13069</v>
      </c>
    </row>
    <row r="4198" spans="7:12" ht="15" x14ac:dyDescent="0.2">
      <c r="G4198" s="106"/>
      <c r="H4198" s="104" t="str">
        <f t="shared" si="70"/>
        <v/>
      </c>
      <c r="I4198" s="104"/>
      <c r="J4198" s="110" t="s">
        <v>14741</v>
      </c>
      <c r="K4198" s="110" t="s">
        <v>1095</v>
      </c>
      <c r="L4198" s="10" t="s">
        <v>13070</v>
      </c>
    </row>
    <row r="4199" spans="7:12" ht="15" x14ac:dyDescent="0.2">
      <c r="G4199" s="106"/>
      <c r="H4199" s="104" t="str">
        <f t="shared" si="70"/>
        <v/>
      </c>
      <c r="I4199" s="104"/>
      <c r="J4199" s="110" t="s">
        <v>14742</v>
      </c>
      <c r="K4199" s="110" t="s">
        <v>1095</v>
      </c>
      <c r="L4199" s="10" t="s">
        <v>13071</v>
      </c>
    </row>
    <row r="4200" spans="7:12" ht="15" x14ac:dyDescent="0.2">
      <c r="G4200" s="106"/>
      <c r="H4200" s="104" t="str">
        <f t="shared" si="70"/>
        <v/>
      </c>
      <c r="I4200" s="104"/>
      <c r="J4200" s="110" t="s">
        <v>14743</v>
      </c>
      <c r="K4200" s="110" t="s">
        <v>1095</v>
      </c>
      <c r="L4200" s="10" t="s">
        <v>13072</v>
      </c>
    </row>
    <row r="4201" spans="7:12" ht="15" x14ac:dyDescent="0.2">
      <c r="G4201" s="106"/>
      <c r="H4201" s="104" t="str">
        <f t="shared" si="70"/>
        <v/>
      </c>
      <c r="I4201" s="104"/>
      <c r="J4201" s="110" t="s">
        <v>14744</v>
      </c>
      <c r="K4201" s="110" t="s">
        <v>1095</v>
      </c>
      <c r="L4201" s="10" t="s">
        <v>13073</v>
      </c>
    </row>
    <row r="4202" spans="7:12" ht="15" x14ac:dyDescent="0.2">
      <c r="G4202" s="106"/>
      <c r="H4202" s="104" t="str">
        <f t="shared" si="70"/>
        <v/>
      </c>
      <c r="I4202" s="104"/>
      <c r="J4202" s="110" t="s">
        <v>14745</v>
      </c>
      <c r="K4202" s="110" t="s">
        <v>1095</v>
      </c>
      <c r="L4202" s="10" t="s">
        <v>13074</v>
      </c>
    </row>
    <row r="4203" spans="7:12" ht="15" x14ac:dyDescent="0.2">
      <c r="G4203" s="106"/>
      <c r="H4203" s="104" t="str">
        <f t="shared" si="70"/>
        <v/>
      </c>
      <c r="I4203" s="104"/>
      <c r="J4203" s="110" t="s">
        <v>14746</v>
      </c>
      <c r="K4203" s="110" t="s">
        <v>1095</v>
      </c>
      <c r="L4203" s="10" t="s">
        <v>13075</v>
      </c>
    </row>
    <row r="4204" spans="7:12" ht="15" x14ac:dyDescent="0.2">
      <c r="G4204" s="106"/>
      <c r="H4204" s="104" t="str">
        <f t="shared" si="70"/>
        <v/>
      </c>
      <c r="I4204" s="104"/>
      <c r="J4204" s="110" t="s">
        <v>14747</v>
      </c>
      <c r="K4204" s="110" t="s">
        <v>1095</v>
      </c>
      <c r="L4204" s="10" t="s">
        <v>13076</v>
      </c>
    </row>
    <row r="4205" spans="7:12" ht="15" x14ac:dyDescent="0.2">
      <c r="G4205" s="106"/>
      <c r="H4205" s="104" t="str">
        <f t="shared" si="70"/>
        <v/>
      </c>
      <c r="I4205" s="104"/>
      <c r="J4205" s="110" t="s">
        <v>14748</v>
      </c>
      <c r="K4205" s="110" t="s">
        <v>1095</v>
      </c>
      <c r="L4205" s="10" t="s">
        <v>13077</v>
      </c>
    </row>
    <row r="4206" spans="7:12" ht="15" x14ac:dyDescent="0.2">
      <c r="G4206" s="106"/>
      <c r="H4206" s="104" t="str">
        <f t="shared" si="70"/>
        <v/>
      </c>
      <c r="I4206" s="104"/>
      <c r="J4206" s="110" t="s">
        <v>14749</v>
      </c>
      <c r="K4206" s="110" t="s">
        <v>1095</v>
      </c>
      <c r="L4206" s="10" t="s">
        <v>13078</v>
      </c>
    </row>
    <row r="4207" spans="7:12" ht="15" x14ac:dyDescent="0.2">
      <c r="G4207" s="106"/>
      <c r="H4207" s="104" t="str">
        <f t="shared" si="70"/>
        <v/>
      </c>
      <c r="I4207" s="104"/>
      <c r="J4207" s="110" t="s">
        <v>14750</v>
      </c>
      <c r="K4207" s="110" t="s">
        <v>1095</v>
      </c>
      <c r="L4207" s="10" t="s">
        <v>13079</v>
      </c>
    </row>
    <row r="4208" spans="7:12" ht="15" x14ac:dyDescent="0.2">
      <c r="G4208" s="106"/>
      <c r="H4208" s="104" t="str">
        <f t="shared" si="70"/>
        <v/>
      </c>
      <c r="I4208" s="104"/>
      <c r="J4208" s="110" t="s">
        <v>8723</v>
      </c>
      <c r="K4208" s="110" t="s">
        <v>1095</v>
      </c>
      <c r="L4208" s="10" t="s">
        <v>13080</v>
      </c>
    </row>
    <row r="4209" spans="7:12" ht="15" x14ac:dyDescent="0.2">
      <c r="G4209" s="106"/>
      <c r="H4209" s="104" t="str">
        <f t="shared" si="70"/>
        <v/>
      </c>
      <c r="I4209" s="104"/>
      <c r="J4209" s="110" t="s">
        <v>14050</v>
      </c>
      <c r="K4209" s="110" t="s">
        <v>1095</v>
      </c>
      <c r="L4209" s="10" t="s">
        <v>13081</v>
      </c>
    </row>
    <row r="4210" spans="7:12" ht="15" x14ac:dyDescent="0.2">
      <c r="G4210" s="106"/>
      <c r="H4210" s="104" t="str">
        <f t="shared" si="70"/>
        <v/>
      </c>
      <c r="I4210" s="104"/>
      <c r="J4210" s="110" t="s">
        <v>8724</v>
      </c>
      <c r="K4210" s="110" t="s">
        <v>1095</v>
      </c>
      <c r="L4210" s="10" t="s">
        <v>1095</v>
      </c>
    </row>
    <row r="4211" spans="7:12" ht="15" x14ac:dyDescent="0.2">
      <c r="G4211" s="106"/>
      <c r="H4211" s="104" t="str">
        <f t="shared" si="70"/>
        <v/>
      </c>
      <c r="I4211" s="104"/>
      <c r="J4211" s="110" t="s">
        <v>8725</v>
      </c>
      <c r="K4211" s="110" t="s">
        <v>1095</v>
      </c>
      <c r="L4211" s="10" t="s">
        <v>13082</v>
      </c>
    </row>
    <row r="4212" spans="7:12" ht="15" x14ac:dyDescent="0.2">
      <c r="G4212" s="106"/>
      <c r="H4212" s="104" t="str">
        <f t="shared" si="70"/>
        <v/>
      </c>
      <c r="I4212" s="104"/>
      <c r="J4212" s="110" t="s">
        <v>8726</v>
      </c>
      <c r="K4212" s="110" t="s">
        <v>1095</v>
      </c>
      <c r="L4212" s="10" t="s">
        <v>13083</v>
      </c>
    </row>
    <row r="4213" spans="7:12" ht="15" x14ac:dyDescent="0.2">
      <c r="G4213" s="106"/>
      <c r="H4213" s="104" t="str">
        <f t="shared" si="70"/>
        <v/>
      </c>
      <c r="I4213" s="104"/>
      <c r="J4213" s="110" t="s">
        <v>14751</v>
      </c>
      <c r="K4213" s="110" t="s">
        <v>1095</v>
      </c>
      <c r="L4213" s="10" t="s">
        <v>13084</v>
      </c>
    </row>
    <row r="4214" spans="7:12" ht="15" x14ac:dyDescent="0.2">
      <c r="G4214" s="106"/>
      <c r="H4214" s="104" t="str">
        <f t="shared" si="70"/>
        <v/>
      </c>
      <c r="I4214" s="104"/>
      <c r="J4214" s="110" t="s">
        <v>14752</v>
      </c>
      <c r="K4214" s="110" t="s">
        <v>1095</v>
      </c>
      <c r="L4214" s="10" t="s">
        <v>13085</v>
      </c>
    </row>
    <row r="4215" spans="7:12" ht="15" x14ac:dyDescent="0.2">
      <c r="G4215" s="106"/>
      <c r="H4215" s="104" t="str">
        <f t="shared" si="70"/>
        <v/>
      </c>
      <c r="I4215" s="104"/>
      <c r="J4215" s="110" t="s">
        <v>8727</v>
      </c>
      <c r="K4215" s="110" t="s">
        <v>1095</v>
      </c>
      <c r="L4215" s="10" t="s">
        <v>13086</v>
      </c>
    </row>
    <row r="4216" spans="7:12" ht="15" x14ac:dyDescent="0.2">
      <c r="G4216" s="106"/>
      <c r="H4216" s="104" t="str">
        <f t="shared" si="70"/>
        <v/>
      </c>
      <c r="I4216" s="104"/>
      <c r="J4216" s="110" t="s">
        <v>14753</v>
      </c>
      <c r="K4216" s="110" t="s">
        <v>1095</v>
      </c>
      <c r="L4216" s="10" t="s">
        <v>13087</v>
      </c>
    </row>
    <row r="4217" spans="7:12" ht="15" x14ac:dyDescent="0.2">
      <c r="G4217" s="106"/>
      <c r="H4217" s="104" t="str">
        <f t="shared" si="70"/>
        <v/>
      </c>
      <c r="I4217" s="104"/>
      <c r="J4217" s="110" t="s">
        <v>8728</v>
      </c>
      <c r="K4217" s="110" t="s">
        <v>1095</v>
      </c>
      <c r="L4217" s="10" t="s">
        <v>1095</v>
      </c>
    </row>
    <row r="4218" spans="7:12" ht="15" x14ac:dyDescent="0.2">
      <c r="G4218" s="106"/>
      <c r="H4218" s="104" t="str">
        <f t="shared" si="70"/>
        <v/>
      </c>
      <c r="I4218" s="104"/>
      <c r="J4218" s="110" t="s">
        <v>8729</v>
      </c>
      <c r="K4218" s="110" t="s">
        <v>1095</v>
      </c>
      <c r="L4218" s="10" t="s">
        <v>13088</v>
      </c>
    </row>
    <row r="4219" spans="7:12" ht="15" x14ac:dyDescent="0.2">
      <c r="G4219" s="106"/>
      <c r="H4219" s="104" t="str">
        <f t="shared" si="70"/>
        <v/>
      </c>
      <c r="I4219" s="104"/>
      <c r="J4219" s="110" t="s">
        <v>8730</v>
      </c>
      <c r="K4219" s="110" t="s">
        <v>1095</v>
      </c>
      <c r="L4219" s="10" t="s">
        <v>13089</v>
      </c>
    </row>
    <row r="4220" spans="7:12" ht="15" x14ac:dyDescent="0.2">
      <c r="G4220" s="106"/>
      <c r="H4220" s="104" t="str">
        <f t="shared" si="70"/>
        <v/>
      </c>
      <c r="I4220" s="104"/>
      <c r="J4220" s="110" t="s">
        <v>8731</v>
      </c>
      <c r="K4220" s="110" t="s">
        <v>1095</v>
      </c>
      <c r="L4220" s="10" t="s">
        <v>1095</v>
      </c>
    </row>
    <row r="4221" spans="7:12" ht="15" x14ac:dyDescent="0.2">
      <c r="G4221" s="106"/>
      <c r="H4221" s="104" t="str">
        <f t="shared" si="70"/>
        <v/>
      </c>
      <c r="I4221" s="104"/>
      <c r="J4221" s="110" t="s">
        <v>14754</v>
      </c>
      <c r="K4221" s="110" t="s">
        <v>1095</v>
      </c>
      <c r="L4221" s="10" t="s">
        <v>13090</v>
      </c>
    </row>
    <row r="4222" spans="7:12" ht="15" x14ac:dyDescent="0.2">
      <c r="G4222" s="106"/>
      <c r="H4222" s="104" t="str">
        <f t="shared" si="70"/>
        <v/>
      </c>
      <c r="I4222" s="104"/>
      <c r="J4222" s="110" t="s">
        <v>8732</v>
      </c>
      <c r="K4222" s="110" t="s">
        <v>1095</v>
      </c>
      <c r="L4222" s="10" t="s">
        <v>13091</v>
      </c>
    </row>
    <row r="4223" spans="7:12" ht="15" x14ac:dyDescent="0.2">
      <c r="G4223" s="106"/>
      <c r="H4223" s="104" t="str">
        <f t="shared" si="70"/>
        <v/>
      </c>
      <c r="I4223" s="104"/>
      <c r="J4223" s="110" t="s">
        <v>8733</v>
      </c>
      <c r="K4223" s="110" t="s">
        <v>1095</v>
      </c>
      <c r="L4223" s="10" t="s">
        <v>13092</v>
      </c>
    </row>
    <row r="4224" spans="7:12" ht="15" x14ac:dyDescent="0.2">
      <c r="G4224" s="106"/>
      <c r="H4224" s="104" t="str">
        <f t="shared" si="70"/>
        <v/>
      </c>
      <c r="I4224" s="104"/>
      <c r="J4224" s="110" t="s">
        <v>8734</v>
      </c>
      <c r="K4224" s="110" t="s">
        <v>1095</v>
      </c>
      <c r="L4224" s="10" t="s">
        <v>13093</v>
      </c>
    </row>
    <row r="4225" spans="7:12" ht="15" x14ac:dyDescent="0.2">
      <c r="G4225" s="106"/>
      <c r="H4225" s="104" t="str">
        <f t="shared" si="70"/>
        <v/>
      </c>
      <c r="I4225" s="104"/>
      <c r="J4225" s="110" t="s">
        <v>14755</v>
      </c>
      <c r="K4225" s="110" t="s">
        <v>1095</v>
      </c>
      <c r="L4225" s="10" t="s">
        <v>13094</v>
      </c>
    </row>
    <row r="4226" spans="7:12" ht="15" x14ac:dyDescent="0.2">
      <c r="G4226" s="106"/>
      <c r="H4226" s="104" t="str">
        <f t="shared" si="70"/>
        <v/>
      </c>
      <c r="I4226" s="104"/>
      <c r="J4226" s="110" t="s">
        <v>14756</v>
      </c>
      <c r="K4226" s="110" t="s">
        <v>1095</v>
      </c>
      <c r="L4226" s="10" t="s">
        <v>13095</v>
      </c>
    </row>
    <row r="4227" spans="7:12" ht="15" x14ac:dyDescent="0.2">
      <c r="G4227" s="106"/>
      <c r="H4227" s="104" t="str">
        <f t="shared" si="70"/>
        <v/>
      </c>
      <c r="I4227" s="104"/>
      <c r="J4227" s="110" t="s">
        <v>8735</v>
      </c>
      <c r="K4227" s="110" t="s">
        <v>1095</v>
      </c>
      <c r="L4227" s="10" t="s">
        <v>1095</v>
      </c>
    </row>
    <row r="4228" spans="7:12" ht="15" x14ac:dyDescent="0.2">
      <c r="G4228" s="106"/>
      <c r="H4228" s="104" t="str">
        <f t="shared" si="70"/>
        <v/>
      </c>
      <c r="I4228" s="104"/>
      <c r="J4228" s="110" t="s">
        <v>8736</v>
      </c>
      <c r="K4228" s="110" t="s">
        <v>1095</v>
      </c>
      <c r="L4228" s="10" t="s">
        <v>13096</v>
      </c>
    </row>
    <row r="4229" spans="7:12" ht="15" x14ac:dyDescent="0.2">
      <c r="G4229" s="106"/>
      <c r="H4229" s="104" t="str">
        <f t="shared" si="70"/>
        <v/>
      </c>
      <c r="I4229" s="104"/>
      <c r="J4229" s="110" t="s">
        <v>8737</v>
      </c>
      <c r="K4229" s="110" t="s">
        <v>1095</v>
      </c>
      <c r="L4229" s="10" t="s">
        <v>13097</v>
      </c>
    </row>
    <row r="4230" spans="7:12" ht="15" x14ac:dyDescent="0.2">
      <c r="G4230" s="106"/>
      <c r="H4230" s="104" t="str">
        <f t="shared" si="70"/>
        <v/>
      </c>
      <c r="I4230" s="104"/>
      <c r="J4230" s="110" t="s">
        <v>8738</v>
      </c>
      <c r="K4230" s="110" t="s">
        <v>1095</v>
      </c>
      <c r="L4230" s="10" t="s">
        <v>13098</v>
      </c>
    </row>
    <row r="4231" spans="7:12" ht="15" x14ac:dyDescent="0.2">
      <c r="G4231" s="106"/>
      <c r="H4231" s="104" t="str">
        <f t="shared" si="70"/>
        <v/>
      </c>
      <c r="I4231" s="104"/>
      <c r="J4231" s="110" t="s">
        <v>14757</v>
      </c>
      <c r="K4231" s="110" t="s">
        <v>1095</v>
      </c>
      <c r="L4231" s="10" t="s">
        <v>13099</v>
      </c>
    </row>
    <row r="4232" spans="7:12" ht="15" x14ac:dyDescent="0.2">
      <c r="G4232" s="106"/>
      <c r="H4232" s="104" t="str">
        <f t="shared" si="70"/>
        <v/>
      </c>
      <c r="I4232" s="104"/>
      <c r="J4232" s="110" t="s">
        <v>14758</v>
      </c>
      <c r="K4232" s="110" t="s">
        <v>1095</v>
      </c>
      <c r="L4232" s="10" t="s">
        <v>13100</v>
      </c>
    </row>
    <row r="4233" spans="7:12" ht="15" x14ac:dyDescent="0.2">
      <c r="G4233" s="106"/>
      <c r="H4233" s="104" t="str">
        <f t="shared" ref="H4233:H4296" si="71">IF(I4233="","",IFERROR((INDEX(A:D,MATCH($I4233,D:D,0),2)),""))</f>
        <v/>
      </c>
      <c r="I4233" s="104"/>
      <c r="J4233" s="110" t="s">
        <v>8740</v>
      </c>
      <c r="K4233" s="110" t="s">
        <v>1095</v>
      </c>
      <c r="L4233" s="10" t="s">
        <v>13101</v>
      </c>
    </row>
    <row r="4234" spans="7:12" ht="15" x14ac:dyDescent="0.2">
      <c r="G4234" s="106"/>
      <c r="H4234" s="104" t="str">
        <f t="shared" si="71"/>
        <v/>
      </c>
      <c r="I4234" s="104"/>
      <c r="J4234" s="110" t="s">
        <v>8741</v>
      </c>
      <c r="K4234" s="110" t="s">
        <v>1095</v>
      </c>
      <c r="L4234" s="10" t="s">
        <v>13102</v>
      </c>
    </row>
    <row r="4235" spans="7:12" ht="15" x14ac:dyDescent="0.2">
      <c r="G4235" s="106"/>
      <c r="H4235" s="104" t="str">
        <f t="shared" si="71"/>
        <v/>
      </c>
      <c r="I4235" s="104"/>
      <c r="J4235" s="110" t="s">
        <v>8742</v>
      </c>
      <c r="K4235" s="110" t="s">
        <v>1095</v>
      </c>
      <c r="L4235" s="10" t="s">
        <v>13103</v>
      </c>
    </row>
    <row r="4236" spans="7:12" ht="15" x14ac:dyDescent="0.2">
      <c r="G4236" s="106"/>
      <c r="H4236" s="104" t="str">
        <f t="shared" si="71"/>
        <v/>
      </c>
      <c r="I4236" s="104"/>
      <c r="J4236" s="110" t="s">
        <v>8743</v>
      </c>
      <c r="K4236" s="110" t="s">
        <v>1095</v>
      </c>
      <c r="L4236" s="10" t="s">
        <v>13104</v>
      </c>
    </row>
    <row r="4237" spans="7:12" ht="15" x14ac:dyDescent="0.2">
      <c r="G4237" s="106"/>
      <c r="H4237" s="104" t="str">
        <f t="shared" si="71"/>
        <v/>
      </c>
      <c r="I4237" s="104"/>
      <c r="J4237" s="110" t="s">
        <v>8744</v>
      </c>
      <c r="K4237" s="110" t="s">
        <v>1095</v>
      </c>
      <c r="L4237" s="10" t="s">
        <v>13105</v>
      </c>
    </row>
    <row r="4238" spans="7:12" ht="15" x14ac:dyDescent="0.2">
      <c r="G4238" s="106"/>
      <c r="H4238" s="104" t="str">
        <f t="shared" si="71"/>
        <v/>
      </c>
      <c r="I4238" s="104"/>
      <c r="J4238" s="110" t="s">
        <v>14759</v>
      </c>
      <c r="K4238" s="110" t="s">
        <v>1095</v>
      </c>
      <c r="L4238" s="10" t="s">
        <v>13106</v>
      </c>
    </row>
    <row r="4239" spans="7:12" ht="15" x14ac:dyDescent="0.2">
      <c r="G4239" s="106"/>
      <c r="H4239" s="104" t="str">
        <f t="shared" si="71"/>
        <v/>
      </c>
      <c r="I4239" s="104"/>
      <c r="J4239" s="110" t="s">
        <v>8745</v>
      </c>
      <c r="K4239" s="110" t="s">
        <v>1095</v>
      </c>
      <c r="L4239" s="10" t="s">
        <v>13107</v>
      </c>
    </row>
    <row r="4240" spans="7:12" ht="15" x14ac:dyDescent="0.2">
      <c r="G4240" s="106"/>
      <c r="H4240" s="104" t="str">
        <f t="shared" si="71"/>
        <v/>
      </c>
      <c r="I4240" s="104"/>
      <c r="J4240" s="110" t="s">
        <v>14760</v>
      </c>
      <c r="K4240" s="110" t="s">
        <v>1095</v>
      </c>
      <c r="L4240" s="10" t="s">
        <v>13108</v>
      </c>
    </row>
    <row r="4241" spans="7:12" ht="15" x14ac:dyDescent="0.2">
      <c r="G4241" s="106"/>
      <c r="H4241" s="104" t="str">
        <f t="shared" si="71"/>
        <v/>
      </c>
      <c r="I4241" s="104"/>
      <c r="J4241" s="110" t="s">
        <v>8746</v>
      </c>
      <c r="K4241" s="110" t="s">
        <v>1095</v>
      </c>
      <c r="L4241" s="10" t="s">
        <v>13109</v>
      </c>
    </row>
    <row r="4242" spans="7:12" ht="15" x14ac:dyDescent="0.2">
      <c r="G4242" s="106"/>
      <c r="H4242" s="104" t="str">
        <f t="shared" si="71"/>
        <v/>
      </c>
      <c r="I4242" s="104"/>
      <c r="J4242" s="110" t="s">
        <v>8747</v>
      </c>
      <c r="K4242" s="110" t="s">
        <v>1095</v>
      </c>
      <c r="L4242" s="10" t="s">
        <v>13110</v>
      </c>
    </row>
    <row r="4243" spans="7:12" ht="15" x14ac:dyDescent="0.2">
      <c r="G4243" s="106"/>
      <c r="H4243" s="104" t="str">
        <f t="shared" si="71"/>
        <v/>
      </c>
      <c r="I4243" s="104"/>
      <c r="J4243" s="110" t="s">
        <v>8748</v>
      </c>
      <c r="K4243" s="110" t="s">
        <v>1095</v>
      </c>
      <c r="L4243" s="10" t="s">
        <v>13111</v>
      </c>
    </row>
    <row r="4244" spans="7:12" ht="15" x14ac:dyDescent="0.2">
      <c r="G4244" s="106"/>
      <c r="H4244" s="104" t="str">
        <f t="shared" si="71"/>
        <v/>
      </c>
      <c r="I4244" s="104"/>
      <c r="J4244" s="110" t="s">
        <v>8749</v>
      </c>
      <c r="K4244" s="110" t="s">
        <v>1095</v>
      </c>
      <c r="L4244" s="10" t="s">
        <v>13112</v>
      </c>
    </row>
    <row r="4245" spans="7:12" ht="15" x14ac:dyDescent="0.2">
      <c r="G4245" s="106"/>
      <c r="H4245" s="104" t="str">
        <f t="shared" si="71"/>
        <v/>
      </c>
      <c r="I4245" s="104"/>
      <c r="J4245" s="110" t="s">
        <v>8750</v>
      </c>
      <c r="K4245" s="110" t="s">
        <v>1095</v>
      </c>
      <c r="L4245" s="10" t="s">
        <v>13113</v>
      </c>
    </row>
    <row r="4246" spans="7:12" ht="15" x14ac:dyDescent="0.2">
      <c r="G4246" s="106"/>
      <c r="H4246" s="104" t="str">
        <f t="shared" si="71"/>
        <v/>
      </c>
      <c r="I4246" s="104"/>
      <c r="J4246" s="110" t="s">
        <v>8751</v>
      </c>
      <c r="K4246" s="110" t="s">
        <v>1095</v>
      </c>
      <c r="L4246" s="10" t="s">
        <v>13114</v>
      </c>
    </row>
    <row r="4247" spans="7:12" ht="15" x14ac:dyDescent="0.2">
      <c r="G4247" s="106"/>
      <c r="H4247" s="104" t="str">
        <f t="shared" si="71"/>
        <v/>
      </c>
      <c r="I4247" s="104"/>
      <c r="J4247" s="110" t="s">
        <v>8752</v>
      </c>
      <c r="K4247" s="110" t="s">
        <v>1095</v>
      </c>
      <c r="L4247" s="10" t="s">
        <v>13115</v>
      </c>
    </row>
    <row r="4248" spans="7:12" ht="15" x14ac:dyDescent="0.2">
      <c r="G4248" s="106"/>
      <c r="H4248" s="104" t="str">
        <f t="shared" si="71"/>
        <v/>
      </c>
      <c r="I4248" s="104"/>
      <c r="J4248" s="110" t="s">
        <v>14761</v>
      </c>
      <c r="K4248" s="110" t="s">
        <v>1095</v>
      </c>
      <c r="L4248" s="10" t="s">
        <v>13116</v>
      </c>
    </row>
    <row r="4249" spans="7:12" ht="15" x14ac:dyDescent="0.2">
      <c r="G4249" s="106"/>
      <c r="H4249" s="104" t="str">
        <f t="shared" si="71"/>
        <v/>
      </c>
      <c r="I4249" s="104"/>
      <c r="J4249" s="110" t="s">
        <v>8753</v>
      </c>
      <c r="K4249" s="110" t="s">
        <v>1095</v>
      </c>
      <c r="L4249" s="10" t="s">
        <v>13117</v>
      </c>
    </row>
    <row r="4250" spans="7:12" ht="15" x14ac:dyDescent="0.2">
      <c r="G4250" s="106"/>
      <c r="H4250" s="104" t="str">
        <f t="shared" si="71"/>
        <v/>
      </c>
      <c r="I4250" s="104"/>
      <c r="J4250" s="110" t="s">
        <v>8754</v>
      </c>
      <c r="K4250" s="110" t="s">
        <v>1095</v>
      </c>
      <c r="L4250" s="10" t="s">
        <v>13118</v>
      </c>
    </row>
    <row r="4251" spans="7:12" ht="15" x14ac:dyDescent="0.2">
      <c r="G4251" s="106"/>
      <c r="H4251" s="104" t="str">
        <f t="shared" si="71"/>
        <v/>
      </c>
      <c r="I4251" s="104"/>
      <c r="J4251" s="110" t="s">
        <v>8755</v>
      </c>
      <c r="K4251" s="110" t="s">
        <v>1095</v>
      </c>
      <c r="L4251" s="10" t="s">
        <v>1095</v>
      </c>
    </row>
    <row r="4252" spans="7:12" ht="15" x14ac:dyDescent="0.2">
      <c r="G4252" s="106"/>
      <c r="H4252" s="104" t="str">
        <f t="shared" si="71"/>
        <v/>
      </c>
      <c r="I4252" s="104"/>
      <c r="J4252" s="110" t="s">
        <v>14762</v>
      </c>
      <c r="K4252" s="110" t="s">
        <v>1095</v>
      </c>
      <c r="L4252" s="10" t="s">
        <v>13119</v>
      </c>
    </row>
    <row r="4253" spans="7:12" ht="15" x14ac:dyDescent="0.2">
      <c r="G4253" s="106"/>
      <c r="H4253" s="104" t="str">
        <f t="shared" si="71"/>
        <v/>
      </c>
      <c r="I4253" s="104"/>
      <c r="J4253" s="110" t="s">
        <v>8756</v>
      </c>
      <c r="K4253" s="110" t="s">
        <v>1095</v>
      </c>
      <c r="L4253" s="10" t="s">
        <v>13120</v>
      </c>
    </row>
    <row r="4254" spans="7:12" ht="15" x14ac:dyDescent="0.2">
      <c r="G4254" s="106"/>
      <c r="H4254" s="104" t="str">
        <f t="shared" si="71"/>
        <v/>
      </c>
      <c r="I4254" s="104"/>
      <c r="J4254" s="110" t="s">
        <v>14763</v>
      </c>
      <c r="K4254" s="110" t="s">
        <v>1095</v>
      </c>
      <c r="L4254" s="10" t="s">
        <v>13121</v>
      </c>
    </row>
    <row r="4255" spans="7:12" ht="15" x14ac:dyDescent="0.2">
      <c r="G4255" s="106"/>
      <c r="H4255" s="104" t="str">
        <f t="shared" si="71"/>
        <v/>
      </c>
      <c r="I4255" s="104"/>
      <c r="J4255" s="110" t="s">
        <v>8757</v>
      </c>
      <c r="K4255" s="110" t="s">
        <v>1095</v>
      </c>
      <c r="L4255" s="10" t="s">
        <v>13122</v>
      </c>
    </row>
    <row r="4256" spans="7:12" ht="15" x14ac:dyDescent="0.2">
      <c r="G4256" s="106"/>
      <c r="H4256" s="104" t="str">
        <f t="shared" si="71"/>
        <v/>
      </c>
      <c r="I4256" s="104"/>
      <c r="J4256" s="110" t="s">
        <v>14764</v>
      </c>
      <c r="K4256" s="110" t="s">
        <v>1095</v>
      </c>
      <c r="L4256" s="10" t="s">
        <v>13123</v>
      </c>
    </row>
    <row r="4257" spans="7:12" ht="15" x14ac:dyDescent="0.2">
      <c r="G4257" s="106"/>
      <c r="H4257" s="104" t="str">
        <f t="shared" si="71"/>
        <v/>
      </c>
      <c r="I4257" s="104"/>
      <c r="J4257" s="110" t="s">
        <v>14765</v>
      </c>
      <c r="K4257" s="110" t="s">
        <v>1095</v>
      </c>
      <c r="L4257" s="10" t="s">
        <v>13124</v>
      </c>
    </row>
    <row r="4258" spans="7:12" ht="15" x14ac:dyDescent="0.2">
      <c r="G4258" s="106"/>
      <c r="H4258" s="104" t="str">
        <f t="shared" si="71"/>
        <v/>
      </c>
      <c r="I4258" s="104"/>
      <c r="J4258" s="110" t="s">
        <v>8758</v>
      </c>
      <c r="K4258" s="110" t="s">
        <v>1095</v>
      </c>
      <c r="L4258" s="10" t="s">
        <v>13125</v>
      </c>
    </row>
    <row r="4259" spans="7:12" ht="15" x14ac:dyDescent="0.2">
      <c r="G4259" s="106"/>
      <c r="H4259" s="104" t="str">
        <f t="shared" si="71"/>
        <v/>
      </c>
      <c r="I4259" s="104"/>
      <c r="J4259" s="110" t="s">
        <v>14766</v>
      </c>
      <c r="K4259" s="110" t="s">
        <v>1095</v>
      </c>
      <c r="L4259" s="10" t="s">
        <v>13126</v>
      </c>
    </row>
    <row r="4260" spans="7:12" ht="15" x14ac:dyDescent="0.2">
      <c r="G4260" s="106"/>
      <c r="H4260" s="104" t="str">
        <f t="shared" si="71"/>
        <v/>
      </c>
      <c r="I4260" s="104"/>
      <c r="J4260" s="110" t="s">
        <v>14767</v>
      </c>
      <c r="K4260" s="110" t="s">
        <v>1095</v>
      </c>
      <c r="L4260" s="10" t="s">
        <v>13127</v>
      </c>
    </row>
    <row r="4261" spans="7:12" ht="15" x14ac:dyDescent="0.2">
      <c r="G4261" s="106"/>
      <c r="H4261" s="104" t="str">
        <f t="shared" si="71"/>
        <v/>
      </c>
      <c r="I4261" s="104"/>
      <c r="J4261" s="110" t="s">
        <v>14768</v>
      </c>
      <c r="K4261" s="110" t="s">
        <v>1095</v>
      </c>
      <c r="L4261" s="10" t="s">
        <v>13128</v>
      </c>
    </row>
    <row r="4262" spans="7:12" ht="15" x14ac:dyDescent="0.2">
      <c r="G4262" s="106"/>
      <c r="H4262" s="104" t="str">
        <f t="shared" si="71"/>
        <v/>
      </c>
      <c r="I4262" s="104"/>
      <c r="J4262" s="110" t="s">
        <v>14769</v>
      </c>
      <c r="K4262" s="110" t="s">
        <v>1095</v>
      </c>
      <c r="L4262" s="10" t="s">
        <v>13129</v>
      </c>
    </row>
    <row r="4263" spans="7:12" ht="15" x14ac:dyDescent="0.2">
      <c r="G4263" s="106"/>
      <c r="H4263" s="104" t="str">
        <f t="shared" si="71"/>
        <v/>
      </c>
      <c r="I4263" s="104"/>
      <c r="J4263" s="110" t="s">
        <v>14770</v>
      </c>
      <c r="K4263" s="110" t="s">
        <v>1095</v>
      </c>
      <c r="L4263" s="10" t="s">
        <v>13130</v>
      </c>
    </row>
    <row r="4264" spans="7:12" ht="15" x14ac:dyDescent="0.2">
      <c r="G4264" s="106"/>
      <c r="H4264" s="104" t="str">
        <f t="shared" si="71"/>
        <v/>
      </c>
      <c r="I4264" s="104"/>
      <c r="J4264" s="110" t="s">
        <v>14771</v>
      </c>
      <c r="K4264" s="110" t="s">
        <v>1095</v>
      </c>
      <c r="L4264" s="10" t="s">
        <v>13131</v>
      </c>
    </row>
    <row r="4265" spans="7:12" ht="15" x14ac:dyDescent="0.2">
      <c r="G4265" s="106"/>
      <c r="H4265" s="104" t="str">
        <f t="shared" si="71"/>
        <v/>
      </c>
      <c r="I4265" s="104"/>
      <c r="J4265" s="110" t="s">
        <v>14772</v>
      </c>
      <c r="K4265" s="110" t="s">
        <v>1095</v>
      </c>
      <c r="L4265" s="10" t="s">
        <v>13132</v>
      </c>
    </row>
    <row r="4266" spans="7:12" ht="15" x14ac:dyDescent="0.2">
      <c r="G4266" s="106"/>
      <c r="H4266" s="104" t="str">
        <f t="shared" si="71"/>
        <v/>
      </c>
      <c r="I4266" s="104"/>
      <c r="J4266" s="110" t="s">
        <v>8759</v>
      </c>
      <c r="K4266" s="110" t="s">
        <v>1095</v>
      </c>
      <c r="L4266" s="10" t="s">
        <v>13133</v>
      </c>
    </row>
    <row r="4267" spans="7:12" ht="15" x14ac:dyDescent="0.2">
      <c r="G4267" s="106"/>
      <c r="H4267" s="104" t="str">
        <f t="shared" si="71"/>
        <v/>
      </c>
      <c r="I4267" s="104"/>
      <c r="J4267" s="110" t="s">
        <v>14773</v>
      </c>
      <c r="K4267" s="110" t="s">
        <v>1095</v>
      </c>
      <c r="L4267" s="10" t="s">
        <v>13134</v>
      </c>
    </row>
    <row r="4268" spans="7:12" ht="15" x14ac:dyDescent="0.2">
      <c r="G4268" s="106"/>
      <c r="H4268" s="104" t="str">
        <f t="shared" si="71"/>
        <v/>
      </c>
      <c r="I4268" s="104"/>
      <c r="J4268" s="110" t="s">
        <v>8760</v>
      </c>
      <c r="K4268" s="110" t="s">
        <v>1095</v>
      </c>
      <c r="L4268" s="10" t="s">
        <v>13135</v>
      </c>
    </row>
    <row r="4269" spans="7:12" ht="15" x14ac:dyDescent="0.2">
      <c r="G4269" s="106"/>
      <c r="H4269" s="104" t="str">
        <f t="shared" si="71"/>
        <v/>
      </c>
      <c r="I4269" s="104"/>
      <c r="J4269" s="110" t="s">
        <v>8761</v>
      </c>
      <c r="K4269" s="110" t="s">
        <v>1095</v>
      </c>
      <c r="L4269" s="10" t="s">
        <v>13136</v>
      </c>
    </row>
    <row r="4270" spans="7:12" ht="15" x14ac:dyDescent="0.2">
      <c r="G4270" s="106"/>
      <c r="H4270" s="104" t="str">
        <f t="shared" si="71"/>
        <v/>
      </c>
      <c r="I4270" s="104"/>
      <c r="J4270" s="110" t="s">
        <v>8762</v>
      </c>
      <c r="K4270" s="110" t="s">
        <v>1095</v>
      </c>
      <c r="L4270" s="10" t="s">
        <v>13137</v>
      </c>
    </row>
    <row r="4271" spans="7:12" ht="15" x14ac:dyDescent="0.2">
      <c r="G4271" s="106"/>
      <c r="H4271" s="104" t="str">
        <f t="shared" si="71"/>
        <v/>
      </c>
      <c r="I4271" s="104"/>
      <c r="J4271" s="110" t="s">
        <v>8763</v>
      </c>
      <c r="K4271" s="110" t="s">
        <v>1095</v>
      </c>
      <c r="L4271" s="10" t="s">
        <v>13138</v>
      </c>
    </row>
    <row r="4272" spans="7:12" ht="15" x14ac:dyDescent="0.2">
      <c r="G4272" s="106"/>
      <c r="H4272" s="104" t="str">
        <f t="shared" si="71"/>
        <v/>
      </c>
      <c r="I4272" s="104"/>
      <c r="J4272" s="110" t="s">
        <v>8764</v>
      </c>
      <c r="K4272" s="110" t="s">
        <v>1095</v>
      </c>
      <c r="L4272" s="10" t="s">
        <v>1095</v>
      </c>
    </row>
    <row r="4273" spans="7:12" ht="15" x14ac:dyDescent="0.2">
      <c r="G4273" s="106"/>
      <c r="H4273" s="104" t="str">
        <f t="shared" si="71"/>
        <v/>
      </c>
      <c r="I4273" s="104"/>
      <c r="J4273" s="110" t="s">
        <v>8765</v>
      </c>
      <c r="K4273" s="110" t="s">
        <v>1095</v>
      </c>
      <c r="L4273" s="10" t="s">
        <v>13139</v>
      </c>
    </row>
    <row r="4274" spans="7:12" ht="15" x14ac:dyDescent="0.2">
      <c r="G4274" s="106"/>
      <c r="H4274" s="104" t="str">
        <f t="shared" si="71"/>
        <v/>
      </c>
      <c r="I4274" s="104"/>
      <c r="J4274" s="110" t="s">
        <v>8766</v>
      </c>
      <c r="K4274" s="110" t="s">
        <v>1095</v>
      </c>
      <c r="L4274" s="10" t="s">
        <v>1095</v>
      </c>
    </row>
    <row r="4275" spans="7:12" ht="15" x14ac:dyDescent="0.2">
      <c r="G4275" s="106"/>
      <c r="H4275" s="104" t="str">
        <f t="shared" si="71"/>
        <v/>
      </c>
      <c r="I4275" s="104"/>
      <c r="J4275" s="110" t="s">
        <v>8767</v>
      </c>
      <c r="K4275" s="110" t="s">
        <v>1095</v>
      </c>
      <c r="L4275" s="10" t="s">
        <v>13140</v>
      </c>
    </row>
    <row r="4276" spans="7:12" ht="15" x14ac:dyDescent="0.2">
      <c r="G4276" s="106"/>
      <c r="H4276" s="104" t="str">
        <f t="shared" si="71"/>
        <v/>
      </c>
      <c r="I4276" s="104"/>
      <c r="J4276" s="110" t="s">
        <v>8768</v>
      </c>
      <c r="K4276" s="110" t="s">
        <v>1095</v>
      </c>
      <c r="L4276" s="10" t="s">
        <v>13141</v>
      </c>
    </row>
    <row r="4277" spans="7:12" ht="15" x14ac:dyDescent="0.2">
      <c r="G4277" s="106"/>
      <c r="H4277" s="104" t="str">
        <f t="shared" si="71"/>
        <v/>
      </c>
      <c r="I4277" s="104"/>
      <c r="J4277" s="110" t="s">
        <v>14774</v>
      </c>
      <c r="K4277" s="110" t="s">
        <v>1095</v>
      </c>
      <c r="L4277" s="10" t="s">
        <v>13142</v>
      </c>
    </row>
    <row r="4278" spans="7:12" ht="15" x14ac:dyDescent="0.2">
      <c r="G4278" s="106"/>
      <c r="H4278" s="104" t="str">
        <f t="shared" si="71"/>
        <v/>
      </c>
      <c r="I4278" s="104"/>
      <c r="J4278" s="110" t="s">
        <v>8769</v>
      </c>
      <c r="K4278" s="110" t="s">
        <v>1095</v>
      </c>
      <c r="L4278" s="10" t="s">
        <v>13143</v>
      </c>
    </row>
    <row r="4279" spans="7:12" ht="15" x14ac:dyDescent="0.2">
      <c r="G4279" s="106"/>
      <c r="H4279" s="104" t="str">
        <f t="shared" si="71"/>
        <v/>
      </c>
      <c r="I4279" s="104"/>
      <c r="J4279" s="110" t="s">
        <v>8770</v>
      </c>
      <c r="K4279" s="110" t="s">
        <v>1095</v>
      </c>
      <c r="L4279" s="10" t="s">
        <v>13144</v>
      </c>
    </row>
    <row r="4280" spans="7:12" ht="15" x14ac:dyDescent="0.2">
      <c r="G4280" s="106"/>
      <c r="H4280" s="104" t="str">
        <f t="shared" si="71"/>
        <v/>
      </c>
      <c r="I4280" s="104"/>
      <c r="J4280" s="110" t="s">
        <v>14775</v>
      </c>
      <c r="K4280" s="110" t="s">
        <v>1095</v>
      </c>
      <c r="L4280" s="10" t="s">
        <v>13145</v>
      </c>
    </row>
    <row r="4281" spans="7:12" ht="15" x14ac:dyDescent="0.2">
      <c r="G4281" s="106"/>
      <c r="H4281" s="104" t="str">
        <f t="shared" si="71"/>
        <v/>
      </c>
      <c r="I4281" s="104"/>
      <c r="J4281" s="110" t="s">
        <v>8771</v>
      </c>
      <c r="K4281" s="110" t="s">
        <v>1095</v>
      </c>
      <c r="L4281" s="10" t="s">
        <v>13146</v>
      </c>
    </row>
    <row r="4282" spans="7:12" ht="15" x14ac:dyDescent="0.2">
      <c r="G4282" s="106"/>
      <c r="H4282" s="104" t="str">
        <f t="shared" si="71"/>
        <v/>
      </c>
      <c r="I4282" s="104"/>
      <c r="J4282" s="110" t="s">
        <v>8772</v>
      </c>
      <c r="K4282" s="110" t="s">
        <v>1095</v>
      </c>
      <c r="L4282" s="10" t="s">
        <v>13147</v>
      </c>
    </row>
    <row r="4283" spans="7:12" ht="15" x14ac:dyDescent="0.2">
      <c r="G4283" s="106"/>
      <c r="H4283" s="104" t="str">
        <f t="shared" si="71"/>
        <v/>
      </c>
      <c r="I4283" s="104"/>
      <c r="J4283" s="110" t="s">
        <v>8773</v>
      </c>
      <c r="K4283" s="110" t="s">
        <v>1095</v>
      </c>
      <c r="L4283" s="10" t="s">
        <v>13148</v>
      </c>
    </row>
    <row r="4284" spans="7:12" ht="15" x14ac:dyDescent="0.2">
      <c r="G4284" s="106"/>
      <c r="H4284" s="104" t="str">
        <f t="shared" si="71"/>
        <v/>
      </c>
      <c r="I4284" s="104"/>
      <c r="J4284" s="110" t="s">
        <v>8774</v>
      </c>
      <c r="K4284" s="110" t="s">
        <v>1095</v>
      </c>
      <c r="L4284" s="10" t="s">
        <v>13149</v>
      </c>
    </row>
    <row r="4285" spans="7:12" ht="15" x14ac:dyDescent="0.2">
      <c r="G4285" s="106"/>
      <c r="H4285" s="104" t="str">
        <f t="shared" si="71"/>
        <v/>
      </c>
      <c r="I4285" s="104"/>
      <c r="J4285" s="110" t="s">
        <v>8775</v>
      </c>
      <c r="K4285" s="110" t="s">
        <v>1095</v>
      </c>
      <c r="L4285" s="10" t="s">
        <v>13150</v>
      </c>
    </row>
    <row r="4286" spans="7:12" ht="15" x14ac:dyDescent="0.2">
      <c r="G4286" s="106"/>
      <c r="H4286" s="104" t="str">
        <f t="shared" si="71"/>
        <v/>
      </c>
      <c r="I4286" s="104"/>
      <c r="J4286" s="110" t="s">
        <v>8776</v>
      </c>
      <c r="K4286" s="110" t="s">
        <v>1095</v>
      </c>
      <c r="L4286" s="10" t="s">
        <v>13151</v>
      </c>
    </row>
    <row r="4287" spans="7:12" ht="15" x14ac:dyDescent="0.2">
      <c r="G4287" s="106"/>
      <c r="H4287" s="104" t="str">
        <f t="shared" si="71"/>
        <v/>
      </c>
      <c r="I4287" s="104"/>
      <c r="J4287" s="110" t="s">
        <v>8777</v>
      </c>
      <c r="K4287" s="110" t="s">
        <v>1095</v>
      </c>
      <c r="L4287" s="10" t="s">
        <v>13152</v>
      </c>
    </row>
    <row r="4288" spans="7:12" ht="15" x14ac:dyDescent="0.2">
      <c r="G4288" s="106"/>
      <c r="H4288" s="104" t="str">
        <f t="shared" si="71"/>
        <v/>
      </c>
      <c r="I4288" s="104"/>
      <c r="J4288" s="110" t="s">
        <v>8778</v>
      </c>
      <c r="K4288" s="110" t="s">
        <v>1095</v>
      </c>
      <c r="L4288" s="10" t="s">
        <v>13153</v>
      </c>
    </row>
    <row r="4289" spans="7:12" ht="15" x14ac:dyDescent="0.2">
      <c r="G4289" s="106"/>
      <c r="H4289" s="104" t="str">
        <f t="shared" si="71"/>
        <v/>
      </c>
      <c r="I4289" s="104"/>
      <c r="J4289" s="110" t="s">
        <v>8779</v>
      </c>
      <c r="K4289" s="110" t="s">
        <v>1095</v>
      </c>
      <c r="L4289" s="10" t="s">
        <v>13154</v>
      </c>
    </row>
    <row r="4290" spans="7:12" ht="15" x14ac:dyDescent="0.2">
      <c r="G4290" s="106"/>
      <c r="H4290" s="104" t="str">
        <f t="shared" si="71"/>
        <v/>
      </c>
      <c r="I4290" s="104"/>
      <c r="J4290" s="110" t="s">
        <v>8780</v>
      </c>
      <c r="K4290" s="110" t="s">
        <v>1095</v>
      </c>
      <c r="L4290" s="10" t="s">
        <v>13155</v>
      </c>
    </row>
    <row r="4291" spans="7:12" ht="15" x14ac:dyDescent="0.2">
      <c r="G4291" s="106"/>
      <c r="H4291" s="104" t="str">
        <f t="shared" si="71"/>
        <v/>
      </c>
      <c r="I4291" s="104"/>
      <c r="J4291" s="110" t="s">
        <v>14776</v>
      </c>
      <c r="K4291" s="110" t="s">
        <v>1095</v>
      </c>
      <c r="L4291" s="10" t="s">
        <v>13156</v>
      </c>
    </row>
    <row r="4292" spans="7:12" ht="15" x14ac:dyDescent="0.2">
      <c r="G4292" s="106"/>
      <c r="H4292" s="104" t="str">
        <f t="shared" si="71"/>
        <v/>
      </c>
      <c r="I4292" s="104"/>
      <c r="J4292" s="110" t="s">
        <v>8781</v>
      </c>
      <c r="K4292" s="110" t="s">
        <v>1095</v>
      </c>
      <c r="L4292" s="10" t="s">
        <v>13157</v>
      </c>
    </row>
    <row r="4293" spans="7:12" ht="15" x14ac:dyDescent="0.2">
      <c r="G4293" s="106"/>
      <c r="H4293" s="104" t="str">
        <f t="shared" si="71"/>
        <v/>
      </c>
      <c r="I4293" s="104"/>
      <c r="J4293" s="110" t="s">
        <v>14777</v>
      </c>
      <c r="K4293" s="110" t="s">
        <v>1095</v>
      </c>
      <c r="L4293" s="10" t="s">
        <v>13158</v>
      </c>
    </row>
    <row r="4294" spans="7:12" ht="15" x14ac:dyDescent="0.2">
      <c r="G4294" s="106"/>
      <c r="H4294" s="104" t="str">
        <f t="shared" si="71"/>
        <v/>
      </c>
      <c r="I4294" s="104"/>
      <c r="J4294" s="110" t="s">
        <v>14778</v>
      </c>
      <c r="K4294" s="110" t="s">
        <v>1095</v>
      </c>
      <c r="L4294" s="10" t="s">
        <v>13159</v>
      </c>
    </row>
    <row r="4295" spans="7:12" ht="15" x14ac:dyDescent="0.2">
      <c r="G4295" s="106"/>
      <c r="H4295" s="104" t="str">
        <f t="shared" si="71"/>
        <v/>
      </c>
      <c r="I4295" s="104"/>
      <c r="J4295" s="110" t="s">
        <v>14779</v>
      </c>
      <c r="K4295" s="110" t="s">
        <v>1095</v>
      </c>
      <c r="L4295" s="10" t="s">
        <v>13160</v>
      </c>
    </row>
    <row r="4296" spans="7:12" ht="15" x14ac:dyDescent="0.2">
      <c r="G4296" s="106"/>
      <c r="H4296" s="104" t="str">
        <f t="shared" si="71"/>
        <v/>
      </c>
      <c r="I4296" s="104"/>
      <c r="J4296" s="110" t="s">
        <v>8782</v>
      </c>
      <c r="K4296" s="110" t="s">
        <v>1095</v>
      </c>
      <c r="L4296" s="10" t="s">
        <v>1095</v>
      </c>
    </row>
    <row r="4297" spans="7:12" ht="15" x14ac:dyDescent="0.2">
      <c r="G4297" s="106"/>
      <c r="H4297" s="104" t="str">
        <f t="shared" ref="H4297:H4360" si="72">IF(I4297="","",IFERROR((INDEX(A:D,MATCH($I4297,D:D,0),2)),""))</f>
        <v/>
      </c>
      <c r="I4297" s="104"/>
      <c r="J4297" s="110" t="s">
        <v>8783</v>
      </c>
      <c r="K4297" s="110" t="s">
        <v>1095</v>
      </c>
      <c r="L4297" s="10" t="s">
        <v>13161</v>
      </c>
    </row>
    <row r="4298" spans="7:12" ht="15" x14ac:dyDescent="0.2">
      <c r="G4298" s="106"/>
      <c r="H4298" s="104" t="str">
        <f t="shared" si="72"/>
        <v/>
      </c>
      <c r="I4298" s="104"/>
      <c r="J4298" s="110" t="s">
        <v>8784</v>
      </c>
      <c r="K4298" s="110" t="s">
        <v>1095</v>
      </c>
      <c r="L4298" s="10" t="s">
        <v>1095</v>
      </c>
    </row>
    <row r="4299" spans="7:12" ht="15" x14ac:dyDescent="0.2">
      <c r="G4299" s="106"/>
      <c r="H4299" s="104" t="str">
        <f t="shared" si="72"/>
        <v/>
      </c>
      <c r="I4299" s="104"/>
      <c r="J4299" s="110" t="s">
        <v>14780</v>
      </c>
      <c r="K4299" s="110" t="s">
        <v>1095</v>
      </c>
      <c r="L4299" s="10" t="s">
        <v>13162</v>
      </c>
    </row>
    <row r="4300" spans="7:12" ht="15" x14ac:dyDescent="0.2">
      <c r="G4300" s="106"/>
      <c r="H4300" s="104" t="str">
        <f t="shared" si="72"/>
        <v/>
      </c>
      <c r="I4300" s="104"/>
      <c r="J4300" s="110" t="s">
        <v>14781</v>
      </c>
      <c r="K4300" s="110" t="s">
        <v>1095</v>
      </c>
      <c r="L4300" s="10" t="s">
        <v>13163</v>
      </c>
    </row>
    <row r="4301" spans="7:12" ht="15" x14ac:dyDescent="0.2">
      <c r="G4301" s="106"/>
      <c r="H4301" s="104" t="str">
        <f t="shared" si="72"/>
        <v/>
      </c>
      <c r="I4301" s="104"/>
      <c r="J4301" s="110" t="s">
        <v>14782</v>
      </c>
      <c r="K4301" s="110" t="s">
        <v>1095</v>
      </c>
      <c r="L4301" s="10" t="s">
        <v>13164</v>
      </c>
    </row>
    <row r="4302" spans="7:12" ht="15" x14ac:dyDescent="0.2">
      <c r="G4302" s="106"/>
      <c r="H4302" s="104" t="str">
        <f t="shared" si="72"/>
        <v/>
      </c>
      <c r="I4302" s="104"/>
      <c r="J4302" s="110" t="s">
        <v>8785</v>
      </c>
      <c r="K4302" s="110" t="s">
        <v>1095</v>
      </c>
      <c r="L4302" s="10" t="s">
        <v>13165</v>
      </c>
    </row>
    <row r="4303" spans="7:12" ht="15" x14ac:dyDescent="0.2">
      <c r="G4303" s="106"/>
      <c r="H4303" s="104" t="str">
        <f t="shared" si="72"/>
        <v/>
      </c>
      <c r="I4303" s="104"/>
      <c r="J4303" s="110" t="s">
        <v>8786</v>
      </c>
      <c r="K4303" s="110" t="s">
        <v>1095</v>
      </c>
      <c r="L4303" s="10" t="s">
        <v>13166</v>
      </c>
    </row>
    <row r="4304" spans="7:12" ht="15" x14ac:dyDescent="0.2">
      <c r="G4304" s="106"/>
      <c r="H4304" s="104" t="str">
        <f t="shared" si="72"/>
        <v/>
      </c>
      <c r="I4304" s="104"/>
      <c r="J4304" s="110" t="s">
        <v>14783</v>
      </c>
      <c r="K4304" s="110" t="s">
        <v>1095</v>
      </c>
      <c r="L4304" s="10" t="s">
        <v>13167</v>
      </c>
    </row>
    <row r="4305" spans="7:12" ht="15" x14ac:dyDescent="0.2">
      <c r="G4305" s="106"/>
      <c r="H4305" s="104" t="str">
        <f t="shared" si="72"/>
        <v/>
      </c>
      <c r="I4305" s="104"/>
      <c r="J4305" s="110" t="s">
        <v>14784</v>
      </c>
      <c r="K4305" s="110" t="s">
        <v>1095</v>
      </c>
      <c r="L4305" s="10" t="s">
        <v>13168</v>
      </c>
    </row>
    <row r="4306" spans="7:12" ht="15" x14ac:dyDescent="0.2">
      <c r="G4306" s="106"/>
      <c r="H4306" s="104" t="str">
        <f t="shared" si="72"/>
        <v/>
      </c>
      <c r="I4306" s="104"/>
      <c r="J4306" s="110" t="s">
        <v>14785</v>
      </c>
      <c r="K4306" s="110" t="s">
        <v>1095</v>
      </c>
      <c r="L4306" s="10" t="s">
        <v>13169</v>
      </c>
    </row>
    <row r="4307" spans="7:12" ht="15" x14ac:dyDescent="0.2">
      <c r="G4307" s="106"/>
      <c r="H4307" s="104" t="str">
        <f t="shared" si="72"/>
        <v/>
      </c>
      <c r="I4307" s="104"/>
      <c r="J4307" s="110" t="s">
        <v>14786</v>
      </c>
      <c r="K4307" s="110" t="s">
        <v>1095</v>
      </c>
      <c r="L4307" s="10" t="s">
        <v>13170</v>
      </c>
    </row>
    <row r="4308" spans="7:12" ht="15" x14ac:dyDescent="0.2">
      <c r="G4308" s="106"/>
      <c r="H4308" s="104" t="str">
        <f t="shared" si="72"/>
        <v/>
      </c>
      <c r="I4308" s="104"/>
      <c r="J4308" s="110" t="s">
        <v>14787</v>
      </c>
      <c r="K4308" s="110" t="s">
        <v>1095</v>
      </c>
      <c r="L4308" s="10" t="s">
        <v>13171</v>
      </c>
    </row>
    <row r="4309" spans="7:12" ht="15" x14ac:dyDescent="0.2">
      <c r="G4309" s="106"/>
      <c r="H4309" s="104" t="str">
        <f t="shared" si="72"/>
        <v/>
      </c>
      <c r="I4309" s="104"/>
      <c r="J4309" s="110" t="s">
        <v>14788</v>
      </c>
      <c r="K4309" s="110" t="s">
        <v>1095</v>
      </c>
      <c r="L4309" s="10" t="s">
        <v>13172</v>
      </c>
    </row>
    <row r="4310" spans="7:12" ht="15" x14ac:dyDescent="0.2">
      <c r="G4310" s="106"/>
      <c r="H4310" s="104" t="str">
        <f t="shared" si="72"/>
        <v/>
      </c>
      <c r="I4310" s="104"/>
      <c r="J4310" s="110" t="s">
        <v>14789</v>
      </c>
      <c r="K4310" s="110" t="s">
        <v>1095</v>
      </c>
      <c r="L4310" s="10" t="s">
        <v>13173</v>
      </c>
    </row>
    <row r="4311" spans="7:12" ht="15" x14ac:dyDescent="0.2">
      <c r="G4311" s="106"/>
      <c r="H4311" s="104" t="str">
        <f t="shared" si="72"/>
        <v/>
      </c>
      <c r="I4311" s="104"/>
      <c r="J4311" s="110" t="s">
        <v>14790</v>
      </c>
      <c r="K4311" s="110" t="s">
        <v>1095</v>
      </c>
      <c r="L4311" s="10" t="s">
        <v>13174</v>
      </c>
    </row>
    <row r="4312" spans="7:12" ht="15" x14ac:dyDescent="0.2">
      <c r="G4312" s="106"/>
      <c r="H4312" s="104" t="str">
        <f t="shared" si="72"/>
        <v/>
      </c>
      <c r="I4312" s="104"/>
      <c r="J4312" s="110" t="s">
        <v>14791</v>
      </c>
      <c r="K4312" s="110" t="s">
        <v>1095</v>
      </c>
      <c r="L4312" s="10" t="s">
        <v>13175</v>
      </c>
    </row>
    <row r="4313" spans="7:12" ht="15" x14ac:dyDescent="0.2">
      <c r="G4313" s="106"/>
      <c r="H4313" s="104" t="str">
        <f t="shared" si="72"/>
        <v/>
      </c>
      <c r="I4313" s="104"/>
      <c r="J4313" s="110" t="s">
        <v>14792</v>
      </c>
      <c r="K4313" s="110" t="s">
        <v>1095</v>
      </c>
      <c r="L4313" s="10" t="s">
        <v>13176</v>
      </c>
    </row>
    <row r="4314" spans="7:12" ht="15" x14ac:dyDescent="0.2">
      <c r="G4314" s="106"/>
      <c r="H4314" s="104" t="str">
        <f t="shared" si="72"/>
        <v/>
      </c>
      <c r="I4314" s="104"/>
      <c r="J4314" s="110" t="s">
        <v>14793</v>
      </c>
      <c r="K4314" s="110" t="s">
        <v>1095</v>
      </c>
      <c r="L4314" s="10" t="s">
        <v>13177</v>
      </c>
    </row>
    <row r="4315" spans="7:12" ht="15" x14ac:dyDescent="0.2">
      <c r="G4315" s="106"/>
      <c r="H4315" s="104" t="str">
        <f t="shared" si="72"/>
        <v/>
      </c>
      <c r="I4315" s="104"/>
      <c r="J4315" s="110" t="s">
        <v>14794</v>
      </c>
      <c r="K4315" s="110" t="s">
        <v>1095</v>
      </c>
      <c r="L4315" s="10" t="s">
        <v>13178</v>
      </c>
    </row>
    <row r="4316" spans="7:12" ht="15" x14ac:dyDescent="0.2">
      <c r="G4316" s="106"/>
      <c r="H4316" s="104" t="str">
        <f t="shared" si="72"/>
        <v/>
      </c>
      <c r="I4316" s="104"/>
      <c r="J4316" s="110" t="s">
        <v>14795</v>
      </c>
      <c r="K4316" s="110" t="s">
        <v>1095</v>
      </c>
      <c r="L4316" s="10" t="s">
        <v>13179</v>
      </c>
    </row>
    <row r="4317" spans="7:12" ht="15" x14ac:dyDescent="0.2">
      <c r="G4317" s="106"/>
      <c r="H4317" s="104" t="str">
        <f t="shared" si="72"/>
        <v/>
      </c>
      <c r="I4317" s="104"/>
      <c r="J4317" s="110" t="s">
        <v>14796</v>
      </c>
      <c r="K4317" s="110" t="s">
        <v>1095</v>
      </c>
      <c r="L4317" s="10" t="s">
        <v>13180</v>
      </c>
    </row>
    <row r="4318" spans="7:12" ht="15" x14ac:dyDescent="0.2">
      <c r="G4318" s="106"/>
      <c r="H4318" s="104" t="str">
        <f t="shared" si="72"/>
        <v/>
      </c>
      <c r="I4318" s="104"/>
      <c r="J4318" s="110" t="s">
        <v>14797</v>
      </c>
      <c r="K4318" s="110" t="s">
        <v>1095</v>
      </c>
      <c r="L4318" s="10" t="s">
        <v>13181</v>
      </c>
    </row>
    <row r="4319" spans="7:12" ht="15" x14ac:dyDescent="0.2">
      <c r="G4319" s="106"/>
      <c r="H4319" s="104" t="str">
        <f t="shared" si="72"/>
        <v/>
      </c>
      <c r="I4319" s="104"/>
      <c r="J4319" s="110" t="s">
        <v>14798</v>
      </c>
      <c r="K4319" s="110" t="s">
        <v>1095</v>
      </c>
      <c r="L4319" s="10" t="s">
        <v>13182</v>
      </c>
    </row>
    <row r="4320" spans="7:12" ht="15" x14ac:dyDescent="0.2">
      <c r="G4320" s="106"/>
      <c r="H4320" s="104" t="str">
        <f t="shared" si="72"/>
        <v/>
      </c>
      <c r="I4320" s="104"/>
      <c r="J4320" s="110" t="s">
        <v>14799</v>
      </c>
      <c r="K4320" s="110" t="s">
        <v>1095</v>
      </c>
      <c r="L4320" s="10" t="s">
        <v>13183</v>
      </c>
    </row>
    <row r="4321" spans="7:12" ht="15" x14ac:dyDescent="0.2">
      <c r="G4321" s="106"/>
      <c r="H4321" s="104" t="str">
        <f t="shared" si="72"/>
        <v/>
      </c>
      <c r="I4321" s="104"/>
      <c r="J4321" s="110" t="s">
        <v>8787</v>
      </c>
      <c r="K4321" s="110" t="s">
        <v>1095</v>
      </c>
      <c r="L4321" s="10" t="s">
        <v>1095</v>
      </c>
    </row>
    <row r="4322" spans="7:12" ht="15" x14ac:dyDescent="0.2">
      <c r="G4322" s="106"/>
      <c r="H4322" s="104" t="str">
        <f t="shared" si="72"/>
        <v/>
      </c>
      <c r="I4322" s="104"/>
      <c r="J4322" s="110" t="s">
        <v>8788</v>
      </c>
      <c r="K4322" s="110" t="s">
        <v>1095</v>
      </c>
      <c r="L4322" s="10" t="s">
        <v>13184</v>
      </c>
    </row>
    <row r="4323" spans="7:12" ht="15" x14ac:dyDescent="0.2">
      <c r="G4323" s="106"/>
      <c r="H4323" s="104" t="str">
        <f t="shared" si="72"/>
        <v/>
      </c>
      <c r="I4323" s="104"/>
      <c r="J4323" s="110" t="s">
        <v>8789</v>
      </c>
      <c r="K4323" s="110" t="s">
        <v>1095</v>
      </c>
      <c r="L4323" s="10" t="s">
        <v>13185</v>
      </c>
    </row>
    <row r="4324" spans="7:12" ht="15" x14ac:dyDescent="0.2">
      <c r="G4324" s="106"/>
      <c r="H4324" s="104" t="str">
        <f t="shared" si="72"/>
        <v/>
      </c>
      <c r="I4324" s="104"/>
      <c r="J4324" s="110" t="s">
        <v>8790</v>
      </c>
      <c r="K4324" s="110" t="s">
        <v>1095</v>
      </c>
      <c r="L4324" s="10" t="s">
        <v>1095</v>
      </c>
    </row>
    <row r="4325" spans="7:12" ht="15" x14ac:dyDescent="0.2">
      <c r="G4325" s="106"/>
      <c r="H4325" s="104" t="str">
        <f t="shared" si="72"/>
        <v/>
      </c>
      <c r="I4325" s="104"/>
      <c r="J4325" s="110" t="s">
        <v>8791</v>
      </c>
      <c r="K4325" s="110" t="s">
        <v>1095</v>
      </c>
      <c r="L4325" s="10" t="s">
        <v>13186</v>
      </c>
    </row>
    <row r="4326" spans="7:12" ht="15" x14ac:dyDescent="0.2">
      <c r="G4326" s="106"/>
      <c r="H4326" s="104" t="str">
        <f t="shared" si="72"/>
        <v/>
      </c>
      <c r="I4326" s="104"/>
      <c r="J4326" s="110" t="s">
        <v>14800</v>
      </c>
      <c r="K4326" s="110" t="s">
        <v>1095</v>
      </c>
      <c r="L4326" s="10" t="s">
        <v>13187</v>
      </c>
    </row>
    <row r="4327" spans="7:12" ht="15" x14ac:dyDescent="0.2">
      <c r="G4327" s="106"/>
      <c r="H4327" s="104" t="str">
        <f t="shared" si="72"/>
        <v/>
      </c>
      <c r="I4327" s="104"/>
      <c r="J4327" s="110" t="s">
        <v>8792</v>
      </c>
      <c r="K4327" s="110" t="s">
        <v>1095</v>
      </c>
      <c r="L4327" s="10" t="s">
        <v>13188</v>
      </c>
    </row>
    <row r="4328" spans="7:12" ht="15" x14ac:dyDescent="0.2">
      <c r="G4328" s="106"/>
      <c r="H4328" s="104" t="str">
        <f t="shared" si="72"/>
        <v/>
      </c>
      <c r="I4328" s="104"/>
      <c r="J4328" s="110" t="s">
        <v>8793</v>
      </c>
      <c r="K4328" s="110" t="s">
        <v>1095</v>
      </c>
      <c r="L4328" s="10" t="s">
        <v>1095</v>
      </c>
    </row>
    <row r="4329" spans="7:12" ht="15" x14ac:dyDescent="0.2">
      <c r="G4329" s="106"/>
      <c r="H4329" s="104" t="str">
        <f t="shared" si="72"/>
        <v/>
      </c>
      <c r="I4329" s="104"/>
      <c r="J4329" s="110" t="s">
        <v>14801</v>
      </c>
      <c r="K4329" s="110" t="s">
        <v>1095</v>
      </c>
      <c r="L4329" s="10" t="s">
        <v>13189</v>
      </c>
    </row>
    <row r="4330" spans="7:12" ht="15" x14ac:dyDescent="0.2">
      <c r="G4330" s="106"/>
      <c r="H4330" s="104" t="str">
        <f t="shared" si="72"/>
        <v/>
      </c>
      <c r="I4330" s="104"/>
      <c r="J4330" s="110" t="s">
        <v>8795</v>
      </c>
      <c r="K4330" s="110" t="s">
        <v>1095</v>
      </c>
      <c r="L4330" s="10" t="s">
        <v>13190</v>
      </c>
    </row>
    <row r="4331" spans="7:12" ht="15" x14ac:dyDescent="0.2">
      <c r="G4331" s="106"/>
      <c r="H4331" s="104" t="str">
        <f t="shared" si="72"/>
        <v/>
      </c>
      <c r="I4331" s="104"/>
      <c r="J4331" s="110" t="s">
        <v>8796</v>
      </c>
      <c r="K4331" s="110" t="s">
        <v>1095</v>
      </c>
      <c r="L4331" s="10" t="s">
        <v>13191</v>
      </c>
    </row>
    <row r="4332" spans="7:12" ht="15" x14ac:dyDescent="0.2">
      <c r="G4332" s="106"/>
      <c r="H4332" s="104" t="str">
        <f t="shared" si="72"/>
        <v/>
      </c>
      <c r="I4332" s="104"/>
      <c r="J4332" s="110" t="s">
        <v>8797</v>
      </c>
      <c r="K4332" s="110" t="s">
        <v>1095</v>
      </c>
      <c r="L4332" s="10" t="s">
        <v>13192</v>
      </c>
    </row>
    <row r="4333" spans="7:12" ht="15" x14ac:dyDescent="0.2">
      <c r="G4333" s="106"/>
      <c r="H4333" s="104" t="str">
        <f t="shared" si="72"/>
        <v/>
      </c>
      <c r="I4333" s="104"/>
      <c r="J4333" s="110" t="s">
        <v>8798</v>
      </c>
      <c r="K4333" s="110" t="s">
        <v>1095</v>
      </c>
      <c r="L4333" s="10" t="s">
        <v>13191</v>
      </c>
    </row>
    <row r="4334" spans="7:12" ht="15" x14ac:dyDescent="0.2">
      <c r="G4334" s="106"/>
      <c r="H4334" s="104" t="str">
        <f t="shared" si="72"/>
        <v/>
      </c>
      <c r="I4334" s="104"/>
      <c r="J4334" s="110" t="s">
        <v>8799</v>
      </c>
      <c r="K4334" s="110" t="s">
        <v>1095</v>
      </c>
      <c r="L4334" s="10" t="s">
        <v>13192</v>
      </c>
    </row>
    <row r="4335" spans="7:12" ht="15" x14ac:dyDescent="0.2">
      <c r="G4335" s="106"/>
      <c r="H4335" s="104" t="str">
        <f t="shared" si="72"/>
        <v/>
      </c>
      <c r="I4335" s="104"/>
      <c r="J4335" s="110" t="s">
        <v>8800</v>
      </c>
      <c r="K4335" s="110" t="s">
        <v>1095</v>
      </c>
      <c r="L4335" s="10" t="s">
        <v>13193</v>
      </c>
    </row>
    <row r="4336" spans="7:12" ht="15" x14ac:dyDescent="0.2">
      <c r="G4336" s="106"/>
      <c r="H4336" s="104" t="str">
        <f t="shared" si="72"/>
        <v/>
      </c>
      <c r="I4336" s="104"/>
      <c r="J4336" s="110" t="s">
        <v>8801</v>
      </c>
      <c r="K4336" s="110" t="s">
        <v>1095</v>
      </c>
      <c r="L4336" s="10" t="s">
        <v>13194</v>
      </c>
    </row>
    <row r="4337" spans="7:12" ht="15" x14ac:dyDescent="0.2">
      <c r="G4337" s="106"/>
      <c r="H4337" s="104" t="str">
        <f t="shared" si="72"/>
        <v/>
      </c>
      <c r="I4337" s="104"/>
      <c r="J4337" s="110" t="s">
        <v>14802</v>
      </c>
      <c r="K4337" s="110" t="s">
        <v>1095</v>
      </c>
      <c r="L4337" s="10" t="s">
        <v>13195</v>
      </c>
    </row>
    <row r="4338" spans="7:12" ht="15" x14ac:dyDescent="0.2">
      <c r="G4338" s="106"/>
      <c r="H4338" s="104" t="str">
        <f t="shared" si="72"/>
        <v/>
      </c>
      <c r="I4338" s="104"/>
      <c r="J4338" s="110" t="s">
        <v>8802</v>
      </c>
      <c r="K4338" s="110" t="s">
        <v>1095</v>
      </c>
      <c r="L4338" s="10" t="s">
        <v>13196</v>
      </c>
    </row>
    <row r="4339" spans="7:12" ht="15" x14ac:dyDescent="0.2">
      <c r="G4339" s="106"/>
      <c r="H4339" s="104" t="str">
        <f t="shared" si="72"/>
        <v/>
      </c>
      <c r="I4339" s="104"/>
      <c r="J4339" s="110" t="s">
        <v>8803</v>
      </c>
      <c r="K4339" s="110" t="s">
        <v>1095</v>
      </c>
      <c r="L4339" s="10" t="s">
        <v>13197</v>
      </c>
    </row>
    <row r="4340" spans="7:12" ht="15" x14ac:dyDescent="0.2">
      <c r="G4340" s="106"/>
      <c r="H4340" s="104" t="str">
        <f t="shared" si="72"/>
        <v/>
      </c>
      <c r="I4340" s="104"/>
      <c r="J4340" s="110" t="s">
        <v>8804</v>
      </c>
      <c r="K4340" s="110" t="s">
        <v>1095</v>
      </c>
      <c r="L4340" s="10" t="s">
        <v>13198</v>
      </c>
    </row>
    <row r="4341" spans="7:12" ht="15" x14ac:dyDescent="0.2">
      <c r="G4341" s="106"/>
      <c r="H4341" s="104" t="str">
        <f t="shared" si="72"/>
        <v/>
      </c>
      <c r="I4341" s="104"/>
      <c r="J4341" s="110" t="s">
        <v>8805</v>
      </c>
      <c r="K4341" s="110" t="s">
        <v>1095</v>
      </c>
      <c r="L4341" s="10" t="s">
        <v>13199</v>
      </c>
    </row>
    <row r="4342" spans="7:12" ht="15" x14ac:dyDescent="0.2">
      <c r="G4342" s="106"/>
      <c r="H4342" s="104" t="str">
        <f t="shared" si="72"/>
        <v/>
      </c>
      <c r="I4342" s="104"/>
      <c r="J4342" s="110" t="s">
        <v>8806</v>
      </c>
      <c r="K4342" s="110" t="s">
        <v>1095</v>
      </c>
      <c r="L4342" s="10" t="s">
        <v>13200</v>
      </c>
    </row>
    <row r="4343" spans="7:12" ht="15" x14ac:dyDescent="0.2">
      <c r="G4343" s="106"/>
      <c r="H4343" s="104" t="str">
        <f t="shared" si="72"/>
        <v/>
      </c>
      <c r="I4343" s="104"/>
      <c r="J4343" s="110" t="s">
        <v>8807</v>
      </c>
      <c r="K4343" s="110" t="s">
        <v>1095</v>
      </c>
      <c r="L4343" s="10" t="s">
        <v>13201</v>
      </c>
    </row>
    <row r="4344" spans="7:12" ht="15" x14ac:dyDescent="0.2">
      <c r="G4344" s="106"/>
      <c r="H4344" s="104" t="str">
        <f t="shared" si="72"/>
        <v/>
      </c>
      <c r="I4344" s="104"/>
      <c r="J4344" s="110" t="s">
        <v>14051</v>
      </c>
      <c r="K4344" s="110" t="s">
        <v>1095</v>
      </c>
      <c r="L4344" s="10" t="s">
        <v>13202</v>
      </c>
    </row>
    <row r="4345" spans="7:12" ht="15" x14ac:dyDescent="0.2">
      <c r="G4345" s="106"/>
      <c r="H4345" s="104" t="str">
        <f t="shared" si="72"/>
        <v/>
      </c>
      <c r="I4345" s="104"/>
      <c r="J4345" s="110" t="s">
        <v>8808</v>
      </c>
      <c r="K4345" s="110" t="s">
        <v>1095</v>
      </c>
      <c r="L4345" s="10" t="s">
        <v>13203</v>
      </c>
    </row>
    <row r="4346" spans="7:12" ht="15" x14ac:dyDescent="0.2">
      <c r="G4346" s="106"/>
      <c r="H4346" s="104" t="str">
        <f t="shared" si="72"/>
        <v/>
      </c>
      <c r="I4346" s="104"/>
      <c r="J4346" s="110" t="s">
        <v>8809</v>
      </c>
      <c r="K4346" s="110" t="s">
        <v>1095</v>
      </c>
      <c r="L4346" s="10" t="s">
        <v>13204</v>
      </c>
    </row>
    <row r="4347" spans="7:12" ht="15" x14ac:dyDescent="0.2">
      <c r="G4347" s="106"/>
      <c r="H4347" s="104" t="str">
        <f t="shared" si="72"/>
        <v/>
      </c>
      <c r="I4347" s="104"/>
      <c r="J4347" s="110" t="s">
        <v>8810</v>
      </c>
      <c r="K4347" s="110" t="s">
        <v>1095</v>
      </c>
      <c r="L4347" s="10" t="s">
        <v>13205</v>
      </c>
    </row>
    <row r="4348" spans="7:12" ht="15" x14ac:dyDescent="0.2">
      <c r="G4348" s="106"/>
      <c r="H4348" s="104" t="str">
        <f t="shared" si="72"/>
        <v/>
      </c>
      <c r="I4348" s="104"/>
      <c r="J4348" s="110" t="s">
        <v>8811</v>
      </c>
      <c r="K4348" s="110" t="s">
        <v>1095</v>
      </c>
      <c r="L4348" s="10" t="s">
        <v>13206</v>
      </c>
    </row>
    <row r="4349" spans="7:12" ht="15" x14ac:dyDescent="0.2">
      <c r="G4349" s="106"/>
      <c r="H4349" s="104" t="str">
        <f t="shared" si="72"/>
        <v/>
      </c>
      <c r="I4349" s="104"/>
      <c r="J4349" s="110" t="s">
        <v>8812</v>
      </c>
      <c r="K4349" s="110" t="s">
        <v>1095</v>
      </c>
      <c r="L4349" s="10" t="s">
        <v>13207</v>
      </c>
    </row>
    <row r="4350" spans="7:12" ht="15" x14ac:dyDescent="0.2">
      <c r="G4350" s="106"/>
      <c r="H4350" s="104" t="str">
        <f t="shared" si="72"/>
        <v/>
      </c>
      <c r="I4350" s="104"/>
      <c r="J4350" s="110" t="s">
        <v>8813</v>
      </c>
      <c r="K4350" s="110" t="s">
        <v>1095</v>
      </c>
      <c r="L4350" s="10" t="s">
        <v>13208</v>
      </c>
    </row>
    <row r="4351" spans="7:12" ht="15" x14ac:dyDescent="0.2">
      <c r="G4351" s="106"/>
      <c r="H4351" s="104" t="str">
        <f t="shared" si="72"/>
        <v/>
      </c>
      <c r="I4351" s="104"/>
      <c r="J4351" s="110" t="s">
        <v>8814</v>
      </c>
      <c r="K4351" s="110" t="s">
        <v>1095</v>
      </c>
      <c r="L4351" s="10" t="s">
        <v>13209</v>
      </c>
    </row>
    <row r="4352" spans="7:12" ht="15" x14ac:dyDescent="0.2">
      <c r="G4352" s="106"/>
      <c r="H4352" s="104" t="str">
        <f t="shared" si="72"/>
        <v/>
      </c>
      <c r="I4352" s="104"/>
      <c r="J4352" s="110" t="s">
        <v>8815</v>
      </c>
      <c r="K4352" s="110" t="s">
        <v>1095</v>
      </c>
      <c r="L4352" s="10" t="s">
        <v>13210</v>
      </c>
    </row>
    <row r="4353" spans="7:12" ht="15" x14ac:dyDescent="0.2">
      <c r="G4353" s="106"/>
      <c r="H4353" s="104" t="str">
        <f t="shared" si="72"/>
        <v/>
      </c>
      <c r="I4353" s="104"/>
      <c r="J4353" s="110" t="s">
        <v>8816</v>
      </c>
      <c r="K4353" s="110" t="s">
        <v>1095</v>
      </c>
      <c r="L4353" s="10" t="s">
        <v>1095</v>
      </c>
    </row>
    <row r="4354" spans="7:12" ht="15" x14ac:dyDescent="0.2">
      <c r="G4354" s="106"/>
      <c r="H4354" s="104" t="str">
        <f t="shared" si="72"/>
        <v/>
      </c>
      <c r="I4354" s="104"/>
      <c r="J4354" s="110" t="s">
        <v>14803</v>
      </c>
      <c r="K4354" s="110" t="s">
        <v>1095</v>
      </c>
      <c r="L4354" s="10" t="s">
        <v>13211</v>
      </c>
    </row>
    <row r="4355" spans="7:12" ht="15" x14ac:dyDescent="0.2">
      <c r="G4355" s="106"/>
      <c r="H4355" s="104" t="str">
        <f t="shared" si="72"/>
        <v/>
      </c>
      <c r="I4355" s="104"/>
      <c r="J4355" s="110" t="s">
        <v>14804</v>
      </c>
      <c r="K4355" s="110" t="s">
        <v>1095</v>
      </c>
      <c r="L4355" s="10" t="s">
        <v>13212</v>
      </c>
    </row>
    <row r="4356" spans="7:12" ht="15" x14ac:dyDescent="0.2">
      <c r="G4356" s="106"/>
      <c r="H4356" s="104" t="str">
        <f t="shared" si="72"/>
        <v/>
      </c>
      <c r="I4356" s="104"/>
      <c r="J4356" s="110" t="s">
        <v>8817</v>
      </c>
      <c r="K4356" s="110" t="s">
        <v>1095</v>
      </c>
      <c r="L4356" s="10" t="s">
        <v>13213</v>
      </c>
    </row>
    <row r="4357" spans="7:12" ht="15" x14ac:dyDescent="0.2">
      <c r="G4357" s="106"/>
      <c r="H4357" s="104" t="str">
        <f t="shared" si="72"/>
        <v/>
      </c>
      <c r="I4357" s="104"/>
      <c r="J4357" s="110" t="s">
        <v>8818</v>
      </c>
      <c r="K4357" s="110" t="s">
        <v>1095</v>
      </c>
      <c r="L4357" s="10" t="s">
        <v>13214</v>
      </c>
    </row>
    <row r="4358" spans="7:12" ht="15" x14ac:dyDescent="0.2">
      <c r="G4358" s="106"/>
      <c r="H4358" s="104" t="str">
        <f t="shared" si="72"/>
        <v/>
      </c>
      <c r="I4358" s="104"/>
      <c r="J4358" s="110" t="s">
        <v>8819</v>
      </c>
      <c r="K4358" s="110" t="s">
        <v>1095</v>
      </c>
      <c r="L4358" s="10" t="s">
        <v>13215</v>
      </c>
    </row>
    <row r="4359" spans="7:12" ht="15" x14ac:dyDescent="0.2">
      <c r="G4359" s="106"/>
      <c r="H4359" s="104" t="str">
        <f t="shared" si="72"/>
        <v/>
      </c>
      <c r="I4359" s="104"/>
      <c r="J4359" s="110" t="s">
        <v>8820</v>
      </c>
      <c r="K4359" s="110" t="s">
        <v>1095</v>
      </c>
      <c r="L4359" s="10" t="s">
        <v>13216</v>
      </c>
    </row>
    <row r="4360" spans="7:12" ht="15" x14ac:dyDescent="0.2">
      <c r="G4360" s="106"/>
      <c r="H4360" s="104" t="str">
        <f t="shared" si="72"/>
        <v/>
      </c>
      <c r="I4360" s="104"/>
      <c r="J4360" s="110" t="s">
        <v>8821</v>
      </c>
      <c r="K4360" s="110" t="s">
        <v>1095</v>
      </c>
      <c r="L4360" s="10" t="s">
        <v>13217</v>
      </c>
    </row>
    <row r="4361" spans="7:12" ht="15" x14ac:dyDescent="0.2">
      <c r="G4361" s="106"/>
      <c r="H4361" s="104" t="str">
        <f t="shared" ref="H4361:H4424" si="73">IF(I4361="","",IFERROR((INDEX(A:D,MATCH($I4361,D:D,0),2)),""))</f>
        <v/>
      </c>
      <c r="I4361" s="104"/>
      <c r="J4361" s="110" t="s">
        <v>8822</v>
      </c>
      <c r="K4361" s="110" t="s">
        <v>1095</v>
      </c>
      <c r="L4361" s="10" t="s">
        <v>13218</v>
      </c>
    </row>
    <row r="4362" spans="7:12" ht="15" x14ac:dyDescent="0.2">
      <c r="G4362" s="106"/>
      <c r="H4362" s="104" t="str">
        <f t="shared" si="73"/>
        <v/>
      </c>
      <c r="I4362" s="104"/>
      <c r="J4362" s="110" t="s">
        <v>14805</v>
      </c>
      <c r="K4362" s="110" t="s">
        <v>1095</v>
      </c>
      <c r="L4362" s="10" t="s">
        <v>13219</v>
      </c>
    </row>
    <row r="4363" spans="7:12" ht="15" x14ac:dyDescent="0.2">
      <c r="G4363" s="106"/>
      <c r="H4363" s="104" t="str">
        <f t="shared" si="73"/>
        <v/>
      </c>
      <c r="I4363" s="104"/>
      <c r="J4363" s="110" t="s">
        <v>8823</v>
      </c>
      <c r="K4363" s="110" t="s">
        <v>1095</v>
      </c>
      <c r="L4363" s="10" t="s">
        <v>13220</v>
      </c>
    </row>
    <row r="4364" spans="7:12" ht="15" x14ac:dyDescent="0.2">
      <c r="G4364" s="106"/>
      <c r="H4364" s="104" t="str">
        <f t="shared" si="73"/>
        <v/>
      </c>
      <c r="I4364" s="104"/>
      <c r="J4364" s="110" t="s">
        <v>8824</v>
      </c>
      <c r="K4364" s="110" t="s">
        <v>1095</v>
      </c>
      <c r="L4364" s="10" t="s">
        <v>13221</v>
      </c>
    </row>
    <row r="4365" spans="7:12" ht="15" x14ac:dyDescent="0.2">
      <c r="G4365" s="106"/>
      <c r="H4365" s="104" t="str">
        <f t="shared" si="73"/>
        <v/>
      </c>
      <c r="I4365" s="104"/>
      <c r="J4365" s="110" t="s">
        <v>14806</v>
      </c>
      <c r="K4365" s="110" t="s">
        <v>1095</v>
      </c>
      <c r="L4365" s="10" t="s">
        <v>13222</v>
      </c>
    </row>
    <row r="4366" spans="7:12" ht="15" x14ac:dyDescent="0.2">
      <c r="G4366" s="106"/>
      <c r="H4366" s="104" t="str">
        <f t="shared" si="73"/>
        <v/>
      </c>
      <c r="I4366" s="104"/>
      <c r="J4366" s="110" t="s">
        <v>8825</v>
      </c>
      <c r="K4366" s="110" t="s">
        <v>1095</v>
      </c>
      <c r="L4366" s="10" t="s">
        <v>13223</v>
      </c>
    </row>
    <row r="4367" spans="7:12" ht="15" x14ac:dyDescent="0.2">
      <c r="G4367" s="106"/>
      <c r="H4367" s="104" t="str">
        <f t="shared" si="73"/>
        <v/>
      </c>
      <c r="I4367" s="104"/>
      <c r="J4367" s="110" t="s">
        <v>8826</v>
      </c>
      <c r="K4367" s="110" t="s">
        <v>1095</v>
      </c>
      <c r="L4367" s="10" t="s">
        <v>13224</v>
      </c>
    </row>
    <row r="4368" spans="7:12" ht="15" x14ac:dyDescent="0.2">
      <c r="G4368" s="106"/>
      <c r="H4368" s="104" t="str">
        <f t="shared" si="73"/>
        <v/>
      </c>
      <c r="I4368" s="104"/>
      <c r="J4368" s="110" t="s">
        <v>8827</v>
      </c>
      <c r="K4368" s="110" t="s">
        <v>1095</v>
      </c>
      <c r="L4368" s="10" t="s">
        <v>13225</v>
      </c>
    </row>
    <row r="4369" spans="7:12" ht="15" x14ac:dyDescent="0.2">
      <c r="G4369" s="106"/>
      <c r="H4369" s="104" t="str">
        <f t="shared" si="73"/>
        <v/>
      </c>
      <c r="I4369" s="104"/>
      <c r="J4369" s="110" t="s">
        <v>8828</v>
      </c>
      <c r="K4369" s="110" t="s">
        <v>1095</v>
      </c>
      <c r="L4369" s="10" t="s">
        <v>13226</v>
      </c>
    </row>
    <row r="4370" spans="7:12" ht="15" x14ac:dyDescent="0.2">
      <c r="G4370" s="106"/>
      <c r="H4370" s="104" t="str">
        <f t="shared" si="73"/>
        <v/>
      </c>
      <c r="I4370" s="104"/>
      <c r="J4370" s="110" t="s">
        <v>8829</v>
      </c>
      <c r="K4370" s="110" t="s">
        <v>1095</v>
      </c>
      <c r="L4370" s="10" t="s">
        <v>1095</v>
      </c>
    </row>
    <row r="4371" spans="7:12" ht="15" x14ac:dyDescent="0.2">
      <c r="G4371" s="106"/>
      <c r="H4371" s="104" t="str">
        <f t="shared" si="73"/>
        <v/>
      </c>
      <c r="I4371" s="104"/>
      <c r="J4371" s="110" t="s">
        <v>14807</v>
      </c>
      <c r="K4371" s="110" t="s">
        <v>1095</v>
      </c>
      <c r="L4371" s="10" t="s">
        <v>13227</v>
      </c>
    </row>
    <row r="4372" spans="7:12" ht="15" x14ac:dyDescent="0.2">
      <c r="G4372" s="106"/>
      <c r="H4372" s="104" t="str">
        <f t="shared" si="73"/>
        <v/>
      </c>
      <c r="I4372" s="104"/>
      <c r="J4372" s="110" t="s">
        <v>8830</v>
      </c>
      <c r="K4372" s="110" t="s">
        <v>1095</v>
      </c>
      <c r="L4372" s="10" t="s">
        <v>13228</v>
      </c>
    </row>
    <row r="4373" spans="7:12" ht="15" x14ac:dyDescent="0.2">
      <c r="G4373" s="106"/>
      <c r="H4373" s="104" t="str">
        <f t="shared" si="73"/>
        <v/>
      </c>
      <c r="I4373" s="104"/>
      <c r="J4373" s="110" t="s">
        <v>8831</v>
      </c>
      <c r="K4373" s="110" t="s">
        <v>1095</v>
      </c>
      <c r="L4373" s="10" t="s">
        <v>13229</v>
      </c>
    </row>
    <row r="4374" spans="7:12" ht="15" x14ac:dyDescent="0.2">
      <c r="G4374" s="106"/>
      <c r="H4374" s="104" t="str">
        <f t="shared" si="73"/>
        <v/>
      </c>
      <c r="I4374" s="104"/>
      <c r="J4374" s="110" t="s">
        <v>8832</v>
      </c>
      <c r="K4374" s="110" t="s">
        <v>1095</v>
      </c>
      <c r="L4374" s="10" t="s">
        <v>13230</v>
      </c>
    </row>
    <row r="4375" spans="7:12" ht="15" x14ac:dyDescent="0.2">
      <c r="G4375" s="106"/>
      <c r="H4375" s="104" t="str">
        <f t="shared" si="73"/>
        <v/>
      </c>
      <c r="I4375" s="104"/>
      <c r="J4375" s="110" t="s">
        <v>8833</v>
      </c>
      <c r="K4375" s="110" t="s">
        <v>1095</v>
      </c>
      <c r="L4375" s="10" t="s">
        <v>13231</v>
      </c>
    </row>
    <row r="4376" spans="7:12" ht="15" x14ac:dyDescent="0.2">
      <c r="G4376" s="106"/>
      <c r="H4376" s="104" t="str">
        <f t="shared" si="73"/>
        <v/>
      </c>
      <c r="I4376" s="104"/>
      <c r="J4376" s="110" t="s">
        <v>8834</v>
      </c>
      <c r="K4376" s="110" t="s">
        <v>1095</v>
      </c>
      <c r="L4376" s="10" t="s">
        <v>13232</v>
      </c>
    </row>
    <row r="4377" spans="7:12" ht="15" x14ac:dyDescent="0.2">
      <c r="G4377" s="106"/>
      <c r="H4377" s="104" t="str">
        <f t="shared" si="73"/>
        <v/>
      </c>
      <c r="I4377" s="104"/>
      <c r="J4377" s="110" t="s">
        <v>8835</v>
      </c>
      <c r="K4377" s="110" t="s">
        <v>1095</v>
      </c>
      <c r="L4377" s="10" t="s">
        <v>13233</v>
      </c>
    </row>
    <row r="4378" spans="7:12" ht="15" x14ac:dyDescent="0.2">
      <c r="G4378" s="106"/>
      <c r="H4378" s="104" t="str">
        <f t="shared" si="73"/>
        <v/>
      </c>
      <c r="I4378" s="104"/>
      <c r="J4378" s="110" t="s">
        <v>8836</v>
      </c>
      <c r="K4378" s="110" t="s">
        <v>1095</v>
      </c>
      <c r="L4378" s="10" t="s">
        <v>13234</v>
      </c>
    </row>
    <row r="4379" spans="7:12" ht="15" x14ac:dyDescent="0.2">
      <c r="G4379" s="106"/>
      <c r="H4379" s="104" t="str">
        <f t="shared" si="73"/>
        <v/>
      </c>
      <c r="I4379" s="104"/>
      <c r="J4379" s="110" t="s">
        <v>14808</v>
      </c>
      <c r="K4379" s="110" t="s">
        <v>1095</v>
      </c>
      <c r="L4379" s="10" t="s">
        <v>13235</v>
      </c>
    </row>
    <row r="4380" spans="7:12" ht="15" x14ac:dyDescent="0.2">
      <c r="G4380" s="106"/>
      <c r="H4380" s="104" t="str">
        <f t="shared" si="73"/>
        <v/>
      </c>
      <c r="I4380" s="104"/>
      <c r="J4380" s="110" t="s">
        <v>8838</v>
      </c>
      <c r="K4380" s="110" t="s">
        <v>1095</v>
      </c>
      <c r="L4380" s="10" t="s">
        <v>1095</v>
      </c>
    </row>
    <row r="4381" spans="7:12" ht="15" x14ac:dyDescent="0.2">
      <c r="G4381" s="106"/>
      <c r="H4381" s="104" t="str">
        <f t="shared" si="73"/>
        <v/>
      </c>
      <c r="I4381" s="104"/>
      <c r="J4381" s="110" t="s">
        <v>14809</v>
      </c>
      <c r="K4381" s="110" t="s">
        <v>1095</v>
      </c>
      <c r="L4381" s="10" t="s">
        <v>13236</v>
      </c>
    </row>
    <row r="4382" spans="7:12" ht="15" x14ac:dyDescent="0.2">
      <c r="G4382" s="106"/>
      <c r="H4382" s="104" t="str">
        <f t="shared" si="73"/>
        <v/>
      </c>
      <c r="I4382" s="104"/>
      <c r="J4382" s="110" t="s">
        <v>15050</v>
      </c>
      <c r="K4382" s="110" t="s">
        <v>1095</v>
      </c>
      <c r="L4382" s="10" t="s">
        <v>13237</v>
      </c>
    </row>
    <row r="4383" spans="7:12" ht="15" x14ac:dyDescent="0.2">
      <c r="G4383" s="106"/>
      <c r="H4383" s="104" t="str">
        <f t="shared" si="73"/>
        <v/>
      </c>
      <c r="I4383" s="104"/>
      <c r="J4383" s="110" t="s">
        <v>8839</v>
      </c>
      <c r="K4383" s="110" t="s">
        <v>1095</v>
      </c>
      <c r="L4383" s="10" t="s">
        <v>13238</v>
      </c>
    </row>
    <row r="4384" spans="7:12" ht="15" x14ac:dyDescent="0.2">
      <c r="G4384" s="106"/>
      <c r="H4384" s="104" t="str">
        <f t="shared" si="73"/>
        <v/>
      </c>
      <c r="I4384" s="104"/>
      <c r="J4384" s="110" t="s">
        <v>15051</v>
      </c>
      <c r="K4384" s="110" t="s">
        <v>1095</v>
      </c>
      <c r="L4384" s="10" t="s">
        <v>13238</v>
      </c>
    </row>
    <row r="4385" spans="7:12" ht="15" x14ac:dyDescent="0.2">
      <c r="G4385" s="106"/>
      <c r="H4385" s="104" t="str">
        <f t="shared" si="73"/>
        <v/>
      </c>
      <c r="I4385" s="104"/>
      <c r="J4385" s="110" t="s">
        <v>15052</v>
      </c>
      <c r="K4385" s="110" t="s">
        <v>1095</v>
      </c>
      <c r="L4385" s="10" t="s">
        <v>13239</v>
      </c>
    </row>
    <row r="4386" spans="7:12" ht="15" x14ac:dyDescent="0.2">
      <c r="G4386" s="106"/>
      <c r="H4386" s="104" t="str">
        <f t="shared" si="73"/>
        <v/>
      </c>
      <c r="I4386" s="104"/>
      <c r="J4386" s="110" t="s">
        <v>8840</v>
      </c>
      <c r="K4386" s="110" t="s">
        <v>1095</v>
      </c>
      <c r="L4386" s="10" t="s">
        <v>1095</v>
      </c>
    </row>
    <row r="4387" spans="7:12" ht="15" x14ac:dyDescent="0.2">
      <c r="G4387" s="106"/>
      <c r="H4387" s="104" t="str">
        <f t="shared" si="73"/>
        <v/>
      </c>
      <c r="I4387" s="104"/>
      <c r="J4387" s="110" t="s">
        <v>8841</v>
      </c>
      <c r="K4387" s="110" t="s">
        <v>1095</v>
      </c>
      <c r="L4387" s="10" t="s">
        <v>13240</v>
      </c>
    </row>
    <row r="4388" spans="7:12" ht="15" x14ac:dyDescent="0.2">
      <c r="G4388" s="106"/>
      <c r="H4388" s="104" t="str">
        <f t="shared" si="73"/>
        <v/>
      </c>
      <c r="I4388" s="104"/>
      <c r="J4388" s="110" t="s">
        <v>8842</v>
      </c>
      <c r="K4388" s="110" t="s">
        <v>1095</v>
      </c>
      <c r="L4388" s="10" t="s">
        <v>13241</v>
      </c>
    </row>
    <row r="4389" spans="7:12" ht="15" x14ac:dyDescent="0.2">
      <c r="G4389" s="106"/>
      <c r="H4389" s="104" t="str">
        <f t="shared" si="73"/>
        <v/>
      </c>
      <c r="I4389" s="104"/>
      <c r="J4389" s="110" t="s">
        <v>8843</v>
      </c>
      <c r="K4389" s="110" t="s">
        <v>1095</v>
      </c>
      <c r="L4389" s="10" t="s">
        <v>13242</v>
      </c>
    </row>
    <row r="4390" spans="7:12" ht="15" x14ac:dyDescent="0.2">
      <c r="G4390" s="106"/>
      <c r="H4390" s="104" t="str">
        <f t="shared" si="73"/>
        <v/>
      </c>
      <c r="I4390" s="104"/>
      <c r="J4390" s="110" t="s">
        <v>8844</v>
      </c>
      <c r="K4390" s="110" t="s">
        <v>1095</v>
      </c>
      <c r="L4390" s="10" t="s">
        <v>13243</v>
      </c>
    </row>
    <row r="4391" spans="7:12" ht="15" x14ac:dyDescent="0.2">
      <c r="G4391" s="106"/>
      <c r="H4391" s="104" t="str">
        <f t="shared" si="73"/>
        <v/>
      </c>
      <c r="I4391" s="104"/>
      <c r="J4391" s="110" t="s">
        <v>8845</v>
      </c>
      <c r="K4391" s="110" t="s">
        <v>1095</v>
      </c>
      <c r="L4391" s="10" t="s">
        <v>13244</v>
      </c>
    </row>
    <row r="4392" spans="7:12" ht="15" x14ac:dyDescent="0.2">
      <c r="G4392" s="106"/>
      <c r="H4392" s="104" t="str">
        <f t="shared" si="73"/>
        <v/>
      </c>
      <c r="I4392" s="104"/>
      <c r="J4392" s="110" t="s">
        <v>8846</v>
      </c>
      <c r="K4392" s="110" t="s">
        <v>1095</v>
      </c>
      <c r="L4392" s="10" t="s">
        <v>13241</v>
      </c>
    </row>
    <row r="4393" spans="7:12" ht="15" x14ac:dyDescent="0.2">
      <c r="G4393" s="106"/>
      <c r="H4393" s="104" t="str">
        <f t="shared" si="73"/>
        <v/>
      </c>
      <c r="I4393" s="104"/>
      <c r="J4393" s="110" t="s">
        <v>8847</v>
      </c>
      <c r="K4393" s="110" t="s">
        <v>1095</v>
      </c>
      <c r="L4393" s="10" t="s">
        <v>13245</v>
      </c>
    </row>
    <row r="4394" spans="7:12" ht="15" x14ac:dyDescent="0.2">
      <c r="G4394" s="106"/>
      <c r="H4394" s="104" t="str">
        <f t="shared" si="73"/>
        <v/>
      </c>
      <c r="I4394" s="104"/>
      <c r="J4394" s="110" t="s">
        <v>8848</v>
      </c>
      <c r="K4394" s="110" t="s">
        <v>1095</v>
      </c>
      <c r="L4394" s="10" t="s">
        <v>13240</v>
      </c>
    </row>
    <row r="4395" spans="7:12" ht="15" x14ac:dyDescent="0.2">
      <c r="G4395" s="106"/>
      <c r="H4395" s="104" t="str">
        <f t="shared" si="73"/>
        <v/>
      </c>
      <c r="I4395" s="104"/>
      <c r="J4395" s="110" t="s">
        <v>8849</v>
      </c>
      <c r="K4395" s="110" t="s">
        <v>1095</v>
      </c>
      <c r="L4395" s="10" t="s">
        <v>13246</v>
      </c>
    </row>
    <row r="4396" spans="7:12" ht="15" x14ac:dyDescent="0.2">
      <c r="G4396" s="106"/>
      <c r="H4396" s="104" t="str">
        <f t="shared" si="73"/>
        <v/>
      </c>
      <c r="I4396" s="104"/>
      <c r="J4396" s="110" t="s">
        <v>8850</v>
      </c>
      <c r="K4396" s="110" t="s">
        <v>1095</v>
      </c>
      <c r="L4396" s="10" t="s">
        <v>13247</v>
      </c>
    </row>
    <row r="4397" spans="7:12" ht="15" x14ac:dyDescent="0.2">
      <c r="G4397" s="106"/>
      <c r="H4397" s="104" t="str">
        <f t="shared" si="73"/>
        <v/>
      </c>
      <c r="I4397" s="104"/>
      <c r="J4397" s="110" t="s">
        <v>15053</v>
      </c>
      <c r="K4397" s="110" t="s">
        <v>1095</v>
      </c>
      <c r="L4397" s="10" t="s">
        <v>13246</v>
      </c>
    </row>
    <row r="4398" spans="7:12" ht="15" x14ac:dyDescent="0.2">
      <c r="G4398" s="106"/>
      <c r="H4398" s="104" t="str">
        <f t="shared" si="73"/>
        <v/>
      </c>
      <c r="I4398" s="104"/>
      <c r="J4398" s="110" t="s">
        <v>14810</v>
      </c>
      <c r="K4398" s="110" t="s">
        <v>1095</v>
      </c>
      <c r="L4398" s="10" t="s">
        <v>13248</v>
      </c>
    </row>
    <row r="4399" spans="7:12" ht="15" x14ac:dyDescent="0.2">
      <c r="G4399" s="106"/>
      <c r="H4399" s="104" t="str">
        <f t="shared" si="73"/>
        <v/>
      </c>
      <c r="I4399" s="104"/>
      <c r="J4399" s="110" t="s">
        <v>8851</v>
      </c>
      <c r="K4399" s="110" t="s">
        <v>1095</v>
      </c>
      <c r="L4399" s="10" t="s">
        <v>13249</v>
      </c>
    </row>
    <row r="4400" spans="7:12" ht="15" x14ac:dyDescent="0.2">
      <c r="G4400" s="106"/>
      <c r="H4400" s="104" t="str">
        <f t="shared" si="73"/>
        <v/>
      </c>
      <c r="I4400" s="104"/>
      <c r="J4400" s="110" t="s">
        <v>14811</v>
      </c>
      <c r="K4400" s="110" t="s">
        <v>1095</v>
      </c>
      <c r="L4400" s="10" t="s">
        <v>13250</v>
      </c>
    </row>
    <row r="4401" spans="7:12" ht="15" x14ac:dyDescent="0.2">
      <c r="G4401" s="106"/>
      <c r="H4401" s="104" t="str">
        <f t="shared" si="73"/>
        <v/>
      </c>
      <c r="I4401" s="104"/>
      <c r="J4401" s="110" t="s">
        <v>14812</v>
      </c>
      <c r="K4401" s="110" t="s">
        <v>1095</v>
      </c>
      <c r="L4401" s="10" t="s">
        <v>13251</v>
      </c>
    </row>
    <row r="4402" spans="7:12" ht="15" x14ac:dyDescent="0.2">
      <c r="G4402" s="106"/>
      <c r="H4402" s="104" t="str">
        <f t="shared" si="73"/>
        <v/>
      </c>
      <c r="I4402" s="104"/>
      <c r="J4402" s="110" t="s">
        <v>8852</v>
      </c>
      <c r="K4402" s="110" t="s">
        <v>1095</v>
      </c>
      <c r="L4402" s="10" t="s">
        <v>13252</v>
      </c>
    </row>
    <row r="4403" spans="7:12" ht="15" x14ac:dyDescent="0.2">
      <c r="G4403" s="106"/>
      <c r="H4403" s="104" t="str">
        <f t="shared" si="73"/>
        <v/>
      </c>
      <c r="I4403" s="104"/>
      <c r="J4403" s="110" t="s">
        <v>14813</v>
      </c>
      <c r="K4403" s="110" t="s">
        <v>1095</v>
      </c>
      <c r="L4403" s="10" t="s">
        <v>13253</v>
      </c>
    </row>
    <row r="4404" spans="7:12" ht="15" x14ac:dyDescent="0.2">
      <c r="G4404" s="106"/>
      <c r="H4404" s="104" t="str">
        <f t="shared" si="73"/>
        <v/>
      </c>
      <c r="I4404" s="104"/>
      <c r="J4404" s="110" t="s">
        <v>14814</v>
      </c>
      <c r="K4404" s="110" t="s">
        <v>1095</v>
      </c>
      <c r="L4404" s="10" t="s">
        <v>13254</v>
      </c>
    </row>
    <row r="4405" spans="7:12" ht="15" x14ac:dyDescent="0.2">
      <c r="G4405" s="106"/>
      <c r="H4405" s="104" t="str">
        <f t="shared" si="73"/>
        <v/>
      </c>
      <c r="I4405" s="104"/>
      <c r="J4405" s="110" t="s">
        <v>14815</v>
      </c>
      <c r="K4405" s="110" t="s">
        <v>1095</v>
      </c>
      <c r="L4405" s="10" t="s">
        <v>13255</v>
      </c>
    </row>
    <row r="4406" spans="7:12" ht="15" x14ac:dyDescent="0.2">
      <c r="G4406" s="106"/>
      <c r="H4406" s="104" t="str">
        <f t="shared" si="73"/>
        <v/>
      </c>
      <c r="I4406" s="104"/>
      <c r="J4406" s="110" t="s">
        <v>8853</v>
      </c>
      <c r="K4406" s="110" t="s">
        <v>1095</v>
      </c>
      <c r="L4406" s="10" t="s">
        <v>13256</v>
      </c>
    </row>
    <row r="4407" spans="7:12" ht="15" x14ac:dyDescent="0.2">
      <c r="G4407" s="106"/>
      <c r="H4407" s="104" t="str">
        <f t="shared" si="73"/>
        <v/>
      </c>
      <c r="I4407" s="104"/>
      <c r="J4407" s="110" t="s">
        <v>14816</v>
      </c>
      <c r="K4407" s="110" t="s">
        <v>1095</v>
      </c>
      <c r="L4407" s="10" t="s">
        <v>13257</v>
      </c>
    </row>
    <row r="4408" spans="7:12" ht="15" x14ac:dyDescent="0.2">
      <c r="G4408" s="106"/>
      <c r="H4408" s="104" t="str">
        <f t="shared" si="73"/>
        <v/>
      </c>
      <c r="I4408" s="104"/>
      <c r="J4408" s="110" t="s">
        <v>14817</v>
      </c>
      <c r="K4408" s="110" t="s">
        <v>1095</v>
      </c>
      <c r="L4408" s="10" t="s">
        <v>13258</v>
      </c>
    </row>
    <row r="4409" spans="7:12" ht="15" x14ac:dyDescent="0.2">
      <c r="G4409" s="106"/>
      <c r="H4409" s="104" t="str">
        <f t="shared" si="73"/>
        <v/>
      </c>
      <c r="I4409" s="104"/>
      <c r="J4409" s="110" t="s">
        <v>14818</v>
      </c>
      <c r="K4409" s="110" t="s">
        <v>1095</v>
      </c>
      <c r="L4409" s="10" t="s">
        <v>13259</v>
      </c>
    </row>
    <row r="4410" spans="7:12" ht="15" x14ac:dyDescent="0.2">
      <c r="G4410" s="106"/>
      <c r="H4410" s="104" t="str">
        <f t="shared" si="73"/>
        <v/>
      </c>
      <c r="I4410" s="104"/>
      <c r="J4410" s="110" t="s">
        <v>14819</v>
      </c>
      <c r="K4410" s="110" t="s">
        <v>1095</v>
      </c>
      <c r="L4410" s="10" t="s">
        <v>13260</v>
      </c>
    </row>
    <row r="4411" spans="7:12" ht="15" x14ac:dyDescent="0.2">
      <c r="G4411" s="106"/>
      <c r="H4411" s="104" t="str">
        <f t="shared" si="73"/>
        <v/>
      </c>
      <c r="I4411" s="104"/>
      <c r="J4411" s="110" t="s">
        <v>8854</v>
      </c>
      <c r="K4411" s="110" t="s">
        <v>1095</v>
      </c>
      <c r="L4411" s="10" t="s">
        <v>13239</v>
      </c>
    </row>
    <row r="4412" spans="7:12" ht="15" x14ac:dyDescent="0.2">
      <c r="G4412" s="106"/>
      <c r="H4412" s="104" t="str">
        <f t="shared" si="73"/>
        <v/>
      </c>
      <c r="I4412" s="104"/>
      <c r="J4412" s="110" t="s">
        <v>14820</v>
      </c>
      <c r="K4412" s="110" t="s">
        <v>1095</v>
      </c>
      <c r="L4412" s="10" t="s">
        <v>13261</v>
      </c>
    </row>
    <row r="4413" spans="7:12" ht="15" x14ac:dyDescent="0.2">
      <c r="G4413" s="106"/>
      <c r="H4413" s="104" t="str">
        <f t="shared" si="73"/>
        <v/>
      </c>
      <c r="I4413" s="104"/>
      <c r="J4413" s="110" t="s">
        <v>14821</v>
      </c>
      <c r="K4413" s="110" t="s">
        <v>1095</v>
      </c>
      <c r="L4413" s="10" t="s">
        <v>13263</v>
      </c>
    </row>
    <row r="4414" spans="7:12" ht="15" x14ac:dyDescent="0.2">
      <c r="G4414" s="106"/>
      <c r="H4414" s="104" t="str">
        <f t="shared" si="73"/>
        <v/>
      </c>
      <c r="I4414" s="104"/>
      <c r="J4414" s="110" t="s">
        <v>14822</v>
      </c>
      <c r="K4414" s="110" t="s">
        <v>1095</v>
      </c>
      <c r="L4414" s="10" t="s">
        <v>13264</v>
      </c>
    </row>
    <row r="4415" spans="7:12" ht="15" x14ac:dyDescent="0.2">
      <c r="G4415" s="106"/>
      <c r="H4415" s="104" t="str">
        <f t="shared" si="73"/>
        <v/>
      </c>
      <c r="I4415" s="104"/>
      <c r="J4415" s="110" t="s">
        <v>14823</v>
      </c>
      <c r="K4415" s="110" t="s">
        <v>1095</v>
      </c>
      <c r="L4415" s="10" t="s">
        <v>13265</v>
      </c>
    </row>
    <row r="4416" spans="7:12" ht="15" x14ac:dyDescent="0.2">
      <c r="G4416" s="106"/>
      <c r="H4416" s="104" t="str">
        <f t="shared" si="73"/>
        <v/>
      </c>
      <c r="I4416" s="104"/>
      <c r="J4416" s="110" t="s">
        <v>8856</v>
      </c>
      <c r="K4416" s="110" t="s">
        <v>1095</v>
      </c>
      <c r="L4416" s="10" t="s">
        <v>13266</v>
      </c>
    </row>
    <row r="4417" spans="7:12" ht="15" x14ac:dyDescent="0.2">
      <c r="G4417" s="106"/>
      <c r="H4417" s="104" t="str">
        <f t="shared" si="73"/>
        <v/>
      </c>
      <c r="I4417" s="104"/>
      <c r="J4417" s="110" t="s">
        <v>8857</v>
      </c>
      <c r="K4417" s="110" t="s">
        <v>1095</v>
      </c>
      <c r="L4417" s="10" t="s">
        <v>13267</v>
      </c>
    </row>
    <row r="4418" spans="7:12" ht="15" x14ac:dyDescent="0.2">
      <c r="G4418" s="106"/>
      <c r="H4418" s="104" t="str">
        <f t="shared" si="73"/>
        <v/>
      </c>
      <c r="I4418" s="104"/>
      <c r="J4418" s="110" t="s">
        <v>14824</v>
      </c>
      <c r="K4418" s="110" t="s">
        <v>1095</v>
      </c>
      <c r="L4418" s="10" t="s">
        <v>13268</v>
      </c>
    </row>
    <row r="4419" spans="7:12" ht="15" x14ac:dyDescent="0.2">
      <c r="G4419" s="106"/>
      <c r="H4419" s="104" t="str">
        <f t="shared" si="73"/>
        <v/>
      </c>
      <c r="I4419" s="104"/>
      <c r="J4419" s="110" t="s">
        <v>8858</v>
      </c>
      <c r="K4419" s="110" t="s">
        <v>1095</v>
      </c>
      <c r="L4419" s="10" t="s">
        <v>13269</v>
      </c>
    </row>
    <row r="4420" spans="7:12" ht="15" x14ac:dyDescent="0.2">
      <c r="G4420" s="106"/>
      <c r="H4420" s="104" t="str">
        <f t="shared" si="73"/>
        <v/>
      </c>
      <c r="I4420" s="104"/>
      <c r="J4420" s="110" t="s">
        <v>8859</v>
      </c>
      <c r="K4420" s="110" t="s">
        <v>1095</v>
      </c>
      <c r="L4420" s="10" t="s">
        <v>13270</v>
      </c>
    </row>
    <row r="4421" spans="7:12" ht="15" x14ac:dyDescent="0.2">
      <c r="G4421" s="106"/>
      <c r="H4421" s="104" t="str">
        <f t="shared" si="73"/>
        <v/>
      </c>
      <c r="I4421" s="104"/>
      <c r="J4421" s="110" t="s">
        <v>14825</v>
      </c>
      <c r="K4421" s="110" t="s">
        <v>1095</v>
      </c>
      <c r="L4421" s="10" t="s">
        <v>13271</v>
      </c>
    </row>
    <row r="4422" spans="7:12" ht="15" x14ac:dyDescent="0.2">
      <c r="G4422" s="106"/>
      <c r="H4422" s="104" t="str">
        <f t="shared" si="73"/>
        <v/>
      </c>
      <c r="I4422" s="104"/>
      <c r="J4422" s="110" t="s">
        <v>8860</v>
      </c>
      <c r="K4422" s="110" t="s">
        <v>1095</v>
      </c>
      <c r="L4422" s="10" t="s">
        <v>13272</v>
      </c>
    </row>
    <row r="4423" spans="7:12" ht="15" x14ac:dyDescent="0.2">
      <c r="G4423" s="106"/>
      <c r="H4423" s="104" t="str">
        <f t="shared" si="73"/>
        <v/>
      </c>
      <c r="I4423" s="104"/>
      <c r="J4423" s="110" t="s">
        <v>14826</v>
      </c>
      <c r="K4423" s="110" t="s">
        <v>1095</v>
      </c>
      <c r="L4423" s="10" t="s">
        <v>13273</v>
      </c>
    </row>
    <row r="4424" spans="7:12" ht="15" x14ac:dyDescent="0.2">
      <c r="G4424" s="106"/>
      <c r="H4424" s="104" t="str">
        <f t="shared" si="73"/>
        <v/>
      </c>
      <c r="I4424" s="104"/>
      <c r="J4424" s="110" t="s">
        <v>14827</v>
      </c>
      <c r="K4424" s="110" t="s">
        <v>1095</v>
      </c>
      <c r="L4424" s="10" t="s">
        <v>13275</v>
      </c>
    </row>
    <row r="4425" spans="7:12" ht="15" x14ac:dyDescent="0.2">
      <c r="G4425" s="106"/>
      <c r="H4425" s="104" t="str">
        <f t="shared" ref="H4425:H4488" si="74">IF(I4425="","",IFERROR((INDEX(A:D,MATCH($I4425,D:D,0),2)),""))</f>
        <v/>
      </c>
      <c r="I4425" s="104"/>
      <c r="J4425" s="110" t="s">
        <v>14828</v>
      </c>
      <c r="K4425" s="110" t="s">
        <v>1095</v>
      </c>
      <c r="L4425" s="10" t="s">
        <v>13276</v>
      </c>
    </row>
    <row r="4426" spans="7:12" ht="15" x14ac:dyDescent="0.2">
      <c r="G4426" s="106"/>
      <c r="H4426" s="104" t="str">
        <f t="shared" si="74"/>
        <v/>
      </c>
      <c r="I4426" s="104"/>
      <c r="J4426" s="110" t="s">
        <v>8861</v>
      </c>
      <c r="K4426" s="110" t="s">
        <v>1095</v>
      </c>
      <c r="L4426" s="10" t="s">
        <v>13277</v>
      </c>
    </row>
    <row r="4427" spans="7:12" ht="15" x14ac:dyDescent="0.2">
      <c r="G4427" s="106"/>
      <c r="H4427" s="104" t="str">
        <f t="shared" si="74"/>
        <v/>
      </c>
      <c r="I4427" s="104"/>
      <c r="J4427" s="110" t="s">
        <v>8862</v>
      </c>
      <c r="K4427" s="110" t="s">
        <v>1095</v>
      </c>
      <c r="L4427" s="10" t="s">
        <v>13278</v>
      </c>
    </row>
    <row r="4428" spans="7:12" ht="15" x14ac:dyDescent="0.2">
      <c r="G4428" s="106"/>
      <c r="H4428" s="104" t="str">
        <f t="shared" si="74"/>
        <v/>
      </c>
      <c r="I4428" s="104"/>
      <c r="J4428" s="110" t="s">
        <v>8863</v>
      </c>
      <c r="K4428" s="110" t="s">
        <v>1095</v>
      </c>
      <c r="L4428" s="10" t="s">
        <v>13279</v>
      </c>
    </row>
    <row r="4429" spans="7:12" ht="15" x14ac:dyDescent="0.2">
      <c r="G4429" s="106"/>
      <c r="H4429" s="104" t="str">
        <f t="shared" si="74"/>
        <v/>
      </c>
      <c r="I4429" s="104"/>
      <c r="J4429" s="110" t="s">
        <v>14052</v>
      </c>
      <c r="K4429" s="110" t="s">
        <v>1095</v>
      </c>
      <c r="L4429" s="10" t="s">
        <v>13280</v>
      </c>
    </row>
    <row r="4430" spans="7:12" ht="15" x14ac:dyDescent="0.2">
      <c r="G4430" s="106"/>
      <c r="H4430" s="104" t="str">
        <f t="shared" si="74"/>
        <v/>
      </c>
      <c r="I4430" s="104"/>
      <c r="J4430" s="110" t="s">
        <v>8864</v>
      </c>
      <c r="K4430" s="110" t="s">
        <v>1095</v>
      </c>
      <c r="L4430" s="10" t="s">
        <v>13281</v>
      </c>
    </row>
    <row r="4431" spans="7:12" ht="15" x14ac:dyDescent="0.2">
      <c r="G4431" s="106"/>
      <c r="H4431" s="104" t="str">
        <f t="shared" si="74"/>
        <v/>
      </c>
      <c r="I4431" s="104"/>
      <c r="J4431" s="110" t="s">
        <v>14829</v>
      </c>
      <c r="K4431" s="110" t="s">
        <v>1095</v>
      </c>
      <c r="L4431" s="10" t="s">
        <v>13282</v>
      </c>
    </row>
    <row r="4432" spans="7:12" ht="15" x14ac:dyDescent="0.2">
      <c r="G4432" s="106"/>
      <c r="H4432" s="104" t="str">
        <f t="shared" si="74"/>
        <v/>
      </c>
      <c r="I4432" s="104"/>
      <c r="J4432" s="110" t="s">
        <v>8865</v>
      </c>
      <c r="K4432" s="110" t="s">
        <v>1095</v>
      </c>
      <c r="L4432" s="10" t="s">
        <v>13283</v>
      </c>
    </row>
    <row r="4433" spans="7:12" ht="15" x14ac:dyDescent="0.2">
      <c r="G4433" s="106"/>
      <c r="H4433" s="104" t="str">
        <f t="shared" si="74"/>
        <v/>
      </c>
      <c r="I4433" s="104"/>
      <c r="J4433" s="110" t="s">
        <v>14830</v>
      </c>
      <c r="K4433" s="110" t="s">
        <v>1095</v>
      </c>
      <c r="L4433" s="10" t="s">
        <v>13284</v>
      </c>
    </row>
    <row r="4434" spans="7:12" ht="15" x14ac:dyDescent="0.2">
      <c r="G4434" s="106"/>
      <c r="H4434" s="104" t="str">
        <f t="shared" si="74"/>
        <v/>
      </c>
      <c r="I4434" s="104"/>
      <c r="J4434" s="110" t="s">
        <v>14053</v>
      </c>
      <c r="K4434" s="110" t="s">
        <v>1095</v>
      </c>
      <c r="L4434" s="10" t="s">
        <v>13285</v>
      </c>
    </row>
    <row r="4435" spans="7:12" ht="15" x14ac:dyDescent="0.2">
      <c r="G4435" s="106"/>
      <c r="H4435" s="104" t="str">
        <f t="shared" si="74"/>
        <v/>
      </c>
      <c r="I4435" s="104"/>
      <c r="J4435" s="110" t="s">
        <v>8866</v>
      </c>
      <c r="K4435" s="110" t="s">
        <v>1095</v>
      </c>
      <c r="L4435" s="10" t="s">
        <v>13286</v>
      </c>
    </row>
    <row r="4436" spans="7:12" ht="15" x14ac:dyDescent="0.2">
      <c r="G4436" s="106"/>
      <c r="H4436" s="104" t="str">
        <f t="shared" si="74"/>
        <v/>
      </c>
      <c r="I4436" s="104"/>
      <c r="J4436" s="110" t="s">
        <v>8867</v>
      </c>
      <c r="K4436" s="110" t="s">
        <v>1095</v>
      </c>
      <c r="L4436" s="10" t="s">
        <v>13287</v>
      </c>
    </row>
    <row r="4437" spans="7:12" ht="15" x14ac:dyDescent="0.2">
      <c r="G4437" s="106"/>
      <c r="H4437" s="104" t="str">
        <f t="shared" si="74"/>
        <v/>
      </c>
      <c r="I4437" s="104"/>
      <c r="J4437" s="110" t="s">
        <v>8868</v>
      </c>
      <c r="K4437" s="110" t="s">
        <v>1095</v>
      </c>
      <c r="L4437" s="10" t="s">
        <v>13288</v>
      </c>
    </row>
    <row r="4438" spans="7:12" ht="15" x14ac:dyDescent="0.2">
      <c r="G4438" s="106"/>
      <c r="H4438" s="104" t="str">
        <f t="shared" si="74"/>
        <v/>
      </c>
      <c r="I4438" s="104"/>
      <c r="J4438" s="110" t="s">
        <v>8869</v>
      </c>
      <c r="K4438" s="110" t="s">
        <v>1095</v>
      </c>
      <c r="L4438" s="10" t="s">
        <v>13289</v>
      </c>
    </row>
    <row r="4439" spans="7:12" ht="15" x14ac:dyDescent="0.2">
      <c r="G4439" s="106"/>
      <c r="H4439" s="104" t="str">
        <f t="shared" si="74"/>
        <v/>
      </c>
      <c r="I4439" s="104"/>
      <c r="J4439" s="110" t="s">
        <v>8870</v>
      </c>
      <c r="K4439" s="110" t="s">
        <v>1095</v>
      </c>
      <c r="L4439" s="10" t="s">
        <v>13290</v>
      </c>
    </row>
    <row r="4440" spans="7:12" ht="15" x14ac:dyDescent="0.2">
      <c r="G4440" s="106"/>
      <c r="H4440" s="104" t="str">
        <f t="shared" si="74"/>
        <v/>
      </c>
      <c r="I4440" s="104"/>
      <c r="J4440" s="110" t="s">
        <v>14831</v>
      </c>
      <c r="K4440" s="110" t="s">
        <v>1095</v>
      </c>
      <c r="L4440" s="10" t="s">
        <v>13291</v>
      </c>
    </row>
    <row r="4441" spans="7:12" ht="15" x14ac:dyDescent="0.2">
      <c r="G4441" s="106"/>
      <c r="H4441" s="104" t="str">
        <f t="shared" si="74"/>
        <v/>
      </c>
      <c r="I4441" s="104"/>
      <c r="J4441" s="110" t="s">
        <v>14832</v>
      </c>
      <c r="K4441" s="110" t="s">
        <v>1095</v>
      </c>
      <c r="L4441" s="10" t="s">
        <v>13292</v>
      </c>
    </row>
    <row r="4442" spans="7:12" ht="15" x14ac:dyDescent="0.2">
      <c r="G4442" s="106"/>
      <c r="H4442" s="104" t="str">
        <f t="shared" si="74"/>
        <v/>
      </c>
      <c r="I4442" s="104"/>
      <c r="J4442" s="110" t="s">
        <v>8871</v>
      </c>
      <c r="K4442" s="110" t="s">
        <v>1095</v>
      </c>
      <c r="L4442" s="10" t="s">
        <v>13293</v>
      </c>
    </row>
    <row r="4443" spans="7:12" ht="15" x14ac:dyDescent="0.2">
      <c r="G4443" s="106"/>
      <c r="H4443" s="104" t="str">
        <f t="shared" si="74"/>
        <v/>
      </c>
      <c r="I4443" s="104"/>
      <c r="J4443" s="110" t="s">
        <v>8872</v>
      </c>
      <c r="K4443" s="110" t="s">
        <v>1095</v>
      </c>
      <c r="L4443" s="10" t="s">
        <v>13294</v>
      </c>
    </row>
    <row r="4444" spans="7:12" ht="15" x14ac:dyDescent="0.2">
      <c r="G4444" s="106"/>
      <c r="H4444" s="104" t="str">
        <f t="shared" si="74"/>
        <v/>
      </c>
      <c r="I4444" s="104"/>
      <c r="J4444" s="110" t="s">
        <v>8873</v>
      </c>
      <c r="K4444" s="110" t="s">
        <v>1095</v>
      </c>
      <c r="L4444" s="10" t="s">
        <v>13295</v>
      </c>
    </row>
    <row r="4445" spans="7:12" ht="15" x14ac:dyDescent="0.2">
      <c r="G4445" s="106"/>
      <c r="H4445" s="104" t="str">
        <f t="shared" si="74"/>
        <v/>
      </c>
      <c r="I4445" s="104"/>
      <c r="J4445" s="110" t="s">
        <v>14833</v>
      </c>
      <c r="K4445" s="110" t="s">
        <v>1095</v>
      </c>
      <c r="L4445" s="10" t="s">
        <v>13296</v>
      </c>
    </row>
    <row r="4446" spans="7:12" ht="15" x14ac:dyDescent="0.2">
      <c r="G4446" s="106"/>
      <c r="H4446" s="104" t="str">
        <f t="shared" si="74"/>
        <v/>
      </c>
      <c r="I4446" s="104"/>
      <c r="J4446" s="110" t="s">
        <v>14834</v>
      </c>
      <c r="K4446" s="110" t="s">
        <v>1095</v>
      </c>
      <c r="L4446" s="10" t="s">
        <v>13297</v>
      </c>
    </row>
    <row r="4447" spans="7:12" ht="15" x14ac:dyDescent="0.2">
      <c r="G4447" s="106"/>
      <c r="H4447" s="104" t="str">
        <f t="shared" si="74"/>
        <v/>
      </c>
      <c r="I4447" s="104"/>
      <c r="J4447" s="110" t="s">
        <v>14835</v>
      </c>
      <c r="K4447" s="110" t="s">
        <v>1095</v>
      </c>
      <c r="L4447" s="10" t="s">
        <v>13298</v>
      </c>
    </row>
    <row r="4448" spans="7:12" ht="15" x14ac:dyDescent="0.2">
      <c r="G4448" s="106"/>
      <c r="H4448" s="104" t="str">
        <f t="shared" si="74"/>
        <v/>
      </c>
      <c r="I4448" s="104"/>
      <c r="J4448" s="110" t="s">
        <v>14836</v>
      </c>
      <c r="K4448" s="110" t="s">
        <v>1095</v>
      </c>
      <c r="L4448" s="10" t="s">
        <v>13299</v>
      </c>
    </row>
    <row r="4449" spans="7:12" ht="15" x14ac:dyDescent="0.2">
      <c r="G4449" s="106"/>
      <c r="H4449" s="104" t="str">
        <f t="shared" si="74"/>
        <v/>
      </c>
      <c r="I4449" s="104"/>
      <c r="J4449" s="110" t="s">
        <v>14837</v>
      </c>
      <c r="K4449" s="110" t="s">
        <v>1095</v>
      </c>
      <c r="L4449" s="10" t="s">
        <v>13300</v>
      </c>
    </row>
    <row r="4450" spans="7:12" ht="15" x14ac:dyDescent="0.2">
      <c r="G4450" s="106"/>
      <c r="H4450" s="104" t="str">
        <f t="shared" si="74"/>
        <v/>
      </c>
      <c r="I4450" s="104"/>
      <c r="J4450" s="110" t="s">
        <v>14838</v>
      </c>
      <c r="K4450" s="110" t="s">
        <v>1095</v>
      </c>
      <c r="L4450" s="10" t="s">
        <v>13301</v>
      </c>
    </row>
    <row r="4451" spans="7:12" ht="15" x14ac:dyDescent="0.2">
      <c r="G4451" s="106"/>
      <c r="H4451" s="104" t="str">
        <f t="shared" si="74"/>
        <v/>
      </c>
      <c r="I4451" s="104"/>
      <c r="J4451" s="110" t="s">
        <v>14839</v>
      </c>
      <c r="K4451" s="110" t="s">
        <v>1095</v>
      </c>
      <c r="L4451" s="10" t="s">
        <v>13302</v>
      </c>
    </row>
    <row r="4452" spans="7:12" ht="15" x14ac:dyDescent="0.2">
      <c r="G4452" s="106"/>
      <c r="H4452" s="104" t="str">
        <f t="shared" si="74"/>
        <v/>
      </c>
      <c r="I4452" s="104"/>
      <c r="J4452" s="110" t="s">
        <v>14840</v>
      </c>
      <c r="K4452" s="110" t="s">
        <v>1095</v>
      </c>
      <c r="L4452" s="10" t="s">
        <v>13303</v>
      </c>
    </row>
    <row r="4453" spans="7:12" ht="15" x14ac:dyDescent="0.2">
      <c r="G4453" s="106"/>
      <c r="H4453" s="104" t="str">
        <f t="shared" si="74"/>
        <v/>
      </c>
      <c r="I4453" s="104"/>
      <c r="J4453" s="110" t="s">
        <v>14841</v>
      </c>
      <c r="K4453" s="110" t="s">
        <v>1095</v>
      </c>
      <c r="L4453" s="10" t="s">
        <v>13304</v>
      </c>
    </row>
    <row r="4454" spans="7:12" ht="15" x14ac:dyDescent="0.2">
      <c r="G4454" s="106"/>
      <c r="H4454" s="104" t="str">
        <f t="shared" si="74"/>
        <v/>
      </c>
      <c r="I4454" s="104"/>
      <c r="J4454" s="110" t="s">
        <v>14842</v>
      </c>
      <c r="K4454" s="110" t="s">
        <v>1095</v>
      </c>
      <c r="L4454" s="10" t="s">
        <v>13305</v>
      </c>
    </row>
    <row r="4455" spans="7:12" ht="15" x14ac:dyDescent="0.2">
      <c r="G4455" s="106"/>
      <c r="H4455" s="104" t="str">
        <f t="shared" si="74"/>
        <v/>
      </c>
      <c r="I4455" s="104"/>
      <c r="J4455" s="110" t="s">
        <v>8874</v>
      </c>
      <c r="K4455" s="110" t="s">
        <v>1095</v>
      </c>
      <c r="L4455" s="10" t="s">
        <v>13306</v>
      </c>
    </row>
    <row r="4456" spans="7:12" ht="15" x14ac:dyDescent="0.2">
      <c r="G4456" s="106"/>
      <c r="H4456" s="104" t="str">
        <f t="shared" si="74"/>
        <v/>
      </c>
      <c r="I4456" s="104"/>
      <c r="J4456" s="110" t="s">
        <v>14843</v>
      </c>
      <c r="K4456" s="110" t="s">
        <v>1095</v>
      </c>
      <c r="L4456" s="10" t="s">
        <v>13307</v>
      </c>
    </row>
    <row r="4457" spans="7:12" ht="15" x14ac:dyDescent="0.2">
      <c r="G4457" s="106"/>
      <c r="H4457" s="104" t="str">
        <f t="shared" si="74"/>
        <v/>
      </c>
      <c r="I4457" s="104"/>
      <c r="J4457" s="110" t="s">
        <v>8875</v>
      </c>
      <c r="K4457" s="110" t="s">
        <v>1095</v>
      </c>
      <c r="L4457" s="10" t="s">
        <v>13308</v>
      </c>
    </row>
    <row r="4458" spans="7:12" ht="15" x14ac:dyDescent="0.2">
      <c r="G4458" s="106"/>
      <c r="H4458" s="104" t="str">
        <f t="shared" si="74"/>
        <v/>
      </c>
      <c r="I4458" s="104"/>
      <c r="J4458" s="110" t="s">
        <v>14054</v>
      </c>
      <c r="K4458" s="110" t="s">
        <v>1095</v>
      </c>
      <c r="L4458" s="10" t="s">
        <v>13309</v>
      </c>
    </row>
    <row r="4459" spans="7:12" ht="15" x14ac:dyDescent="0.2">
      <c r="G4459" s="106"/>
      <c r="H4459" s="104" t="str">
        <f t="shared" si="74"/>
        <v/>
      </c>
      <c r="I4459" s="104"/>
      <c r="J4459" s="110" t="s">
        <v>14844</v>
      </c>
      <c r="K4459" s="110" t="s">
        <v>1095</v>
      </c>
      <c r="L4459" s="10" t="s">
        <v>13310</v>
      </c>
    </row>
    <row r="4460" spans="7:12" ht="15" x14ac:dyDescent="0.2">
      <c r="G4460" s="106"/>
      <c r="H4460" s="104" t="str">
        <f t="shared" si="74"/>
        <v/>
      </c>
      <c r="I4460" s="104"/>
      <c r="J4460" s="110" t="s">
        <v>14845</v>
      </c>
      <c r="K4460" s="110" t="s">
        <v>1095</v>
      </c>
      <c r="L4460" s="10" t="s">
        <v>13311</v>
      </c>
    </row>
    <row r="4461" spans="7:12" ht="15" x14ac:dyDescent="0.2">
      <c r="G4461" s="106"/>
      <c r="H4461" s="104" t="str">
        <f t="shared" si="74"/>
        <v/>
      </c>
      <c r="I4461" s="104"/>
      <c r="J4461" s="110" t="s">
        <v>8876</v>
      </c>
      <c r="K4461" s="110" t="s">
        <v>1095</v>
      </c>
      <c r="L4461" s="10" t="s">
        <v>13312</v>
      </c>
    </row>
    <row r="4462" spans="7:12" ht="15" x14ac:dyDescent="0.2">
      <c r="G4462" s="106"/>
      <c r="H4462" s="104" t="str">
        <f t="shared" si="74"/>
        <v/>
      </c>
      <c r="I4462" s="104"/>
      <c r="J4462" s="110" t="s">
        <v>8877</v>
      </c>
      <c r="K4462" s="110" t="s">
        <v>1095</v>
      </c>
      <c r="L4462" s="10" t="s">
        <v>13313</v>
      </c>
    </row>
    <row r="4463" spans="7:12" ht="15" x14ac:dyDescent="0.2">
      <c r="G4463" s="106"/>
      <c r="H4463" s="104" t="str">
        <f t="shared" si="74"/>
        <v/>
      </c>
      <c r="I4463" s="104"/>
      <c r="J4463" s="110" t="s">
        <v>14846</v>
      </c>
      <c r="K4463" s="110" t="s">
        <v>1095</v>
      </c>
      <c r="L4463" s="10" t="s">
        <v>13314</v>
      </c>
    </row>
    <row r="4464" spans="7:12" ht="15" x14ac:dyDescent="0.2">
      <c r="G4464" s="106"/>
      <c r="H4464" s="104" t="str">
        <f t="shared" si="74"/>
        <v/>
      </c>
      <c r="I4464" s="104"/>
      <c r="J4464" s="110" t="s">
        <v>8878</v>
      </c>
      <c r="K4464" s="110" t="s">
        <v>1095</v>
      </c>
      <c r="L4464" s="10" t="s">
        <v>13315</v>
      </c>
    </row>
    <row r="4465" spans="7:12" ht="15" x14ac:dyDescent="0.2">
      <c r="G4465" s="106"/>
      <c r="H4465" s="104" t="str">
        <f t="shared" si="74"/>
        <v/>
      </c>
      <c r="I4465" s="104"/>
      <c r="J4465" s="110" t="s">
        <v>8879</v>
      </c>
      <c r="K4465" s="110" t="s">
        <v>1095</v>
      </c>
      <c r="L4465" s="10" t="s">
        <v>13316</v>
      </c>
    </row>
    <row r="4466" spans="7:12" ht="15" x14ac:dyDescent="0.2">
      <c r="G4466" s="106"/>
      <c r="H4466" s="104" t="str">
        <f t="shared" si="74"/>
        <v/>
      </c>
      <c r="I4466" s="104"/>
      <c r="J4466" s="110" t="s">
        <v>8880</v>
      </c>
      <c r="K4466" s="110" t="s">
        <v>1095</v>
      </c>
      <c r="L4466" s="10" t="s">
        <v>13317</v>
      </c>
    </row>
    <row r="4467" spans="7:12" ht="15" x14ac:dyDescent="0.2">
      <c r="G4467" s="106"/>
      <c r="H4467" s="104" t="str">
        <f t="shared" si="74"/>
        <v/>
      </c>
      <c r="I4467" s="104"/>
      <c r="J4467" s="110" t="s">
        <v>8881</v>
      </c>
      <c r="K4467" s="110" t="s">
        <v>1095</v>
      </c>
      <c r="L4467" s="10" t="s">
        <v>13318</v>
      </c>
    </row>
    <row r="4468" spans="7:12" ht="15" x14ac:dyDescent="0.2">
      <c r="G4468" s="106"/>
      <c r="H4468" s="104" t="str">
        <f t="shared" si="74"/>
        <v/>
      </c>
      <c r="I4468" s="104"/>
      <c r="J4468" s="110" t="s">
        <v>8882</v>
      </c>
      <c r="K4468" s="110" t="s">
        <v>1095</v>
      </c>
      <c r="L4468" s="10" t="s">
        <v>13319</v>
      </c>
    </row>
    <row r="4469" spans="7:12" ht="15" x14ac:dyDescent="0.2">
      <c r="G4469" s="106"/>
      <c r="H4469" s="104" t="str">
        <f t="shared" si="74"/>
        <v/>
      </c>
      <c r="I4469" s="104"/>
      <c r="J4469" s="110" t="s">
        <v>8883</v>
      </c>
      <c r="K4469" s="110" t="s">
        <v>1095</v>
      </c>
      <c r="L4469" s="10" t="s">
        <v>13312</v>
      </c>
    </row>
    <row r="4470" spans="7:12" ht="15" x14ac:dyDescent="0.2">
      <c r="G4470" s="106"/>
      <c r="H4470" s="104" t="str">
        <f t="shared" si="74"/>
        <v/>
      </c>
      <c r="I4470" s="104"/>
      <c r="J4470" s="110" t="s">
        <v>8884</v>
      </c>
      <c r="K4470" s="110" t="s">
        <v>1095</v>
      </c>
      <c r="L4470" s="10" t="s">
        <v>13320</v>
      </c>
    </row>
    <row r="4471" spans="7:12" ht="15" x14ac:dyDescent="0.2">
      <c r="G4471" s="106"/>
      <c r="H4471" s="104" t="str">
        <f t="shared" si="74"/>
        <v/>
      </c>
      <c r="I4471" s="104"/>
      <c r="J4471" s="110" t="s">
        <v>14847</v>
      </c>
      <c r="K4471" s="110" t="s">
        <v>1095</v>
      </c>
      <c r="L4471" s="10" t="s">
        <v>13321</v>
      </c>
    </row>
    <row r="4472" spans="7:12" ht="15" x14ac:dyDescent="0.2">
      <c r="G4472" s="106"/>
      <c r="H4472" s="104" t="str">
        <f t="shared" si="74"/>
        <v/>
      </c>
      <c r="I4472" s="104"/>
      <c r="J4472" s="110" t="s">
        <v>8885</v>
      </c>
      <c r="K4472" s="110" t="s">
        <v>1095</v>
      </c>
      <c r="L4472" s="10" t="s">
        <v>13322</v>
      </c>
    </row>
    <row r="4473" spans="7:12" ht="15" x14ac:dyDescent="0.2">
      <c r="G4473" s="106"/>
      <c r="H4473" s="104" t="str">
        <f t="shared" si="74"/>
        <v/>
      </c>
      <c r="I4473" s="104"/>
      <c r="J4473" s="110" t="s">
        <v>8886</v>
      </c>
      <c r="K4473" s="110" t="s">
        <v>1095</v>
      </c>
      <c r="L4473" s="10" t="s">
        <v>13323</v>
      </c>
    </row>
    <row r="4474" spans="7:12" ht="15" x14ac:dyDescent="0.2">
      <c r="G4474" s="106"/>
      <c r="H4474" s="104" t="str">
        <f t="shared" si="74"/>
        <v/>
      </c>
      <c r="I4474" s="104"/>
      <c r="J4474" s="110" t="s">
        <v>8887</v>
      </c>
      <c r="K4474" s="110" t="s">
        <v>1095</v>
      </c>
      <c r="L4474" s="10" t="s">
        <v>13324</v>
      </c>
    </row>
    <row r="4475" spans="7:12" ht="15" x14ac:dyDescent="0.2">
      <c r="G4475" s="106"/>
      <c r="H4475" s="104" t="str">
        <f t="shared" si="74"/>
        <v/>
      </c>
      <c r="I4475" s="104"/>
      <c r="J4475" s="110" t="s">
        <v>14848</v>
      </c>
      <c r="K4475" s="110" t="s">
        <v>1095</v>
      </c>
      <c r="L4475" s="10" t="s">
        <v>13325</v>
      </c>
    </row>
    <row r="4476" spans="7:12" ht="15" x14ac:dyDescent="0.2">
      <c r="G4476" s="106"/>
      <c r="H4476" s="104" t="str">
        <f t="shared" si="74"/>
        <v/>
      </c>
      <c r="I4476" s="104"/>
      <c r="J4476" s="110" t="s">
        <v>8888</v>
      </c>
      <c r="K4476" s="110" t="s">
        <v>1095</v>
      </c>
      <c r="L4476" s="10" t="s">
        <v>13326</v>
      </c>
    </row>
    <row r="4477" spans="7:12" ht="15" x14ac:dyDescent="0.2">
      <c r="G4477" s="106"/>
      <c r="H4477" s="104" t="str">
        <f t="shared" si="74"/>
        <v/>
      </c>
      <c r="I4477" s="104"/>
      <c r="J4477" s="110" t="s">
        <v>8889</v>
      </c>
      <c r="K4477" s="110" t="s">
        <v>1095</v>
      </c>
      <c r="L4477" s="10" t="s">
        <v>13327</v>
      </c>
    </row>
    <row r="4478" spans="7:12" ht="15" x14ac:dyDescent="0.2">
      <c r="G4478" s="106"/>
      <c r="H4478" s="104" t="str">
        <f t="shared" si="74"/>
        <v/>
      </c>
      <c r="I4478" s="104"/>
      <c r="J4478" s="110" t="s">
        <v>8890</v>
      </c>
      <c r="K4478" s="110" t="s">
        <v>1095</v>
      </c>
      <c r="L4478" s="10" t="s">
        <v>13328</v>
      </c>
    </row>
    <row r="4479" spans="7:12" ht="15" x14ac:dyDescent="0.2">
      <c r="G4479" s="106"/>
      <c r="H4479" s="104" t="str">
        <f t="shared" si="74"/>
        <v/>
      </c>
      <c r="I4479" s="104"/>
      <c r="J4479" s="110" t="s">
        <v>14849</v>
      </c>
      <c r="K4479" s="110" t="s">
        <v>1095</v>
      </c>
      <c r="L4479" s="10" t="s">
        <v>13329</v>
      </c>
    </row>
    <row r="4480" spans="7:12" ht="15" x14ac:dyDescent="0.2">
      <c r="G4480" s="106"/>
      <c r="H4480" s="104" t="str">
        <f t="shared" si="74"/>
        <v/>
      </c>
      <c r="I4480" s="104"/>
      <c r="J4480" s="110" t="s">
        <v>14850</v>
      </c>
      <c r="K4480" s="110" t="s">
        <v>1095</v>
      </c>
      <c r="L4480" s="10" t="s">
        <v>13330</v>
      </c>
    </row>
    <row r="4481" spans="7:12" ht="15" x14ac:dyDescent="0.2">
      <c r="G4481" s="106"/>
      <c r="H4481" s="104" t="str">
        <f t="shared" si="74"/>
        <v/>
      </c>
      <c r="I4481" s="104"/>
      <c r="J4481" s="110" t="s">
        <v>14851</v>
      </c>
      <c r="K4481" s="110" t="s">
        <v>1095</v>
      </c>
      <c r="L4481" s="10" t="s">
        <v>13331</v>
      </c>
    </row>
    <row r="4482" spans="7:12" ht="15" x14ac:dyDescent="0.2">
      <c r="G4482" s="106"/>
      <c r="H4482" s="104" t="str">
        <f t="shared" si="74"/>
        <v/>
      </c>
      <c r="I4482" s="104"/>
      <c r="J4482" s="110" t="s">
        <v>14852</v>
      </c>
      <c r="K4482" s="110" t="s">
        <v>1095</v>
      </c>
      <c r="L4482" s="10" t="s">
        <v>13332</v>
      </c>
    </row>
    <row r="4483" spans="7:12" ht="15" x14ac:dyDescent="0.2">
      <c r="G4483" s="106"/>
      <c r="H4483" s="104" t="str">
        <f t="shared" si="74"/>
        <v/>
      </c>
      <c r="I4483" s="104"/>
      <c r="J4483" s="110" t="s">
        <v>8891</v>
      </c>
      <c r="K4483" s="110" t="s">
        <v>1095</v>
      </c>
      <c r="L4483" s="10" t="s">
        <v>13333</v>
      </c>
    </row>
    <row r="4484" spans="7:12" ht="15" x14ac:dyDescent="0.2">
      <c r="G4484" s="106"/>
      <c r="H4484" s="104" t="str">
        <f t="shared" si="74"/>
        <v/>
      </c>
      <c r="I4484" s="104"/>
      <c r="J4484" s="110" t="s">
        <v>8892</v>
      </c>
      <c r="K4484" s="110" t="s">
        <v>1095</v>
      </c>
      <c r="L4484" s="10" t="s">
        <v>13334</v>
      </c>
    </row>
    <row r="4485" spans="7:12" ht="15" x14ac:dyDescent="0.2">
      <c r="G4485" s="106"/>
      <c r="H4485" s="104" t="str">
        <f t="shared" si="74"/>
        <v/>
      </c>
      <c r="I4485" s="104"/>
      <c r="J4485" s="110" t="s">
        <v>15054</v>
      </c>
      <c r="K4485" s="110" t="s">
        <v>1095</v>
      </c>
      <c r="L4485" s="10" t="s">
        <v>13335</v>
      </c>
    </row>
    <row r="4486" spans="7:12" ht="15" x14ac:dyDescent="0.2">
      <c r="G4486" s="106"/>
      <c r="H4486" s="104" t="str">
        <f t="shared" si="74"/>
        <v/>
      </c>
      <c r="I4486" s="104"/>
      <c r="J4486" s="110" t="s">
        <v>8893</v>
      </c>
      <c r="K4486" s="110" t="s">
        <v>1095</v>
      </c>
      <c r="L4486" s="10" t="s">
        <v>13336</v>
      </c>
    </row>
    <row r="4487" spans="7:12" ht="15" x14ac:dyDescent="0.2">
      <c r="G4487" s="106"/>
      <c r="H4487" s="104" t="str">
        <f t="shared" si="74"/>
        <v/>
      </c>
      <c r="I4487" s="104"/>
      <c r="J4487" s="110" t="s">
        <v>8894</v>
      </c>
      <c r="K4487" s="110" t="s">
        <v>1095</v>
      </c>
      <c r="L4487" s="10" t="s">
        <v>13337</v>
      </c>
    </row>
    <row r="4488" spans="7:12" ht="15" x14ac:dyDescent="0.2">
      <c r="G4488" s="106"/>
      <c r="H4488" s="104" t="str">
        <f t="shared" si="74"/>
        <v/>
      </c>
      <c r="I4488" s="104"/>
      <c r="J4488" s="110" t="s">
        <v>8895</v>
      </c>
      <c r="K4488" s="110" t="s">
        <v>1095</v>
      </c>
      <c r="L4488" s="10" t="s">
        <v>13338</v>
      </c>
    </row>
    <row r="4489" spans="7:12" ht="15" x14ac:dyDescent="0.2">
      <c r="G4489" s="106"/>
      <c r="H4489" s="104" t="str">
        <f t="shared" ref="H4489:H4552" si="75">IF(I4489="","",IFERROR((INDEX(A:D,MATCH($I4489,D:D,0),2)),""))</f>
        <v/>
      </c>
      <c r="I4489" s="104"/>
      <c r="J4489" s="110" t="s">
        <v>8896</v>
      </c>
      <c r="K4489" s="110" t="s">
        <v>1095</v>
      </c>
      <c r="L4489" s="10" t="s">
        <v>13339</v>
      </c>
    </row>
    <row r="4490" spans="7:12" ht="15" x14ac:dyDescent="0.2">
      <c r="G4490" s="106"/>
      <c r="H4490" s="104" t="str">
        <f t="shared" si="75"/>
        <v/>
      </c>
      <c r="I4490" s="104"/>
      <c r="J4490" s="110" t="s">
        <v>14853</v>
      </c>
      <c r="K4490" s="110" t="s">
        <v>1095</v>
      </c>
      <c r="L4490" s="10" t="s">
        <v>13340</v>
      </c>
    </row>
    <row r="4491" spans="7:12" ht="15" x14ac:dyDescent="0.2">
      <c r="G4491" s="106"/>
      <c r="H4491" s="104" t="str">
        <f t="shared" si="75"/>
        <v/>
      </c>
      <c r="I4491" s="104"/>
      <c r="J4491" s="110" t="s">
        <v>14854</v>
      </c>
      <c r="K4491" s="110" t="s">
        <v>1095</v>
      </c>
      <c r="L4491" s="10" t="s">
        <v>13341</v>
      </c>
    </row>
    <row r="4492" spans="7:12" ht="15" x14ac:dyDescent="0.2">
      <c r="G4492" s="106"/>
      <c r="H4492" s="104" t="str">
        <f t="shared" si="75"/>
        <v/>
      </c>
      <c r="I4492" s="104"/>
      <c r="J4492" s="110" t="s">
        <v>14855</v>
      </c>
      <c r="K4492" s="110" t="s">
        <v>1095</v>
      </c>
      <c r="L4492" s="10" t="s">
        <v>13342</v>
      </c>
    </row>
    <row r="4493" spans="7:12" ht="15" x14ac:dyDescent="0.2">
      <c r="G4493" s="106"/>
      <c r="H4493" s="104" t="str">
        <f t="shared" si="75"/>
        <v/>
      </c>
      <c r="I4493" s="104"/>
      <c r="J4493" s="110" t="s">
        <v>14856</v>
      </c>
      <c r="K4493" s="110" t="s">
        <v>1095</v>
      </c>
      <c r="L4493" s="10" t="s">
        <v>13343</v>
      </c>
    </row>
    <row r="4494" spans="7:12" ht="15" x14ac:dyDescent="0.2">
      <c r="G4494" s="106"/>
      <c r="H4494" s="104" t="str">
        <f t="shared" si="75"/>
        <v/>
      </c>
      <c r="I4494" s="104"/>
      <c r="J4494" s="110" t="s">
        <v>8897</v>
      </c>
      <c r="K4494" s="110" t="s">
        <v>1095</v>
      </c>
      <c r="L4494" s="10" t="s">
        <v>13344</v>
      </c>
    </row>
    <row r="4495" spans="7:12" ht="15" x14ac:dyDescent="0.2">
      <c r="G4495" s="106"/>
      <c r="H4495" s="104" t="str">
        <f t="shared" si="75"/>
        <v/>
      </c>
      <c r="I4495" s="104"/>
      <c r="J4495" s="110" t="s">
        <v>8898</v>
      </c>
      <c r="K4495" s="110" t="s">
        <v>1095</v>
      </c>
      <c r="L4495" s="10" t="s">
        <v>13345</v>
      </c>
    </row>
    <row r="4496" spans="7:12" ht="15" x14ac:dyDescent="0.2">
      <c r="G4496" s="106"/>
      <c r="H4496" s="104" t="str">
        <f t="shared" si="75"/>
        <v/>
      </c>
      <c r="I4496" s="104"/>
      <c r="J4496" s="110" t="s">
        <v>8899</v>
      </c>
      <c r="K4496" s="110" t="s">
        <v>1095</v>
      </c>
      <c r="L4496" s="10" t="s">
        <v>13346</v>
      </c>
    </row>
    <row r="4497" spans="7:12" ht="15" x14ac:dyDescent="0.2">
      <c r="G4497" s="106"/>
      <c r="H4497" s="104" t="str">
        <f t="shared" si="75"/>
        <v/>
      </c>
      <c r="I4497" s="104"/>
      <c r="J4497" s="110" t="s">
        <v>8900</v>
      </c>
      <c r="K4497" s="110" t="s">
        <v>1095</v>
      </c>
      <c r="L4497" s="10" t="s">
        <v>13323</v>
      </c>
    </row>
    <row r="4498" spans="7:12" ht="15" x14ac:dyDescent="0.2">
      <c r="G4498" s="106"/>
      <c r="H4498" s="104" t="str">
        <f t="shared" si="75"/>
        <v/>
      </c>
      <c r="I4498" s="104"/>
      <c r="J4498" s="110" t="s">
        <v>8901</v>
      </c>
      <c r="K4498" s="110" t="s">
        <v>1095</v>
      </c>
      <c r="L4498" s="10" t="s">
        <v>13347</v>
      </c>
    </row>
    <row r="4499" spans="7:12" ht="15" x14ac:dyDescent="0.2">
      <c r="G4499" s="106"/>
      <c r="H4499" s="104" t="str">
        <f t="shared" si="75"/>
        <v/>
      </c>
      <c r="I4499" s="104"/>
      <c r="J4499" s="110" t="s">
        <v>8902</v>
      </c>
      <c r="K4499" s="110" t="s">
        <v>1095</v>
      </c>
      <c r="L4499" s="10" t="s">
        <v>13348</v>
      </c>
    </row>
    <row r="4500" spans="7:12" ht="15" x14ac:dyDescent="0.2">
      <c r="G4500" s="106"/>
      <c r="H4500" s="104" t="str">
        <f t="shared" si="75"/>
        <v/>
      </c>
      <c r="I4500" s="104"/>
      <c r="J4500" s="110" t="s">
        <v>8903</v>
      </c>
      <c r="K4500" s="110" t="s">
        <v>1095</v>
      </c>
      <c r="L4500" s="10" t="s">
        <v>13349</v>
      </c>
    </row>
    <row r="4501" spans="7:12" ht="15" x14ac:dyDescent="0.2">
      <c r="G4501" s="106"/>
      <c r="H4501" s="104" t="str">
        <f t="shared" si="75"/>
        <v/>
      </c>
      <c r="I4501" s="104"/>
      <c r="J4501" s="110" t="s">
        <v>8904</v>
      </c>
      <c r="K4501" s="110" t="s">
        <v>1095</v>
      </c>
      <c r="L4501" s="10" t="s">
        <v>13350</v>
      </c>
    </row>
    <row r="4502" spans="7:12" ht="15" x14ac:dyDescent="0.2">
      <c r="G4502" s="106"/>
      <c r="H4502" s="104" t="str">
        <f t="shared" si="75"/>
        <v/>
      </c>
      <c r="I4502" s="104"/>
      <c r="J4502" s="110" t="s">
        <v>14857</v>
      </c>
      <c r="K4502" s="110" t="s">
        <v>1095</v>
      </c>
      <c r="L4502" s="10" t="s">
        <v>13351</v>
      </c>
    </row>
    <row r="4503" spans="7:12" ht="15" x14ac:dyDescent="0.2">
      <c r="G4503" s="106"/>
      <c r="H4503" s="104" t="str">
        <f t="shared" si="75"/>
        <v/>
      </c>
      <c r="I4503" s="104"/>
      <c r="J4503" s="110" t="s">
        <v>14858</v>
      </c>
      <c r="K4503" s="110" t="s">
        <v>1095</v>
      </c>
      <c r="L4503" s="10" t="s">
        <v>13352</v>
      </c>
    </row>
    <row r="4504" spans="7:12" ht="15" x14ac:dyDescent="0.2">
      <c r="G4504" s="106"/>
      <c r="H4504" s="104" t="str">
        <f t="shared" si="75"/>
        <v/>
      </c>
      <c r="I4504" s="104"/>
      <c r="J4504" s="110" t="s">
        <v>14859</v>
      </c>
      <c r="K4504" s="110" t="s">
        <v>1095</v>
      </c>
      <c r="L4504" s="10" t="s">
        <v>13353</v>
      </c>
    </row>
    <row r="4505" spans="7:12" ht="15" x14ac:dyDescent="0.2">
      <c r="G4505" s="106"/>
      <c r="H4505" s="104" t="str">
        <f t="shared" si="75"/>
        <v/>
      </c>
      <c r="I4505" s="104"/>
      <c r="J4505" s="110" t="s">
        <v>14860</v>
      </c>
      <c r="K4505" s="110" t="s">
        <v>1095</v>
      </c>
      <c r="L4505" s="10" t="s">
        <v>13354</v>
      </c>
    </row>
    <row r="4506" spans="7:12" ht="15" x14ac:dyDescent="0.2">
      <c r="G4506" s="106"/>
      <c r="H4506" s="104" t="str">
        <f t="shared" si="75"/>
        <v/>
      </c>
      <c r="I4506" s="104"/>
      <c r="J4506" s="110" t="s">
        <v>14861</v>
      </c>
      <c r="K4506" s="110" t="s">
        <v>1095</v>
      </c>
      <c r="L4506" s="10" t="s">
        <v>13355</v>
      </c>
    </row>
    <row r="4507" spans="7:12" ht="15" x14ac:dyDescent="0.2">
      <c r="G4507" s="106"/>
      <c r="H4507" s="104" t="str">
        <f t="shared" si="75"/>
        <v/>
      </c>
      <c r="I4507" s="104"/>
      <c r="J4507" s="110" t="s">
        <v>8905</v>
      </c>
      <c r="K4507" s="110" t="s">
        <v>1095</v>
      </c>
      <c r="L4507" s="10" t="s">
        <v>1095</v>
      </c>
    </row>
    <row r="4508" spans="7:12" ht="15" x14ac:dyDescent="0.2">
      <c r="G4508" s="106"/>
      <c r="H4508" s="104" t="str">
        <f t="shared" si="75"/>
        <v/>
      </c>
      <c r="I4508" s="104"/>
      <c r="J4508" s="110" t="s">
        <v>8906</v>
      </c>
      <c r="K4508" s="110" t="s">
        <v>1095</v>
      </c>
      <c r="L4508" s="10" t="s">
        <v>13356</v>
      </c>
    </row>
    <row r="4509" spans="7:12" ht="15" x14ac:dyDescent="0.2">
      <c r="G4509" s="106"/>
      <c r="H4509" s="104" t="str">
        <f t="shared" si="75"/>
        <v/>
      </c>
      <c r="I4509" s="104"/>
      <c r="J4509" s="110" t="s">
        <v>8907</v>
      </c>
      <c r="K4509" s="110" t="s">
        <v>1095</v>
      </c>
      <c r="L4509" s="10" t="s">
        <v>13357</v>
      </c>
    </row>
    <row r="4510" spans="7:12" ht="15" x14ac:dyDescent="0.2">
      <c r="G4510" s="106"/>
      <c r="H4510" s="104" t="str">
        <f t="shared" si="75"/>
        <v/>
      </c>
      <c r="I4510" s="104"/>
      <c r="J4510" s="110" t="s">
        <v>8908</v>
      </c>
      <c r="K4510" s="110" t="s">
        <v>1095</v>
      </c>
      <c r="L4510" s="10" t="s">
        <v>13357</v>
      </c>
    </row>
    <row r="4511" spans="7:12" ht="15" x14ac:dyDescent="0.2">
      <c r="G4511" s="106"/>
      <c r="H4511" s="104" t="str">
        <f t="shared" si="75"/>
        <v/>
      </c>
      <c r="I4511" s="104"/>
      <c r="J4511" s="110" t="s">
        <v>8909</v>
      </c>
      <c r="K4511" s="110" t="s">
        <v>1095</v>
      </c>
      <c r="L4511" s="10" t="s">
        <v>13358</v>
      </c>
    </row>
    <row r="4512" spans="7:12" ht="15" x14ac:dyDescent="0.2">
      <c r="G4512" s="106"/>
      <c r="H4512" s="104" t="str">
        <f t="shared" si="75"/>
        <v/>
      </c>
      <c r="I4512" s="104"/>
      <c r="J4512" s="110" t="s">
        <v>8910</v>
      </c>
      <c r="K4512" s="110" t="s">
        <v>1095</v>
      </c>
      <c r="L4512" s="10" t="s">
        <v>13359</v>
      </c>
    </row>
    <row r="4513" spans="7:12" ht="15" x14ac:dyDescent="0.2">
      <c r="G4513" s="106"/>
      <c r="H4513" s="104" t="str">
        <f t="shared" si="75"/>
        <v/>
      </c>
      <c r="I4513" s="104"/>
      <c r="J4513" s="110" t="s">
        <v>8911</v>
      </c>
      <c r="K4513" s="110" t="s">
        <v>1095</v>
      </c>
      <c r="L4513" s="10" t="s">
        <v>13360</v>
      </c>
    </row>
    <row r="4514" spans="7:12" ht="15" x14ac:dyDescent="0.2">
      <c r="G4514" s="106"/>
      <c r="H4514" s="104" t="str">
        <f t="shared" si="75"/>
        <v/>
      </c>
      <c r="I4514" s="104"/>
      <c r="J4514" s="110" t="s">
        <v>14862</v>
      </c>
      <c r="K4514" s="110" t="s">
        <v>1095</v>
      </c>
      <c r="L4514" s="10" t="s">
        <v>13361</v>
      </c>
    </row>
    <row r="4515" spans="7:12" ht="15" x14ac:dyDescent="0.2">
      <c r="G4515" s="106"/>
      <c r="H4515" s="104" t="str">
        <f t="shared" si="75"/>
        <v/>
      </c>
      <c r="I4515" s="104"/>
      <c r="J4515" s="110" t="s">
        <v>8912</v>
      </c>
      <c r="K4515" s="110" t="s">
        <v>1095</v>
      </c>
      <c r="L4515" s="10" t="s">
        <v>1095</v>
      </c>
    </row>
    <row r="4516" spans="7:12" ht="15" x14ac:dyDescent="0.2">
      <c r="G4516" s="106"/>
      <c r="H4516" s="104" t="str">
        <f t="shared" si="75"/>
        <v/>
      </c>
      <c r="I4516" s="104"/>
      <c r="J4516" s="110" t="s">
        <v>8913</v>
      </c>
      <c r="K4516" s="110" t="s">
        <v>1095</v>
      </c>
      <c r="L4516" s="10" t="s">
        <v>13362</v>
      </c>
    </row>
    <row r="4517" spans="7:12" ht="15" x14ac:dyDescent="0.2">
      <c r="G4517" s="106"/>
      <c r="H4517" s="104" t="str">
        <f t="shared" si="75"/>
        <v/>
      </c>
      <c r="I4517" s="104"/>
      <c r="J4517" s="110" t="s">
        <v>8914</v>
      </c>
      <c r="K4517" s="110" t="s">
        <v>1095</v>
      </c>
      <c r="L4517" s="10" t="s">
        <v>13363</v>
      </c>
    </row>
    <row r="4518" spans="7:12" ht="15" x14ac:dyDescent="0.2">
      <c r="G4518" s="106"/>
      <c r="H4518" s="104" t="str">
        <f t="shared" si="75"/>
        <v/>
      </c>
      <c r="I4518" s="104"/>
      <c r="J4518" s="110" t="s">
        <v>8915</v>
      </c>
      <c r="K4518" s="110" t="s">
        <v>1095</v>
      </c>
      <c r="L4518" s="10" t="s">
        <v>13364</v>
      </c>
    </row>
    <row r="4519" spans="7:12" ht="15" x14ac:dyDescent="0.2">
      <c r="G4519" s="106"/>
      <c r="H4519" s="104" t="str">
        <f t="shared" si="75"/>
        <v/>
      </c>
      <c r="I4519" s="104"/>
      <c r="J4519" s="110" t="s">
        <v>8916</v>
      </c>
      <c r="K4519" s="110" t="s">
        <v>1095</v>
      </c>
      <c r="L4519" s="10" t="s">
        <v>13365</v>
      </c>
    </row>
    <row r="4520" spans="7:12" ht="15" x14ac:dyDescent="0.2">
      <c r="G4520" s="106"/>
      <c r="H4520" s="104" t="str">
        <f t="shared" si="75"/>
        <v/>
      </c>
      <c r="I4520" s="104"/>
      <c r="J4520" s="110" t="s">
        <v>8918</v>
      </c>
      <c r="K4520" s="110" t="s">
        <v>1095</v>
      </c>
      <c r="L4520" s="10" t="s">
        <v>13367</v>
      </c>
    </row>
    <row r="4521" spans="7:12" ht="15" x14ac:dyDescent="0.2">
      <c r="G4521" s="106"/>
      <c r="H4521" s="104" t="str">
        <f t="shared" si="75"/>
        <v/>
      </c>
      <c r="I4521" s="104"/>
      <c r="J4521" s="110" t="s">
        <v>8919</v>
      </c>
      <c r="K4521" s="110" t="s">
        <v>1095</v>
      </c>
      <c r="L4521" s="10" t="s">
        <v>13367</v>
      </c>
    </row>
    <row r="4522" spans="7:12" ht="15" x14ac:dyDescent="0.2">
      <c r="G4522" s="106"/>
      <c r="H4522" s="104" t="str">
        <f t="shared" si="75"/>
        <v/>
      </c>
      <c r="I4522" s="104"/>
      <c r="J4522" s="110" t="s">
        <v>8920</v>
      </c>
      <c r="K4522" s="110" t="s">
        <v>1095</v>
      </c>
      <c r="L4522" s="10" t="s">
        <v>13367</v>
      </c>
    </row>
    <row r="4523" spans="7:12" ht="15" x14ac:dyDescent="0.2">
      <c r="G4523" s="106"/>
      <c r="H4523" s="104" t="str">
        <f t="shared" si="75"/>
        <v/>
      </c>
      <c r="I4523" s="104"/>
      <c r="J4523" s="110" t="s">
        <v>8921</v>
      </c>
      <c r="K4523" s="110" t="s">
        <v>1095</v>
      </c>
      <c r="L4523" s="10" t="s">
        <v>13368</v>
      </c>
    </row>
    <row r="4524" spans="7:12" ht="15" x14ac:dyDescent="0.2">
      <c r="G4524" s="106"/>
      <c r="H4524" s="104" t="str">
        <f t="shared" si="75"/>
        <v/>
      </c>
      <c r="I4524" s="104"/>
      <c r="J4524" s="110" t="s">
        <v>8922</v>
      </c>
      <c r="K4524" s="110" t="s">
        <v>1095</v>
      </c>
      <c r="L4524" s="10" t="s">
        <v>13369</v>
      </c>
    </row>
    <row r="4525" spans="7:12" ht="15" x14ac:dyDescent="0.2">
      <c r="G4525" s="106"/>
      <c r="H4525" s="104" t="str">
        <f t="shared" si="75"/>
        <v/>
      </c>
      <c r="I4525" s="104"/>
      <c r="J4525" s="110" t="s">
        <v>8923</v>
      </c>
      <c r="K4525" s="110" t="s">
        <v>1095</v>
      </c>
      <c r="L4525" s="10" t="s">
        <v>13370</v>
      </c>
    </row>
    <row r="4526" spans="7:12" ht="15" x14ac:dyDescent="0.2">
      <c r="G4526" s="106"/>
      <c r="H4526" s="104" t="str">
        <f t="shared" si="75"/>
        <v/>
      </c>
      <c r="I4526" s="104"/>
      <c r="J4526" s="110" t="s">
        <v>14863</v>
      </c>
      <c r="K4526" s="110" t="s">
        <v>1095</v>
      </c>
      <c r="L4526" s="10" t="s">
        <v>13371</v>
      </c>
    </row>
    <row r="4527" spans="7:12" ht="15" x14ac:dyDescent="0.2">
      <c r="G4527" s="106"/>
      <c r="H4527" s="104" t="str">
        <f t="shared" si="75"/>
        <v/>
      </c>
      <c r="I4527" s="104"/>
      <c r="J4527" s="110" t="s">
        <v>8924</v>
      </c>
      <c r="K4527" s="110" t="s">
        <v>1095</v>
      </c>
      <c r="L4527" s="10" t="s">
        <v>13372</v>
      </c>
    </row>
    <row r="4528" spans="7:12" ht="15" x14ac:dyDescent="0.2">
      <c r="G4528" s="106"/>
      <c r="H4528" s="104" t="str">
        <f t="shared" si="75"/>
        <v/>
      </c>
      <c r="I4528" s="104"/>
      <c r="J4528" s="110" t="s">
        <v>8925</v>
      </c>
      <c r="K4528" s="110" t="s">
        <v>1095</v>
      </c>
      <c r="L4528" s="10" t="s">
        <v>13373</v>
      </c>
    </row>
    <row r="4529" spans="7:12" ht="15" x14ac:dyDescent="0.2">
      <c r="G4529" s="106"/>
      <c r="H4529" s="104" t="str">
        <f t="shared" si="75"/>
        <v/>
      </c>
      <c r="I4529" s="104"/>
      <c r="J4529" s="110" t="s">
        <v>8926</v>
      </c>
      <c r="K4529" s="110" t="s">
        <v>1095</v>
      </c>
      <c r="L4529" s="10" t="s">
        <v>13374</v>
      </c>
    </row>
    <row r="4530" spans="7:12" ht="15" x14ac:dyDescent="0.2">
      <c r="G4530" s="106"/>
      <c r="H4530" s="104" t="str">
        <f t="shared" si="75"/>
        <v/>
      </c>
      <c r="I4530" s="104"/>
      <c r="J4530" s="110" t="s">
        <v>8927</v>
      </c>
      <c r="K4530" s="110" t="s">
        <v>1095</v>
      </c>
      <c r="L4530" s="10" t="s">
        <v>13375</v>
      </c>
    </row>
    <row r="4531" spans="7:12" ht="15" x14ac:dyDescent="0.2">
      <c r="G4531" s="106"/>
      <c r="H4531" s="104" t="str">
        <f t="shared" si="75"/>
        <v/>
      </c>
      <c r="I4531" s="104"/>
      <c r="J4531" s="110" t="s">
        <v>8928</v>
      </c>
      <c r="K4531" s="110" t="s">
        <v>1095</v>
      </c>
      <c r="L4531" s="10" t="s">
        <v>13376</v>
      </c>
    </row>
    <row r="4532" spans="7:12" ht="15" x14ac:dyDescent="0.2">
      <c r="G4532" s="106"/>
      <c r="H4532" s="104" t="str">
        <f t="shared" si="75"/>
        <v/>
      </c>
      <c r="I4532" s="104"/>
      <c r="J4532" s="110" t="s">
        <v>8929</v>
      </c>
      <c r="K4532" s="110" t="s">
        <v>1095</v>
      </c>
      <c r="L4532" s="10" t="s">
        <v>13377</v>
      </c>
    </row>
    <row r="4533" spans="7:12" ht="15" x14ac:dyDescent="0.2">
      <c r="G4533" s="106"/>
      <c r="H4533" s="104" t="str">
        <f t="shared" si="75"/>
        <v/>
      </c>
      <c r="I4533" s="104"/>
      <c r="J4533" s="110" t="s">
        <v>8930</v>
      </c>
      <c r="K4533" s="110" t="s">
        <v>1095</v>
      </c>
      <c r="L4533" s="10" t="s">
        <v>13378</v>
      </c>
    </row>
    <row r="4534" spans="7:12" ht="15" x14ac:dyDescent="0.2">
      <c r="G4534" s="106"/>
      <c r="H4534" s="104" t="str">
        <f t="shared" si="75"/>
        <v/>
      </c>
      <c r="I4534" s="104"/>
      <c r="J4534" s="110" t="s">
        <v>8931</v>
      </c>
      <c r="K4534" s="110" t="s">
        <v>1095</v>
      </c>
      <c r="L4534" s="10" t="s">
        <v>13114</v>
      </c>
    </row>
    <row r="4535" spans="7:12" ht="15" x14ac:dyDescent="0.2">
      <c r="G4535" s="106"/>
      <c r="H4535" s="104" t="str">
        <f t="shared" si="75"/>
        <v/>
      </c>
      <c r="I4535" s="104"/>
      <c r="J4535" s="110" t="s">
        <v>8932</v>
      </c>
      <c r="K4535" s="110" t="s">
        <v>1095</v>
      </c>
      <c r="L4535" s="10" t="s">
        <v>13379</v>
      </c>
    </row>
    <row r="4536" spans="7:12" ht="15" x14ac:dyDescent="0.2">
      <c r="G4536" s="106"/>
      <c r="H4536" s="104" t="str">
        <f t="shared" si="75"/>
        <v/>
      </c>
      <c r="I4536" s="104"/>
      <c r="J4536" s="110" t="s">
        <v>8933</v>
      </c>
      <c r="K4536" s="110" t="s">
        <v>1095</v>
      </c>
      <c r="L4536" s="10" t="s">
        <v>13380</v>
      </c>
    </row>
    <row r="4537" spans="7:12" ht="15" x14ac:dyDescent="0.2">
      <c r="G4537" s="106"/>
      <c r="H4537" s="104" t="str">
        <f t="shared" si="75"/>
        <v/>
      </c>
      <c r="I4537" s="104"/>
      <c r="J4537" s="110" t="s">
        <v>8934</v>
      </c>
      <c r="K4537" s="110" t="s">
        <v>1095</v>
      </c>
      <c r="L4537" s="10" t="s">
        <v>13381</v>
      </c>
    </row>
    <row r="4538" spans="7:12" ht="15" x14ac:dyDescent="0.2">
      <c r="G4538" s="106"/>
      <c r="H4538" s="104" t="str">
        <f t="shared" si="75"/>
        <v/>
      </c>
      <c r="I4538" s="104"/>
      <c r="J4538" s="110" t="s">
        <v>8935</v>
      </c>
      <c r="K4538" s="110" t="s">
        <v>1095</v>
      </c>
      <c r="L4538" s="10" t="s">
        <v>13382</v>
      </c>
    </row>
    <row r="4539" spans="7:12" ht="15" x14ac:dyDescent="0.2">
      <c r="G4539" s="106"/>
      <c r="H4539" s="104" t="str">
        <f t="shared" si="75"/>
        <v/>
      </c>
      <c r="I4539" s="104"/>
      <c r="J4539" s="110" t="s">
        <v>14864</v>
      </c>
      <c r="K4539" s="110" t="s">
        <v>1095</v>
      </c>
      <c r="L4539" s="10" t="s">
        <v>13383</v>
      </c>
    </row>
    <row r="4540" spans="7:12" ht="15" x14ac:dyDescent="0.2">
      <c r="G4540" s="106"/>
      <c r="H4540" s="104" t="str">
        <f t="shared" si="75"/>
        <v/>
      </c>
      <c r="I4540" s="104"/>
      <c r="J4540" s="110" t="s">
        <v>14865</v>
      </c>
      <c r="K4540" s="110" t="s">
        <v>1095</v>
      </c>
      <c r="L4540" s="10" t="s">
        <v>13384</v>
      </c>
    </row>
    <row r="4541" spans="7:12" ht="15" x14ac:dyDescent="0.2">
      <c r="G4541" s="106"/>
      <c r="H4541" s="104" t="str">
        <f t="shared" si="75"/>
        <v/>
      </c>
      <c r="I4541" s="104"/>
      <c r="J4541" s="110" t="s">
        <v>8936</v>
      </c>
      <c r="K4541" s="110" t="s">
        <v>1095</v>
      </c>
      <c r="L4541" s="10" t="s">
        <v>13385</v>
      </c>
    </row>
    <row r="4542" spans="7:12" ht="15" x14ac:dyDescent="0.2">
      <c r="G4542" s="106"/>
      <c r="H4542" s="104" t="str">
        <f t="shared" si="75"/>
        <v/>
      </c>
      <c r="I4542" s="104"/>
      <c r="J4542" s="110" t="s">
        <v>8937</v>
      </c>
      <c r="K4542" s="110" t="s">
        <v>1095</v>
      </c>
      <c r="L4542" s="10" t="s">
        <v>13385</v>
      </c>
    </row>
    <row r="4543" spans="7:12" ht="15" x14ac:dyDescent="0.2">
      <c r="G4543" s="106"/>
      <c r="H4543" s="104" t="str">
        <f t="shared" si="75"/>
        <v/>
      </c>
      <c r="I4543" s="104"/>
      <c r="J4543" s="110" t="s">
        <v>8938</v>
      </c>
      <c r="K4543" s="110" t="s">
        <v>1095</v>
      </c>
      <c r="L4543" s="10" t="s">
        <v>13386</v>
      </c>
    </row>
    <row r="4544" spans="7:12" ht="15" x14ac:dyDescent="0.2">
      <c r="G4544" s="106"/>
      <c r="H4544" s="104" t="str">
        <f t="shared" si="75"/>
        <v/>
      </c>
      <c r="I4544" s="104"/>
      <c r="J4544" s="110" t="s">
        <v>8939</v>
      </c>
      <c r="K4544" s="110" t="s">
        <v>1095</v>
      </c>
      <c r="L4544" s="10" t="s">
        <v>13387</v>
      </c>
    </row>
    <row r="4545" spans="7:12" ht="15" x14ac:dyDescent="0.2">
      <c r="G4545" s="106"/>
      <c r="H4545" s="104" t="str">
        <f t="shared" si="75"/>
        <v/>
      </c>
      <c r="I4545" s="104"/>
      <c r="J4545" s="110" t="s">
        <v>8940</v>
      </c>
      <c r="K4545" s="110" t="s">
        <v>1095</v>
      </c>
      <c r="L4545" s="10" t="s">
        <v>13388</v>
      </c>
    </row>
    <row r="4546" spans="7:12" ht="15" x14ac:dyDescent="0.2">
      <c r="G4546" s="106"/>
      <c r="H4546" s="104" t="str">
        <f t="shared" si="75"/>
        <v/>
      </c>
      <c r="I4546" s="104"/>
      <c r="J4546" s="110" t="s">
        <v>8941</v>
      </c>
      <c r="K4546" s="110" t="s">
        <v>1095</v>
      </c>
      <c r="L4546" s="10" t="s">
        <v>13389</v>
      </c>
    </row>
    <row r="4547" spans="7:12" ht="15" x14ac:dyDescent="0.2">
      <c r="G4547" s="106"/>
      <c r="H4547" s="104" t="str">
        <f t="shared" si="75"/>
        <v/>
      </c>
      <c r="I4547" s="104"/>
      <c r="J4547" s="110" t="s">
        <v>8942</v>
      </c>
      <c r="K4547" s="110" t="s">
        <v>1095</v>
      </c>
      <c r="L4547" s="10" t="s">
        <v>13390</v>
      </c>
    </row>
    <row r="4548" spans="7:12" ht="15" x14ac:dyDescent="0.2">
      <c r="G4548" s="106"/>
      <c r="H4548" s="104" t="str">
        <f t="shared" si="75"/>
        <v/>
      </c>
      <c r="I4548" s="104"/>
      <c r="J4548" s="110" t="s">
        <v>14866</v>
      </c>
      <c r="K4548" s="110" t="s">
        <v>1095</v>
      </c>
      <c r="L4548" s="10" t="s">
        <v>13391</v>
      </c>
    </row>
    <row r="4549" spans="7:12" ht="15" x14ac:dyDescent="0.2">
      <c r="G4549" s="106"/>
      <c r="H4549" s="104" t="str">
        <f t="shared" si="75"/>
        <v/>
      </c>
      <c r="I4549" s="104"/>
      <c r="J4549" s="110" t="s">
        <v>8943</v>
      </c>
      <c r="K4549" s="110" t="s">
        <v>1095</v>
      </c>
      <c r="L4549" s="10" t="s">
        <v>13392</v>
      </c>
    </row>
    <row r="4550" spans="7:12" ht="15" x14ac:dyDescent="0.2">
      <c r="G4550" s="106"/>
      <c r="H4550" s="104" t="str">
        <f t="shared" si="75"/>
        <v/>
      </c>
      <c r="I4550" s="104"/>
      <c r="J4550" s="110" t="s">
        <v>8944</v>
      </c>
      <c r="K4550" s="110" t="s">
        <v>1095</v>
      </c>
      <c r="L4550" s="10" t="s">
        <v>13393</v>
      </c>
    </row>
    <row r="4551" spans="7:12" ht="15" x14ac:dyDescent="0.2">
      <c r="G4551" s="106"/>
      <c r="H4551" s="104" t="str">
        <f t="shared" si="75"/>
        <v/>
      </c>
      <c r="I4551" s="104"/>
      <c r="J4551" s="110" t="s">
        <v>14867</v>
      </c>
      <c r="K4551" s="110" t="s">
        <v>1095</v>
      </c>
      <c r="L4551" s="10" t="s">
        <v>13394</v>
      </c>
    </row>
    <row r="4552" spans="7:12" ht="15" x14ac:dyDescent="0.2">
      <c r="G4552" s="106"/>
      <c r="H4552" s="104" t="str">
        <f t="shared" si="75"/>
        <v/>
      </c>
      <c r="I4552" s="104"/>
      <c r="J4552" s="110" t="s">
        <v>8945</v>
      </c>
      <c r="K4552" s="110" t="s">
        <v>1095</v>
      </c>
      <c r="L4552" s="10" t="s">
        <v>13395</v>
      </c>
    </row>
    <row r="4553" spans="7:12" ht="15" x14ac:dyDescent="0.2">
      <c r="G4553" s="106"/>
      <c r="H4553" s="104" t="str">
        <f t="shared" ref="H4553:H4616" si="76">IF(I4553="","",IFERROR((INDEX(A:D,MATCH($I4553,D:D,0),2)),""))</f>
        <v/>
      </c>
      <c r="I4553" s="104"/>
      <c r="J4553" s="110" t="s">
        <v>14868</v>
      </c>
      <c r="K4553" s="110" t="s">
        <v>1095</v>
      </c>
      <c r="L4553" s="10" t="s">
        <v>13396</v>
      </c>
    </row>
    <row r="4554" spans="7:12" ht="15" x14ac:dyDescent="0.2">
      <c r="G4554" s="106"/>
      <c r="H4554" s="104" t="str">
        <f t="shared" si="76"/>
        <v/>
      </c>
      <c r="I4554" s="104"/>
      <c r="J4554" s="110" t="s">
        <v>8946</v>
      </c>
      <c r="K4554" s="110" t="s">
        <v>1095</v>
      </c>
      <c r="L4554" s="10" t="s">
        <v>1095</v>
      </c>
    </row>
    <row r="4555" spans="7:12" ht="15" x14ac:dyDescent="0.2">
      <c r="G4555" s="106"/>
      <c r="H4555" s="104" t="str">
        <f t="shared" si="76"/>
        <v/>
      </c>
      <c r="I4555" s="104"/>
      <c r="J4555" s="110" t="s">
        <v>8947</v>
      </c>
      <c r="K4555" s="110" t="s">
        <v>1095</v>
      </c>
      <c r="L4555" s="10" t="s">
        <v>13397</v>
      </c>
    </row>
    <row r="4556" spans="7:12" ht="15" x14ac:dyDescent="0.2">
      <c r="G4556" s="106"/>
      <c r="H4556" s="104" t="str">
        <f t="shared" si="76"/>
        <v/>
      </c>
      <c r="I4556" s="104"/>
      <c r="J4556" s="110" t="s">
        <v>8948</v>
      </c>
      <c r="K4556" s="110" t="s">
        <v>1095</v>
      </c>
      <c r="L4556" s="10" t="s">
        <v>13398</v>
      </c>
    </row>
    <row r="4557" spans="7:12" ht="15" x14ac:dyDescent="0.2">
      <c r="G4557" s="106"/>
      <c r="H4557" s="104" t="str">
        <f t="shared" si="76"/>
        <v/>
      </c>
      <c r="I4557" s="104"/>
      <c r="J4557" s="110" t="s">
        <v>8949</v>
      </c>
      <c r="K4557" s="110" t="s">
        <v>1095</v>
      </c>
      <c r="L4557" s="10" t="s">
        <v>13399</v>
      </c>
    </row>
    <row r="4558" spans="7:12" ht="15" x14ac:dyDescent="0.2">
      <c r="G4558" s="106"/>
      <c r="H4558" s="104" t="str">
        <f t="shared" si="76"/>
        <v/>
      </c>
      <c r="I4558" s="104"/>
      <c r="J4558" s="110" t="s">
        <v>8950</v>
      </c>
      <c r="K4558" s="110" t="s">
        <v>1095</v>
      </c>
      <c r="L4558" s="10" t="s">
        <v>13400</v>
      </c>
    </row>
    <row r="4559" spans="7:12" ht="15" x14ac:dyDescent="0.2">
      <c r="G4559" s="106"/>
      <c r="H4559" s="104" t="str">
        <f t="shared" si="76"/>
        <v/>
      </c>
      <c r="I4559" s="104"/>
      <c r="J4559" s="110" t="s">
        <v>8951</v>
      </c>
      <c r="K4559" s="110" t="s">
        <v>1095</v>
      </c>
      <c r="L4559" s="10" t="s">
        <v>13401</v>
      </c>
    </row>
    <row r="4560" spans="7:12" ht="15" x14ac:dyDescent="0.2">
      <c r="G4560" s="106"/>
      <c r="H4560" s="104" t="str">
        <f t="shared" si="76"/>
        <v/>
      </c>
      <c r="I4560" s="104"/>
      <c r="J4560" s="110" t="s">
        <v>8952</v>
      </c>
      <c r="K4560" s="110" t="s">
        <v>1095</v>
      </c>
      <c r="L4560" s="10" t="s">
        <v>13402</v>
      </c>
    </row>
    <row r="4561" spans="7:12" ht="15" x14ac:dyDescent="0.2">
      <c r="G4561" s="106"/>
      <c r="H4561" s="104" t="str">
        <f t="shared" si="76"/>
        <v/>
      </c>
      <c r="I4561" s="104"/>
      <c r="J4561" s="110" t="s">
        <v>8953</v>
      </c>
      <c r="K4561" s="110" t="s">
        <v>1095</v>
      </c>
      <c r="L4561" s="10" t="s">
        <v>13403</v>
      </c>
    </row>
    <row r="4562" spans="7:12" ht="15" x14ac:dyDescent="0.2">
      <c r="G4562" s="106"/>
      <c r="H4562" s="104" t="str">
        <f t="shared" si="76"/>
        <v/>
      </c>
      <c r="I4562" s="104"/>
      <c r="J4562" s="110" t="s">
        <v>8954</v>
      </c>
      <c r="K4562" s="110" t="s">
        <v>1095</v>
      </c>
      <c r="L4562" s="10" t="s">
        <v>13404</v>
      </c>
    </row>
    <row r="4563" spans="7:12" ht="15" x14ac:dyDescent="0.2">
      <c r="G4563" s="106"/>
      <c r="H4563" s="104" t="str">
        <f t="shared" si="76"/>
        <v/>
      </c>
      <c r="I4563" s="104"/>
      <c r="J4563" s="110" t="s">
        <v>8955</v>
      </c>
      <c r="K4563" s="110" t="s">
        <v>1095</v>
      </c>
      <c r="L4563" s="10" t="s">
        <v>13405</v>
      </c>
    </row>
    <row r="4564" spans="7:12" ht="15" x14ac:dyDescent="0.2">
      <c r="G4564" s="106"/>
      <c r="H4564" s="104" t="str">
        <f t="shared" si="76"/>
        <v/>
      </c>
      <c r="I4564" s="104"/>
      <c r="J4564" s="110" t="s">
        <v>8956</v>
      </c>
      <c r="K4564" s="110" t="s">
        <v>1095</v>
      </c>
      <c r="L4564" s="10" t="s">
        <v>13406</v>
      </c>
    </row>
    <row r="4565" spans="7:12" ht="15" x14ac:dyDescent="0.2">
      <c r="G4565" s="106"/>
      <c r="H4565" s="104" t="str">
        <f t="shared" si="76"/>
        <v/>
      </c>
      <c r="I4565" s="104"/>
      <c r="J4565" s="110" t="s">
        <v>8957</v>
      </c>
      <c r="K4565" s="110" t="s">
        <v>1095</v>
      </c>
      <c r="L4565" s="10" t="s">
        <v>13406</v>
      </c>
    </row>
    <row r="4566" spans="7:12" ht="15" x14ac:dyDescent="0.2">
      <c r="G4566" s="106"/>
      <c r="H4566" s="104" t="str">
        <f t="shared" si="76"/>
        <v/>
      </c>
      <c r="I4566" s="104"/>
      <c r="J4566" s="110" t="s">
        <v>8958</v>
      </c>
      <c r="K4566" s="110" t="s">
        <v>1095</v>
      </c>
      <c r="L4566" s="10" t="s">
        <v>13407</v>
      </c>
    </row>
    <row r="4567" spans="7:12" ht="15" x14ac:dyDescent="0.2">
      <c r="G4567" s="106"/>
      <c r="H4567" s="104" t="str">
        <f t="shared" si="76"/>
        <v/>
      </c>
      <c r="I4567" s="104"/>
      <c r="J4567" s="110" t="s">
        <v>8959</v>
      </c>
      <c r="K4567" s="110" t="s">
        <v>1095</v>
      </c>
      <c r="L4567" s="10" t="s">
        <v>13408</v>
      </c>
    </row>
    <row r="4568" spans="7:12" ht="15" x14ac:dyDescent="0.2">
      <c r="G4568" s="106"/>
      <c r="H4568" s="104" t="str">
        <f t="shared" si="76"/>
        <v/>
      </c>
      <c r="I4568" s="104"/>
      <c r="J4568" s="110" t="s">
        <v>8960</v>
      </c>
      <c r="K4568" s="110" t="s">
        <v>1095</v>
      </c>
      <c r="L4568" s="10" t="s">
        <v>13409</v>
      </c>
    </row>
    <row r="4569" spans="7:12" ht="15" x14ac:dyDescent="0.2">
      <c r="G4569" s="106"/>
      <c r="H4569" s="104" t="str">
        <f t="shared" si="76"/>
        <v/>
      </c>
      <c r="I4569" s="104"/>
      <c r="J4569" s="110" t="s">
        <v>8961</v>
      </c>
      <c r="K4569" s="110" t="s">
        <v>1095</v>
      </c>
      <c r="L4569" s="10" t="s">
        <v>13410</v>
      </c>
    </row>
    <row r="4570" spans="7:12" ht="15" x14ac:dyDescent="0.2">
      <c r="G4570" s="106"/>
      <c r="H4570" s="104" t="str">
        <f t="shared" si="76"/>
        <v/>
      </c>
      <c r="I4570" s="104"/>
      <c r="J4570" s="110" t="s">
        <v>8962</v>
      </c>
      <c r="K4570" s="110" t="s">
        <v>1095</v>
      </c>
      <c r="L4570" s="10" t="s">
        <v>13411</v>
      </c>
    </row>
    <row r="4571" spans="7:12" ht="15" x14ac:dyDescent="0.2">
      <c r="G4571" s="106"/>
      <c r="H4571" s="104" t="str">
        <f t="shared" si="76"/>
        <v/>
      </c>
      <c r="I4571" s="104"/>
      <c r="J4571" s="110" t="s">
        <v>8963</v>
      </c>
      <c r="K4571" s="110" t="s">
        <v>1095</v>
      </c>
      <c r="L4571" s="10" t="s">
        <v>13412</v>
      </c>
    </row>
    <row r="4572" spans="7:12" ht="15" x14ac:dyDescent="0.2">
      <c r="G4572" s="106"/>
      <c r="H4572" s="104" t="str">
        <f t="shared" si="76"/>
        <v/>
      </c>
      <c r="I4572" s="104"/>
      <c r="J4572" s="110" t="s">
        <v>8964</v>
      </c>
      <c r="K4572" s="110" t="s">
        <v>1095</v>
      </c>
      <c r="L4572" s="10" t="s">
        <v>13413</v>
      </c>
    </row>
    <row r="4573" spans="7:12" ht="15" x14ac:dyDescent="0.2">
      <c r="G4573" s="106"/>
      <c r="H4573" s="104" t="str">
        <f t="shared" si="76"/>
        <v/>
      </c>
      <c r="I4573" s="104"/>
      <c r="J4573" s="110" t="s">
        <v>14869</v>
      </c>
      <c r="K4573" s="110" t="s">
        <v>1095</v>
      </c>
      <c r="L4573" s="10" t="s">
        <v>13414</v>
      </c>
    </row>
    <row r="4574" spans="7:12" ht="15" x14ac:dyDescent="0.2">
      <c r="G4574" s="106"/>
      <c r="H4574" s="104" t="str">
        <f t="shared" si="76"/>
        <v/>
      </c>
      <c r="I4574" s="104"/>
      <c r="J4574" s="110" t="s">
        <v>8965</v>
      </c>
      <c r="K4574" s="110" t="s">
        <v>1095</v>
      </c>
      <c r="L4574" s="10" t="s">
        <v>13415</v>
      </c>
    </row>
    <row r="4575" spans="7:12" ht="15" x14ac:dyDescent="0.2">
      <c r="G4575" s="106"/>
      <c r="H4575" s="104" t="str">
        <f t="shared" si="76"/>
        <v/>
      </c>
      <c r="I4575" s="104"/>
      <c r="J4575" s="110" t="s">
        <v>8966</v>
      </c>
      <c r="K4575" s="110" t="s">
        <v>1095</v>
      </c>
      <c r="L4575" s="10" t="s">
        <v>13416</v>
      </c>
    </row>
    <row r="4576" spans="7:12" ht="15" x14ac:dyDescent="0.2">
      <c r="G4576" s="106"/>
      <c r="H4576" s="104" t="str">
        <f t="shared" si="76"/>
        <v/>
      </c>
      <c r="I4576" s="104"/>
      <c r="J4576" s="110" t="s">
        <v>14870</v>
      </c>
      <c r="K4576" s="110" t="s">
        <v>1095</v>
      </c>
      <c r="L4576" s="10" t="s">
        <v>13417</v>
      </c>
    </row>
    <row r="4577" spans="7:12" ht="15" x14ac:dyDescent="0.2">
      <c r="G4577" s="106"/>
      <c r="H4577" s="104" t="str">
        <f t="shared" si="76"/>
        <v/>
      </c>
      <c r="I4577" s="104"/>
      <c r="J4577" s="110" t="s">
        <v>8967</v>
      </c>
      <c r="K4577" s="110" t="s">
        <v>1095</v>
      </c>
      <c r="L4577" s="10" t="s">
        <v>13418</v>
      </c>
    </row>
    <row r="4578" spans="7:12" ht="15" x14ac:dyDescent="0.2">
      <c r="G4578" s="106"/>
      <c r="H4578" s="104" t="str">
        <f t="shared" si="76"/>
        <v/>
      </c>
      <c r="I4578" s="104"/>
      <c r="J4578" s="110" t="s">
        <v>8968</v>
      </c>
      <c r="K4578" s="110" t="s">
        <v>1095</v>
      </c>
      <c r="L4578" s="10" t="s">
        <v>13419</v>
      </c>
    </row>
    <row r="4579" spans="7:12" ht="15" x14ac:dyDescent="0.2">
      <c r="G4579" s="106"/>
      <c r="H4579" s="104" t="str">
        <f t="shared" si="76"/>
        <v/>
      </c>
      <c r="I4579" s="104"/>
      <c r="J4579" s="110" t="s">
        <v>8969</v>
      </c>
      <c r="K4579" s="110" t="s">
        <v>1095</v>
      </c>
      <c r="L4579" s="10" t="s">
        <v>13420</v>
      </c>
    </row>
    <row r="4580" spans="7:12" ht="15" x14ac:dyDescent="0.2">
      <c r="G4580" s="106"/>
      <c r="H4580" s="104" t="str">
        <f t="shared" si="76"/>
        <v/>
      </c>
      <c r="I4580" s="104"/>
      <c r="J4580" s="110" t="s">
        <v>8970</v>
      </c>
      <c r="K4580" s="110" t="s">
        <v>1095</v>
      </c>
      <c r="L4580" s="10" t="s">
        <v>13421</v>
      </c>
    </row>
    <row r="4581" spans="7:12" ht="15" x14ac:dyDescent="0.2">
      <c r="G4581" s="106"/>
      <c r="H4581" s="104" t="str">
        <f t="shared" si="76"/>
        <v/>
      </c>
      <c r="I4581" s="104"/>
      <c r="J4581" s="110" t="s">
        <v>8971</v>
      </c>
      <c r="K4581" s="110" t="s">
        <v>1095</v>
      </c>
      <c r="L4581" s="10" t="s">
        <v>13422</v>
      </c>
    </row>
    <row r="4582" spans="7:12" ht="15" x14ac:dyDescent="0.2">
      <c r="G4582" s="106"/>
      <c r="H4582" s="104" t="str">
        <f t="shared" si="76"/>
        <v/>
      </c>
      <c r="I4582" s="104"/>
      <c r="J4582" s="110" t="s">
        <v>8972</v>
      </c>
      <c r="K4582" s="110" t="s">
        <v>1095</v>
      </c>
      <c r="L4582" s="10" t="s">
        <v>13423</v>
      </c>
    </row>
    <row r="4583" spans="7:12" ht="15" x14ac:dyDescent="0.2">
      <c r="G4583" s="106"/>
      <c r="H4583" s="104" t="str">
        <f t="shared" si="76"/>
        <v/>
      </c>
      <c r="I4583" s="104"/>
      <c r="J4583" s="110" t="s">
        <v>8973</v>
      </c>
      <c r="K4583" s="110" t="s">
        <v>1095</v>
      </c>
      <c r="L4583" s="10" t="s">
        <v>1095</v>
      </c>
    </row>
    <row r="4584" spans="7:12" ht="15" x14ac:dyDescent="0.2">
      <c r="G4584" s="106"/>
      <c r="H4584" s="104" t="str">
        <f t="shared" si="76"/>
        <v/>
      </c>
      <c r="I4584" s="104"/>
      <c r="J4584" s="110" t="s">
        <v>8974</v>
      </c>
      <c r="K4584" s="110" t="s">
        <v>1095</v>
      </c>
      <c r="L4584" s="10" t="s">
        <v>13424</v>
      </c>
    </row>
    <row r="4585" spans="7:12" ht="15" x14ac:dyDescent="0.2">
      <c r="G4585" s="106"/>
      <c r="H4585" s="104" t="str">
        <f t="shared" si="76"/>
        <v/>
      </c>
      <c r="I4585" s="104"/>
      <c r="J4585" s="110" t="s">
        <v>8975</v>
      </c>
      <c r="K4585" s="110" t="s">
        <v>1095</v>
      </c>
      <c r="L4585" s="10" t="s">
        <v>13425</v>
      </c>
    </row>
    <row r="4586" spans="7:12" ht="15" x14ac:dyDescent="0.2">
      <c r="G4586" s="106"/>
      <c r="H4586" s="104" t="str">
        <f t="shared" si="76"/>
        <v/>
      </c>
      <c r="I4586" s="104"/>
      <c r="J4586" s="110" t="s">
        <v>8976</v>
      </c>
      <c r="K4586" s="110" t="s">
        <v>1095</v>
      </c>
      <c r="L4586" s="10" t="s">
        <v>13426</v>
      </c>
    </row>
    <row r="4587" spans="7:12" ht="15" x14ac:dyDescent="0.2">
      <c r="G4587" s="106"/>
      <c r="H4587" s="104" t="str">
        <f t="shared" si="76"/>
        <v/>
      </c>
      <c r="I4587" s="104"/>
      <c r="J4587" s="110" t="s">
        <v>14871</v>
      </c>
      <c r="K4587" s="110" t="s">
        <v>1095</v>
      </c>
      <c r="L4587" s="10" t="s">
        <v>13427</v>
      </c>
    </row>
    <row r="4588" spans="7:12" ht="15" x14ac:dyDescent="0.2">
      <c r="G4588" s="106"/>
      <c r="H4588" s="104" t="str">
        <f t="shared" si="76"/>
        <v/>
      </c>
      <c r="I4588" s="104"/>
      <c r="J4588" s="110" t="s">
        <v>8977</v>
      </c>
      <c r="K4588" s="110" t="s">
        <v>1095</v>
      </c>
      <c r="L4588" s="10" t="s">
        <v>13428</v>
      </c>
    </row>
    <row r="4589" spans="7:12" ht="15" x14ac:dyDescent="0.2">
      <c r="G4589" s="106"/>
      <c r="H4589" s="104" t="str">
        <f t="shared" si="76"/>
        <v/>
      </c>
      <c r="I4589" s="104"/>
      <c r="J4589" s="110" t="s">
        <v>8978</v>
      </c>
      <c r="K4589" s="110" t="s">
        <v>1095</v>
      </c>
      <c r="L4589" s="10" t="s">
        <v>13429</v>
      </c>
    </row>
    <row r="4590" spans="7:12" ht="15" x14ac:dyDescent="0.2">
      <c r="G4590" s="106"/>
      <c r="H4590" s="104" t="str">
        <f t="shared" si="76"/>
        <v/>
      </c>
      <c r="I4590" s="104"/>
      <c r="J4590" s="110" t="s">
        <v>8979</v>
      </c>
      <c r="K4590" s="110" t="s">
        <v>1095</v>
      </c>
      <c r="L4590" s="10" t="s">
        <v>1095</v>
      </c>
    </row>
    <row r="4591" spans="7:12" ht="15" x14ac:dyDescent="0.2">
      <c r="G4591" s="106"/>
      <c r="H4591" s="104" t="str">
        <f t="shared" si="76"/>
        <v/>
      </c>
      <c r="I4591" s="104"/>
      <c r="J4591" s="110" t="s">
        <v>8980</v>
      </c>
      <c r="K4591" s="110" t="s">
        <v>1095</v>
      </c>
      <c r="L4591" s="10" t="s">
        <v>13430</v>
      </c>
    </row>
    <row r="4592" spans="7:12" ht="15" x14ac:dyDescent="0.2">
      <c r="G4592" s="106"/>
      <c r="H4592" s="104" t="str">
        <f t="shared" si="76"/>
        <v/>
      </c>
      <c r="I4592" s="104"/>
      <c r="J4592" s="110" t="s">
        <v>8981</v>
      </c>
      <c r="K4592" s="110" t="s">
        <v>1095</v>
      </c>
      <c r="L4592" s="10" t="s">
        <v>13431</v>
      </c>
    </row>
    <row r="4593" spans="7:12" ht="15" x14ac:dyDescent="0.2">
      <c r="G4593" s="106"/>
      <c r="H4593" s="104" t="str">
        <f t="shared" si="76"/>
        <v/>
      </c>
      <c r="I4593" s="104"/>
      <c r="J4593" s="110" t="s">
        <v>8982</v>
      </c>
      <c r="K4593" s="110" t="s">
        <v>1095</v>
      </c>
      <c r="L4593" s="10" t="s">
        <v>13432</v>
      </c>
    </row>
    <row r="4594" spans="7:12" ht="15" x14ac:dyDescent="0.2">
      <c r="G4594" s="106"/>
      <c r="H4594" s="104" t="str">
        <f t="shared" si="76"/>
        <v/>
      </c>
      <c r="I4594" s="104"/>
      <c r="J4594" s="110" t="s">
        <v>8983</v>
      </c>
      <c r="K4594" s="110" t="s">
        <v>1095</v>
      </c>
      <c r="L4594" s="10" t="s">
        <v>13433</v>
      </c>
    </row>
    <row r="4595" spans="7:12" ht="15" x14ac:dyDescent="0.2">
      <c r="G4595" s="106"/>
      <c r="H4595" s="104" t="str">
        <f t="shared" si="76"/>
        <v/>
      </c>
      <c r="I4595" s="104"/>
      <c r="J4595" s="110" t="s">
        <v>8984</v>
      </c>
      <c r="K4595" s="110" t="s">
        <v>1095</v>
      </c>
      <c r="L4595" s="10" t="s">
        <v>13434</v>
      </c>
    </row>
    <row r="4596" spans="7:12" ht="15" x14ac:dyDescent="0.2">
      <c r="G4596" s="106"/>
      <c r="H4596" s="104" t="str">
        <f t="shared" si="76"/>
        <v/>
      </c>
      <c r="I4596" s="104"/>
      <c r="J4596" s="110" t="s">
        <v>8985</v>
      </c>
      <c r="K4596" s="110" t="s">
        <v>1095</v>
      </c>
      <c r="L4596" s="10" t="s">
        <v>13435</v>
      </c>
    </row>
    <row r="4597" spans="7:12" ht="15" x14ac:dyDescent="0.2">
      <c r="G4597" s="106"/>
      <c r="H4597" s="104" t="str">
        <f t="shared" si="76"/>
        <v/>
      </c>
      <c r="I4597" s="104"/>
      <c r="J4597" s="110" t="s">
        <v>8986</v>
      </c>
      <c r="K4597" s="110" t="s">
        <v>1095</v>
      </c>
      <c r="L4597" s="10" t="s">
        <v>13436</v>
      </c>
    </row>
    <row r="4598" spans="7:12" ht="15" x14ac:dyDescent="0.2">
      <c r="G4598" s="106"/>
      <c r="H4598" s="104" t="str">
        <f t="shared" si="76"/>
        <v/>
      </c>
      <c r="I4598" s="104"/>
      <c r="J4598" s="110" t="s">
        <v>14872</v>
      </c>
      <c r="K4598" s="110" t="s">
        <v>1095</v>
      </c>
      <c r="L4598" s="10" t="s">
        <v>13437</v>
      </c>
    </row>
    <row r="4599" spans="7:12" ht="15" x14ac:dyDescent="0.2">
      <c r="G4599" s="106"/>
      <c r="H4599" s="104" t="str">
        <f t="shared" si="76"/>
        <v/>
      </c>
      <c r="I4599" s="104"/>
      <c r="J4599" s="110" t="s">
        <v>8987</v>
      </c>
      <c r="K4599" s="110" t="s">
        <v>1095</v>
      </c>
      <c r="L4599" s="10" t="s">
        <v>13438</v>
      </c>
    </row>
    <row r="4600" spans="7:12" ht="15" x14ac:dyDescent="0.2">
      <c r="G4600" s="106"/>
      <c r="H4600" s="104" t="str">
        <f t="shared" si="76"/>
        <v/>
      </c>
      <c r="I4600" s="104"/>
      <c r="J4600" s="110" t="s">
        <v>8988</v>
      </c>
      <c r="K4600" s="110" t="s">
        <v>1095</v>
      </c>
      <c r="L4600" s="10" t="s">
        <v>13439</v>
      </c>
    </row>
    <row r="4601" spans="7:12" ht="15" x14ac:dyDescent="0.2">
      <c r="G4601" s="106"/>
      <c r="H4601" s="104" t="str">
        <f t="shared" si="76"/>
        <v/>
      </c>
      <c r="I4601" s="104"/>
      <c r="J4601" s="110" t="s">
        <v>8989</v>
      </c>
      <c r="K4601" s="110" t="s">
        <v>1095</v>
      </c>
      <c r="L4601" s="10" t="s">
        <v>13440</v>
      </c>
    </row>
    <row r="4602" spans="7:12" ht="15" x14ac:dyDescent="0.2">
      <c r="G4602" s="106"/>
      <c r="H4602" s="104" t="str">
        <f t="shared" si="76"/>
        <v/>
      </c>
      <c r="I4602" s="104"/>
      <c r="J4602" s="110" t="s">
        <v>8990</v>
      </c>
      <c r="K4602" s="110" t="s">
        <v>1095</v>
      </c>
      <c r="L4602" s="10" t="s">
        <v>13441</v>
      </c>
    </row>
    <row r="4603" spans="7:12" ht="15" x14ac:dyDescent="0.2">
      <c r="G4603" s="106"/>
      <c r="H4603" s="104" t="str">
        <f t="shared" si="76"/>
        <v/>
      </c>
      <c r="I4603" s="104"/>
      <c r="J4603" s="110" t="s">
        <v>14873</v>
      </c>
      <c r="K4603" s="110" t="s">
        <v>1095</v>
      </c>
      <c r="L4603" s="10" t="s">
        <v>13442</v>
      </c>
    </row>
    <row r="4604" spans="7:12" ht="15" x14ac:dyDescent="0.2">
      <c r="G4604" s="106"/>
      <c r="H4604" s="104" t="str">
        <f t="shared" si="76"/>
        <v/>
      </c>
      <c r="I4604" s="104"/>
      <c r="J4604" s="110" t="s">
        <v>14874</v>
      </c>
      <c r="K4604" s="110" t="s">
        <v>1095</v>
      </c>
      <c r="L4604" s="10" t="s">
        <v>13443</v>
      </c>
    </row>
    <row r="4605" spans="7:12" ht="15" x14ac:dyDescent="0.2">
      <c r="G4605" s="106"/>
      <c r="H4605" s="104" t="str">
        <f t="shared" si="76"/>
        <v/>
      </c>
      <c r="I4605" s="104"/>
      <c r="J4605" s="110" t="s">
        <v>14875</v>
      </c>
      <c r="K4605" s="110" t="s">
        <v>1095</v>
      </c>
      <c r="L4605" s="10" t="s">
        <v>13444</v>
      </c>
    </row>
    <row r="4606" spans="7:12" ht="15" x14ac:dyDescent="0.2">
      <c r="G4606" s="106"/>
      <c r="H4606" s="104" t="str">
        <f t="shared" si="76"/>
        <v/>
      </c>
      <c r="I4606" s="104"/>
      <c r="J4606" s="110" t="s">
        <v>14876</v>
      </c>
      <c r="K4606" s="110" t="s">
        <v>1095</v>
      </c>
      <c r="L4606" s="10" t="s">
        <v>13445</v>
      </c>
    </row>
    <row r="4607" spans="7:12" ht="15" x14ac:dyDescent="0.2">
      <c r="G4607" s="106"/>
      <c r="H4607" s="104" t="str">
        <f t="shared" si="76"/>
        <v/>
      </c>
      <c r="I4607" s="104"/>
      <c r="J4607" s="110" t="s">
        <v>8991</v>
      </c>
      <c r="K4607" s="110" t="s">
        <v>1095</v>
      </c>
      <c r="L4607" s="10" t="s">
        <v>1095</v>
      </c>
    </row>
    <row r="4608" spans="7:12" ht="15" x14ac:dyDescent="0.2">
      <c r="G4608" s="106"/>
      <c r="H4608" s="104" t="str">
        <f t="shared" si="76"/>
        <v/>
      </c>
      <c r="I4608" s="104"/>
      <c r="J4608" s="110" t="s">
        <v>8992</v>
      </c>
      <c r="K4608" s="110" t="s">
        <v>1095</v>
      </c>
      <c r="L4608" s="10" t="s">
        <v>13446</v>
      </c>
    </row>
    <row r="4609" spans="7:12" ht="15" x14ac:dyDescent="0.2">
      <c r="G4609" s="106"/>
      <c r="H4609" s="104" t="str">
        <f t="shared" si="76"/>
        <v/>
      </c>
      <c r="I4609" s="104"/>
      <c r="J4609" s="110" t="s">
        <v>14877</v>
      </c>
      <c r="K4609" s="110" t="s">
        <v>1095</v>
      </c>
      <c r="L4609" s="10" t="s">
        <v>13447</v>
      </c>
    </row>
    <row r="4610" spans="7:12" ht="15" x14ac:dyDescent="0.2">
      <c r="G4610" s="106"/>
      <c r="H4610" s="104" t="str">
        <f t="shared" si="76"/>
        <v/>
      </c>
      <c r="I4610" s="104"/>
      <c r="J4610" s="110" t="s">
        <v>8993</v>
      </c>
      <c r="K4610" s="110" t="s">
        <v>1095</v>
      </c>
      <c r="L4610" s="10" t="s">
        <v>1095</v>
      </c>
    </row>
    <row r="4611" spans="7:12" ht="15" x14ac:dyDescent="0.2">
      <c r="G4611" s="106"/>
      <c r="H4611" s="104" t="str">
        <f t="shared" si="76"/>
        <v/>
      </c>
      <c r="I4611" s="104"/>
      <c r="J4611" s="110" t="s">
        <v>8994</v>
      </c>
      <c r="K4611" s="110" t="s">
        <v>1095</v>
      </c>
      <c r="L4611" s="10" t="s">
        <v>13448</v>
      </c>
    </row>
    <row r="4612" spans="7:12" ht="15" x14ac:dyDescent="0.2">
      <c r="G4612" s="106"/>
      <c r="H4612" s="104" t="str">
        <f t="shared" si="76"/>
        <v/>
      </c>
      <c r="I4612" s="104"/>
      <c r="J4612" s="110" t="s">
        <v>8995</v>
      </c>
      <c r="K4612" s="110" t="s">
        <v>1095</v>
      </c>
      <c r="L4612" s="10" t="s">
        <v>13449</v>
      </c>
    </row>
    <row r="4613" spans="7:12" ht="15" x14ac:dyDescent="0.2">
      <c r="G4613" s="106"/>
      <c r="H4613" s="104" t="str">
        <f t="shared" si="76"/>
        <v/>
      </c>
      <c r="I4613" s="104"/>
      <c r="J4613" s="110" t="s">
        <v>8996</v>
      </c>
      <c r="K4613" s="110" t="s">
        <v>1095</v>
      </c>
      <c r="L4613" s="10" t="s">
        <v>13450</v>
      </c>
    </row>
    <row r="4614" spans="7:12" ht="15" x14ac:dyDescent="0.2">
      <c r="G4614" s="106"/>
      <c r="H4614" s="104" t="str">
        <f t="shared" si="76"/>
        <v/>
      </c>
      <c r="I4614" s="104"/>
      <c r="J4614" s="110" t="s">
        <v>14878</v>
      </c>
      <c r="K4614" s="110" t="s">
        <v>1095</v>
      </c>
      <c r="L4614" s="10" t="s">
        <v>13451</v>
      </c>
    </row>
    <row r="4615" spans="7:12" ht="15" x14ac:dyDescent="0.2">
      <c r="G4615" s="106"/>
      <c r="H4615" s="104" t="str">
        <f t="shared" si="76"/>
        <v/>
      </c>
      <c r="I4615" s="104"/>
      <c r="J4615" s="110" t="s">
        <v>8997</v>
      </c>
      <c r="K4615" s="110" t="s">
        <v>1095</v>
      </c>
      <c r="L4615" s="10" t="s">
        <v>13452</v>
      </c>
    </row>
    <row r="4616" spans="7:12" ht="15" x14ac:dyDescent="0.2">
      <c r="G4616" s="106"/>
      <c r="H4616" s="104" t="str">
        <f t="shared" si="76"/>
        <v/>
      </c>
      <c r="I4616" s="104"/>
      <c r="J4616" s="110" t="s">
        <v>8998</v>
      </c>
      <c r="K4616" s="110" t="s">
        <v>1095</v>
      </c>
      <c r="L4616" s="10" t="s">
        <v>13453</v>
      </c>
    </row>
    <row r="4617" spans="7:12" ht="15" x14ac:dyDescent="0.2">
      <c r="G4617" s="106"/>
      <c r="H4617" s="104" t="str">
        <f t="shared" ref="H4617:H4680" si="77">IF(I4617="","",IFERROR((INDEX(A:D,MATCH($I4617,D:D,0),2)),""))</f>
        <v/>
      </c>
      <c r="I4617" s="104"/>
      <c r="J4617" s="110" t="s">
        <v>8999</v>
      </c>
      <c r="K4617" s="110" t="s">
        <v>1095</v>
      </c>
      <c r="L4617" s="10" t="s">
        <v>13454</v>
      </c>
    </row>
    <row r="4618" spans="7:12" ht="15" x14ac:dyDescent="0.2">
      <c r="G4618" s="106"/>
      <c r="H4618" s="104" t="str">
        <f t="shared" si="77"/>
        <v/>
      </c>
      <c r="I4618" s="104"/>
      <c r="J4618" s="110" t="s">
        <v>9000</v>
      </c>
      <c r="K4618" s="110" t="s">
        <v>1095</v>
      </c>
      <c r="L4618" s="10" t="s">
        <v>13455</v>
      </c>
    </row>
    <row r="4619" spans="7:12" ht="15" x14ac:dyDescent="0.2">
      <c r="G4619" s="106"/>
      <c r="H4619" s="104" t="str">
        <f t="shared" si="77"/>
        <v/>
      </c>
      <c r="I4619" s="104"/>
      <c r="J4619" s="110" t="s">
        <v>9001</v>
      </c>
      <c r="K4619" s="110" t="s">
        <v>1095</v>
      </c>
      <c r="L4619" s="10" t="s">
        <v>13456</v>
      </c>
    </row>
    <row r="4620" spans="7:12" ht="15" x14ac:dyDescent="0.2">
      <c r="G4620" s="106"/>
      <c r="H4620" s="104" t="str">
        <f t="shared" si="77"/>
        <v/>
      </c>
      <c r="I4620" s="104"/>
      <c r="J4620" s="110" t="s">
        <v>9002</v>
      </c>
      <c r="K4620" s="110" t="s">
        <v>1095</v>
      </c>
      <c r="L4620" s="10" t="s">
        <v>13457</v>
      </c>
    </row>
    <row r="4621" spans="7:12" ht="15" x14ac:dyDescent="0.2">
      <c r="G4621" s="106"/>
      <c r="H4621" s="104" t="str">
        <f t="shared" si="77"/>
        <v/>
      </c>
      <c r="I4621" s="104"/>
      <c r="J4621" s="110" t="s">
        <v>9003</v>
      </c>
      <c r="K4621" s="110" t="s">
        <v>1095</v>
      </c>
      <c r="L4621" s="10" t="s">
        <v>13458</v>
      </c>
    </row>
    <row r="4622" spans="7:12" ht="15" x14ac:dyDescent="0.2">
      <c r="G4622" s="106"/>
      <c r="H4622" s="104" t="str">
        <f t="shared" si="77"/>
        <v/>
      </c>
      <c r="I4622" s="104"/>
      <c r="J4622" s="110" t="s">
        <v>14879</v>
      </c>
      <c r="K4622" s="110" t="s">
        <v>1095</v>
      </c>
      <c r="L4622" s="10" t="s">
        <v>13459</v>
      </c>
    </row>
    <row r="4623" spans="7:12" ht="15" x14ac:dyDescent="0.2">
      <c r="G4623" s="106"/>
      <c r="H4623" s="104" t="str">
        <f t="shared" si="77"/>
        <v/>
      </c>
      <c r="I4623" s="104"/>
      <c r="J4623" s="110" t="s">
        <v>9004</v>
      </c>
      <c r="K4623" s="110" t="s">
        <v>1095</v>
      </c>
      <c r="L4623" s="10" t="s">
        <v>13460</v>
      </c>
    </row>
    <row r="4624" spans="7:12" ht="15" x14ac:dyDescent="0.2">
      <c r="G4624" s="106"/>
      <c r="H4624" s="104" t="str">
        <f t="shared" si="77"/>
        <v/>
      </c>
      <c r="I4624" s="104"/>
      <c r="J4624" s="110" t="s">
        <v>9005</v>
      </c>
      <c r="K4624" s="110" t="s">
        <v>1095</v>
      </c>
      <c r="L4624" s="10" t="s">
        <v>1095</v>
      </c>
    </row>
    <row r="4625" spans="7:12" ht="15" x14ac:dyDescent="0.2">
      <c r="G4625" s="106"/>
      <c r="H4625" s="104" t="str">
        <f t="shared" si="77"/>
        <v/>
      </c>
      <c r="I4625" s="104"/>
      <c r="J4625" s="110" t="s">
        <v>9006</v>
      </c>
      <c r="K4625" s="110" t="s">
        <v>1095</v>
      </c>
      <c r="L4625" s="10" t="s">
        <v>13461</v>
      </c>
    </row>
    <row r="4626" spans="7:12" ht="15" x14ac:dyDescent="0.2">
      <c r="G4626" s="106"/>
      <c r="H4626" s="104" t="str">
        <f t="shared" si="77"/>
        <v/>
      </c>
      <c r="I4626" s="104"/>
      <c r="J4626" s="110" t="s">
        <v>9007</v>
      </c>
      <c r="K4626" s="110" t="s">
        <v>1095</v>
      </c>
      <c r="L4626" s="10" t="s">
        <v>13462</v>
      </c>
    </row>
    <row r="4627" spans="7:12" ht="15" x14ac:dyDescent="0.2">
      <c r="G4627" s="106"/>
      <c r="H4627" s="104" t="str">
        <f t="shared" si="77"/>
        <v/>
      </c>
      <c r="I4627" s="104"/>
      <c r="J4627" s="110" t="s">
        <v>9008</v>
      </c>
      <c r="K4627" s="110" t="s">
        <v>1095</v>
      </c>
      <c r="L4627" s="10" t="s">
        <v>13463</v>
      </c>
    </row>
    <row r="4628" spans="7:12" ht="15" x14ac:dyDescent="0.2">
      <c r="G4628" s="106"/>
      <c r="H4628" s="104" t="str">
        <f t="shared" si="77"/>
        <v/>
      </c>
      <c r="I4628" s="104"/>
      <c r="J4628" s="110" t="s">
        <v>9009</v>
      </c>
      <c r="K4628" s="110" t="s">
        <v>1095</v>
      </c>
      <c r="L4628" s="10" t="s">
        <v>13464</v>
      </c>
    </row>
    <row r="4629" spans="7:12" ht="15" x14ac:dyDescent="0.2">
      <c r="G4629" s="106"/>
      <c r="H4629" s="104" t="str">
        <f t="shared" si="77"/>
        <v/>
      </c>
      <c r="I4629" s="104"/>
      <c r="J4629" s="110" t="s">
        <v>14055</v>
      </c>
      <c r="K4629" s="110" t="s">
        <v>1095</v>
      </c>
      <c r="L4629" s="10" t="s">
        <v>13465</v>
      </c>
    </row>
    <row r="4630" spans="7:12" ht="15" x14ac:dyDescent="0.2">
      <c r="G4630" s="106"/>
      <c r="H4630" s="104" t="str">
        <f t="shared" si="77"/>
        <v/>
      </c>
      <c r="I4630" s="104"/>
      <c r="J4630" s="110" t="s">
        <v>9010</v>
      </c>
      <c r="K4630" s="110" t="s">
        <v>1095</v>
      </c>
      <c r="L4630" s="10" t="s">
        <v>13466</v>
      </c>
    </row>
    <row r="4631" spans="7:12" ht="15" x14ac:dyDescent="0.2">
      <c r="G4631" s="106"/>
      <c r="H4631" s="104" t="str">
        <f t="shared" si="77"/>
        <v/>
      </c>
      <c r="I4631" s="104"/>
      <c r="J4631" s="110" t="s">
        <v>9011</v>
      </c>
      <c r="K4631" s="110" t="s">
        <v>1095</v>
      </c>
      <c r="L4631" s="10" t="s">
        <v>1095</v>
      </c>
    </row>
    <row r="4632" spans="7:12" ht="15" x14ac:dyDescent="0.2">
      <c r="G4632" s="106"/>
      <c r="H4632" s="104" t="str">
        <f t="shared" si="77"/>
        <v/>
      </c>
      <c r="I4632" s="104"/>
      <c r="J4632" s="110" t="s">
        <v>9012</v>
      </c>
      <c r="K4632" s="110" t="s">
        <v>1095</v>
      </c>
      <c r="L4632" s="10" t="s">
        <v>13467</v>
      </c>
    </row>
    <row r="4633" spans="7:12" ht="15" x14ac:dyDescent="0.2">
      <c r="G4633" s="106"/>
      <c r="H4633" s="104" t="str">
        <f t="shared" si="77"/>
        <v/>
      </c>
      <c r="I4633" s="104"/>
      <c r="J4633" s="110" t="s">
        <v>9013</v>
      </c>
      <c r="K4633" s="110" t="s">
        <v>1095</v>
      </c>
      <c r="L4633" s="10" t="s">
        <v>13468</v>
      </c>
    </row>
    <row r="4634" spans="7:12" ht="15" x14ac:dyDescent="0.2">
      <c r="G4634" s="106"/>
      <c r="H4634" s="104" t="str">
        <f t="shared" si="77"/>
        <v/>
      </c>
      <c r="I4634" s="104"/>
      <c r="J4634" s="110" t="s">
        <v>9014</v>
      </c>
      <c r="K4634" s="110" t="s">
        <v>1095</v>
      </c>
      <c r="L4634" s="10" t="s">
        <v>13469</v>
      </c>
    </row>
    <row r="4635" spans="7:12" ht="15" x14ac:dyDescent="0.2">
      <c r="G4635" s="106"/>
      <c r="H4635" s="104" t="str">
        <f t="shared" si="77"/>
        <v/>
      </c>
      <c r="I4635" s="104"/>
      <c r="J4635" s="110" t="s">
        <v>9015</v>
      </c>
      <c r="K4635" s="110" t="s">
        <v>1095</v>
      </c>
      <c r="L4635" s="10" t="s">
        <v>13470</v>
      </c>
    </row>
    <row r="4636" spans="7:12" ht="15" x14ac:dyDescent="0.2">
      <c r="G4636" s="106"/>
      <c r="H4636" s="104" t="str">
        <f t="shared" si="77"/>
        <v/>
      </c>
      <c r="I4636" s="104"/>
      <c r="J4636" s="110" t="s">
        <v>9016</v>
      </c>
      <c r="K4636" s="110" t="s">
        <v>1095</v>
      </c>
      <c r="L4636" s="10" t="s">
        <v>13471</v>
      </c>
    </row>
    <row r="4637" spans="7:12" ht="15" x14ac:dyDescent="0.2">
      <c r="G4637" s="106"/>
      <c r="H4637" s="104" t="str">
        <f t="shared" si="77"/>
        <v/>
      </c>
      <c r="I4637" s="104"/>
      <c r="J4637" s="110" t="s">
        <v>14880</v>
      </c>
      <c r="K4637" s="110" t="s">
        <v>1095</v>
      </c>
      <c r="L4637" s="10" t="s">
        <v>13472</v>
      </c>
    </row>
    <row r="4638" spans="7:12" ht="15" x14ac:dyDescent="0.2">
      <c r="G4638" s="106"/>
      <c r="H4638" s="104" t="str">
        <f t="shared" si="77"/>
        <v/>
      </c>
      <c r="I4638" s="104"/>
      <c r="J4638" s="110" t="s">
        <v>14881</v>
      </c>
      <c r="K4638" s="110" t="s">
        <v>1095</v>
      </c>
      <c r="L4638" s="10" t="s">
        <v>13473</v>
      </c>
    </row>
    <row r="4639" spans="7:12" ht="15" x14ac:dyDescent="0.2">
      <c r="G4639" s="106"/>
      <c r="H4639" s="104" t="str">
        <f t="shared" si="77"/>
        <v/>
      </c>
      <c r="I4639" s="104"/>
      <c r="J4639" s="110" t="s">
        <v>14882</v>
      </c>
      <c r="K4639" s="110" t="s">
        <v>1095</v>
      </c>
      <c r="L4639" s="10" t="s">
        <v>13474</v>
      </c>
    </row>
    <row r="4640" spans="7:12" ht="15" x14ac:dyDescent="0.2">
      <c r="G4640" s="106"/>
      <c r="H4640" s="104" t="str">
        <f t="shared" si="77"/>
        <v/>
      </c>
      <c r="I4640" s="104"/>
      <c r="J4640" s="110" t="s">
        <v>9017</v>
      </c>
      <c r="K4640" s="110" t="s">
        <v>1095</v>
      </c>
      <c r="L4640" s="10" t="s">
        <v>13475</v>
      </c>
    </row>
    <row r="4641" spans="7:12" ht="15" x14ac:dyDescent="0.2">
      <c r="G4641" s="106"/>
      <c r="H4641" s="104" t="str">
        <f t="shared" si="77"/>
        <v/>
      </c>
      <c r="I4641" s="104"/>
      <c r="J4641" s="110" t="s">
        <v>9018</v>
      </c>
      <c r="K4641" s="110" t="s">
        <v>1095</v>
      </c>
      <c r="L4641" s="10" t="s">
        <v>13476</v>
      </c>
    </row>
    <row r="4642" spans="7:12" ht="15" x14ac:dyDescent="0.2">
      <c r="G4642" s="106"/>
      <c r="H4642" s="104" t="str">
        <f t="shared" si="77"/>
        <v/>
      </c>
      <c r="I4642" s="104"/>
      <c r="J4642" s="110" t="s">
        <v>9019</v>
      </c>
      <c r="K4642" s="110" t="s">
        <v>1095</v>
      </c>
      <c r="L4642" s="10" t="s">
        <v>1095</v>
      </c>
    </row>
    <row r="4643" spans="7:12" ht="15" x14ac:dyDescent="0.2">
      <c r="G4643" s="106"/>
      <c r="H4643" s="104" t="str">
        <f t="shared" si="77"/>
        <v/>
      </c>
      <c r="I4643" s="104"/>
      <c r="J4643" s="110" t="s">
        <v>9020</v>
      </c>
      <c r="K4643" s="110" t="s">
        <v>1095</v>
      </c>
      <c r="L4643" s="10" t="s">
        <v>13477</v>
      </c>
    </row>
    <row r="4644" spans="7:12" ht="15" x14ac:dyDescent="0.2">
      <c r="G4644" s="106"/>
      <c r="H4644" s="104" t="str">
        <f t="shared" si="77"/>
        <v/>
      </c>
      <c r="I4644" s="104"/>
      <c r="J4644" s="110" t="s">
        <v>9021</v>
      </c>
      <c r="K4644" s="110" t="s">
        <v>1095</v>
      </c>
      <c r="L4644" s="10" t="s">
        <v>13478</v>
      </c>
    </row>
    <row r="4645" spans="7:12" ht="15" x14ac:dyDescent="0.2">
      <c r="G4645" s="106"/>
      <c r="H4645" s="104" t="str">
        <f t="shared" si="77"/>
        <v/>
      </c>
      <c r="I4645" s="104"/>
      <c r="J4645" s="110" t="s">
        <v>9022</v>
      </c>
      <c r="K4645" s="110" t="s">
        <v>1095</v>
      </c>
      <c r="L4645" s="10" t="s">
        <v>13479</v>
      </c>
    </row>
    <row r="4646" spans="7:12" ht="15" x14ac:dyDescent="0.2">
      <c r="G4646" s="106"/>
      <c r="H4646" s="104" t="str">
        <f t="shared" si="77"/>
        <v/>
      </c>
      <c r="I4646" s="104"/>
      <c r="J4646" s="110" t="s">
        <v>9023</v>
      </c>
      <c r="K4646" s="110" t="s">
        <v>1095</v>
      </c>
      <c r="L4646" s="10" t="s">
        <v>13480</v>
      </c>
    </row>
    <row r="4647" spans="7:12" ht="15" x14ac:dyDescent="0.2">
      <c r="G4647" s="106"/>
      <c r="H4647" s="104" t="str">
        <f t="shared" si="77"/>
        <v/>
      </c>
      <c r="I4647" s="104"/>
      <c r="J4647" s="110" t="s">
        <v>9024</v>
      </c>
      <c r="K4647" s="110" t="s">
        <v>1095</v>
      </c>
      <c r="L4647" s="10" t="s">
        <v>13481</v>
      </c>
    </row>
    <row r="4648" spans="7:12" ht="15" x14ac:dyDescent="0.2">
      <c r="G4648" s="106"/>
      <c r="H4648" s="104" t="str">
        <f t="shared" si="77"/>
        <v/>
      </c>
      <c r="I4648" s="104"/>
      <c r="J4648" s="110" t="s">
        <v>14883</v>
      </c>
      <c r="K4648" s="110" t="s">
        <v>1095</v>
      </c>
      <c r="L4648" s="10" t="s">
        <v>13482</v>
      </c>
    </row>
    <row r="4649" spans="7:12" ht="15" x14ac:dyDescent="0.2">
      <c r="G4649" s="106"/>
      <c r="H4649" s="104" t="str">
        <f t="shared" si="77"/>
        <v/>
      </c>
      <c r="I4649" s="104"/>
      <c r="J4649" s="110" t="s">
        <v>9025</v>
      </c>
      <c r="K4649" s="110" t="s">
        <v>1095</v>
      </c>
      <c r="L4649" s="10" t="s">
        <v>13483</v>
      </c>
    </row>
    <row r="4650" spans="7:12" ht="15" x14ac:dyDescent="0.2">
      <c r="G4650" s="106"/>
      <c r="H4650" s="104" t="str">
        <f t="shared" si="77"/>
        <v/>
      </c>
      <c r="I4650" s="104"/>
      <c r="J4650" s="110" t="s">
        <v>9026</v>
      </c>
      <c r="K4650" s="110" t="s">
        <v>1095</v>
      </c>
      <c r="L4650" s="10" t="s">
        <v>13484</v>
      </c>
    </row>
    <row r="4651" spans="7:12" ht="15" x14ac:dyDescent="0.2">
      <c r="G4651" s="106"/>
      <c r="H4651" s="104" t="str">
        <f t="shared" si="77"/>
        <v/>
      </c>
      <c r="I4651" s="104"/>
      <c r="J4651" s="110" t="s">
        <v>9027</v>
      </c>
      <c r="K4651" s="110" t="s">
        <v>1095</v>
      </c>
      <c r="L4651" s="10" t="s">
        <v>1095</v>
      </c>
    </row>
    <row r="4652" spans="7:12" ht="15" x14ac:dyDescent="0.2">
      <c r="G4652" s="106"/>
      <c r="H4652" s="104" t="str">
        <f t="shared" si="77"/>
        <v/>
      </c>
      <c r="I4652" s="104"/>
      <c r="J4652" s="110" t="s">
        <v>9028</v>
      </c>
      <c r="K4652" s="110" t="s">
        <v>1095</v>
      </c>
      <c r="L4652" s="10" t="s">
        <v>13485</v>
      </c>
    </row>
    <row r="4653" spans="7:12" ht="15" x14ac:dyDescent="0.2">
      <c r="G4653" s="106"/>
      <c r="H4653" s="104" t="str">
        <f t="shared" si="77"/>
        <v/>
      </c>
      <c r="I4653" s="104"/>
      <c r="J4653" s="110" t="s">
        <v>9029</v>
      </c>
      <c r="K4653" s="110" t="s">
        <v>1095</v>
      </c>
      <c r="L4653" s="10" t="s">
        <v>1095</v>
      </c>
    </row>
    <row r="4654" spans="7:12" ht="15" x14ac:dyDescent="0.2">
      <c r="G4654" s="106"/>
      <c r="H4654" s="104" t="str">
        <f t="shared" si="77"/>
        <v/>
      </c>
      <c r="I4654" s="104"/>
      <c r="J4654" s="110" t="s">
        <v>14884</v>
      </c>
      <c r="K4654" s="110" t="s">
        <v>1095</v>
      </c>
      <c r="L4654" s="10" t="s">
        <v>13486</v>
      </c>
    </row>
    <row r="4655" spans="7:12" ht="15" x14ac:dyDescent="0.2">
      <c r="G4655" s="106"/>
      <c r="H4655" s="104" t="str">
        <f t="shared" si="77"/>
        <v/>
      </c>
      <c r="I4655" s="104"/>
      <c r="J4655" s="110" t="s">
        <v>14885</v>
      </c>
      <c r="K4655" s="110" t="s">
        <v>1095</v>
      </c>
      <c r="L4655" s="10" t="s">
        <v>13487</v>
      </c>
    </row>
    <row r="4656" spans="7:12" ht="15" x14ac:dyDescent="0.2">
      <c r="G4656" s="106"/>
      <c r="H4656" s="104" t="str">
        <f t="shared" si="77"/>
        <v/>
      </c>
      <c r="I4656" s="104"/>
      <c r="J4656" s="110" t="s">
        <v>14886</v>
      </c>
      <c r="K4656" s="110" t="s">
        <v>1095</v>
      </c>
      <c r="L4656" s="10" t="s">
        <v>13488</v>
      </c>
    </row>
    <row r="4657" spans="7:12" ht="15" x14ac:dyDescent="0.2">
      <c r="G4657" s="106"/>
      <c r="H4657" s="104" t="str">
        <f t="shared" si="77"/>
        <v/>
      </c>
      <c r="I4657" s="104"/>
      <c r="J4657" s="110" t="s">
        <v>9030</v>
      </c>
      <c r="K4657" s="110" t="s">
        <v>1095</v>
      </c>
      <c r="L4657" s="10" t="s">
        <v>13489</v>
      </c>
    </row>
    <row r="4658" spans="7:12" ht="15" x14ac:dyDescent="0.2">
      <c r="G4658" s="106"/>
      <c r="H4658" s="104" t="str">
        <f t="shared" si="77"/>
        <v/>
      </c>
      <c r="I4658" s="104"/>
      <c r="J4658" s="110" t="s">
        <v>9031</v>
      </c>
      <c r="K4658" s="110" t="s">
        <v>1095</v>
      </c>
      <c r="L4658" s="10" t="s">
        <v>13490</v>
      </c>
    </row>
    <row r="4659" spans="7:12" ht="15" x14ac:dyDescent="0.2">
      <c r="G4659" s="106"/>
      <c r="H4659" s="104" t="str">
        <f t="shared" si="77"/>
        <v/>
      </c>
      <c r="I4659" s="104"/>
      <c r="J4659" s="110" t="s">
        <v>9032</v>
      </c>
      <c r="K4659" s="110" t="s">
        <v>1095</v>
      </c>
      <c r="L4659" s="10" t="s">
        <v>13491</v>
      </c>
    </row>
    <row r="4660" spans="7:12" ht="15" x14ac:dyDescent="0.2">
      <c r="G4660" s="106"/>
      <c r="H4660" s="104" t="str">
        <f t="shared" si="77"/>
        <v/>
      </c>
      <c r="I4660" s="104"/>
      <c r="J4660" s="110" t="s">
        <v>9033</v>
      </c>
      <c r="K4660" s="110" t="s">
        <v>1095</v>
      </c>
      <c r="L4660" s="10" t="s">
        <v>13492</v>
      </c>
    </row>
    <row r="4661" spans="7:12" ht="15" x14ac:dyDescent="0.2">
      <c r="G4661" s="106"/>
      <c r="H4661" s="104" t="str">
        <f t="shared" si="77"/>
        <v/>
      </c>
      <c r="I4661" s="104"/>
      <c r="J4661" s="110" t="s">
        <v>14056</v>
      </c>
      <c r="K4661" s="110" t="s">
        <v>1095</v>
      </c>
      <c r="L4661" s="10" t="s">
        <v>13493</v>
      </c>
    </row>
    <row r="4662" spans="7:12" ht="15" x14ac:dyDescent="0.2">
      <c r="G4662" s="106"/>
      <c r="H4662" s="104" t="str">
        <f t="shared" si="77"/>
        <v/>
      </c>
      <c r="I4662" s="104"/>
      <c r="J4662" s="110" t="s">
        <v>9034</v>
      </c>
      <c r="K4662" s="110" t="s">
        <v>1095</v>
      </c>
      <c r="L4662" s="10" t="s">
        <v>13494</v>
      </c>
    </row>
    <row r="4663" spans="7:12" ht="15" x14ac:dyDescent="0.2">
      <c r="G4663" s="106"/>
      <c r="H4663" s="104" t="str">
        <f t="shared" si="77"/>
        <v/>
      </c>
      <c r="I4663" s="104"/>
      <c r="J4663" s="110" t="s">
        <v>15055</v>
      </c>
      <c r="K4663" s="110" t="s">
        <v>1095</v>
      </c>
      <c r="L4663" s="10" t="s">
        <v>13495</v>
      </c>
    </row>
    <row r="4664" spans="7:12" ht="15" x14ac:dyDescent="0.2">
      <c r="G4664" s="106"/>
      <c r="H4664" s="104" t="str">
        <f t="shared" si="77"/>
        <v/>
      </c>
      <c r="I4664" s="104"/>
      <c r="J4664" s="110" t="s">
        <v>9035</v>
      </c>
      <c r="K4664" s="110" t="s">
        <v>1095</v>
      </c>
      <c r="L4664" s="10" t="s">
        <v>13496</v>
      </c>
    </row>
    <row r="4665" spans="7:12" ht="15" x14ac:dyDescent="0.2">
      <c r="G4665" s="106"/>
      <c r="H4665" s="104" t="str">
        <f t="shared" si="77"/>
        <v/>
      </c>
      <c r="I4665" s="104"/>
      <c r="J4665" s="110" t="s">
        <v>9036</v>
      </c>
      <c r="K4665" s="110" t="s">
        <v>1095</v>
      </c>
      <c r="L4665" s="10" t="s">
        <v>13497</v>
      </c>
    </row>
    <row r="4666" spans="7:12" ht="15" x14ac:dyDescent="0.2">
      <c r="G4666" s="106"/>
      <c r="H4666" s="104" t="str">
        <f t="shared" si="77"/>
        <v/>
      </c>
      <c r="I4666" s="104"/>
      <c r="J4666" s="110" t="s">
        <v>9038</v>
      </c>
      <c r="K4666" s="110" t="s">
        <v>1095</v>
      </c>
      <c r="L4666" s="10" t="s">
        <v>1095</v>
      </c>
    </row>
    <row r="4667" spans="7:12" ht="15" x14ac:dyDescent="0.2">
      <c r="G4667" s="106"/>
      <c r="H4667" s="104" t="str">
        <f t="shared" si="77"/>
        <v/>
      </c>
      <c r="I4667" s="104"/>
      <c r="J4667" s="110" t="s">
        <v>9039</v>
      </c>
      <c r="K4667" s="110" t="s">
        <v>1095</v>
      </c>
      <c r="L4667" s="10" t="s">
        <v>13498</v>
      </c>
    </row>
    <row r="4668" spans="7:12" ht="15" x14ac:dyDescent="0.2">
      <c r="G4668" s="106"/>
      <c r="H4668" s="104" t="str">
        <f t="shared" si="77"/>
        <v/>
      </c>
      <c r="I4668" s="104"/>
      <c r="J4668" s="110" t="s">
        <v>9040</v>
      </c>
      <c r="K4668" s="110" t="s">
        <v>1095</v>
      </c>
      <c r="L4668" s="10" t="s">
        <v>13499</v>
      </c>
    </row>
    <row r="4669" spans="7:12" ht="15" x14ac:dyDescent="0.2">
      <c r="G4669" s="106"/>
      <c r="H4669" s="104" t="str">
        <f t="shared" si="77"/>
        <v/>
      </c>
      <c r="I4669" s="104"/>
      <c r="J4669" s="110" t="s">
        <v>9041</v>
      </c>
      <c r="K4669" s="110" t="s">
        <v>1095</v>
      </c>
      <c r="L4669" s="10" t="s">
        <v>13500</v>
      </c>
    </row>
    <row r="4670" spans="7:12" ht="15" x14ac:dyDescent="0.2">
      <c r="G4670" s="106"/>
      <c r="H4670" s="104" t="str">
        <f t="shared" si="77"/>
        <v/>
      </c>
      <c r="I4670" s="104"/>
      <c r="J4670" s="110" t="s">
        <v>14887</v>
      </c>
      <c r="K4670" s="110" t="s">
        <v>1095</v>
      </c>
      <c r="L4670" s="10" t="s">
        <v>13501</v>
      </c>
    </row>
    <row r="4671" spans="7:12" ht="15" x14ac:dyDescent="0.2">
      <c r="G4671" s="106"/>
      <c r="H4671" s="104" t="str">
        <f t="shared" si="77"/>
        <v/>
      </c>
      <c r="I4671" s="104"/>
      <c r="J4671" s="110" t="s">
        <v>9042</v>
      </c>
      <c r="K4671" s="110" t="s">
        <v>1095</v>
      </c>
      <c r="L4671" s="10" t="s">
        <v>13502</v>
      </c>
    </row>
    <row r="4672" spans="7:12" ht="15" x14ac:dyDescent="0.2">
      <c r="G4672" s="106"/>
      <c r="H4672" s="104" t="str">
        <f t="shared" si="77"/>
        <v/>
      </c>
      <c r="I4672" s="104"/>
      <c r="J4672" s="110" t="s">
        <v>14057</v>
      </c>
      <c r="K4672" s="110" t="s">
        <v>1095</v>
      </c>
      <c r="L4672" s="10" t="s">
        <v>13503</v>
      </c>
    </row>
    <row r="4673" spans="7:12" ht="15" x14ac:dyDescent="0.2">
      <c r="G4673" s="106"/>
      <c r="H4673" s="104" t="str">
        <f t="shared" si="77"/>
        <v/>
      </c>
      <c r="I4673" s="104"/>
      <c r="J4673" s="110" t="s">
        <v>9043</v>
      </c>
      <c r="K4673" s="110" t="s">
        <v>1095</v>
      </c>
      <c r="L4673" s="10" t="s">
        <v>13504</v>
      </c>
    </row>
    <row r="4674" spans="7:12" ht="15" x14ac:dyDescent="0.2">
      <c r="G4674" s="106"/>
      <c r="H4674" s="104" t="str">
        <f t="shared" si="77"/>
        <v/>
      </c>
      <c r="I4674" s="104"/>
      <c r="J4674" s="110" t="s">
        <v>9044</v>
      </c>
      <c r="K4674" s="110" t="s">
        <v>1095</v>
      </c>
      <c r="L4674" s="10" t="s">
        <v>13505</v>
      </c>
    </row>
    <row r="4675" spans="7:12" ht="15" x14ac:dyDescent="0.2">
      <c r="G4675" s="106"/>
      <c r="H4675" s="104" t="str">
        <f t="shared" si="77"/>
        <v/>
      </c>
      <c r="I4675" s="104"/>
      <c r="J4675" s="110" t="s">
        <v>9045</v>
      </c>
      <c r="K4675" s="110" t="s">
        <v>1095</v>
      </c>
      <c r="L4675" s="10" t="s">
        <v>13506</v>
      </c>
    </row>
    <row r="4676" spans="7:12" ht="15" x14ac:dyDescent="0.2">
      <c r="G4676" s="106"/>
      <c r="H4676" s="104" t="str">
        <f t="shared" si="77"/>
        <v/>
      </c>
      <c r="I4676" s="104"/>
      <c r="J4676" s="110" t="s">
        <v>9046</v>
      </c>
      <c r="K4676" s="110" t="s">
        <v>1095</v>
      </c>
      <c r="L4676" s="10" t="s">
        <v>13507</v>
      </c>
    </row>
    <row r="4677" spans="7:12" ht="15" x14ac:dyDescent="0.2">
      <c r="G4677" s="106"/>
      <c r="H4677" s="104" t="str">
        <f t="shared" si="77"/>
        <v/>
      </c>
      <c r="I4677" s="104"/>
      <c r="J4677" s="110" t="s">
        <v>9047</v>
      </c>
      <c r="K4677" s="110" t="s">
        <v>1095</v>
      </c>
      <c r="L4677" s="10" t="s">
        <v>13508</v>
      </c>
    </row>
    <row r="4678" spans="7:12" ht="15" x14ac:dyDescent="0.2">
      <c r="G4678" s="106"/>
      <c r="H4678" s="104" t="str">
        <f t="shared" si="77"/>
        <v/>
      </c>
      <c r="I4678" s="104"/>
      <c r="J4678" s="110" t="s">
        <v>9048</v>
      </c>
      <c r="K4678" s="110" t="s">
        <v>1095</v>
      </c>
      <c r="L4678" s="10" t="s">
        <v>13509</v>
      </c>
    </row>
    <row r="4679" spans="7:12" ht="15" x14ac:dyDescent="0.2">
      <c r="G4679" s="106"/>
      <c r="H4679" s="104" t="str">
        <f t="shared" si="77"/>
        <v/>
      </c>
      <c r="I4679" s="104"/>
      <c r="J4679" s="110" t="s">
        <v>9049</v>
      </c>
      <c r="K4679" s="110" t="s">
        <v>1095</v>
      </c>
      <c r="L4679" s="10" t="s">
        <v>13510</v>
      </c>
    </row>
    <row r="4680" spans="7:12" ht="15" x14ac:dyDescent="0.2">
      <c r="G4680" s="106"/>
      <c r="H4680" s="104" t="str">
        <f t="shared" si="77"/>
        <v/>
      </c>
      <c r="I4680" s="104"/>
      <c r="J4680" s="110" t="s">
        <v>14888</v>
      </c>
      <c r="K4680" s="110" t="s">
        <v>1095</v>
      </c>
      <c r="L4680" s="10" t="s">
        <v>13511</v>
      </c>
    </row>
    <row r="4681" spans="7:12" ht="15" x14ac:dyDescent="0.2">
      <c r="G4681" s="106"/>
      <c r="H4681" s="104" t="str">
        <f t="shared" ref="H4681:H4744" si="78">IF(I4681="","",IFERROR((INDEX(A:D,MATCH($I4681,D:D,0),2)),""))</f>
        <v/>
      </c>
      <c r="I4681" s="104"/>
      <c r="J4681" s="110" t="s">
        <v>9050</v>
      </c>
      <c r="K4681" s="110" t="s">
        <v>1095</v>
      </c>
      <c r="L4681" s="10" t="s">
        <v>13512</v>
      </c>
    </row>
    <row r="4682" spans="7:12" ht="15" x14ac:dyDescent="0.2">
      <c r="G4682" s="106"/>
      <c r="H4682" s="104" t="str">
        <f t="shared" si="78"/>
        <v/>
      </c>
      <c r="I4682" s="104"/>
      <c r="J4682" s="110" t="s">
        <v>9051</v>
      </c>
      <c r="K4682" s="110" t="s">
        <v>1095</v>
      </c>
      <c r="L4682" s="10" t="s">
        <v>13513</v>
      </c>
    </row>
    <row r="4683" spans="7:12" ht="15" x14ac:dyDescent="0.2">
      <c r="G4683" s="106"/>
      <c r="H4683" s="104" t="str">
        <f t="shared" si="78"/>
        <v/>
      </c>
      <c r="I4683" s="104"/>
      <c r="J4683" s="110" t="s">
        <v>9052</v>
      </c>
      <c r="K4683" s="110" t="s">
        <v>1095</v>
      </c>
      <c r="L4683" s="10" t="s">
        <v>13514</v>
      </c>
    </row>
    <row r="4684" spans="7:12" ht="15" x14ac:dyDescent="0.2">
      <c r="G4684" s="106"/>
      <c r="H4684" s="104" t="str">
        <f t="shared" si="78"/>
        <v/>
      </c>
      <c r="I4684" s="104"/>
      <c r="J4684" s="110" t="s">
        <v>9053</v>
      </c>
      <c r="K4684" s="110" t="s">
        <v>1095</v>
      </c>
      <c r="L4684" s="10" t="s">
        <v>13515</v>
      </c>
    </row>
    <row r="4685" spans="7:12" ht="15" x14ac:dyDescent="0.2">
      <c r="G4685" s="106"/>
      <c r="H4685" s="104" t="str">
        <f t="shared" si="78"/>
        <v/>
      </c>
      <c r="I4685" s="104"/>
      <c r="J4685" s="110" t="s">
        <v>9054</v>
      </c>
      <c r="K4685" s="110" t="s">
        <v>1095</v>
      </c>
      <c r="L4685" s="10" t="s">
        <v>13515</v>
      </c>
    </row>
    <row r="4686" spans="7:12" ht="15" x14ac:dyDescent="0.2">
      <c r="G4686" s="106"/>
      <c r="H4686" s="104" t="str">
        <f t="shared" si="78"/>
        <v/>
      </c>
      <c r="I4686" s="104"/>
      <c r="J4686" s="110" t="s">
        <v>9055</v>
      </c>
      <c r="K4686" s="110" t="s">
        <v>1095</v>
      </c>
      <c r="L4686" s="10" t="s">
        <v>13516</v>
      </c>
    </row>
    <row r="4687" spans="7:12" ht="15" x14ac:dyDescent="0.2">
      <c r="G4687" s="106"/>
      <c r="H4687" s="104" t="str">
        <f t="shared" si="78"/>
        <v/>
      </c>
      <c r="I4687" s="104"/>
      <c r="J4687" s="110" t="s">
        <v>14889</v>
      </c>
      <c r="K4687" s="110" t="s">
        <v>1095</v>
      </c>
      <c r="L4687" s="10" t="s">
        <v>13517</v>
      </c>
    </row>
    <row r="4688" spans="7:12" ht="15" x14ac:dyDescent="0.2">
      <c r="G4688" s="106"/>
      <c r="H4688" s="104" t="str">
        <f t="shared" si="78"/>
        <v/>
      </c>
      <c r="I4688" s="104"/>
      <c r="J4688" s="110" t="s">
        <v>14890</v>
      </c>
      <c r="K4688" s="110" t="s">
        <v>1095</v>
      </c>
      <c r="L4688" s="10" t="s">
        <v>13518</v>
      </c>
    </row>
    <row r="4689" spans="7:12" ht="15" x14ac:dyDescent="0.2">
      <c r="G4689" s="106"/>
      <c r="H4689" s="104" t="str">
        <f t="shared" si="78"/>
        <v/>
      </c>
      <c r="I4689" s="104"/>
      <c r="J4689" s="110" t="s">
        <v>9056</v>
      </c>
      <c r="K4689" s="110" t="s">
        <v>1095</v>
      </c>
      <c r="L4689" s="10" t="s">
        <v>13519</v>
      </c>
    </row>
    <row r="4690" spans="7:12" ht="15" x14ac:dyDescent="0.2">
      <c r="G4690" s="106"/>
      <c r="H4690" s="104" t="str">
        <f t="shared" si="78"/>
        <v/>
      </c>
      <c r="I4690" s="104"/>
      <c r="J4690" s="110" t="s">
        <v>14891</v>
      </c>
      <c r="K4690" s="110" t="s">
        <v>1095</v>
      </c>
      <c r="L4690" s="10" t="s">
        <v>13520</v>
      </c>
    </row>
    <row r="4691" spans="7:12" ht="15" x14ac:dyDescent="0.2">
      <c r="G4691" s="106"/>
      <c r="H4691" s="104" t="str">
        <f t="shared" si="78"/>
        <v/>
      </c>
      <c r="I4691" s="104"/>
      <c r="J4691" s="110" t="s">
        <v>14892</v>
      </c>
      <c r="K4691" s="110" t="s">
        <v>1095</v>
      </c>
      <c r="L4691" s="10" t="s">
        <v>13521</v>
      </c>
    </row>
    <row r="4692" spans="7:12" ht="15" x14ac:dyDescent="0.2">
      <c r="G4692" s="106"/>
      <c r="H4692" s="104" t="str">
        <f t="shared" si="78"/>
        <v/>
      </c>
      <c r="I4692" s="104"/>
      <c r="J4692" s="110" t="s">
        <v>9057</v>
      </c>
      <c r="K4692" s="110" t="s">
        <v>1095</v>
      </c>
      <c r="L4692" s="10" t="s">
        <v>1095</v>
      </c>
    </row>
    <row r="4693" spans="7:12" ht="15" x14ac:dyDescent="0.2">
      <c r="G4693" s="106"/>
      <c r="H4693" s="104" t="str">
        <f t="shared" si="78"/>
        <v/>
      </c>
      <c r="I4693" s="104"/>
      <c r="J4693" s="110" t="s">
        <v>9058</v>
      </c>
      <c r="K4693" s="110" t="s">
        <v>1095</v>
      </c>
      <c r="L4693" s="10" t="s">
        <v>13522</v>
      </c>
    </row>
    <row r="4694" spans="7:12" ht="15" x14ac:dyDescent="0.2">
      <c r="G4694" s="106"/>
      <c r="H4694" s="104" t="str">
        <f t="shared" si="78"/>
        <v/>
      </c>
      <c r="I4694" s="104"/>
      <c r="J4694" s="110" t="s">
        <v>9059</v>
      </c>
      <c r="K4694" s="110" t="s">
        <v>1095</v>
      </c>
      <c r="L4694" s="10" t="s">
        <v>13523</v>
      </c>
    </row>
    <row r="4695" spans="7:12" ht="15" x14ac:dyDescent="0.2">
      <c r="G4695" s="106"/>
      <c r="H4695" s="104" t="str">
        <f t="shared" si="78"/>
        <v/>
      </c>
      <c r="I4695" s="104"/>
      <c r="J4695" s="110" t="s">
        <v>9060</v>
      </c>
      <c r="K4695" s="110" t="s">
        <v>1095</v>
      </c>
      <c r="L4695" s="10" t="s">
        <v>13524</v>
      </c>
    </row>
    <row r="4696" spans="7:12" ht="15" x14ac:dyDescent="0.2">
      <c r="G4696" s="106"/>
      <c r="H4696" s="104" t="str">
        <f t="shared" si="78"/>
        <v/>
      </c>
      <c r="I4696" s="104"/>
      <c r="J4696" s="110" t="s">
        <v>9061</v>
      </c>
      <c r="K4696" s="110" t="s">
        <v>1095</v>
      </c>
      <c r="L4696" s="10" t="s">
        <v>13525</v>
      </c>
    </row>
    <row r="4697" spans="7:12" ht="15" x14ac:dyDescent="0.2">
      <c r="G4697" s="106"/>
      <c r="H4697" s="104" t="str">
        <f t="shared" si="78"/>
        <v/>
      </c>
      <c r="I4697" s="104"/>
      <c r="J4697" s="110" t="s">
        <v>9062</v>
      </c>
      <c r="K4697" s="110" t="s">
        <v>1095</v>
      </c>
      <c r="L4697" s="10" t="s">
        <v>13526</v>
      </c>
    </row>
    <row r="4698" spans="7:12" ht="15" x14ac:dyDescent="0.2">
      <c r="G4698" s="106"/>
      <c r="H4698" s="104" t="str">
        <f t="shared" si="78"/>
        <v/>
      </c>
      <c r="I4698" s="104"/>
      <c r="J4698" s="110" t="s">
        <v>9063</v>
      </c>
      <c r="K4698" s="110" t="s">
        <v>1095</v>
      </c>
      <c r="L4698" s="10" t="s">
        <v>13527</v>
      </c>
    </row>
    <row r="4699" spans="7:12" ht="15" x14ac:dyDescent="0.2">
      <c r="G4699" s="106"/>
      <c r="H4699" s="104" t="str">
        <f t="shared" si="78"/>
        <v/>
      </c>
      <c r="I4699" s="104" t="s">
        <v>15325</v>
      </c>
      <c r="J4699" s="110" t="s">
        <v>9064</v>
      </c>
      <c r="K4699" s="135" t="s">
        <v>15344</v>
      </c>
      <c r="L4699" s="10" t="s">
        <v>1095</v>
      </c>
    </row>
    <row r="4700" spans="7:12" ht="15" x14ac:dyDescent="0.2">
      <c r="G4700" s="106"/>
      <c r="H4700" s="104" t="str">
        <f t="shared" si="78"/>
        <v/>
      </c>
      <c r="I4700" s="104"/>
      <c r="J4700" s="110" t="s">
        <v>9065</v>
      </c>
      <c r="K4700" s="110" t="s">
        <v>1095</v>
      </c>
      <c r="L4700" s="10" t="s">
        <v>13528</v>
      </c>
    </row>
    <row r="4701" spans="7:12" ht="15" x14ac:dyDescent="0.2">
      <c r="G4701" s="106"/>
      <c r="H4701" s="104" t="str">
        <f t="shared" si="78"/>
        <v/>
      </c>
      <c r="I4701" s="104"/>
      <c r="J4701" s="110" t="s">
        <v>9066</v>
      </c>
      <c r="K4701" s="110" t="s">
        <v>1095</v>
      </c>
      <c r="L4701" s="10" t="s">
        <v>13530</v>
      </c>
    </row>
    <row r="4702" spans="7:12" ht="15" x14ac:dyDescent="0.2">
      <c r="G4702" s="106"/>
      <c r="H4702" s="104" t="str">
        <f t="shared" si="78"/>
        <v/>
      </c>
      <c r="I4702" s="104"/>
      <c r="J4702" s="110" t="s">
        <v>9067</v>
      </c>
      <c r="K4702" s="110" t="s">
        <v>1095</v>
      </c>
      <c r="L4702" s="10" t="s">
        <v>13531</v>
      </c>
    </row>
    <row r="4703" spans="7:12" ht="15" x14ac:dyDescent="0.2">
      <c r="G4703" s="106"/>
      <c r="H4703" s="104" t="str">
        <f t="shared" si="78"/>
        <v/>
      </c>
      <c r="I4703" s="104"/>
      <c r="J4703" s="110" t="s">
        <v>9068</v>
      </c>
      <c r="K4703" s="110" t="s">
        <v>1095</v>
      </c>
      <c r="L4703" s="10" t="s">
        <v>13532</v>
      </c>
    </row>
    <row r="4704" spans="7:12" ht="15" x14ac:dyDescent="0.2">
      <c r="G4704" s="106"/>
      <c r="H4704" s="104" t="str">
        <f t="shared" si="78"/>
        <v/>
      </c>
      <c r="I4704" s="104"/>
      <c r="J4704" s="110" t="s">
        <v>9069</v>
      </c>
      <c r="K4704" s="110" t="s">
        <v>1095</v>
      </c>
      <c r="L4704" s="10" t="s">
        <v>13533</v>
      </c>
    </row>
    <row r="4705" spans="7:12" ht="15" x14ac:dyDescent="0.2">
      <c r="G4705" s="106"/>
      <c r="H4705" s="104" t="str">
        <f t="shared" si="78"/>
        <v/>
      </c>
      <c r="I4705" s="104"/>
      <c r="J4705" s="110" t="s">
        <v>9070</v>
      </c>
      <c r="K4705" s="110" t="s">
        <v>1095</v>
      </c>
      <c r="L4705" s="10" t="s">
        <v>13534</v>
      </c>
    </row>
    <row r="4706" spans="7:12" ht="15" x14ac:dyDescent="0.2">
      <c r="G4706" s="106"/>
      <c r="H4706" s="104" t="str">
        <f t="shared" si="78"/>
        <v/>
      </c>
      <c r="I4706" s="104"/>
      <c r="J4706" s="110" t="s">
        <v>9071</v>
      </c>
      <c r="K4706" s="110" t="s">
        <v>1095</v>
      </c>
      <c r="L4706" s="10" t="s">
        <v>13535</v>
      </c>
    </row>
    <row r="4707" spans="7:12" ht="15" x14ac:dyDescent="0.2">
      <c r="G4707" s="106"/>
      <c r="H4707" s="104" t="str">
        <f t="shared" si="78"/>
        <v/>
      </c>
      <c r="I4707" s="104"/>
      <c r="J4707" s="110" t="s">
        <v>14893</v>
      </c>
      <c r="K4707" s="110" t="s">
        <v>1095</v>
      </c>
      <c r="L4707" s="10" t="s">
        <v>13536</v>
      </c>
    </row>
    <row r="4708" spans="7:12" ht="15" x14ac:dyDescent="0.2">
      <c r="G4708" s="106"/>
      <c r="H4708" s="104" t="str">
        <f t="shared" si="78"/>
        <v/>
      </c>
      <c r="I4708" s="104"/>
      <c r="J4708" s="110" t="s">
        <v>14894</v>
      </c>
      <c r="K4708" s="110" t="s">
        <v>1095</v>
      </c>
      <c r="L4708" s="10" t="s">
        <v>13538</v>
      </c>
    </row>
    <row r="4709" spans="7:12" ht="15" x14ac:dyDescent="0.2">
      <c r="G4709" s="106"/>
      <c r="H4709" s="104" t="str">
        <f t="shared" si="78"/>
        <v/>
      </c>
      <c r="I4709" s="104"/>
      <c r="J4709" s="110" t="s">
        <v>14895</v>
      </c>
      <c r="K4709" s="110" t="s">
        <v>1095</v>
      </c>
      <c r="L4709" s="10" t="s">
        <v>13539</v>
      </c>
    </row>
    <row r="4710" spans="7:12" ht="15" x14ac:dyDescent="0.2">
      <c r="G4710" s="106"/>
      <c r="H4710" s="104" t="str">
        <f t="shared" si="78"/>
        <v/>
      </c>
      <c r="I4710" s="104"/>
      <c r="J4710" s="110" t="s">
        <v>14896</v>
      </c>
      <c r="K4710" s="110" t="s">
        <v>1095</v>
      </c>
      <c r="L4710" s="10" t="s">
        <v>13540</v>
      </c>
    </row>
    <row r="4711" spans="7:12" ht="15" x14ac:dyDescent="0.2">
      <c r="G4711" s="106"/>
      <c r="H4711" s="104" t="str">
        <f t="shared" si="78"/>
        <v/>
      </c>
      <c r="I4711" s="104"/>
      <c r="J4711" s="110" t="s">
        <v>9073</v>
      </c>
      <c r="K4711" s="110" t="s">
        <v>1095</v>
      </c>
      <c r="L4711" s="10" t="s">
        <v>13541</v>
      </c>
    </row>
    <row r="4712" spans="7:12" ht="15" x14ac:dyDescent="0.2">
      <c r="G4712" s="106"/>
      <c r="H4712" s="104" t="str">
        <f t="shared" si="78"/>
        <v/>
      </c>
      <c r="I4712" s="104"/>
      <c r="J4712" s="110" t="s">
        <v>9074</v>
      </c>
      <c r="K4712" s="110" t="s">
        <v>1095</v>
      </c>
      <c r="L4712" s="10" t="s">
        <v>13542</v>
      </c>
    </row>
    <row r="4713" spans="7:12" ht="15" x14ac:dyDescent="0.2">
      <c r="G4713" s="106"/>
      <c r="H4713" s="104" t="str">
        <f t="shared" si="78"/>
        <v/>
      </c>
      <c r="I4713" s="104"/>
      <c r="J4713" s="110" t="s">
        <v>9075</v>
      </c>
      <c r="K4713" s="110" t="s">
        <v>1095</v>
      </c>
      <c r="L4713" s="10" t="s">
        <v>13543</v>
      </c>
    </row>
    <row r="4714" spans="7:12" ht="15" x14ac:dyDescent="0.2">
      <c r="G4714" s="106"/>
      <c r="H4714" s="104" t="str">
        <f t="shared" si="78"/>
        <v/>
      </c>
      <c r="I4714" s="104"/>
      <c r="J4714" s="110" t="s">
        <v>9076</v>
      </c>
      <c r="K4714" s="110" t="s">
        <v>1095</v>
      </c>
      <c r="L4714" s="10" t="s">
        <v>13544</v>
      </c>
    </row>
    <row r="4715" spans="7:12" ht="15" x14ac:dyDescent="0.2">
      <c r="G4715" s="106"/>
      <c r="H4715" s="104" t="str">
        <f t="shared" si="78"/>
        <v/>
      </c>
      <c r="I4715" s="104"/>
      <c r="J4715" s="110" t="s">
        <v>9079</v>
      </c>
      <c r="K4715" s="110" t="s">
        <v>1095</v>
      </c>
      <c r="L4715" s="10" t="s">
        <v>13546</v>
      </c>
    </row>
    <row r="4716" spans="7:12" ht="15" x14ac:dyDescent="0.2">
      <c r="G4716" s="106"/>
      <c r="H4716" s="104" t="str">
        <f t="shared" si="78"/>
        <v/>
      </c>
      <c r="I4716" s="104"/>
      <c r="J4716" s="110" t="s">
        <v>9080</v>
      </c>
      <c r="K4716" s="110" t="s">
        <v>1095</v>
      </c>
      <c r="L4716" s="10" t="s">
        <v>13547</v>
      </c>
    </row>
    <row r="4717" spans="7:12" ht="15" x14ac:dyDescent="0.2">
      <c r="G4717" s="106"/>
      <c r="H4717" s="104" t="str">
        <f t="shared" si="78"/>
        <v/>
      </c>
      <c r="I4717" s="104"/>
      <c r="J4717" s="110" t="s">
        <v>14897</v>
      </c>
      <c r="K4717" s="110" t="s">
        <v>1095</v>
      </c>
      <c r="L4717" s="10" t="s">
        <v>13548</v>
      </c>
    </row>
    <row r="4718" spans="7:12" ht="15" x14ac:dyDescent="0.2">
      <c r="G4718" s="106"/>
      <c r="H4718" s="104" t="str">
        <f t="shared" si="78"/>
        <v/>
      </c>
      <c r="I4718" s="104"/>
      <c r="J4718" s="110" t="s">
        <v>14898</v>
      </c>
      <c r="K4718" s="110" t="s">
        <v>1095</v>
      </c>
      <c r="L4718" s="10" t="s">
        <v>13549</v>
      </c>
    </row>
    <row r="4719" spans="7:12" ht="15" x14ac:dyDescent="0.2">
      <c r="G4719" s="106"/>
      <c r="H4719" s="104" t="str">
        <f t="shared" si="78"/>
        <v/>
      </c>
      <c r="I4719" s="104"/>
      <c r="J4719" s="110" t="s">
        <v>14899</v>
      </c>
      <c r="K4719" s="110" t="s">
        <v>1095</v>
      </c>
      <c r="L4719" s="10" t="s">
        <v>13550</v>
      </c>
    </row>
    <row r="4720" spans="7:12" ht="15" x14ac:dyDescent="0.2">
      <c r="G4720" s="106"/>
      <c r="H4720" s="104" t="str">
        <f t="shared" si="78"/>
        <v/>
      </c>
      <c r="I4720" s="104"/>
      <c r="J4720" s="110" t="s">
        <v>14900</v>
      </c>
      <c r="K4720" s="110" t="s">
        <v>1095</v>
      </c>
      <c r="L4720" s="10" t="s">
        <v>13551</v>
      </c>
    </row>
    <row r="4721" spans="7:12" ht="15" x14ac:dyDescent="0.2">
      <c r="G4721" s="106"/>
      <c r="H4721" s="104" t="str">
        <f t="shared" si="78"/>
        <v/>
      </c>
      <c r="I4721" s="104"/>
      <c r="J4721" s="110" t="s">
        <v>9081</v>
      </c>
      <c r="K4721" s="110" t="s">
        <v>1095</v>
      </c>
      <c r="L4721" s="10" t="s">
        <v>13552</v>
      </c>
    </row>
    <row r="4722" spans="7:12" ht="15" x14ac:dyDescent="0.2">
      <c r="G4722" s="106"/>
      <c r="H4722" s="104" t="str">
        <f t="shared" si="78"/>
        <v/>
      </c>
      <c r="I4722" s="104"/>
      <c r="J4722" s="110" t="s">
        <v>9082</v>
      </c>
      <c r="K4722" s="110" t="s">
        <v>1095</v>
      </c>
      <c r="L4722" s="10" t="s">
        <v>13554</v>
      </c>
    </row>
    <row r="4723" spans="7:12" ht="15" x14ac:dyDescent="0.2">
      <c r="G4723" s="106"/>
      <c r="H4723" s="104" t="str">
        <f t="shared" si="78"/>
        <v/>
      </c>
      <c r="I4723" s="104"/>
      <c r="J4723" s="110" t="s">
        <v>9083</v>
      </c>
      <c r="K4723" s="110" t="s">
        <v>1095</v>
      </c>
      <c r="L4723" s="10" t="s">
        <v>13555</v>
      </c>
    </row>
    <row r="4724" spans="7:12" ht="15" x14ac:dyDescent="0.2">
      <c r="G4724" s="106"/>
      <c r="H4724" s="104" t="str">
        <f t="shared" si="78"/>
        <v/>
      </c>
      <c r="I4724" s="104"/>
      <c r="J4724" s="110" t="s">
        <v>9084</v>
      </c>
      <c r="K4724" s="110" t="s">
        <v>1095</v>
      </c>
      <c r="L4724" s="10" t="s">
        <v>13556</v>
      </c>
    </row>
    <row r="4725" spans="7:12" ht="15" x14ac:dyDescent="0.2">
      <c r="G4725" s="106"/>
      <c r="H4725" s="104" t="str">
        <f t="shared" si="78"/>
        <v/>
      </c>
      <c r="I4725" s="104"/>
      <c r="J4725" s="110" t="s">
        <v>9085</v>
      </c>
      <c r="K4725" s="110" t="s">
        <v>1095</v>
      </c>
      <c r="L4725" s="10" t="s">
        <v>13557</v>
      </c>
    </row>
    <row r="4726" spans="7:12" ht="15" x14ac:dyDescent="0.2">
      <c r="G4726" s="106"/>
      <c r="H4726" s="104" t="str">
        <f t="shared" si="78"/>
        <v/>
      </c>
      <c r="I4726" s="104"/>
      <c r="J4726" s="110" t="s">
        <v>9086</v>
      </c>
      <c r="K4726" s="110" t="s">
        <v>1095</v>
      </c>
      <c r="L4726" s="10" t="s">
        <v>13558</v>
      </c>
    </row>
    <row r="4727" spans="7:12" ht="15" x14ac:dyDescent="0.2">
      <c r="G4727" s="106"/>
      <c r="H4727" s="104" t="str">
        <f t="shared" si="78"/>
        <v/>
      </c>
      <c r="I4727" s="104"/>
      <c r="J4727" s="110" t="s">
        <v>9087</v>
      </c>
      <c r="K4727" s="110" t="s">
        <v>1095</v>
      </c>
      <c r="L4727" s="10" t="s">
        <v>13559</v>
      </c>
    </row>
    <row r="4728" spans="7:12" ht="15" x14ac:dyDescent="0.2">
      <c r="G4728" s="106"/>
      <c r="H4728" s="104" t="str">
        <f t="shared" si="78"/>
        <v/>
      </c>
      <c r="I4728" s="104"/>
      <c r="J4728" s="110" t="s">
        <v>9088</v>
      </c>
      <c r="K4728" s="110" t="s">
        <v>1095</v>
      </c>
      <c r="L4728" s="10" t="s">
        <v>13560</v>
      </c>
    </row>
    <row r="4729" spans="7:12" ht="15" x14ac:dyDescent="0.2">
      <c r="G4729" s="106"/>
      <c r="H4729" s="104" t="str">
        <f t="shared" si="78"/>
        <v/>
      </c>
      <c r="I4729" s="104"/>
      <c r="J4729" s="110" t="s">
        <v>9089</v>
      </c>
      <c r="K4729" s="110" t="s">
        <v>1095</v>
      </c>
      <c r="L4729" s="10" t="s">
        <v>13561</v>
      </c>
    </row>
    <row r="4730" spans="7:12" ht="15" x14ac:dyDescent="0.2">
      <c r="G4730" s="106"/>
      <c r="H4730" s="104" t="str">
        <f t="shared" si="78"/>
        <v/>
      </c>
      <c r="I4730" s="104"/>
      <c r="J4730" s="110" t="s">
        <v>9090</v>
      </c>
      <c r="K4730" s="110" t="s">
        <v>1095</v>
      </c>
      <c r="L4730" s="10" t="s">
        <v>13562</v>
      </c>
    </row>
    <row r="4731" spans="7:12" ht="15" x14ac:dyDescent="0.2">
      <c r="G4731" s="106"/>
      <c r="H4731" s="104" t="str">
        <f t="shared" si="78"/>
        <v/>
      </c>
      <c r="I4731" s="104"/>
      <c r="J4731" s="110" t="s">
        <v>9091</v>
      </c>
      <c r="K4731" s="110" t="s">
        <v>1095</v>
      </c>
      <c r="L4731" s="10" t="s">
        <v>13563</v>
      </c>
    </row>
    <row r="4732" spans="7:12" ht="15" x14ac:dyDescent="0.2">
      <c r="G4732" s="106"/>
      <c r="H4732" s="104" t="str">
        <f t="shared" si="78"/>
        <v/>
      </c>
      <c r="I4732" s="104"/>
      <c r="J4732" s="110" t="s">
        <v>9092</v>
      </c>
      <c r="K4732" s="110" t="s">
        <v>1095</v>
      </c>
      <c r="L4732" s="10" t="s">
        <v>13564</v>
      </c>
    </row>
    <row r="4733" spans="7:12" ht="15" x14ac:dyDescent="0.2">
      <c r="G4733" s="106"/>
      <c r="H4733" s="104" t="str">
        <f t="shared" si="78"/>
        <v/>
      </c>
      <c r="I4733" s="104"/>
      <c r="J4733" s="110" t="s">
        <v>14901</v>
      </c>
      <c r="K4733" s="110" t="s">
        <v>1095</v>
      </c>
      <c r="L4733" s="10" t="s">
        <v>13565</v>
      </c>
    </row>
    <row r="4734" spans="7:12" ht="15" x14ac:dyDescent="0.2">
      <c r="G4734" s="106"/>
      <c r="H4734" s="104" t="str">
        <f t="shared" si="78"/>
        <v/>
      </c>
      <c r="I4734" s="104"/>
      <c r="J4734" s="110" t="s">
        <v>14902</v>
      </c>
      <c r="K4734" s="110" t="s">
        <v>1095</v>
      </c>
      <c r="L4734" s="10" t="s">
        <v>13566</v>
      </c>
    </row>
    <row r="4735" spans="7:12" ht="15" x14ac:dyDescent="0.2">
      <c r="G4735" s="106"/>
      <c r="H4735" s="104" t="str">
        <f t="shared" si="78"/>
        <v/>
      </c>
      <c r="I4735" s="104"/>
      <c r="J4735" s="110" t="s">
        <v>9093</v>
      </c>
      <c r="K4735" s="110" t="s">
        <v>1095</v>
      </c>
      <c r="L4735" s="10" t="s">
        <v>13567</v>
      </c>
    </row>
    <row r="4736" spans="7:12" ht="15" x14ac:dyDescent="0.2">
      <c r="G4736" s="106"/>
      <c r="H4736" s="104" t="str">
        <f t="shared" si="78"/>
        <v/>
      </c>
      <c r="I4736" s="104"/>
      <c r="J4736" s="110" t="s">
        <v>14903</v>
      </c>
      <c r="K4736" s="110" t="s">
        <v>1095</v>
      </c>
      <c r="L4736" s="10" t="s">
        <v>13568</v>
      </c>
    </row>
    <row r="4737" spans="7:12" ht="15" x14ac:dyDescent="0.2">
      <c r="G4737" s="106"/>
      <c r="H4737" s="104" t="str">
        <f t="shared" si="78"/>
        <v/>
      </c>
      <c r="I4737" s="104"/>
      <c r="J4737" s="110" t="s">
        <v>9094</v>
      </c>
      <c r="K4737" s="110" t="s">
        <v>1095</v>
      </c>
      <c r="L4737" s="10" t="s">
        <v>13569</v>
      </c>
    </row>
    <row r="4738" spans="7:12" ht="15" x14ac:dyDescent="0.2">
      <c r="G4738" s="106"/>
      <c r="H4738" s="104" t="str">
        <f t="shared" si="78"/>
        <v/>
      </c>
      <c r="I4738" s="104"/>
      <c r="J4738" s="110" t="s">
        <v>14904</v>
      </c>
      <c r="K4738" s="110" t="s">
        <v>1095</v>
      </c>
      <c r="L4738" s="10" t="s">
        <v>13570</v>
      </c>
    </row>
    <row r="4739" spans="7:12" ht="15" x14ac:dyDescent="0.2">
      <c r="G4739" s="106"/>
      <c r="H4739" s="104" t="str">
        <f t="shared" si="78"/>
        <v/>
      </c>
      <c r="I4739" s="104"/>
      <c r="J4739" s="110" t="s">
        <v>14905</v>
      </c>
      <c r="K4739" s="110" t="s">
        <v>1095</v>
      </c>
      <c r="L4739" s="10" t="s">
        <v>13571</v>
      </c>
    </row>
    <row r="4740" spans="7:12" ht="15" x14ac:dyDescent="0.2">
      <c r="G4740" s="106"/>
      <c r="H4740" s="104" t="str">
        <f t="shared" si="78"/>
        <v/>
      </c>
      <c r="I4740" s="104"/>
      <c r="J4740" s="110" t="s">
        <v>14906</v>
      </c>
      <c r="K4740" s="110" t="s">
        <v>1095</v>
      </c>
      <c r="L4740" s="10" t="s">
        <v>13572</v>
      </c>
    </row>
    <row r="4741" spans="7:12" ht="15" x14ac:dyDescent="0.2">
      <c r="G4741" s="106"/>
      <c r="H4741" s="104" t="str">
        <f t="shared" si="78"/>
        <v/>
      </c>
      <c r="I4741" s="104"/>
      <c r="J4741" s="110" t="s">
        <v>14907</v>
      </c>
      <c r="K4741" s="110" t="s">
        <v>1095</v>
      </c>
      <c r="L4741" s="10" t="s">
        <v>13573</v>
      </c>
    </row>
    <row r="4742" spans="7:12" ht="15" x14ac:dyDescent="0.2">
      <c r="G4742" s="106"/>
      <c r="H4742" s="104" t="str">
        <f t="shared" si="78"/>
        <v/>
      </c>
      <c r="I4742" s="104"/>
      <c r="J4742" s="110" t="s">
        <v>14059</v>
      </c>
      <c r="K4742" s="110" t="s">
        <v>1095</v>
      </c>
      <c r="L4742" s="10" t="s">
        <v>13574</v>
      </c>
    </row>
    <row r="4743" spans="7:12" ht="15" x14ac:dyDescent="0.2">
      <c r="G4743" s="106"/>
      <c r="H4743" s="104" t="str">
        <f t="shared" si="78"/>
        <v/>
      </c>
      <c r="I4743" s="104"/>
      <c r="J4743" s="110" t="s">
        <v>9095</v>
      </c>
      <c r="K4743" s="110" t="s">
        <v>1095</v>
      </c>
      <c r="L4743" s="10" t="s">
        <v>13575</v>
      </c>
    </row>
    <row r="4744" spans="7:12" ht="15" x14ac:dyDescent="0.2">
      <c r="G4744" s="106"/>
      <c r="H4744" s="104" t="str">
        <f t="shared" si="78"/>
        <v/>
      </c>
      <c r="I4744" s="104"/>
      <c r="J4744" s="110" t="s">
        <v>9096</v>
      </c>
      <c r="K4744" s="110" t="s">
        <v>1095</v>
      </c>
      <c r="L4744" s="10" t="s">
        <v>13576</v>
      </c>
    </row>
    <row r="4745" spans="7:12" ht="15" x14ac:dyDescent="0.2">
      <c r="G4745" s="106"/>
      <c r="H4745" s="104" t="str">
        <f t="shared" ref="H4745:H4808" si="79">IF(I4745="","",IFERROR((INDEX(A:D,MATCH($I4745,D:D,0),2)),""))</f>
        <v/>
      </c>
      <c r="I4745" s="104"/>
      <c r="J4745" s="110" t="s">
        <v>9097</v>
      </c>
      <c r="K4745" s="110" t="s">
        <v>1095</v>
      </c>
      <c r="L4745" s="10" t="s">
        <v>13577</v>
      </c>
    </row>
    <row r="4746" spans="7:12" ht="15" x14ac:dyDescent="0.2">
      <c r="G4746" s="106"/>
      <c r="H4746" s="104" t="str">
        <f t="shared" si="79"/>
        <v/>
      </c>
      <c r="I4746" s="104"/>
      <c r="J4746" s="110" t="s">
        <v>9098</v>
      </c>
      <c r="K4746" s="110" t="s">
        <v>1095</v>
      </c>
      <c r="L4746" s="10" t="s">
        <v>13578</v>
      </c>
    </row>
    <row r="4747" spans="7:12" ht="15" x14ac:dyDescent="0.2">
      <c r="G4747" s="106"/>
      <c r="H4747" s="104" t="str">
        <f t="shared" si="79"/>
        <v/>
      </c>
      <c r="I4747" s="104"/>
      <c r="J4747" s="110" t="s">
        <v>9099</v>
      </c>
      <c r="K4747" s="110" t="s">
        <v>1095</v>
      </c>
      <c r="L4747" s="10" t="s">
        <v>13579</v>
      </c>
    </row>
    <row r="4748" spans="7:12" ht="15" x14ac:dyDescent="0.2">
      <c r="G4748" s="106"/>
      <c r="H4748" s="104" t="str">
        <f t="shared" si="79"/>
        <v/>
      </c>
      <c r="I4748" s="104"/>
      <c r="J4748" s="110" t="s">
        <v>14908</v>
      </c>
      <c r="K4748" s="110" t="s">
        <v>1095</v>
      </c>
      <c r="L4748" s="10" t="s">
        <v>13580</v>
      </c>
    </row>
    <row r="4749" spans="7:12" ht="15" x14ac:dyDescent="0.2">
      <c r="G4749" s="106"/>
      <c r="H4749" s="104" t="str">
        <f t="shared" si="79"/>
        <v/>
      </c>
      <c r="I4749" s="104"/>
      <c r="J4749" s="110" t="s">
        <v>14909</v>
      </c>
      <c r="K4749" s="110" t="s">
        <v>1095</v>
      </c>
      <c r="L4749" s="10" t="s">
        <v>13581</v>
      </c>
    </row>
    <row r="4750" spans="7:12" ht="15" x14ac:dyDescent="0.2">
      <c r="G4750" s="106"/>
      <c r="H4750" s="104" t="str">
        <f t="shared" si="79"/>
        <v/>
      </c>
      <c r="I4750" s="104"/>
      <c r="J4750" s="110" t="s">
        <v>9100</v>
      </c>
      <c r="K4750" s="110" t="s">
        <v>1095</v>
      </c>
      <c r="L4750" s="10" t="s">
        <v>13582</v>
      </c>
    </row>
    <row r="4751" spans="7:12" ht="15" x14ac:dyDescent="0.2">
      <c r="G4751" s="106"/>
      <c r="H4751" s="104" t="str">
        <f t="shared" si="79"/>
        <v/>
      </c>
      <c r="I4751" s="104" t="s">
        <v>141</v>
      </c>
      <c r="J4751" s="110" t="s">
        <v>9101</v>
      </c>
      <c r="K4751" s="110" t="s">
        <v>1095</v>
      </c>
      <c r="L4751" s="10" t="s">
        <v>13583</v>
      </c>
    </row>
    <row r="4752" spans="7:12" ht="15" x14ac:dyDescent="0.2">
      <c r="G4752" s="106"/>
      <c r="H4752" s="104" t="str">
        <f t="shared" si="79"/>
        <v/>
      </c>
      <c r="I4752" s="104"/>
      <c r="J4752" s="110" t="s">
        <v>9102</v>
      </c>
      <c r="K4752" s="110" t="s">
        <v>1095</v>
      </c>
      <c r="L4752" s="10" t="s">
        <v>13584</v>
      </c>
    </row>
    <row r="4753" spans="7:12" ht="15" x14ac:dyDescent="0.2">
      <c r="G4753" s="106"/>
      <c r="H4753" s="104" t="str">
        <f t="shared" si="79"/>
        <v/>
      </c>
      <c r="I4753" s="104"/>
      <c r="J4753" s="110" t="s">
        <v>9103</v>
      </c>
      <c r="K4753" s="110" t="s">
        <v>1095</v>
      </c>
      <c r="L4753" s="10" t="s">
        <v>13585</v>
      </c>
    </row>
    <row r="4754" spans="7:12" ht="15" x14ac:dyDescent="0.2">
      <c r="G4754" s="106"/>
      <c r="H4754" s="104" t="str">
        <f t="shared" si="79"/>
        <v/>
      </c>
      <c r="I4754" s="104"/>
      <c r="J4754" s="110" t="s">
        <v>9104</v>
      </c>
      <c r="K4754" s="110" t="s">
        <v>1095</v>
      </c>
      <c r="L4754" s="10" t="s">
        <v>13586</v>
      </c>
    </row>
    <row r="4755" spans="7:12" ht="15" x14ac:dyDescent="0.2">
      <c r="G4755" s="106"/>
      <c r="H4755" s="104" t="str">
        <f t="shared" si="79"/>
        <v/>
      </c>
      <c r="I4755" s="104"/>
      <c r="J4755" s="110" t="s">
        <v>15056</v>
      </c>
      <c r="K4755" s="110" t="s">
        <v>1095</v>
      </c>
      <c r="L4755" s="10" t="s">
        <v>13587</v>
      </c>
    </row>
    <row r="4756" spans="7:12" ht="15" x14ac:dyDescent="0.2">
      <c r="G4756" s="106"/>
      <c r="H4756" s="104" t="str">
        <f t="shared" si="79"/>
        <v/>
      </c>
      <c r="I4756" s="104"/>
      <c r="J4756" s="110" t="s">
        <v>9105</v>
      </c>
      <c r="K4756" s="110" t="s">
        <v>1095</v>
      </c>
      <c r="L4756" s="10" t="s">
        <v>13588</v>
      </c>
    </row>
    <row r="4757" spans="7:12" ht="15" x14ac:dyDescent="0.2">
      <c r="G4757" s="106"/>
      <c r="H4757" s="104" t="str">
        <f t="shared" si="79"/>
        <v/>
      </c>
      <c r="I4757" s="104"/>
      <c r="J4757" s="110" t="s">
        <v>14060</v>
      </c>
      <c r="K4757" s="110" t="s">
        <v>1095</v>
      </c>
      <c r="L4757" s="10" t="s">
        <v>13589</v>
      </c>
    </row>
    <row r="4758" spans="7:12" ht="15" x14ac:dyDescent="0.2">
      <c r="G4758" s="106"/>
      <c r="H4758" s="104" t="str">
        <f t="shared" si="79"/>
        <v/>
      </c>
      <c r="I4758" s="104"/>
      <c r="J4758" s="110" t="s">
        <v>9106</v>
      </c>
      <c r="K4758" s="110" t="s">
        <v>1095</v>
      </c>
      <c r="L4758" s="10" t="s">
        <v>13590</v>
      </c>
    </row>
    <row r="4759" spans="7:12" ht="15" x14ac:dyDescent="0.2">
      <c r="G4759" s="106"/>
      <c r="H4759" s="104" t="str">
        <f t="shared" si="79"/>
        <v/>
      </c>
      <c r="I4759" s="104"/>
      <c r="J4759" s="110" t="s">
        <v>9107</v>
      </c>
      <c r="K4759" s="110" t="s">
        <v>1095</v>
      </c>
      <c r="L4759" s="10" t="s">
        <v>13591</v>
      </c>
    </row>
    <row r="4760" spans="7:12" ht="15" x14ac:dyDescent="0.2">
      <c r="G4760" s="106"/>
      <c r="H4760" s="104" t="str">
        <f t="shared" si="79"/>
        <v/>
      </c>
      <c r="I4760" s="104"/>
      <c r="J4760" s="110" t="s">
        <v>9108</v>
      </c>
      <c r="K4760" s="110" t="s">
        <v>1095</v>
      </c>
      <c r="L4760" s="10" t="s">
        <v>13592</v>
      </c>
    </row>
    <row r="4761" spans="7:12" ht="15" x14ac:dyDescent="0.2">
      <c r="G4761" s="106"/>
      <c r="H4761" s="104" t="str">
        <f t="shared" si="79"/>
        <v/>
      </c>
      <c r="I4761" s="104"/>
      <c r="J4761" s="110" t="s">
        <v>9109</v>
      </c>
      <c r="K4761" s="110" t="s">
        <v>1095</v>
      </c>
      <c r="L4761" s="10" t="s">
        <v>13593</v>
      </c>
    </row>
    <row r="4762" spans="7:12" ht="15" x14ac:dyDescent="0.2">
      <c r="G4762" s="106"/>
      <c r="H4762" s="104" t="str">
        <f t="shared" si="79"/>
        <v/>
      </c>
      <c r="I4762" s="104"/>
      <c r="J4762" s="110" t="s">
        <v>9110</v>
      </c>
      <c r="K4762" s="110" t="s">
        <v>1095</v>
      </c>
      <c r="L4762" s="10" t="s">
        <v>13594</v>
      </c>
    </row>
    <row r="4763" spans="7:12" ht="15" x14ac:dyDescent="0.2">
      <c r="G4763" s="106"/>
      <c r="H4763" s="104" t="str">
        <f t="shared" si="79"/>
        <v/>
      </c>
      <c r="I4763" s="104"/>
      <c r="J4763" s="110" t="s">
        <v>9111</v>
      </c>
      <c r="K4763" s="110" t="s">
        <v>1095</v>
      </c>
      <c r="L4763" s="10" t="s">
        <v>13595</v>
      </c>
    </row>
    <row r="4764" spans="7:12" ht="15" x14ac:dyDescent="0.2">
      <c r="G4764" s="106"/>
      <c r="H4764" s="104" t="str">
        <f t="shared" si="79"/>
        <v/>
      </c>
      <c r="I4764" s="104"/>
      <c r="J4764" s="110" t="s">
        <v>15057</v>
      </c>
      <c r="K4764" s="110" t="s">
        <v>1095</v>
      </c>
      <c r="L4764" s="10" t="s">
        <v>13596</v>
      </c>
    </row>
    <row r="4765" spans="7:12" ht="15" x14ac:dyDescent="0.2">
      <c r="G4765" s="106"/>
      <c r="H4765" s="104" t="str">
        <f t="shared" si="79"/>
        <v/>
      </c>
      <c r="I4765" s="104"/>
      <c r="J4765" s="110" t="s">
        <v>9112</v>
      </c>
      <c r="K4765" s="110" t="s">
        <v>1095</v>
      </c>
      <c r="L4765" s="10" t="s">
        <v>13597</v>
      </c>
    </row>
    <row r="4766" spans="7:12" ht="15" x14ac:dyDescent="0.2">
      <c r="G4766" s="106"/>
      <c r="H4766" s="104" t="str">
        <f t="shared" si="79"/>
        <v/>
      </c>
      <c r="I4766" s="104"/>
      <c r="J4766" s="110" t="s">
        <v>14910</v>
      </c>
      <c r="K4766" s="110" t="s">
        <v>1095</v>
      </c>
      <c r="L4766" s="10" t="s">
        <v>13598</v>
      </c>
    </row>
    <row r="4767" spans="7:12" ht="15" x14ac:dyDescent="0.2">
      <c r="G4767" s="106"/>
      <c r="H4767" s="104" t="str">
        <f t="shared" si="79"/>
        <v/>
      </c>
      <c r="I4767" s="104"/>
      <c r="J4767" s="110" t="s">
        <v>9113</v>
      </c>
      <c r="K4767" s="110" t="s">
        <v>1095</v>
      </c>
      <c r="L4767" s="10" t="s">
        <v>13599</v>
      </c>
    </row>
    <row r="4768" spans="7:12" ht="15" x14ac:dyDescent="0.2">
      <c r="G4768" s="106"/>
      <c r="H4768" s="104" t="str">
        <f t="shared" si="79"/>
        <v/>
      </c>
      <c r="I4768" s="104"/>
      <c r="J4768" s="110" t="s">
        <v>9115</v>
      </c>
      <c r="K4768" s="110" t="s">
        <v>1095</v>
      </c>
      <c r="L4768" s="10" t="s">
        <v>13600</v>
      </c>
    </row>
    <row r="4769" spans="7:12" ht="15" x14ac:dyDescent="0.2">
      <c r="G4769" s="106"/>
      <c r="H4769" s="104" t="str">
        <f t="shared" si="79"/>
        <v/>
      </c>
      <c r="I4769" s="104"/>
      <c r="J4769" s="110" t="s">
        <v>9116</v>
      </c>
      <c r="K4769" s="110" t="s">
        <v>1095</v>
      </c>
      <c r="L4769" s="10" t="s">
        <v>13601</v>
      </c>
    </row>
    <row r="4770" spans="7:12" ht="15" x14ac:dyDescent="0.2">
      <c r="G4770" s="106"/>
      <c r="H4770" s="104" t="str">
        <f t="shared" si="79"/>
        <v/>
      </c>
      <c r="I4770" s="104"/>
      <c r="J4770" s="110" t="s">
        <v>9117</v>
      </c>
      <c r="K4770" s="110" t="s">
        <v>1095</v>
      </c>
      <c r="L4770" s="10" t="s">
        <v>13602</v>
      </c>
    </row>
    <row r="4771" spans="7:12" ht="15" x14ac:dyDescent="0.2">
      <c r="G4771" s="106"/>
      <c r="H4771" s="104" t="str">
        <f t="shared" si="79"/>
        <v/>
      </c>
      <c r="I4771" s="104"/>
      <c r="J4771" s="110" t="s">
        <v>9118</v>
      </c>
      <c r="K4771" s="110" t="s">
        <v>1095</v>
      </c>
      <c r="L4771" s="10" t="s">
        <v>13603</v>
      </c>
    </row>
    <row r="4772" spans="7:12" ht="15" x14ac:dyDescent="0.2">
      <c r="G4772" s="106"/>
      <c r="H4772" s="104" t="str">
        <f t="shared" si="79"/>
        <v/>
      </c>
      <c r="I4772" s="104"/>
      <c r="J4772" s="110" t="s">
        <v>9120</v>
      </c>
      <c r="K4772" s="110" t="s">
        <v>1095</v>
      </c>
      <c r="L4772" s="10" t="s">
        <v>13605</v>
      </c>
    </row>
    <row r="4773" spans="7:12" ht="15" x14ac:dyDescent="0.2">
      <c r="G4773" s="106"/>
      <c r="H4773" s="104" t="str">
        <f t="shared" si="79"/>
        <v/>
      </c>
      <c r="I4773" s="104"/>
      <c r="J4773" s="110" t="s">
        <v>9121</v>
      </c>
      <c r="K4773" s="110" t="s">
        <v>1095</v>
      </c>
      <c r="L4773" s="10" t="s">
        <v>13604</v>
      </c>
    </row>
    <row r="4774" spans="7:12" ht="15" x14ac:dyDescent="0.2">
      <c r="G4774" s="106"/>
      <c r="H4774" s="104" t="str">
        <f t="shared" si="79"/>
        <v/>
      </c>
      <c r="I4774" s="104"/>
      <c r="J4774" s="110" t="s">
        <v>9122</v>
      </c>
      <c r="K4774" s="110" t="s">
        <v>1095</v>
      </c>
      <c r="L4774" s="10" t="s">
        <v>13606</v>
      </c>
    </row>
    <row r="4775" spans="7:12" ht="15" x14ac:dyDescent="0.2">
      <c r="G4775" s="106"/>
      <c r="H4775" s="104" t="str">
        <f t="shared" si="79"/>
        <v/>
      </c>
      <c r="I4775" s="104"/>
      <c r="J4775" s="110" t="s">
        <v>9123</v>
      </c>
      <c r="K4775" s="110" t="s">
        <v>1095</v>
      </c>
      <c r="L4775" s="10" t="s">
        <v>13607</v>
      </c>
    </row>
    <row r="4776" spans="7:12" ht="15" x14ac:dyDescent="0.2">
      <c r="G4776" s="106"/>
      <c r="H4776" s="104" t="str">
        <f t="shared" si="79"/>
        <v/>
      </c>
      <c r="I4776" s="104"/>
      <c r="J4776" s="110" t="s">
        <v>14911</v>
      </c>
      <c r="K4776" s="110" t="s">
        <v>1095</v>
      </c>
      <c r="L4776" s="10" t="s">
        <v>13608</v>
      </c>
    </row>
    <row r="4777" spans="7:12" ht="15" x14ac:dyDescent="0.2">
      <c r="G4777" s="106"/>
      <c r="H4777" s="104" t="str">
        <f t="shared" si="79"/>
        <v/>
      </c>
      <c r="I4777" s="104"/>
      <c r="J4777" s="110" t="s">
        <v>9124</v>
      </c>
      <c r="K4777" s="110" t="s">
        <v>1095</v>
      </c>
      <c r="L4777" s="10" t="s">
        <v>13609</v>
      </c>
    </row>
    <row r="4778" spans="7:12" ht="15" x14ac:dyDescent="0.2">
      <c r="G4778" s="106"/>
      <c r="H4778" s="104" t="str">
        <f t="shared" si="79"/>
        <v/>
      </c>
      <c r="I4778" s="104"/>
      <c r="J4778" s="110" t="s">
        <v>9125</v>
      </c>
      <c r="K4778" s="110" t="s">
        <v>1095</v>
      </c>
      <c r="L4778" s="10" t="s">
        <v>13610</v>
      </c>
    </row>
    <row r="4779" spans="7:12" ht="15" x14ac:dyDescent="0.2">
      <c r="G4779" s="106"/>
      <c r="H4779" s="104" t="str">
        <f t="shared" si="79"/>
        <v/>
      </c>
      <c r="I4779" s="104"/>
      <c r="J4779" s="110" t="s">
        <v>9126</v>
      </c>
      <c r="K4779" s="110" t="s">
        <v>1095</v>
      </c>
      <c r="L4779" s="10" t="s">
        <v>13611</v>
      </c>
    </row>
    <row r="4780" spans="7:12" ht="15" x14ac:dyDescent="0.2">
      <c r="G4780" s="106"/>
      <c r="H4780" s="104" t="str">
        <f t="shared" si="79"/>
        <v/>
      </c>
      <c r="I4780" s="104"/>
      <c r="J4780" s="110" t="s">
        <v>14912</v>
      </c>
      <c r="K4780" s="110" t="s">
        <v>1095</v>
      </c>
      <c r="L4780" s="10" t="s">
        <v>13612</v>
      </c>
    </row>
    <row r="4781" spans="7:12" ht="15" x14ac:dyDescent="0.2">
      <c r="G4781" s="106"/>
      <c r="H4781" s="104" t="str">
        <f t="shared" si="79"/>
        <v/>
      </c>
      <c r="I4781" s="104"/>
      <c r="J4781" s="110" t="s">
        <v>9128</v>
      </c>
      <c r="K4781" s="110" t="s">
        <v>1095</v>
      </c>
      <c r="L4781" s="10" t="s">
        <v>13614</v>
      </c>
    </row>
    <row r="4782" spans="7:12" ht="15" x14ac:dyDescent="0.2">
      <c r="G4782" s="106"/>
      <c r="H4782" s="104" t="str">
        <f t="shared" si="79"/>
        <v/>
      </c>
      <c r="I4782" s="104"/>
      <c r="J4782" s="110" t="s">
        <v>14913</v>
      </c>
      <c r="K4782" s="110" t="s">
        <v>1095</v>
      </c>
      <c r="L4782" s="10" t="s">
        <v>13615</v>
      </c>
    </row>
    <row r="4783" spans="7:12" ht="15" x14ac:dyDescent="0.2">
      <c r="G4783" s="106"/>
      <c r="H4783" s="104" t="str">
        <f t="shared" si="79"/>
        <v/>
      </c>
      <c r="I4783" s="104"/>
      <c r="J4783" s="110" t="s">
        <v>9129</v>
      </c>
      <c r="K4783" s="110" t="s">
        <v>1095</v>
      </c>
      <c r="L4783" s="10" t="s">
        <v>13616</v>
      </c>
    </row>
    <row r="4784" spans="7:12" ht="15" x14ac:dyDescent="0.2">
      <c r="G4784" s="106"/>
      <c r="H4784" s="104" t="str">
        <f t="shared" si="79"/>
        <v/>
      </c>
      <c r="I4784" s="104"/>
      <c r="J4784" s="110" t="s">
        <v>9130</v>
      </c>
      <c r="K4784" s="110" t="s">
        <v>1095</v>
      </c>
      <c r="L4784" s="10" t="s">
        <v>13617</v>
      </c>
    </row>
    <row r="4785" spans="7:12" ht="15" x14ac:dyDescent="0.2">
      <c r="G4785" s="106"/>
      <c r="H4785" s="104" t="str">
        <f t="shared" si="79"/>
        <v/>
      </c>
      <c r="I4785" s="104"/>
      <c r="J4785" s="110" t="s">
        <v>9131</v>
      </c>
      <c r="K4785" s="110" t="s">
        <v>1095</v>
      </c>
      <c r="L4785" s="10" t="s">
        <v>13618</v>
      </c>
    </row>
    <row r="4786" spans="7:12" ht="15" x14ac:dyDescent="0.2">
      <c r="G4786" s="106"/>
      <c r="H4786" s="104" t="str">
        <f t="shared" si="79"/>
        <v/>
      </c>
      <c r="I4786" s="104"/>
      <c r="J4786" s="110" t="s">
        <v>9132</v>
      </c>
      <c r="K4786" s="110" t="s">
        <v>1095</v>
      </c>
      <c r="L4786" s="10" t="s">
        <v>13619</v>
      </c>
    </row>
    <row r="4787" spans="7:12" ht="15" x14ac:dyDescent="0.2">
      <c r="G4787" s="106"/>
      <c r="H4787" s="104" t="str">
        <f t="shared" si="79"/>
        <v/>
      </c>
      <c r="I4787" s="104"/>
      <c r="J4787" s="110" t="s">
        <v>9133</v>
      </c>
      <c r="K4787" s="110" t="s">
        <v>1095</v>
      </c>
      <c r="L4787" s="10" t="s">
        <v>13620</v>
      </c>
    </row>
    <row r="4788" spans="7:12" ht="15" x14ac:dyDescent="0.2">
      <c r="G4788" s="106"/>
      <c r="H4788" s="104" t="str">
        <f t="shared" si="79"/>
        <v/>
      </c>
      <c r="I4788" s="104"/>
      <c r="J4788" s="110" t="s">
        <v>9134</v>
      </c>
      <c r="K4788" s="110" t="s">
        <v>1095</v>
      </c>
      <c r="L4788" s="10" t="s">
        <v>13621</v>
      </c>
    </row>
    <row r="4789" spans="7:12" ht="15" x14ac:dyDescent="0.2">
      <c r="G4789" s="106"/>
      <c r="H4789" s="104" t="str">
        <f t="shared" si="79"/>
        <v/>
      </c>
      <c r="I4789" s="104"/>
      <c r="J4789" s="110" t="s">
        <v>9135</v>
      </c>
      <c r="K4789" s="110" t="s">
        <v>1095</v>
      </c>
      <c r="L4789" s="10" t="s">
        <v>13622</v>
      </c>
    </row>
    <row r="4790" spans="7:12" ht="15" x14ac:dyDescent="0.2">
      <c r="G4790" s="106"/>
      <c r="H4790" s="104" t="str">
        <f t="shared" si="79"/>
        <v/>
      </c>
      <c r="I4790" s="104"/>
      <c r="J4790" s="110" t="s">
        <v>9136</v>
      </c>
      <c r="K4790" s="110" t="s">
        <v>1095</v>
      </c>
      <c r="L4790" s="10" t="s">
        <v>13623</v>
      </c>
    </row>
    <row r="4791" spans="7:12" ht="15" x14ac:dyDescent="0.2">
      <c r="G4791" s="106"/>
      <c r="H4791" s="104" t="str">
        <f t="shared" si="79"/>
        <v/>
      </c>
      <c r="I4791" s="104"/>
      <c r="J4791" s="110" t="s">
        <v>9137</v>
      </c>
      <c r="K4791" s="110" t="s">
        <v>1095</v>
      </c>
      <c r="L4791" s="10" t="s">
        <v>13624</v>
      </c>
    </row>
    <row r="4792" spans="7:12" ht="15" x14ac:dyDescent="0.2">
      <c r="G4792" s="106"/>
      <c r="H4792" s="104" t="str">
        <f t="shared" si="79"/>
        <v/>
      </c>
      <c r="I4792" s="104"/>
      <c r="J4792" s="110" t="s">
        <v>9138</v>
      </c>
      <c r="K4792" s="110" t="s">
        <v>1095</v>
      </c>
      <c r="L4792" s="10" t="s">
        <v>13625</v>
      </c>
    </row>
    <row r="4793" spans="7:12" ht="15" x14ac:dyDescent="0.2">
      <c r="G4793" s="106"/>
      <c r="H4793" s="104" t="str">
        <f t="shared" si="79"/>
        <v/>
      </c>
      <c r="I4793" s="104"/>
      <c r="J4793" s="110" t="s">
        <v>9139</v>
      </c>
      <c r="K4793" s="110" t="s">
        <v>1095</v>
      </c>
      <c r="L4793" s="10" t="s">
        <v>13626</v>
      </c>
    </row>
    <row r="4794" spans="7:12" ht="15" x14ac:dyDescent="0.2">
      <c r="G4794" s="106"/>
      <c r="H4794" s="104" t="str">
        <f t="shared" si="79"/>
        <v/>
      </c>
      <c r="I4794" s="104"/>
      <c r="J4794" s="110" t="s">
        <v>9140</v>
      </c>
      <c r="K4794" s="110" t="s">
        <v>1095</v>
      </c>
      <c r="L4794" s="10" t="s">
        <v>13627</v>
      </c>
    </row>
    <row r="4795" spans="7:12" ht="15" x14ac:dyDescent="0.2">
      <c r="G4795" s="106"/>
      <c r="H4795" s="104" t="str">
        <f t="shared" si="79"/>
        <v/>
      </c>
      <c r="I4795" s="104"/>
      <c r="J4795" s="110" t="s">
        <v>9141</v>
      </c>
      <c r="K4795" s="110" t="s">
        <v>1095</v>
      </c>
      <c r="L4795" s="10" t="s">
        <v>13628</v>
      </c>
    </row>
    <row r="4796" spans="7:12" ht="15" x14ac:dyDescent="0.2">
      <c r="G4796" s="106"/>
      <c r="H4796" s="104" t="str">
        <f t="shared" si="79"/>
        <v/>
      </c>
      <c r="I4796" s="104"/>
      <c r="J4796" s="110" t="s">
        <v>14914</v>
      </c>
      <c r="K4796" s="110" t="s">
        <v>1095</v>
      </c>
      <c r="L4796" s="10" t="s">
        <v>13629</v>
      </c>
    </row>
    <row r="4797" spans="7:12" ht="15" x14ac:dyDescent="0.2">
      <c r="G4797" s="106"/>
      <c r="H4797" s="104" t="str">
        <f t="shared" si="79"/>
        <v/>
      </c>
      <c r="I4797" s="104"/>
      <c r="J4797" s="110" t="s">
        <v>9142</v>
      </c>
      <c r="K4797" s="110" t="s">
        <v>1095</v>
      </c>
      <c r="L4797" s="10" t="s">
        <v>13630</v>
      </c>
    </row>
    <row r="4798" spans="7:12" ht="15" x14ac:dyDescent="0.2">
      <c r="G4798" s="106"/>
      <c r="H4798" s="104" t="str">
        <f t="shared" si="79"/>
        <v/>
      </c>
      <c r="I4798" s="104"/>
      <c r="J4798" s="110" t="s">
        <v>9144</v>
      </c>
      <c r="K4798" s="110" t="s">
        <v>1095</v>
      </c>
      <c r="L4798" s="10" t="s">
        <v>1095</v>
      </c>
    </row>
    <row r="4799" spans="7:12" ht="15" x14ac:dyDescent="0.2">
      <c r="G4799" s="106"/>
      <c r="H4799" s="104" t="str">
        <f t="shared" si="79"/>
        <v/>
      </c>
      <c r="I4799" s="104" t="s">
        <v>15326</v>
      </c>
      <c r="J4799" s="110" t="s">
        <v>9145</v>
      </c>
      <c r="K4799" s="110" t="s">
        <v>1095</v>
      </c>
      <c r="L4799" s="10" t="s">
        <v>13632</v>
      </c>
    </row>
    <row r="4800" spans="7:12" ht="15" x14ac:dyDescent="0.2">
      <c r="G4800" s="106"/>
      <c r="H4800" s="104" t="str">
        <f t="shared" si="79"/>
        <v/>
      </c>
      <c r="I4800" s="104"/>
      <c r="J4800" s="110" t="s">
        <v>9146</v>
      </c>
      <c r="K4800" s="110" t="s">
        <v>1095</v>
      </c>
      <c r="L4800" s="10" t="s">
        <v>13632</v>
      </c>
    </row>
    <row r="4801" spans="7:12" ht="15" x14ac:dyDescent="0.2">
      <c r="G4801" s="106"/>
      <c r="H4801" s="104" t="str">
        <f t="shared" si="79"/>
        <v/>
      </c>
      <c r="I4801" s="104"/>
      <c r="J4801" s="110" t="s">
        <v>9147</v>
      </c>
      <c r="K4801" s="110" t="s">
        <v>1095</v>
      </c>
      <c r="L4801" s="10" t="s">
        <v>13633</v>
      </c>
    </row>
    <row r="4802" spans="7:12" ht="15" x14ac:dyDescent="0.2">
      <c r="G4802" s="106"/>
      <c r="H4802" s="104" t="str">
        <f t="shared" si="79"/>
        <v/>
      </c>
      <c r="I4802" s="104"/>
      <c r="J4802" s="110" t="s">
        <v>14915</v>
      </c>
      <c r="K4802" s="110" t="s">
        <v>1095</v>
      </c>
      <c r="L4802" s="10" t="s">
        <v>13634</v>
      </c>
    </row>
    <row r="4803" spans="7:12" ht="15" x14ac:dyDescent="0.2">
      <c r="G4803" s="106"/>
      <c r="H4803" s="104" t="str">
        <f t="shared" si="79"/>
        <v/>
      </c>
      <c r="I4803" s="104"/>
      <c r="J4803" s="110" t="s">
        <v>9148</v>
      </c>
      <c r="K4803" s="110" t="s">
        <v>1095</v>
      </c>
      <c r="L4803" s="10" t="s">
        <v>13632</v>
      </c>
    </row>
    <row r="4804" spans="7:12" ht="15" x14ac:dyDescent="0.2">
      <c r="G4804" s="106"/>
      <c r="H4804" s="104" t="str">
        <f t="shared" si="79"/>
        <v/>
      </c>
      <c r="I4804" s="104"/>
      <c r="J4804" s="110" t="s">
        <v>15058</v>
      </c>
      <c r="K4804" s="110" t="s">
        <v>1095</v>
      </c>
      <c r="L4804" s="10" t="s">
        <v>13636</v>
      </c>
    </row>
    <row r="4805" spans="7:12" ht="15" x14ac:dyDescent="0.2">
      <c r="G4805" s="106"/>
      <c r="H4805" s="104" t="str">
        <f t="shared" si="79"/>
        <v/>
      </c>
      <c r="I4805" s="104"/>
      <c r="J4805" s="110" t="s">
        <v>15059</v>
      </c>
      <c r="K4805" s="110" t="s">
        <v>1095</v>
      </c>
      <c r="L4805" s="10" t="s">
        <v>13637</v>
      </c>
    </row>
    <row r="4806" spans="7:12" ht="15" x14ac:dyDescent="0.2">
      <c r="G4806" s="106"/>
      <c r="H4806" s="104" t="str">
        <f t="shared" si="79"/>
        <v/>
      </c>
      <c r="I4806" s="104"/>
      <c r="J4806" s="110" t="s">
        <v>9150</v>
      </c>
      <c r="K4806" s="110" t="s">
        <v>1095</v>
      </c>
      <c r="L4806" s="10" t="s">
        <v>13638</v>
      </c>
    </row>
    <row r="4807" spans="7:12" ht="15" x14ac:dyDescent="0.2">
      <c r="G4807" s="106"/>
      <c r="H4807" s="104" t="str">
        <f t="shared" si="79"/>
        <v/>
      </c>
      <c r="I4807" s="104"/>
      <c r="J4807" s="110" t="s">
        <v>9151</v>
      </c>
      <c r="K4807" s="110" t="s">
        <v>1095</v>
      </c>
      <c r="L4807" s="10" t="s">
        <v>13639</v>
      </c>
    </row>
    <row r="4808" spans="7:12" ht="15" x14ac:dyDescent="0.2">
      <c r="G4808" s="106"/>
      <c r="H4808" s="104" t="str">
        <f t="shared" si="79"/>
        <v/>
      </c>
      <c r="I4808" s="104"/>
      <c r="J4808" s="110" t="s">
        <v>9152</v>
      </c>
      <c r="K4808" s="110" t="s">
        <v>1095</v>
      </c>
      <c r="L4808" s="10" t="s">
        <v>13640</v>
      </c>
    </row>
    <row r="4809" spans="7:12" ht="15" x14ac:dyDescent="0.2">
      <c r="G4809" s="106"/>
      <c r="H4809" s="104" t="str">
        <f t="shared" ref="H4809:H4872" si="80">IF(I4809="","",IFERROR((INDEX(A:D,MATCH($I4809,D:D,0),2)),""))</f>
        <v/>
      </c>
      <c r="I4809" s="104"/>
      <c r="J4809" s="110" t="s">
        <v>9153</v>
      </c>
      <c r="K4809" s="110" t="s">
        <v>1095</v>
      </c>
      <c r="L4809" s="10" t="s">
        <v>13641</v>
      </c>
    </row>
    <row r="4810" spans="7:12" ht="15" x14ac:dyDescent="0.2">
      <c r="G4810" s="106"/>
      <c r="H4810" s="104" t="str">
        <f t="shared" si="80"/>
        <v/>
      </c>
      <c r="I4810" s="104"/>
      <c r="J4810" s="110" t="s">
        <v>9154</v>
      </c>
      <c r="K4810" s="110" t="s">
        <v>1095</v>
      </c>
      <c r="L4810" s="10" t="s">
        <v>13642</v>
      </c>
    </row>
    <row r="4811" spans="7:12" ht="15" x14ac:dyDescent="0.2">
      <c r="G4811" s="106"/>
      <c r="H4811" s="104" t="str">
        <f t="shared" si="80"/>
        <v/>
      </c>
      <c r="I4811" s="104"/>
      <c r="J4811" s="110" t="s">
        <v>9155</v>
      </c>
      <c r="K4811" s="110" t="s">
        <v>1095</v>
      </c>
      <c r="L4811" s="10" t="s">
        <v>13643</v>
      </c>
    </row>
    <row r="4812" spans="7:12" ht="15" x14ac:dyDescent="0.2">
      <c r="G4812" s="106"/>
      <c r="H4812" s="104" t="str">
        <f t="shared" si="80"/>
        <v/>
      </c>
      <c r="I4812" s="104"/>
      <c r="J4812" s="110" t="s">
        <v>9156</v>
      </c>
      <c r="K4812" s="110" t="s">
        <v>1095</v>
      </c>
      <c r="L4812" s="10" t="s">
        <v>13644</v>
      </c>
    </row>
    <row r="4813" spans="7:12" ht="15" x14ac:dyDescent="0.2">
      <c r="G4813" s="106"/>
      <c r="H4813" s="104" t="str">
        <f t="shared" si="80"/>
        <v/>
      </c>
      <c r="I4813" s="104"/>
      <c r="J4813" s="110" t="s">
        <v>9157</v>
      </c>
      <c r="K4813" s="110" t="s">
        <v>1095</v>
      </c>
      <c r="L4813" s="10" t="s">
        <v>13637</v>
      </c>
    </row>
    <row r="4814" spans="7:12" ht="15" x14ac:dyDescent="0.2">
      <c r="G4814" s="106"/>
      <c r="H4814" s="104" t="str">
        <f t="shared" si="80"/>
        <v/>
      </c>
      <c r="I4814" s="104"/>
      <c r="J4814" s="110" t="s">
        <v>9158</v>
      </c>
      <c r="K4814" s="110" t="s">
        <v>1095</v>
      </c>
      <c r="L4814" s="10" t="s">
        <v>13645</v>
      </c>
    </row>
    <row r="4815" spans="7:12" ht="15" x14ac:dyDescent="0.2">
      <c r="G4815" s="106"/>
      <c r="H4815" s="104" t="str">
        <f t="shared" si="80"/>
        <v/>
      </c>
      <c r="I4815" s="104"/>
      <c r="J4815" s="110" t="s">
        <v>9159</v>
      </c>
      <c r="K4815" s="110" t="s">
        <v>1095</v>
      </c>
      <c r="L4815" s="10" t="s">
        <v>13646</v>
      </c>
    </row>
    <row r="4816" spans="7:12" ht="15" x14ac:dyDescent="0.2">
      <c r="G4816" s="106"/>
      <c r="H4816" s="104" t="str">
        <f t="shared" si="80"/>
        <v/>
      </c>
      <c r="I4816" s="104"/>
      <c r="J4816" s="110" t="s">
        <v>9160</v>
      </c>
      <c r="K4816" s="110" t="s">
        <v>1095</v>
      </c>
      <c r="L4816" s="10" t="s">
        <v>13647</v>
      </c>
    </row>
    <row r="4817" spans="7:12" ht="15" x14ac:dyDescent="0.2">
      <c r="G4817" s="106"/>
      <c r="H4817" s="104" t="str">
        <f t="shared" si="80"/>
        <v/>
      </c>
      <c r="I4817" s="104"/>
      <c r="J4817" s="110" t="s">
        <v>9161</v>
      </c>
      <c r="K4817" s="110" t="s">
        <v>1095</v>
      </c>
      <c r="L4817" s="10" t="s">
        <v>13648</v>
      </c>
    </row>
    <row r="4818" spans="7:12" ht="15" x14ac:dyDescent="0.2">
      <c r="G4818" s="106"/>
      <c r="H4818" s="104" t="str">
        <f t="shared" si="80"/>
        <v/>
      </c>
      <c r="I4818" s="104"/>
      <c r="J4818" s="110" t="s">
        <v>9162</v>
      </c>
      <c r="K4818" s="110" t="s">
        <v>1095</v>
      </c>
      <c r="L4818" s="10" t="s">
        <v>13637</v>
      </c>
    </row>
    <row r="4819" spans="7:12" ht="15" x14ac:dyDescent="0.2">
      <c r="G4819" s="106"/>
      <c r="H4819" s="104" t="str">
        <f t="shared" si="80"/>
        <v/>
      </c>
      <c r="I4819" s="104"/>
      <c r="J4819" s="110" t="s">
        <v>15060</v>
      </c>
      <c r="K4819" s="110" t="s">
        <v>1095</v>
      </c>
      <c r="L4819" s="10" t="s">
        <v>13637</v>
      </c>
    </row>
    <row r="4820" spans="7:12" ht="15" x14ac:dyDescent="0.2">
      <c r="G4820" s="106"/>
      <c r="H4820" s="104" t="str">
        <f t="shared" si="80"/>
        <v/>
      </c>
      <c r="I4820" s="104"/>
      <c r="J4820" s="110" t="s">
        <v>9163</v>
      </c>
      <c r="K4820" s="110" t="s">
        <v>1095</v>
      </c>
      <c r="L4820" s="10" t="s">
        <v>13649</v>
      </c>
    </row>
    <row r="4821" spans="7:12" ht="15" x14ac:dyDescent="0.2">
      <c r="G4821" s="106"/>
      <c r="H4821" s="104" t="str">
        <f t="shared" si="80"/>
        <v/>
      </c>
      <c r="I4821" s="104"/>
      <c r="J4821" s="110" t="s">
        <v>9164</v>
      </c>
      <c r="K4821" s="110" t="s">
        <v>1095</v>
      </c>
      <c r="L4821" s="10" t="s">
        <v>13645</v>
      </c>
    </row>
    <row r="4822" spans="7:12" ht="15" x14ac:dyDescent="0.2">
      <c r="G4822" s="106"/>
      <c r="H4822" s="104" t="str">
        <f t="shared" si="80"/>
        <v/>
      </c>
      <c r="I4822" s="104"/>
      <c r="J4822" s="110" t="s">
        <v>15061</v>
      </c>
      <c r="K4822" s="110" t="s">
        <v>1095</v>
      </c>
      <c r="L4822" s="10" t="s">
        <v>13637</v>
      </c>
    </row>
    <row r="4823" spans="7:12" ht="15" x14ac:dyDescent="0.2">
      <c r="G4823" s="106"/>
      <c r="H4823" s="104" t="str">
        <f t="shared" si="80"/>
        <v/>
      </c>
      <c r="I4823" s="104"/>
      <c r="J4823" s="110" t="s">
        <v>15062</v>
      </c>
      <c r="K4823" s="110" t="s">
        <v>1095</v>
      </c>
      <c r="L4823" s="10" t="s">
        <v>13650</v>
      </c>
    </row>
    <row r="4824" spans="7:12" ht="15" x14ac:dyDescent="0.2">
      <c r="G4824" s="106"/>
      <c r="H4824" s="104" t="str">
        <f t="shared" si="80"/>
        <v/>
      </c>
      <c r="I4824" s="104"/>
      <c r="J4824" s="110" t="s">
        <v>9165</v>
      </c>
      <c r="K4824" s="110" t="s">
        <v>1095</v>
      </c>
      <c r="L4824" s="10" t="s">
        <v>13651</v>
      </c>
    </row>
    <row r="4825" spans="7:12" ht="15" x14ac:dyDescent="0.2">
      <c r="G4825" s="106"/>
      <c r="H4825" s="104" t="str">
        <f t="shared" si="80"/>
        <v/>
      </c>
      <c r="I4825" s="104"/>
      <c r="J4825" s="110" t="s">
        <v>9166</v>
      </c>
      <c r="K4825" s="110" t="s">
        <v>1095</v>
      </c>
      <c r="L4825" s="10" t="s">
        <v>13652</v>
      </c>
    </row>
    <row r="4826" spans="7:12" ht="15" x14ac:dyDescent="0.2">
      <c r="G4826" s="106"/>
      <c r="H4826" s="104" t="str">
        <f t="shared" si="80"/>
        <v/>
      </c>
      <c r="I4826" s="104"/>
      <c r="J4826" s="110" t="s">
        <v>9167</v>
      </c>
      <c r="K4826" s="110" t="s">
        <v>1095</v>
      </c>
      <c r="L4826" s="10" t="s">
        <v>13653</v>
      </c>
    </row>
    <row r="4827" spans="7:12" ht="15" x14ac:dyDescent="0.2">
      <c r="G4827" s="106"/>
      <c r="H4827" s="104" t="str">
        <f t="shared" si="80"/>
        <v/>
      </c>
      <c r="I4827" s="104"/>
      <c r="J4827" s="110" t="s">
        <v>9169</v>
      </c>
      <c r="K4827" s="110" t="s">
        <v>1095</v>
      </c>
      <c r="L4827" s="10" t="s">
        <v>13655</v>
      </c>
    </row>
    <row r="4828" spans="7:12" ht="15" x14ac:dyDescent="0.2">
      <c r="G4828" s="106"/>
      <c r="H4828" s="104" t="str">
        <f t="shared" si="80"/>
        <v/>
      </c>
      <c r="I4828" s="104"/>
      <c r="J4828" s="110" t="s">
        <v>9170</v>
      </c>
      <c r="K4828" s="110" t="s">
        <v>1095</v>
      </c>
      <c r="L4828" s="10" t="s">
        <v>13656</v>
      </c>
    </row>
    <row r="4829" spans="7:12" ht="15" x14ac:dyDescent="0.2">
      <c r="G4829" s="106"/>
      <c r="H4829" s="104" t="str">
        <f t="shared" si="80"/>
        <v/>
      </c>
      <c r="I4829" s="104"/>
      <c r="J4829" s="110" t="s">
        <v>9171</v>
      </c>
      <c r="K4829" s="110" t="s">
        <v>1095</v>
      </c>
      <c r="L4829" s="10" t="s">
        <v>1095</v>
      </c>
    </row>
    <row r="4830" spans="7:12" ht="15" x14ac:dyDescent="0.2">
      <c r="G4830" s="106"/>
      <c r="H4830" s="104" t="str">
        <f t="shared" si="80"/>
        <v/>
      </c>
      <c r="I4830" s="104"/>
      <c r="J4830" s="110" t="s">
        <v>9172</v>
      </c>
      <c r="K4830" s="110" t="s">
        <v>1095</v>
      </c>
      <c r="L4830" s="10" t="s">
        <v>13657</v>
      </c>
    </row>
    <row r="4831" spans="7:12" ht="15" x14ac:dyDescent="0.2">
      <c r="G4831" s="106"/>
      <c r="H4831" s="104" t="str">
        <f t="shared" si="80"/>
        <v/>
      </c>
      <c r="I4831" s="104"/>
      <c r="J4831" s="110" t="s">
        <v>14061</v>
      </c>
      <c r="K4831" s="110" t="s">
        <v>1095</v>
      </c>
      <c r="L4831" s="10" t="s">
        <v>13658</v>
      </c>
    </row>
    <row r="4832" spans="7:12" ht="15" x14ac:dyDescent="0.2">
      <c r="G4832" s="106"/>
      <c r="H4832" s="104" t="str">
        <f t="shared" si="80"/>
        <v/>
      </c>
      <c r="I4832" s="104"/>
      <c r="J4832" s="110" t="s">
        <v>9173</v>
      </c>
      <c r="K4832" s="110" t="s">
        <v>1095</v>
      </c>
      <c r="L4832" s="10" t="s">
        <v>13659</v>
      </c>
    </row>
    <row r="4833" spans="7:12" ht="15" x14ac:dyDescent="0.2">
      <c r="G4833" s="106"/>
      <c r="H4833" s="104" t="str">
        <f t="shared" si="80"/>
        <v/>
      </c>
      <c r="I4833" s="104"/>
      <c r="J4833" s="110" t="s">
        <v>9174</v>
      </c>
      <c r="K4833" s="110" t="s">
        <v>1095</v>
      </c>
      <c r="L4833" s="10" t="s">
        <v>13660</v>
      </c>
    </row>
    <row r="4834" spans="7:12" ht="15" x14ac:dyDescent="0.2">
      <c r="G4834" s="106"/>
      <c r="H4834" s="104" t="str">
        <f t="shared" si="80"/>
        <v/>
      </c>
      <c r="I4834" s="104"/>
      <c r="J4834" s="110" t="s">
        <v>9175</v>
      </c>
      <c r="K4834" s="110" t="s">
        <v>1095</v>
      </c>
      <c r="L4834" s="10" t="s">
        <v>13661</v>
      </c>
    </row>
    <row r="4835" spans="7:12" ht="15" x14ac:dyDescent="0.2">
      <c r="G4835" s="106"/>
      <c r="H4835" s="104" t="str">
        <f t="shared" si="80"/>
        <v/>
      </c>
      <c r="I4835" s="104"/>
      <c r="J4835" s="110" t="s">
        <v>9176</v>
      </c>
      <c r="K4835" s="110" t="s">
        <v>1095</v>
      </c>
      <c r="L4835" s="10" t="s">
        <v>13662</v>
      </c>
    </row>
    <row r="4836" spans="7:12" ht="15" x14ac:dyDescent="0.2">
      <c r="G4836" s="106"/>
      <c r="H4836" s="104" t="str">
        <f t="shared" si="80"/>
        <v/>
      </c>
      <c r="I4836" s="104"/>
      <c r="J4836" s="110" t="s">
        <v>9177</v>
      </c>
      <c r="K4836" s="110" t="s">
        <v>1095</v>
      </c>
      <c r="L4836" s="10" t="s">
        <v>13663</v>
      </c>
    </row>
    <row r="4837" spans="7:12" ht="15" x14ac:dyDescent="0.2">
      <c r="G4837" s="106"/>
      <c r="H4837" s="104" t="str">
        <f t="shared" si="80"/>
        <v/>
      </c>
      <c r="I4837" s="104"/>
      <c r="J4837" s="110" t="s">
        <v>9178</v>
      </c>
      <c r="K4837" s="110" t="s">
        <v>1095</v>
      </c>
      <c r="L4837" s="10" t="s">
        <v>13664</v>
      </c>
    </row>
    <row r="4838" spans="7:12" ht="15" x14ac:dyDescent="0.2">
      <c r="G4838" s="106"/>
      <c r="H4838" s="104" t="str">
        <f t="shared" si="80"/>
        <v/>
      </c>
      <c r="I4838" s="104"/>
      <c r="J4838" s="110" t="s">
        <v>9179</v>
      </c>
      <c r="K4838" s="110" t="s">
        <v>1095</v>
      </c>
      <c r="L4838" s="10" t="s">
        <v>13665</v>
      </c>
    </row>
    <row r="4839" spans="7:12" ht="15" x14ac:dyDescent="0.2">
      <c r="G4839" s="106"/>
      <c r="H4839" s="104" t="str">
        <f t="shared" si="80"/>
        <v/>
      </c>
      <c r="I4839" s="104"/>
      <c r="J4839" s="110" t="s">
        <v>9180</v>
      </c>
      <c r="K4839" s="110" t="s">
        <v>1095</v>
      </c>
      <c r="L4839" s="10" t="s">
        <v>13666</v>
      </c>
    </row>
    <row r="4840" spans="7:12" ht="15" x14ac:dyDescent="0.2">
      <c r="G4840" s="106"/>
      <c r="H4840" s="104" t="str">
        <f t="shared" si="80"/>
        <v/>
      </c>
      <c r="I4840" s="104"/>
      <c r="J4840" s="110" t="s">
        <v>9181</v>
      </c>
      <c r="K4840" s="110" t="s">
        <v>1095</v>
      </c>
      <c r="L4840" s="10" t="s">
        <v>13667</v>
      </c>
    </row>
    <row r="4841" spans="7:12" ht="15" x14ac:dyDescent="0.2">
      <c r="G4841" s="106"/>
      <c r="H4841" s="104" t="str">
        <f t="shared" si="80"/>
        <v/>
      </c>
      <c r="I4841" s="104"/>
      <c r="J4841" s="110" t="s">
        <v>9182</v>
      </c>
      <c r="K4841" s="110" t="s">
        <v>1095</v>
      </c>
      <c r="L4841" s="10" t="s">
        <v>13668</v>
      </c>
    </row>
    <row r="4842" spans="7:12" ht="15" x14ac:dyDescent="0.2">
      <c r="G4842" s="106"/>
      <c r="H4842" s="104" t="str">
        <f t="shared" si="80"/>
        <v/>
      </c>
      <c r="I4842" s="104"/>
      <c r="J4842" s="110" t="s">
        <v>9183</v>
      </c>
      <c r="K4842" s="110" t="s">
        <v>1095</v>
      </c>
      <c r="L4842" s="10" t="s">
        <v>13669</v>
      </c>
    </row>
    <row r="4843" spans="7:12" ht="15" x14ac:dyDescent="0.2">
      <c r="G4843" s="106"/>
      <c r="H4843" s="104" t="str">
        <f t="shared" si="80"/>
        <v/>
      </c>
      <c r="I4843" s="104"/>
      <c r="J4843" s="110" t="s">
        <v>14916</v>
      </c>
      <c r="K4843" s="110" t="s">
        <v>1095</v>
      </c>
      <c r="L4843" s="10" t="s">
        <v>13670</v>
      </c>
    </row>
    <row r="4844" spans="7:12" ht="15" x14ac:dyDescent="0.2">
      <c r="G4844" s="106"/>
      <c r="H4844" s="104" t="str">
        <f t="shared" si="80"/>
        <v/>
      </c>
      <c r="I4844" s="104"/>
      <c r="J4844" s="110" t="s">
        <v>9184</v>
      </c>
      <c r="K4844" s="110" t="s">
        <v>1095</v>
      </c>
      <c r="L4844" s="10" t="s">
        <v>13671</v>
      </c>
    </row>
    <row r="4845" spans="7:12" ht="15" x14ac:dyDescent="0.2">
      <c r="G4845" s="106"/>
      <c r="H4845" s="104" t="str">
        <f t="shared" si="80"/>
        <v/>
      </c>
      <c r="I4845" s="104"/>
      <c r="J4845" s="110" t="s">
        <v>9185</v>
      </c>
      <c r="K4845" s="110" t="s">
        <v>1095</v>
      </c>
      <c r="L4845" s="10" t="s">
        <v>13672</v>
      </c>
    </row>
    <row r="4846" spans="7:12" ht="15" x14ac:dyDescent="0.2">
      <c r="G4846" s="106"/>
      <c r="H4846" s="104" t="str">
        <f t="shared" si="80"/>
        <v/>
      </c>
      <c r="I4846" s="104"/>
      <c r="J4846" s="110" t="s">
        <v>9186</v>
      </c>
      <c r="K4846" s="110" t="s">
        <v>1095</v>
      </c>
      <c r="L4846" s="10" t="s">
        <v>13673</v>
      </c>
    </row>
    <row r="4847" spans="7:12" ht="15" x14ac:dyDescent="0.2">
      <c r="G4847" s="106"/>
      <c r="H4847" s="104" t="str">
        <f t="shared" si="80"/>
        <v/>
      </c>
      <c r="I4847" s="104"/>
      <c r="J4847" s="110" t="s">
        <v>9187</v>
      </c>
      <c r="K4847" s="110" t="s">
        <v>1095</v>
      </c>
      <c r="L4847" s="10" t="s">
        <v>13674</v>
      </c>
    </row>
    <row r="4848" spans="7:12" ht="15" x14ac:dyDescent="0.2">
      <c r="G4848" s="106"/>
      <c r="H4848" s="104" t="str">
        <f t="shared" si="80"/>
        <v/>
      </c>
      <c r="I4848" s="104"/>
      <c r="J4848" s="110" t="s">
        <v>9188</v>
      </c>
      <c r="K4848" s="110" t="s">
        <v>1095</v>
      </c>
      <c r="L4848" s="10" t="s">
        <v>13675</v>
      </c>
    </row>
    <row r="4849" spans="7:12" ht="15" x14ac:dyDescent="0.2">
      <c r="G4849" s="106"/>
      <c r="H4849" s="104" t="str">
        <f t="shared" si="80"/>
        <v/>
      </c>
      <c r="I4849" s="104"/>
      <c r="J4849" s="110" t="s">
        <v>9189</v>
      </c>
      <c r="K4849" s="110" t="s">
        <v>1095</v>
      </c>
      <c r="L4849" s="10" t="s">
        <v>13676</v>
      </c>
    </row>
    <row r="4850" spans="7:12" ht="15" x14ac:dyDescent="0.2">
      <c r="G4850" s="106"/>
      <c r="H4850" s="104" t="str">
        <f t="shared" si="80"/>
        <v/>
      </c>
      <c r="I4850" s="104"/>
      <c r="J4850" s="110" t="s">
        <v>9190</v>
      </c>
      <c r="K4850" s="110" t="s">
        <v>1095</v>
      </c>
      <c r="L4850" s="10" t="s">
        <v>13677</v>
      </c>
    </row>
    <row r="4851" spans="7:12" ht="15" x14ac:dyDescent="0.2">
      <c r="G4851" s="106"/>
      <c r="H4851" s="104" t="str">
        <f t="shared" si="80"/>
        <v/>
      </c>
      <c r="I4851" s="104"/>
      <c r="J4851" s="110" t="s">
        <v>9191</v>
      </c>
      <c r="K4851" s="110" t="s">
        <v>1095</v>
      </c>
      <c r="L4851" s="10" t="s">
        <v>13678</v>
      </c>
    </row>
    <row r="4852" spans="7:12" ht="15" x14ac:dyDescent="0.2">
      <c r="G4852" s="106"/>
      <c r="H4852" s="104" t="str">
        <f t="shared" si="80"/>
        <v/>
      </c>
      <c r="I4852" s="104"/>
      <c r="J4852" s="110" t="s">
        <v>9192</v>
      </c>
      <c r="K4852" s="110" t="s">
        <v>1095</v>
      </c>
      <c r="L4852" s="10" t="s">
        <v>13679</v>
      </c>
    </row>
    <row r="4853" spans="7:12" ht="15" x14ac:dyDescent="0.2">
      <c r="G4853" s="106"/>
      <c r="H4853" s="104" t="str">
        <f t="shared" si="80"/>
        <v/>
      </c>
      <c r="I4853" s="104"/>
      <c r="J4853" s="110" t="s">
        <v>14917</v>
      </c>
      <c r="K4853" s="110" t="s">
        <v>1095</v>
      </c>
      <c r="L4853" s="10" t="s">
        <v>13680</v>
      </c>
    </row>
    <row r="4854" spans="7:12" ht="15" x14ac:dyDescent="0.2">
      <c r="G4854" s="106"/>
      <c r="H4854" s="104" t="str">
        <f t="shared" si="80"/>
        <v/>
      </c>
      <c r="I4854" s="104"/>
      <c r="J4854" s="110" t="s">
        <v>9193</v>
      </c>
      <c r="K4854" s="110" t="s">
        <v>1095</v>
      </c>
      <c r="L4854" s="10" t="s">
        <v>13681</v>
      </c>
    </row>
    <row r="4855" spans="7:12" ht="15" x14ac:dyDescent="0.2">
      <c r="G4855" s="106"/>
      <c r="H4855" s="104" t="str">
        <f t="shared" si="80"/>
        <v/>
      </c>
      <c r="I4855" s="104"/>
      <c r="J4855" s="110" t="s">
        <v>9194</v>
      </c>
      <c r="K4855" s="110" t="s">
        <v>1095</v>
      </c>
      <c r="L4855" s="10" t="s">
        <v>13682</v>
      </c>
    </row>
    <row r="4856" spans="7:12" ht="15" x14ac:dyDescent="0.2">
      <c r="G4856" s="106"/>
      <c r="H4856" s="104" t="str">
        <f t="shared" si="80"/>
        <v/>
      </c>
      <c r="I4856" s="104"/>
      <c r="J4856" s="110" t="s">
        <v>9195</v>
      </c>
      <c r="K4856" s="110" t="s">
        <v>1095</v>
      </c>
      <c r="L4856" s="10" t="s">
        <v>13683</v>
      </c>
    </row>
    <row r="4857" spans="7:12" ht="15" x14ac:dyDescent="0.2">
      <c r="G4857" s="106"/>
      <c r="H4857" s="104" t="str">
        <f t="shared" si="80"/>
        <v/>
      </c>
      <c r="I4857" s="104"/>
      <c r="J4857" s="110" t="s">
        <v>9196</v>
      </c>
      <c r="K4857" s="110" t="s">
        <v>1095</v>
      </c>
      <c r="L4857" s="10" t="s">
        <v>13684</v>
      </c>
    </row>
    <row r="4858" spans="7:12" ht="15" x14ac:dyDescent="0.2">
      <c r="G4858" s="106"/>
      <c r="H4858" s="104" t="str">
        <f t="shared" si="80"/>
        <v/>
      </c>
      <c r="I4858" s="104"/>
      <c r="J4858" s="110" t="s">
        <v>9197</v>
      </c>
      <c r="K4858" s="110" t="s">
        <v>1095</v>
      </c>
      <c r="L4858" s="10" t="s">
        <v>13685</v>
      </c>
    </row>
    <row r="4859" spans="7:12" ht="15" x14ac:dyDescent="0.2">
      <c r="G4859" s="106"/>
      <c r="H4859" s="104" t="str">
        <f t="shared" si="80"/>
        <v/>
      </c>
      <c r="I4859" s="104"/>
      <c r="J4859" s="110" t="s">
        <v>14918</v>
      </c>
      <c r="K4859" s="110" t="s">
        <v>1095</v>
      </c>
      <c r="L4859" s="10" t="s">
        <v>13686</v>
      </c>
    </row>
    <row r="4860" spans="7:12" ht="15" x14ac:dyDescent="0.2">
      <c r="G4860" s="106"/>
      <c r="H4860" s="104" t="str">
        <f t="shared" si="80"/>
        <v/>
      </c>
      <c r="I4860" s="104"/>
      <c r="J4860" s="110" t="s">
        <v>14919</v>
      </c>
      <c r="K4860" s="110" t="s">
        <v>1095</v>
      </c>
      <c r="L4860" s="10" t="s">
        <v>13687</v>
      </c>
    </row>
    <row r="4861" spans="7:12" ht="15" x14ac:dyDescent="0.2">
      <c r="G4861" s="106"/>
      <c r="H4861" s="104" t="str">
        <f t="shared" si="80"/>
        <v/>
      </c>
      <c r="I4861" s="104"/>
      <c r="J4861" s="110" t="s">
        <v>9198</v>
      </c>
      <c r="K4861" s="110" t="s">
        <v>1095</v>
      </c>
      <c r="L4861" s="10" t="s">
        <v>1095</v>
      </c>
    </row>
    <row r="4862" spans="7:12" ht="15" x14ac:dyDescent="0.2">
      <c r="G4862" s="106"/>
      <c r="H4862" s="104" t="str">
        <f t="shared" si="80"/>
        <v/>
      </c>
      <c r="I4862" s="104"/>
      <c r="J4862" s="110" t="s">
        <v>9199</v>
      </c>
      <c r="K4862" s="110" t="s">
        <v>1095</v>
      </c>
      <c r="L4862" s="10" t="s">
        <v>13688</v>
      </c>
    </row>
    <row r="4863" spans="7:12" ht="15" x14ac:dyDescent="0.2">
      <c r="G4863" s="106"/>
      <c r="H4863" s="104" t="str">
        <f t="shared" si="80"/>
        <v/>
      </c>
      <c r="I4863" s="104"/>
      <c r="J4863" s="110" t="s">
        <v>9200</v>
      </c>
      <c r="K4863" s="110" t="s">
        <v>1095</v>
      </c>
      <c r="L4863" s="10" t="s">
        <v>13689</v>
      </c>
    </row>
    <row r="4864" spans="7:12" ht="15" x14ac:dyDescent="0.2">
      <c r="G4864" s="106"/>
      <c r="H4864" s="104" t="str">
        <f t="shared" si="80"/>
        <v/>
      </c>
      <c r="I4864" s="104"/>
      <c r="J4864" s="110" t="s">
        <v>9201</v>
      </c>
      <c r="K4864" s="110" t="s">
        <v>1095</v>
      </c>
      <c r="L4864" s="10" t="s">
        <v>13690</v>
      </c>
    </row>
    <row r="4865" spans="7:12" ht="15" x14ac:dyDescent="0.2">
      <c r="G4865" s="106"/>
      <c r="H4865" s="104" t="str">
        <f t="shared" si="80"/>
        <v/>
      </c>
      <c r="I4865" s="104"/>
      <c r="J4865" s="110" t="s">
        <v>9202</v>
      </c>
      <c r="K4865" s="110" t="s">
        <v>1095</v>
      </c>
      <c r="L4865" s="10" t="s">
        <v>13691</v>
      </c>
    </row>
    <row r="4866" spans="7:12" ht="15" x14ac:dyDescent="0.2">
      <c r="G4866" s="106"/>
      <c r="H4866" s="104" t="str">
        <f t="shared" si="80"/>
        <v/>
      </c>
      <c r="I4866" s="104"/>
      <c r="J4866" s="110" t="s">
        <v>9203</v>
      </c>
      <c r="K4866" s="110" t="s">
        <v>1095</v>
      </c>
      <c r="L4866" s="10" t="s">
        <v>13692</v>
      </c>
    </row>
    <row r="4867" spans="7:12" ht="15" x14ac:dyDescent="0.2">
      <c r="G4867" s="106"/>
      <c r="H4867" s="104" t="str">
        <f t="shared" si="80"/>
        <v/>
      </c>
      <c r="I4867" s="104"/>
      <c r="J4867" s="110" t="s">
        <v>14920</v>
      </c>
      <c r="K4867" s="110" t="s">
        <v>1095</v>
      </c>
      <c r="L4867" s="10" t="s">
        <v>13693</v>
      </c>
    </row>
    <row r="4868" spans="7:12" ht="15" x14ac:dyDescent="0.2">
      <c r="G4868" s="106"/>
      <c r="H4868" s="104" t="str">
        <f t="shared" si="80"/>
        <v/>
      </c>
      <c r="I4868" s="104"/>
      <c r="J4868" s="110" t="s">
        <v>9204</v>
      </c>
      <c r="K4868" s="110" t="s">
        <v>1095</v>
      </c>
      <c r="L4868" s="10" t="s">
        <v>1095</v>
      </c>
    </row>
    <row r="4869" spans="7:12" ht="15" x14ac:dyDescent="0.2">
      <c r="G4869" s="106"/>
      <c r="H4869" s="104" t="str">
        <f t="shared" si="80"/>
        <v/>
      </c>
      <c r="I4869" s="104"/>
      <c r="J4869" s="110" t="s">
        <v>9205</v>
      </c>
      <c r="K4869" s="110" t="s">
        <v>1095</v>
      </c>
      <c r="L4869" s="10" t="s">
        <v>13694</v>
      </c>
    </row>
    <row r="4870" spans="7:12" ht="15" x14ac:dyDescent="0.2">
      <c r="G4870" s="106"/>
      <c r="H4870" s="104" t="str">
        <f t="shared" si="80"/>
        <v/>
      </c>
      <c r="I4870" s="104"/>
      <c r="J4870" s="110" t="s">
        <v>14062</v>
      </c>
      <c r="K4870" s="110" t="s">
        <v>1095</v>
      </c>
      <c r="L4870" s="10" t="s">
        <v>13695</v>
      </c>
    </row>
    <row r="4871" spans="7:12" ht="15" x14ac:dyDescent="0.2">
      <c r="G4871" s="106"/>
      <c r="H4871" s="104" t="str">
        <f t="shared" si="80"/>
        <v/>
      </c>
      <c r="I4871" s="104"/>
      <c r="J4871" s="110" t="s">
        <v>9206</v>
      </c>
      <c r="K4871" s="110" t="s">
        <v>1095</v>
      </c>
      <c r="L4871" s="10" t="s">
        <v>13696</v>
      </c>
    </row>
    <row r="4872" spans="7:12" ht="15" x14ac:dyDescent="0.2">
      <c r="G4872" s="106"/>
      <c r="H4872" s="104" t="str">
        <f t="shared" si="80"/>
        <v/>
      </c>
      <c r="I4872" s="104"/>
      <c r="J4872" s="110" t="s">
        <v>14921</v>
      </c>
      <c r="K4872" s="110" t="s">
        <v>1095</v>
      </c>
      <c r="L4872" s="10" t="s">
        <v>13697</v>
      </c>
    </row>
    <row r="4873" spans="7:12" ht="15" x14ac:dyDescent="0.2">
      <c r="G4873" s="106"/>
      <c r="H4873" s="104" t="str">
        <f t="shared" ref="H4873:H4936" si="81">IF(I4873="","",IFERROR((INDEX(A:D,MATCH($I4873,D:D,0),2)),""))</f>
        <v/>
      </c>
      <c r="I4873" s="104"/>
      <c r="J4873" s="110" t="s">
        <v>9207</v>
      </c>
      <c r="K4873" s="110" t="s">
        <v>1095</v>
      </c>
      <c r="L4873" s="10" t="s">
        <v>13698</v>
      </c>
    </row>
    <row r="4874" spans="7:12" ht="15" x14ac:dyDescent="0.2">
      <c r="G4874" s="106"/>
      <c r="H4874" s="104" t="str">
        <f t="shared" si="81"/>
        <v/>
      </c>
      <c r="I4874" s="104"/>
      <c r="J4874" s="110" t="s">
        <v>14922</v>
      </c>
      <c r="K4874" s="110" t="s">
        <v>1095</v>
      </c>
      <c r="L4874" s="10" t="s">
        <v>13699</v>
      </c>
    </row>
    <row r="4875" spans="7:12" ht="15" x14ac:dyDescent="0.2">
      <c r="G4875" s="106"/>
      <c r="H4875" s="104" t="str">
        <f t="shared" si="81"/>
        <v/>
      </c>
      <c r="I4875" s="104"/>
      <c r="J4875" s="110" t="s">
        <v>9208</v>
      </c>
      <c r="K4875" s="110" t="s">
        <v>1095</v>
      </c>
      <c r="L4875" s="10" t="s">
        <v>13700</v>
      </c>
    </row>
    <row r="4876" spans="7:12" ht="15" x14ac:dyDescent="0.2">
      <c r="G4876" s="106"/>
      <c r="H4876" s="104" t="str">
        <f t="shared" si="81"/>
        <v/>
      </c>
      <c r="I4876" s="104"/>
      <c r="J4876" s="110" t="s">
        <v>9209</v>
      </c>
      <c r="K4876" s="110" t="s">
        <v>1095</v>
      </c>
      <c r="L4876" s="10" t="s">
        <v>13701</v>
      </c>
    </row>
    <row r="4877" spans="7:12" ht="15" x14ac:dyDescent="0.2">
      <c r="G4877" s="106"/>
      <c r="H4877" s="104" t="str">
        <f t="shared" si="81"/>
        <v/>
      </c>
      <c r="I4877" s="104"/>
      <c r="J4877" s="110" t="s">
        <v>9210</v>
      </c>
      <c r="K4877" s="110" t="s">
        <v>1095</v>
      </c>
      <c r="L4877" s="10" t="s">
        <v>13702</v>
      </c>
    </row>
    <row r="4878" spans="7:12" ht="15" x14ac:dyDescent="0.2">
      <c r="G4878" s="106"/>
      <c r="H4878" s="104" t="str">
        <f t="shared" si="81"/>
        <v/>
      </c>
      <c r="I4878" s="104"/>
      <c r="J4878" s="110" t="s">
        <v>9211</v>
      </c>
      <c r="K4878" s="110" t="s">
        <v>1095</v>
      </c>
      <c r="L4878" s="10" t="s">
        <v>13703</v>
      </c>
    </row>
    <row r="4879" spans="7:12" ht="15" x14ac:dyDescent="0.2">
      <c r="G4879" s="106"/>
      <c r="H4879" s="104" t="str">
        <f t="shared" si="81"/>
        <v/>
      </c>
      <c r="I4879" s="104"/>
      <c r="J4879" s="110" t="s">
        <v>14923</v>
      </c>
      <c r="K4879" s="110" t="s">
        <v>1095</v>
      </c>
      <c r="L4879" s="10" t="s">
        <v>13704</v>
      </c>
    </row>
    <row r="4880" spans="7:12" ht="15" x14ac:dyDescent="0.2">
      <c r="G4880" s="106"/>
      <c r="H4880" s="104" t="str">
        <f t="shared" si="81"/>
        <v/>
      </c>
      <c r="I4880" s="104"/>
      <c r="J4880" s="110" t="s">
        <v>14924</v>
      </c>
      <c r="K4880" s="110" t="s">
        <v>1095</v>
      </c>
      <c r="L4880" s="10" t="s">
        <v>13705</v>
      </c>
    </row>
    <row r="4881" spans="7:12" ht="15" x14ac:dyDescent="0.2">
      <c r="G4881" s="106"/>
      <c r="H4881" s="104" t="str">
        <f t="shared" si="81"/>
        <v/>
      </c>
      <c r="I4881" s="104"/>
      <c r="J4881" s="110" t="s">
        <v>9212</v>
      </c>
      <c r="K4881" s="110" t="s">
        <v>1095</v>
      </c>
      <c r="L4881" s="10" t="s">
        <v>13706</v>
      </c>
    </row>
    <row r="4882" spans="7:12" ht="15" x14ac:dyDescent="0.2">
      <c r="G4882" s="106"/>
      <c r="H4882" s="104" t="str">
        <f t="shared" si="81"/>
        <v/>
      </c>
      <c r="I4882" s="104"/>
      <c r="J4882" s="110" t="s">
        <v>9213</v>
      </c>
      <c r="K4882" s="110" t="s">
        <v>1095</v>
      </c>
      <c r="L4882" s="10" t="s">
        <v>13707</v>
      </c>
    </row>
    <row r="4883" spans="7:12" ht="15" x14ac:dyDescent="0.2">
      <c r="G4883" s="106"/>
      <c r="H4883" s="104" t="str">
        <f t="shared" si="81"/>
        <v/>
      </c>
      <c r="I4883" s="104"/>
      <c r="J4883" s="110" t="s">
        <v>9214</v>
      </c>
      <c r="K4883" s="110" t="s">
        <v>1095</v>
      </c>
      <c r="L4883" s="10" t="s">
        <v>13708</v>
      </c>
    </row>
    <row r="4884" spans="7:12" ht="15" x14ac:dyDescent="0.2">
      <c r="G4884" s="106"/>
      <c r="H4884" s="104" t="str">
        <f t="shared" si="81"/>
        <v/>
      </c>
      <c r="I4884" s="104"/>
      <c r="J4884" s="110" t="s">
        <v>9215</v>
      </c>
      <c r="K4884" s="110" t="s">
        <v>1095</v>
      </c>
      <c r="L4884" s="10" t="s">
        <v>13709</v>
      </c>
    </row>
    <row r="4885" spans="7:12" ht="15" x14ac:dyDescent="0.2">
      <c r="G4885" s="106"/>
      <c r="H4885" s="104" t="str">
        <f t="shared" si="81"/>
        <v/>
      </c>
      <c r="I4885" s="104"/>
      <c r="J4885" s="110" t="s">
        <v>15063</v>
      </c>
      <c r="K4885" s="110" t="s">
        <v>1095</v>
      </c>
      <c r="L4885" s="10" t="s">
        <v>13710</v>
      </c>
    </row>
    <row r="4886" spans="7:12" ht="15" x14ac:dyDescent="0.2">
      <c r="G4886" s="106"/>
      <c r="H4886" s="104" t="str">
        <f t="shared" si="81"/>
        <v/>
      </c>
      <c r="I4886" s="104"/>
      <c r="J4886" s="110" t="s">
        <v>9216</v>
      </c>
      <c r="K4886" s="110" t="s">
        <v>1095</v>
      </c>
      <c r="L4886" s="10" t="s">
        <v>13711</v>
      </c>
    </row>
    <row r="4887" spans="7:12" ht="15" x14ac:dyDescent="0.2">
      <c r="G4887" s="106"/>
      <c r="H4887" s="104" t="str">
        <f t="shared" si="81"/>
        <v/>
      </c>
      <c r="I4887" s="104"/>
      <c r="J4887" s="110" t="s">
        <v>9217</v>
      </c>
      <c r="K4887" s="110" t="s">
        <v>1095</v>
      </c>
      <c r="L4887" s="10" t="s">
        <v>13712</v>
      </c>
    </row>
    <row r="4888" spans="7:12" ht="15" x14ac:dyDescent="0.2">
      <c r="G4888" s="106"/>
      <c r="H4888" s="104" t="str">
        <f t="shared" si="81"/>
        <v/>
      </c>
      <c r="I4888" s="104"/>
      <c r="J4888" s="110" t="s">
        <v>9218</v>
      </c>
      <c r="K4888" s="110" t="s">
        <v>1095</v>
      </c>
      <c r="L4888" s="10" t="s">
        <v>13713</v>
      </c>
    </row>
    <row r="4889" spans="7:12" ht="15" x14ac:dyDescent="0.2">
      <c r="G4889" s="106"/>
      <c r="H4889" s="104" t="str">
        <f t="shared" si="81"/>
        <v/>
      </c>
      <c r="I4889" s="104"/>
      <c r="J4889" s="110" t="s">
        <v>9219</v>
      </c>
      <c r="K4889" s="110" t="s">
        <v>1095</v>
      </c>
      <c r="L4889" s="10" t="s">
        <v>13714</v>
      </c>
    </row>
    <row r="4890" spans="7:12" ht="15" x14ac:dyDescent="0.2">
      <c r="G4890" s="106"/>
      <c r="H4890" s="104" t="str">
        <f t="shared" si="81"/>
        <v/>
      </c>
      <c r="I4890" s="104"/>
      <c r="J4890" s="110" t="s">
        <v>9220</v>
      </c>
      <c r="K4890" s="110" t="s">
        <v>1095</v>
      </c>
      <c r="L4890" s="10" t="s">
        <v>13715</v>
      </c>
    </row>
    <row r="4891" spans="7:12" ht="15" x14ac:dyDescent="0.2">
      <c r="G4891" s="106"/>
      <c r="H4891" s="104" t="str">
        <f t="shared" si="81"/>
        <v/>
      </c>
      <c r="I4891" s="104"/>
      <c r="J4891" s="110" t="s">
        <v>14925</v>
      </c>
      <c r="K4891" s="110" t="s">
        <v>1095</v>
      </c>
      <c r="L4891" s="10" t="s">
        <v>13716</v>
      </c>
    </row>
    <row r="4892" spans="7:12" ht="15" x14ac:dyDescent="0.2">
      <c r="G4892" s="106"/>
      <c r="H4892" s="104" t="str">
        <f t="shared" si="81"/>
        <v/>
      </c>
      <c r="I4892" s="104"/>
      <c r="J4892" s="110" t="s">
        <v>14926</v>
      </c>
      <c r="K4892" s="110" t="s">
        <v>1095</v>
      </c>
      <c r="L4892" s="10" t="s">
        <v>13717</v>
      </c>
    </row>
    <row r="4893" spans="7:12" ht="15" x14ac:dyDescent="0.2">
      <c r="G4893" s="106"/>
      <c r="H4893" s="104" t="str">
        <f t="shared" si="81"/>
        <v/>
      </c>
      <c r="I4893" s="104"/>
      <c r="J4893" s="110" t="s">
        <v>14927</v>
      </c>
      <c r="K4893" s="110" t="s">
        <v>1095</v>
      </c>
      <c r="L4893" s="10" t="s">
        <v>13718</v>
      </c>
    </row>
    <row r="4894" spans="7:12" ht="15" x14ac:dyDescent="0.2">
      <c r="G4894" s="106"/>
      <c r="H4894" s="104" t="str">
        <f t="shared" si="81"/>
        <v/>
      </c>
      <c r="I4894" s="104"/>
      <c r="J4894" s="110" t="s">
        <v>9221</v>
      </c>
      <c r="K4894" s="110" t="s">
        <v>1095</v>
      </c>
      <c r="L4894" s="10" t="s">
        <v>13719</v>
      </c>
    </row>
    <row r="4895" spans="7:12" ht="15" x14ac:dyDescent="0.2">
      <c r="G4895" s="106"/>
      <c r="H4895" s="104" t="str">
        <f t="shared" si="81"/>
        <v/>
      </c>
      <c r="I4895" s="104"/>
      <c r="J4895" s="110" t="s">
        <v>9222</v>
      </c>
      <c r="K4895" s="110" t="s">
        <v>1095</v>
      </c>
      <c r="L4895" s="10" t="s">
        <v>1095</v>
      </c>
    </row>
    <row r="4896" spans="7:12" ht="15" x14ac:dyDescent="0.2">
      <c r="G4896" s="106"/>
      <c r="H4896" s="104" t="str">
        <f t="shared" si="81"/>
        <v/>
      </c>
      <c r="I4896" s="104"/>
      <c r="J4896" s="110" t="s">
        <v>9223</v>
      </c>
      <c r="K4896" s="110" t="s">
        <v>1095</v>
      </c>
      <c r="L4896" s="10" t="s">
        <v>13720</v>
      </c>
    </row>
    <row r="4897" spans="7:12" ht="15" x14ac:dyDescent="0.2">
      <c r="G4897" s="106"/>
      <c r="H4897" s="104" t="str">
        <f t="shared" si="81"/>
        <v/>
      </c>
      <c r="I4897" s="104"/>
      <c r="J4897" s="110" t="s">
        <v>9224</v>
      </c>
      <c r="K4897" s="110" t="s">
        <v>1095</v>
      </c>
      <c r="L4897" s="10" t="s">
        <v>13721</v>
      </c>
    </row>
    <row r="4898" spans="7:12" ht="15" x14ac:dyDescent="0.2">
      <c r="G4898" s="106"/>
      <c r="H4898" s="104" t="str">
        <f t="shared" si="81"/>
        <v/>
      </c>
      <c r="I4898" s="104"/>
      <c r="J4898" s="110" t="s">
        <v>14928</v>
      </c>
      <c r="K4898" s="110" t="s">
        <v>1095</v>
      </c>
      <c r="L4898" s="10" t="s">
        <v>13722</v>
      </c>
    </row>
    <row r="4899" spans="7:12" ht="15" x14ac:dyDescent="0.2">
      <c r="G4899" s="106"/>
      <c r="H4899" s="104" t="str">
        <f t="shared" si="81"/>
        <v/>
      </c>
      <c r="I4899" s="104"/>
      <c r="J4899" s="110" t="s">
        <v>9225</v>
      </c>
      <c r="K4899" s="110" t="s">
        <v>1095</v>
      </c>
      <c r="L4899" s="10" t="s">
        <v>13723</v>
      </c>
    </row>
    <row r="4900" spans="7:12" ht="15" x14ac:dyDescent="0.2">
      <c r="G4900" s="106"/>
      <c r="H4900" s="104" t="str">
        <f t="shared" si="81"/>
        <v/>
      </c>
      <c r="I4900" s="104"/>
      <c r="J4900" s="110" t="s">
        <v>9226</v>
      </c>
      <c r="K4900" s="110" t="s">
        <v>1095</v>
      </c>
      <c r="L4900" s="10" t="s">
        <v>13724</v>
      </c>
    </row>
    <row r="4901" spans="7:12" ht="15" x14ac:dyDescent="0.2">
      <c r="G4901" s="106"/>
      <c r="H4901" s="104" t="str">
        <f t="shared" si="81"/>
        <v/>
      </c>
      <c r="I4901" s="104"/>
      <c r="J4901" s="110" t="s">
        <v>9227</v>
      </c>
      <c r="K4901" s="110" t="s">
        <v>1095</v>
      </c>
      <c r="L4901" s="10" t="s">
        <v>13725</v>
      </c>
    </row>
    <row r="4902" spans="7:12" ht="15" x14ac:dyDescent="0.2">
      <c r="G4902" s="106"/>
      <c r="H4902" s="104" t="str">
        <f t="shared" si="81"/>
        <v/>
      </c>
      <c r="I4902" s="104"/>
      <c r="J4902" s="110" t="s">
        <v>14929</v>
      </c>
      <c r="K4902" s="110" t="s">
        <v>1095</v>
      </c>
      <c r="L4902" s="10" t="s">
        <v>13726</v>
      </c>
    </row>
    <row r="4903" spans="7:12" ht="15" x14ac:dyDescent="0.2">
      <c r="G4903" s="106"/>
      <c r="H4903" s="104" t="str">
        <f t="shared" si="81"/>
        <v/>
      </c>
      <c r="I4903" s="104"/>
      <c r="J4903" s="110" t="s">
        <v>9228</v>
      </c>
      <c r="K4903" s="110" t="s">
        <v>1095</v>
      </c>
      <c r="L4903" s="10" t="s">
        <v>13727</v>
      </c>
    </row>
    <row r="4904" spans="7:12" ht="15" x14ac:dyDescent="0.2">
      <c r="G4904" s="106"/>
      <c r="H4904" s="104" t="str">
        <f t="shared" si="81"/>
        <v/>
      </c>
      <c r="I4904" s="104"/>
      <c r="J4904" s="110" t="s">
        <v>14930</v>
      </c>
      <c r="K4904" s="110" t="s">
        <v>1095</v>
      </c>
      <c r="L4904" s="10" t="s">
        <v>13728</v>
      </c>
    </row>
    <row r="4905" spans="7:12" ht="15" x14ac:dyDescent="0.2">
      <c r="G4905" s="106"/>
      <c r="H4905" s="104" t="str">
        <f t="shared" si="81"/>
        <v/>
      </c>
      <c r="I4905" s="104"/>
      <c r="J4905" s="110" t="s">
        <v>14931</v>
      </c>
      <c r="K4905" s="110" t="s">
        <v>1095</v>
      </c>
      <c r="L4905" s="10" t="s">
        <v>13729</v>
      </c>
    </row>
    <row r="4906" spans="7:12" ht="15" x14ac:dyDescent="0.2">
      <c r="G4906" s="106"/>
      <c r="H4906" s="104" t="str">
        <f t="shared" si="81"/>
        <v/>
      </c>
      <c r="I4906" s="104"/>
      <c r="J4906" s="110" t="s">
        <v>9229</v>
      </c>
      <c r="K4906" s="110" t="s">
        <v>1095</v>
      </c>
      <c r="L4906" s="10" t="s">
        <v>1095</v>
      </c>
    </row>
    <row r="4907" spans="7:12" ht="15" x14ac:dyDescent="0.2">
      <c r="G4907" s="106"/>
      <c r="H4907" s="104" t="str">
        <f t="shared" si="81"/>
        <v/>
      </c>
      <c r="I4907" s="104"/>
      <c r="J4907" s="110" t="s">
        <v>9230</v>
      </c>
      <c r="K4907" s="110" t="s">
        <v>1095</v>
      </c>
      <c r="L4907" s="10" t="s">
        <v>13730</v>
      </c>
    </row>
    <row r="4908" spans="7:12" ht="15" x14ac:dyDescent="0.2">
      <c r="G4908" s="106"/>
      <c r="H4908" s="104" t="str">
        <f t="shared" si="81"/>
        <v/>
      </c>
      <c r="I4908" s="104"/>
      <c r="J4908" s="110" t="s">
        <v>14932</v>
      </c>
      <c r="K4908" s="110" t="s">
        <v>1095</v>
      </c>
      <c r="L4908" s="10" t="s">
        <v>13731</v>
      </c>
    </row>
    <row r="4909" spans="7:12" ht="15" x14ac:dyDescent="0.2">
      <c r="G4909" s="106"/>
      <c r="H4909" s="104" t="str">
        <f t="shared" si="81"/>
        <v/>
      </c>
      <c r="I4909" s="104"/>
      <c r="J4909" s="110" t="s">
        <v>9231</v>
      </c>
      <c r="K4909" s="110" t="s">
        <v>1095</v>
      </c>
      <c r="L4909" s="10" t="s">
        <v>13732</v>
      </c>
    </row>
    <row r="4910" spans="7:12" ht="15" x14ac:dyDescent="0.2">
      <c r="G4910" s="106"/>
      <c r="H4910" s="104" t="str">
        <f t="shared" si="81"/>
        <v/>
      </c>
      <c r="I4910" s="104"/>
      <c r="J4910" s="110" t="s">
        <v>9233</v>
      </c>
      <c r="K4910" s="110" t="s">
        <v>1095</v>
      </c>
      <c r="L4910" s="10" t="s">
        <v>1095</v>
      </c>
    </row>
    <row r="4911" spans="7:12" ht="15" x14ac:dyDescent="0.2">
      <c r="G4911" s="106"/>
      <c r="H4911" s="104" t="str">
        <f t="shared" si="81"/>
        <v/>
      </c>
      <c r="I4911" s="104"/>
      <c r="J4911" s="110" t="s">
        <v>9234</v>
      </c>
      <c r="K4911" s="110" t="s">
        <v>1095</v>
      </c>
      <c r="L4911" s="10" t="s">
        <v>13733</v>
      </c>
    </row>
    <row r="4912" spans="7:12" ht="15" x14ac:dyDescent="0.2">
      <c r="G4912" s="106"/>
      <c r="H4912" s="104" t="str">
        <f t="shared" si="81"/>
        <v/>
      </c>
      <c r="I4912" s="104"/>
      <c r="J4912" s="110" t="s">
        <v>9235</v>
      </c>
      <c r="K4912" s="110" t="s">
        <v>1095</v>
      </c>
      <c r="L4912" s="10" t="s">
        <v>13734</v>
      </c>
    </row>
    <row r="4913" spans="7:12" ht="15" x14ac:dyDescent="0.2">
      <c r="G4913" s="106"/>
      <c r="H4913" s="104" t="str">
        <f t="shared" si="81"/>
        <v/>
      </c>
      <c r="I4913" s="104"/>
      <c r="J4913" s="110" t="s">
        <v>9236</v>
      </c>
      <c r="K4913" s="110" t="s">
        <v>1095</v>
      </c>
      <c r="L4913" s="10" t="s">
        <v>13734</v>
      </c>
    </row>
    <row r="4914" spans="7:12" ht="15" x14ac:dyDescent="0.2">
      <c r="G4914" s="106"/>
      <c r="H4914" s="104" t="str">
        <f t="shared" si="81"/>
        <v/>
      </c>
      <c r="I4914" s="104"/>
      <c r="J4914" s="110" t="s">
        <v>9237</v>
      </c>
      <c r="K4914" s="110" t="s">
        <v>1095</v>
      </c>
      <c r="L4914" s="10" t="s">
        <v>13735</v>
      </c>
    </row>
    <row r="4915" spans="7:12" ht="15" x14ac:dyDescent="0.2">
      <c r="G4915" s="106"/>
      <c r="H4915" s="104" t="str">
        <f t="shared" si="81"/>
        <v/>
      </c>
      <c r="I4915" s="104"/>
      <c r="J4915" s="110" t="s">
        <v>9238</v>
      </c>
      <c r="K4915" s="110" t="s">
        <v>1095</v>
      </c>
      <c r="L4915" s="10" t="s">
        <v>13735</v>
      </c>
    </row>
    <row r="4916" spans="7:12" ht="15" x14ac:dyDescent="0.2">
      <c r="G4916" s="106"/>
      <c r="H4916" s="104" t="str">
        <f t="shared" si="81"/>
        <v/>
      </c>
      <c r="I4916" s="104"/>
      <c r="J4916" s="110" t="s">
        <v>14933</v>
      </c>
      <c r="K4916" s="110" t="s">
        <v>1095</v>
      </c>
      <c r="L4916" s="10" t="s">
        <v>13734</v>
      </c>
    </row>
    <row r="4917" spans="7:12" ht="15" x14ac:dyDescent="0.2">
      <c r="G4917" s="106"/>
      <c r="H4917" s="104" t="str">
        <f t="shared" si="81"/>
        <v/>
      </c>
      <c r="I4917" s="104"/>
      <c r="J4917" s="110" t="s">
        <v>9239</v>
      </c>
      <c r="K4917" s="110" t="s">
        <v>1095</v>
      </c>
      <c r="L4917" s="10" t="s">
        <v>13736</v>
      </c>
    </row>
    <row r="4918" spans="7:12" ht="15" x14ac:dyDescent="0.2">
      <c r="G4918" s="106"/>
      <c r="H4918" s="104" t="str">
        <f t="shared" si="81"/>
        <v/>
      </c>
      <c r="I4918" s="104"/>
      <c r="J4918" s="110" t="s">
        <v>14934</v>
      </c>
      <c r="K4918" s="110" t="s">
        <v>1095</v>
      </c>
      <c r="L4918" s="10" t="s">
        <v>13737</v>
      </c>
    </row>
    <row r="4919" spans="7:12" ht="15" x14ac:dyDescent="0.2">
      <c r="G4919" s="106"/>
      <c r="H4919" s="104" t="str">
        <f t="shared" si="81"/>
        <v/>
      </c>
      <c r="I4919" s="104"/>
      <c r="J4919" s="110" t="s">
        <v>9240</v>
      </c>
      <c r="K4919" s="110" t="s">
        <v>1095</v>
      </c>
      <c r="L4919" s="10" t="s">
        <v>13738</v>
      </c>
    </row>
    <row r="4920" spans="7:12" ht="15" x14ac:dyDescent="0.2">
      <c r="G4920" s="106"/>
      <c r="H4920" s="104" t="str">
        <f t="shared" si="81"/>
        <v/>
      </c>
      <c r="I4920" s="104"/>
      <c r="J4920" s="110" t="s">
        <v>14935</v>
      </c>
      <c r="K4920" s="110" t="s">
        <v>1095</v>
      </c>
      <c r="L4920" s="10" t="s">
        <v>13739</v>
      </c>
    </row>
    <row r="4921" spans="7:12" ht="15" x14ac:dyDescent="0.2">
      <c r="G4921" s="106"/>
      <c r="H4921" s="104" t="str">
        <f t="shared" si="81"/>
        <v/>
      </c>
      <c r="I4921" s="104"/>
      <c r="J4921" s="110" t="s">
        <v>9242</v>
      </c>
      <c r="K4921" s="110" t="s">
        <v>1095</v>
      </c>
      <c r="L4921" s="10" t="s">
        <v>13741</v>
      </c>
    </row>
    <row r="4922" spans="7:12" ht="15" x14ac:dyDescent="0.2">
      <c r="G4922" s="106"/>
      <c r="H4922" s="104" t="str">
        <f t="shared" si="81"/>
        <v/>
      </c>
      <c r="I4922" s="104"/>
      <c r="J4922" s="110" t="s">
        <v>9243</v>
      </c>
      <c r="K4922" s="110" t="s">
        <v>1095</v>
      </c>
      <c r="L4922" s="10" t="s">
        <v>13742</v>
      </c>
    </row>
    <row r="4923" spans="7:12" ht="15" x14ac:dyDescent="0.2">
      <c r="G4923" s="106"/>
      <c r="H4923" s="104" t="str">
        <f t="shared" si="81"/>
        <v/>
      </c>
      <c r="I4923" s="104"/>
      <c r="J4923" s="110" t="s">
        <v>9244</v>
      </c>
      <c r="K4923" s="110" t="s">
        <v>1095</v>
      </c>
      <c r="L4923" s="10" t="s">
        <v>13743</v>
      </c>
    </row>
    <row r="4924" spans="7:12" ht="15" x14ac:dyDescent="0.2">
      <c r="G4924" s="106"/>
      <c r="H4924" s="104" t="str">
        <f t="shared" si="81"/>
        <v/>
      </c>
      <c r="I4924" s="104"/>
      <c r="J4924" s="110" t="s">
        <v>9245</v>
      </c>
      <c r="K4924" s="110" t="s">
        <v>1095</v>
      </c>
      <c r="L4924" s="10" t="s">
        <v>13744</v>
      </c>
    </row>
    <row r="4925" spans="7:12" ht="15" x14ac:dyDescent="0.2">
      <c r="G4925" s="106"/>
      <c r="H4925" s="104" t="str">
        <f t="shared" si="81"/>
        <v/>
      </c>
      <c r="I4925" s="104"/>
      <c r="J4925" s="110" t="s">
        <v>9248</v>
      </c>
      <c r="K4925" s="110" t="s">
        <v>1095</v>
      </c>
      <c r="L4925" s="10" t="s">
        <v>13745</v>
      </c>
    </row>
    <row r="4926" spans="7:12" ht="15" x14ac:dyDescent="0.2">
      <c r="G4926" s="106"/>
      <c r="H4926" s="104" t="str">
        <f t="shared" si="81"/>
        <v/>
      </c>
      <c r="I4926" s="104"/>
      <c r="J4926" s="110" t="s">
        <v>9249</v>
      </c>
      <c r="K4926" s="110" t="s">
        <v>1095</v>
      </c>
      <c r="L4926" s="10" t="s">
        <v>13745</v>
      </c>
    </row>
    <row r="4927" spans="7:12" ht="15" x14ac:dyDescent="0.2">
      <c r="G4927" s="106"/>
      <c r="H4927" s="104" t="str">
        <f t="shared" si="81"/>
        <v/>
      </c>
      <c r="I4927" s="104"/>
      <c r="J4927" s="110" t="s">
        <v>14936</v>
      </c>
      <c r="K4927" s="110" t="s">
        <v>1095</v>
      </c>
      <c r="L4927" s="10" t="s">
        <v>13746</v>
      </c>
    </row>
    <row r="4928" spans="7:12" ht="15" x14ac:dyDescent="0.2">
      <c r="G4928" s="106"/>
      <c r="H4928" s="104" t="str">
        <f t="shared" si="81"/>
        <v/>
      </c>
      <c r="I4928" s="104"/>
      <c r="J4928" s="110" t="s">
        <v>9250</v>
      </c>
      <c r="K4928" s="110" t="s">
        <v>1095</v>
      </c>
      <c r="L4928" s="10" t="s">
        <v>13747</v>
      </c>
    </row>
    <row r="4929" spans="7:12" ht="15" x14ac:dyDescent="0.2">
      <c r="G4929" s="106"/>
      <c r="H4929" s="104" t="str">
        <f t="shared" si="81"/>
        <v/>
      </c>
      <c r="I4929" s="104"/>
      <c r="J4929" s="110" t="s">
        <v>9252</v>
      </c>
      <c r="K4929" s="110" t="s">
        <v>1095</v>
      </c>
      <c r="L4929" s="10" t="s">
        <v>13749</v>
      </c>
    </row>
    <row r="4930" spans="7:12" ht="15" x14ac:dyDescent="0.2">
      <c r="G4930" s="106"/>
      <c r="H4930" s="104" t="str">
        <f t="shared" si="81"/>
        <v/>
      </c>
      <c r="I4930" s="104"/>
      <c r="J4930" s="110" t="s">
        <v>9254</v>
      </c>
      <c r="K4930" s="110" t="s">
        <v>1095</v>
      </c>
      <c r="L4930" s="10" t="s">
        <v>13751</v>
      </c>
    </row>
    <row r="4931" spans="7:12" ht="15" x14ac:dyDescent="0.2">
      <c r="G4931" s="106"/>
      <c r="H4931" s="104" t="str">
        <f t="shared" si="81"/>
        <v/>
      </c>
      <c r="I4931" s="104"/>
      <c r="J4931" s="110" t="s">
        <v>9255</v>
      </c>
      <c r="K4931" s="110" t="s">
        <v>1095</v>
      </c>
      <c r="L4931" s="10" t="s">
        <v>13698</v>
      </c>
    </row>
    <row r="4932" spans="7:12" ht="15" x14ac:dyDescent="0.2">
      <c r="G4932" s="106"/>
      <c r="H4932" s="104" t="str">
        <f t="shared" si="81"/>
        <v/>
      </c>
      <c r="I4932" s="104"/>
      <c r="J4932" s="110" t="s">
        <v>9256</v>
      </c>
      <c r="K4932" s="110" t="s">
        <v>1095</v>
      </c>
      <c r="L4932" s="10" t="s">
        <v>13752</v>
      </c>
    </row>
    <row r="4933" spans="7:12" ht="15" x14ac:dyDescent="0.2">
      <c r="G4933" s="106"/>
      <c r="H4933" s="104" t="str">
        <f t="shared" si="81"/>
        <v/>
      </c>
      <c r="I4933" s="104"/>
      <c r="J4933" s="110" t="s">
        <v>9257</v>
      </c>
      <c r="K4933" s="110" t="s">
        <v>1095</v>
      </c>
      <c r="L4933" s="10" t="s">
        <v>13751</v>
      </c>
    </row>
    <row r="4934" spans="7:12" ht="15" x14ac:dyDescent="0.2">
      <c r="G4934" s="106"/>
      <c r="H4934" s="104" t="str">
        <f t="shared" si="81"/>
        <v/>
      </c>
      <c r="I4934" s="104"/>
      <c r="J4934" s="110" t="s">
        <v>9258</v>
      </c>
      <c r="K4934" s="110" t="s">
        <v>1095</v>
      </c>
      <c r="L4934" s="10" t="s">
        <v>13752</v>
      </c>
    </row>
    <row r="4935" spans="7:12" ht="15" x14ac:dyDescent="0.2">
      <c r="G4935" s="106"/>
      <c r="H4935" s="104" t="str">
        <f t="shared" si="81"/>
        <v/>
      </c>
      <c r="I4935" s="104"/>
      <c r="J4935" s="110" t="s">
        <v>9260</v>
      </c>
      <c r="K4935" s="110" t="s">
        <v>1095</v>
      </c>
      <c r="L4935" s="10" t="s">
        <v>13742</v>
      </c>
    </row>
    <row r="4936" spans="7:12" ht="15" x14ac:dyDescent="0.2">
      <c r="G4936" s="106"/>
      <c r="H4936" s="104" t="str">
        <f t="shared" si="81"/>
        <v/>
      </c>
      <c r="I4936" s="104"/>
      <c r="J4936" s="110" t="s">
        <v>9261</v>
      </c>
      <c r="K4936" s="110" t="s">
        <v>1095</v>
      </c>
      <c r="L4936" s="10" t="s">
        <v>13750</v>
      </c>
    </row>
    <row r="4937" spans="7:12" ht="15" x14ac:dyDescent="0.2">
      <c r="G4937" s="106"/>
      <c r="H4937" s="104" t="str">
        <f t="shared" ref="H4937:H5000" si="82">IF(I4937="","",IFERROR((INDEX(A:D,MATCH($I4937,D:D,0),2)),""))</f>
        <v/>
      </c>
      <c r="I4937" s="104"/>
      <c r="J4937" s="110" t="s">
        <v>9262</v>
      </c>
      <c r="K4937" s="110" t="s">
        <v>1095</v>
      </c>
      <c r="L4937" s="10" t="s">
        <v>13698</v>
      </c>
    </row>
    <row r="4938" spans="7:12" ht="15" x14ac:dyDescent="0.2">
      <c r="G4938" s="106"/>
      <c r="H4938" s="104" t="str">
        <f t="shared" si="82"/>
        <v/>
      </c>
      <c r="I4938" s="104"/>
      <c r="J4938" s="110" t="s">
        <v>9263</v>
      </c>
      <c r="K4938" s="110" t="s">
        <v>1095</v>
      </c>
      <c r="L4938" s="10" t="s">
        <v>13753</v>
      </c>
    </row>
    <row r="4939" spans="7:12" ht="15" x14ac:dyDescent="0.2">
      <c r="G4939" s="106"/>
      <c r="H4939" s="104" t="str">
        <f t="shared" si="82"/>
        <v/>
      </c>
      <c r="I4939" s="104"/>
      <c r="J4939" s="110" t="s">
        <v>9264</v>
      </c>
      <c r="K4939" s="110" t="s">
        <v>1095</v>
      </c>
      <c r="L4939" s="10" t="s">
        <v>13754</v>
      </c>
    </row>
    <row r="4940" spans="7:12" ht="15" x14ac:dyDescent="0.2">
      <c r="G4940" s="106"/>
      <c r="H4940" s="104" t="str">
        <f t="shared" si="82"/>
        <v/>
      </c>
      <c r="I4940" s="104"/>
      <c r="J4940" s="110" t="s">
        <v>9265</v>
      </c>
      <c r="K4940" s="110" t="s">
        <v>1095</v>
      </c>
      <c r="L4940" s="10" t="s">
        <v>13755</v>
      </c>
    </row>
    <row r="4941" spans="7:12" ht="15" x14ac:dyDescent="0.2">
      <c r="G4941" s="106"/>
      <c r="H4941" s="104" t="str">
        <f t="shared" si="82"/>
        <v/>
      </c>
      <c r="I4941" s="104"/>
      <c r="J4941" s="110" t="s">
        <v>9266</v>
      </c>
      <c r="K4941" s="110" t="s">
        <v>1095</v>
      </c>
      <c r="L4941" s="10" t="s">
        <v>13756</v>
      </c>
    </row>
    <row r="4942" spans="7:12" ht="15" x14ac:dyDescent="0.2">
      <c r="G4942" s="106"/>
      <c r="H4942" s="104" t="str">
        <f t="shared" si="82"/>
        <v/>
      </c>
      <c r="I4942" s="104"/>
      <c r="J4942" s="110" t="s">
        <v>9267</v>
      </c>
      <c r="K4942" s="110" t="s">
        <v>1095</v>
      </c>
      <c r="L4942" s="10" t="s">
        <v>13757</v>
      </c>
    </row>
    <row r="4943" spans="7:12" ht="15" x14ac:dyDescent="0.2">
      <c r="G4943" s="106"/>
      <c r="H4943" s="104" t="str">
        <f t="shared" si="82"/>
        <v/>
      </c>
      <c r="I4943" s="104"/>
      <c r="J4943" s="110" t="s">
        <v>14937</v>
      </c>
      <c r="K4943" s="110" t="s">
        <v>1095</v>
      </c>
      <c r="L4943" s="10" t="s">
        <v>13758</v>
      </c>
    </row>
    <row r="4944" spans="7:12" ht="15" x14ac:dyDescent="0.2">
      <c r="G4944" s="106"/>
      <c r="H4944" s="104" t="str">
        <f t="shared" si="82"/>
        <v/>
      </c>
      <c r="I4944" s="104"/>
      <c r="J4944" s="110" t="s">
        <v>14938</v>
      </c>
      <c r="K4944" s="110" t="s">
        <v>1095</v>
      </c>
      <c r="L4944" s="10" t="s">
        <v>13759</v>
      </c>
    </row>
    <row r="4945" spans="7:12" ht="15" x14ac:dyDescent="0.2">
      <c r="G4945" s="106"/>
      <c r="H4945" s="104" t="str">
        <f t="shared" si="82"/>
        <v/>
      </c>
      <c r="I4945" s="104"/>
      <c r="J4945" s="110" t="s">
        <v>14939</v>
      </c>
      <c r="K4945" s="110" t="s">
        <v>1095</v>
      </c>
      <c r="L4945" s="10" t="s">
        <v>13760</v>
      </c>
    </row>
    <row r="4946" spans="7:12" ht="15" x14ac:dyDescent="0.2">
      <c r="G4946" s="106"/>
      <c r="H4946" s="104" t="str">
        <f t="shared" si="82"/>
        <v/>
      </c>
      <c r="I4946" s="104"/>
      <c r="J4946" s="110" t="s">
        <v>14940</v>
      </c>
      <c r="K4946" s="110" t="s">
        <v>1095</v>
      </c>
      <c r="L4946" s="10" t="s">
        <v>13745</v>
      </c>
    </row>
    <row r="4947" spans="7:12" ht="15" x14ac:dyDescent="0.2">
      <c r="G4947" s="106"/>
      <c r="H4947" s="104" t="str">
        <f t="shared" si="82"/>
        <v/>
      </c>
      <c r="I4947" s="104"/>
      <c r="J4947" s="110" t="s">
        <v>9268</v>
      </c>
      <c r="K4947" s="110" t="s">
        <v>1095</v>
      </c>
      <c r="L4947" s="10" t="s">
        <v>1095</v>
      </c>
    </row>
    <row r="4948" spans="7:12" ht="15" x14ac:dyDescent="0.2">
      <c r="G4948" s="106"/>
      <c r="H4948" s="104" t="str">
        <f t="shared" si="82"/>
        <v/>
      </c>
      <c r="I4948" s="104"/>
      <c r="J4948" s="110" t="s">
        <v>14941</v>
      </c>
      <c r="K4948" s="110" t="s">
        <v>1095</v>
      </c>
      <c r="L4948" s="10" t="s">
        <v>13761</v>
      </c>
    </row>
    <row r="4949" spans="7:12" ht="15" x14ac:dyDescent="0.2">
      <c r="G4949" s="106"/>
      <c r="H4949" s="104" t="str">
        <f t="shared" si="82"/>
        <v/>
      </c>
      <c r="I4949" s="104"/>
      <c r="J4949" s="110" t="s">
        <v>9269</v>
      </c>
      <c r="K4949" s="110" t="s">
        <v>1095</v>
      </c>
      <c r="L4949" s="10" t="s">
        <v>13762</v>
      </c>
    </row>
    <row r="4950" spans="7:12" ht="15" x14ac:dyDescent="0.2">
      <c r="G4950" s="106"/>
      <c r="H4950" s="104" t="str">
        <f t="shared" si="82"/>
        <v/>
      </c>
      <c r="I4950" s="104"/>
      <c r="J4950" s="110" t="s">
        <v>14942</v>
      </c>
      <c r="K4950" s="110" t="s">
        <v>1095</v>
      </c>
      <c r="L4950" s="10" t="s">
        <v>13763</v>
      </c>
    </row>
    <row r="4951" spans="7:12" ht="15" x14ac:dyDescent="0.2">
      <c r="G4951" s="106"/>
      <c r="H4951" s="104" t="str">
        <f t="shared" si="82"/>
        <v/>
      </c>
      <c r="I4951" s="104"/>
      <c r="J4951" s="110" t="s">
        <v>14943</v>
      </c>
      <c r="K4951" s="110" t="s">
        <v>1095</v>
      </c>
      <c r="L4951" s="10" t="s">
        <v>13764</v>
      </c>
    </row>
    <row r="4952" spans="7:12" ht="15" x14ac:dyDescent="0.2">
      <c r="G4952" s="106"/>
      <c r="H4952" s="104" t="str">
        <f t="shared" si="82"/>
        <v/>
      </c>
      <c r="I4952" s="104"/>
      <c r="J4952" s="110" t="s">
        <v>9270</v>
      </c>
      <c r="K4952" s="110" t="s">
        <v>1095</v>
      </c>
      <c r="L4952" s="10" t="s">
        <v>13765</v>
      </c>
    </row>
    <row r="4953" spans="7:12" ht="15" x14ac:dyDescent="0.2">
      <c r="G4953" s="106"/>
      <c r="H4953" s="104" t="str">
        <f t="shared" si="82"/>
        <v/>
      </c>
      <c r="I4953" s="104"/>
      <c r="J4953" s="110" t="s">
        <v>9271</v>
      </c>
      <c r="K4953" s="110" t="s">
        <v>1095</v>
      </c>
      <c r="L4953" s="10" t="s">
        <v>13766</v>
      </c>
    </row>
    <row r="4954" spans="7:12" ht="15" x14ac:dyDescent="0.2">
      <c r="G4954" s="106"/>
      <c r="H4954" s="104" t="str">
        <f t="shared" si="82"/>
        <v/>
      </c>
      <c r="I4954" s="104"/>
      <c r="J4954" s="110" t="s">
        <v>9272</v>
      </c>
      <c r="K4954" s="110" t="s">
        <v>1095</v>
      </c>
      <c r="L4954" s="10" t="s">
        <v>13767</v>
      </c>
    </row>
    <row r="4955" spans="7:12" ht="15" x14ac:dyDescent="0.2">
      <c r="G4955" s="106"/>
      <c r="H4955" s="104" t="str">
        <f t="shared" si="82"/>
        <v/>
      </c>
      <c r="I4955" s="104"/>
      <c r="J4955" s="110" t="s">
        <v>9273</v>
      </c>
      <c r="K4955" s="110" t="s">
        <v>1095</v>
      </c>
      <c r="L4955" s="10" t="s">
        <v>13768</v>
      </c>
    </row>
    <row r="4956" spans="7:12" ht="15" x14ac:dyDescent="0.2">
      <c r="G4956" s="106"/>
      <c r="H4956" s="104" t="str">
        <f t="shared" si="82"/>
        <v/>
      </c>
      <c r="I4956" s="104"/>
      <c r="J4956" s="110" t="s">
        <v>9274</v>
      </c>
      <c r="K4956" s="110" t="s">
        <v>1095</v>
      </c>
      <c r="L4956" s="10" t="s">
        <v>13769</v>
      </c>
    </row>
    <row r="4957" spans="7:12" ht="15" x14ac:dyDescent="0.2">
      <c r="G4957" s="106"/>
      <c r="H4957" s="104" t="str">
        <f t="shared" si="82"/>
        <v/>
      </c>
      <c r="I4957" s="104"/>
      <c r="J4957" s="110" t="s">
        <v>9275</v>
      </c>
      <c r="K4957" s="110" t="s">
        <v>1095</v>
      </c>
      <c r="L4957" s="10" t="s">
        <v>13770</v>
      </c>
    </row>
    <row r="4958" spans="7:12" ht="15" x14ac:dyDescent="0.2">
      <c r="G4958" s="106"/>
      <c r="H4958" s="104" t="str">
        <f t="shared" si="82"/>
        <v/>
      </c>
      <c r="I4958" s="104"/>
      <c r="J4958" s="110" t="s">
        <v>9276</v>
      </c>
      <c r="K4958" s="110" t="s">
        <v>1095</v>
      </c>
      <c r="L4958" s="10" t="s">
        <v>13771</v>
      </c>
    </row>
    <row r="4959" spans="7:12" ht="15" x14ac:dyDescent="0.2">
      <c r="G4959" s="106"/>
      <c r="H4959" s="104" t="str">
        <f t="shared" si="82"/>
        <v/>
      </c>
      <c r="I4959" s="104"/>
      <c r="J4959" s="110" t="s">
        <v>9277</v>
      </c>
      <c r="K4959" s="110" t="s">
        <v>1095</v>
      </c>
      <c r="L4959" s="10" t="s">
        <v>13772</v>
      </c>
    </row>
    <row r="4960" spans="7:12" ht="15" x14ac:dyDescent="0.2">
      <c r="G4960" s="106"/>
      <c r="H4960" s="104" t="str">
        <f t="shared" si="82"/>
        <v/>
      </c>
      <c r="I4960" s="104"/>
      <c r="J4960" s="110" t="s">
        <v>9278</v>
      </c>
      <c r="K4960" s="110" t="s">
        <v>1095</v>
      </c>
      <c r="L4960" s="10" t="s">
        <v>13773</v>
      </c>
    </row>
    <row r="4961" spans="7:12" ht="15" x14ac:dyDescent="0.2">
      <c r="G4961" s="106"/>
      <c r="H4961" s="104" t="str">
        <f t="shared" si="82"/>
        <v/>
      </c>
      <c r="I4961" s="104"/>
      <c r="J4961" s="110" t="s">
        <v>9279</v>
      </c>
      <c r="K4961" s="110" t="s">
        <v>1095</v>
      </c>
      <c r="L4961" s="10" t="s">
        <v>13774</v>
      </c>
    </row>
    <row r="4962" spans="7:12" ht="15" x14ac:dyDescent="0.2">
      <c r="G4962" s="106"/>
      <c r="H4962" s="104" t="str">
        <f t="shared" si="82"/>
        <v/>
      </c>
      <c r="I4962" s="104"/>
      <c r="J4962" s="110" t="s">
        <v>9280</v>
      </c>
      <c r="K4962" s="110" t="s">
        <v>1095</v>
      </c>
      <c r="L4962" s="10" t="s">
        <v>13775</v>
      </c>
    </row>
    <row r="4963" spans="7:12" ht="15" x14ac:dyDescent="0.2">
      <c r="G4963" s="106"/>
      <c r="H4963" s="104" t="str">
        <f t="shared" si="82"/>
        <v/>
      </c>
      <c r="I4963" s="104"/>
      <c r="J4963" s="110" t="s">
        <v>9281</v>
      </c>
      <c r="K4963" s="110" t="s">
        <v>1095</v>
      </c>
      <c r="L4963" s="10" t="s">
        <v>13776</v>
      </c>
    </row>
    <row r="4964" spans="7:12" ht="15" x14ac:dyDescent="0.2">
      <c r="G4964" s="106"/>
      <c r="H4964" s="104" t="str">
        <f t="shared" si="82"/>
        <v/>
      </c>
      <c r="I4964" s="104"/>
      <c r="J4964" s="110" t="s">
        <v>9282</v>
      </c>
      <c r="K4964" s="110" t="s">
        <v>1095</v>
      </c>
      <c r="L4964" s="10" t="s">
        <v>13777</v>
      </c>
    </row>
    <row r="4965" spans="7:12" ht="15" x14ac:dyDescent="0.2">
      <c r="G4965" s="106"/>
      <c r="H4965" s="104" t="str">
        <f t="shared" si="82"/>
        <v/>
      </c>
      <c r="I4965" s="104"/>
      <c r="J4965" s="110" t="s">
        <v>9283</v>
      </c>
      <c r="K4965" s="110" t="s">
        <v>1095</v>
      </c>
      <c r="L4965" s="10" t="s">
        <v>13778</v>
      </c>
    </row>
    <row r="4966" spans="7:12" ht="15" x14ac:dyDescent="0.2">
      <c r="G4966" s="106"/>
      <c r="H4966" s="104" t="str">
        <f t="shared" si="82"/>
        <v/>
      </c>
      <c r="I4966" s="104"/>
      <c r="J4966" s="110" t="s">
        <v>9284</v>
      </c>
      <c r="K4966" s="110" t="s">
        <v>1095</v>
      </c>
      <c r="L4966" s="10" t="s">
        <v>13779</v>
      </c>
    </row>
    <row r="4967" spans="7:12" ht="15" x14ac:dyDescent="0.2">
      <c r="G4967" s="106"/>
      <c r="H4967" s="104" t="str">
        <f t="shared" si="82"/>
        <v/>
      </c>
      <c r="I4967" s="104"/>
      <c r="J4967" s="110" t="s">
        <v>14944</v>
      </c>
      <c r="K4967" s="110" t="s">
        <v>1095</v>
      </c>
      <c r="L4967" s="10" t="s">
        <v>13780</v>
      </c>
    </row>
    <row r="4968" spans="7:12" ht="15" x14ac:dyDescent="0.2">
      <c r="G4968" s="106"/>
      <c r="H4968" s="104" t="str">
        <f t="shared" si="82"/>
        <v/>
      </c>
      <c r="I4968" s="104"/>
      <c r="J4968" s="110" t="s">
        <v>14945</v>
      </c>
      <c r="K4968" s="110" t="s">
        <v>1095</v>
      </c>
      <c r="L4968" s="10" t="s">
        <v>13781</v>
      </c>
    </row>
    <row r="4969" spans="7:12" ht="15" x14ac:dyDescent="0.2">
      <c r="G4969" s="106"/>
      <c r="H4969" s="104" t="str">
        <f t="shared" si="82"/>
        <v/>
      </c>
      <c r="I4969" s="104"/>
      <c r="J4969" s="110" t="s">
        <v>9285</v>
      </c>
      <c r="K4969" s="110" t="s">
        <v>1095</v>
      </c>
      <c r="L4969" s="10" t="s">
        <v>13782</v>
      </c>
    </row>
    <row r="4970" spans="7:12" ht="15" x14ac:dyDescent="0.2">
      <c r="G4970" s="106"/>
      <c r="H4970" s="104" t="str">
        <f t="shared" si="82"/>
        <v/>
      </c>
      <c r="I4970" s="104"/>
      <c r="J4970" s="110" t="s">
        <v>9286</v>
      </c>
      <c r="K4970" s="110" t="s">
        <v>1095</v>
      </c>
      <c r="L4970" s="10" t="s">
        <v>13783</v>
      </c>
    </row>
    <row r="4971" spans="7:12" ht="15" x14ac:dyDescent="0.2">
      <c r="G4971" s="106"/>
      <c r="H4971" s="104" t="str">
        <f t="shared" si="82"/>
        <v/>
      </c>
      <c r="I4971" s="104"/>
      <c r="J4971" s="110" t="s">
        <v>9287</v>
      </c>
      <c r="K4971" s="110" t="s">
        <v>1095</v>
      </c>
      <c r="L4971" s="10" t="s">
        <v>13784</v>
      </c>
    </row>
    <row r="4972" spans="7:12" ht="15" x14ac:dyDescent="0.2">
      <c r="G4972" s="106"/>
      <c r="H4972" s="104" t="str">
        <f t="shared" si="82"/>
        <v/>
      </c>
      <c r="I4972" s="104"/>
      <c r="J4972" s="110" t="s">
        <v>9288</v>
      </c>
      <c r="K4972" s="110" t="s">
        <v>1095</v>
      </c>
      <c r="L4972" s="10" t="s">
        <v>13785</v>
      </c>
    </row>
    <row r="4973" spans="7:12" ht="15" x14ac:dyDescent="0.2">
      <c r="G4973" s="106"/>
      <c r="H4973" s="104" t="str">
        <f t="shared" si="82"/>
        <v/>
      </c>
      <c r="I4973" s="104"/>
      <c r="J4973" s="110" t="s">
        <v>9289</v>
      </c>
      <c r="K4973" s="110" t="s">
        <v>1095</v>
      </c>
      <c r="L4973" s="10" t="s">
        <v>13786</v>
      </c>
    </row>
    <row r="4974" spans="7:12" ht="15" x14ac:dyDescent="0.2">
      <c r="G4974" s="106"/>
      <c r="H4974" s="104" t="str">
        <f t="shared" si="82"/>
        <v/>
      </c>
      <c r="I4974" s="104"/>
      <c r="J4974" s="110" t="s">
        <v>9290</v>
      </c>
      <c r="K4974" s="110" t="s">
        <v>1095</v>
      </c>
      <c r="L4974" s="10" t="s">
        <v>13787</v>
      </c>
    </row>
    <row r="4975" spans="7:12" ht="15" x14ac:dyDescent="0.2">
      <c r="G4975" s="106"/>
      <c r="H4975" s="104" t="str">
        <f t="shared" si="82"/>
        <v/>
      </c>
      <c r="I4975" s="104"/>
      <c r="J4975" s="110" t="s">
        <v>9291</v>
      </c>
      <c r="K4975" s="110" t="s">
        <v>1095</v>
      </c>
      <c r="L4975" s="10" t="s">
        <v>13785</v>
      </c>
    </row>
    <row r="4976" spans="7:12" ht="15" x14ac:dyDescent="0.2">
      <c r="G4976" s="106"/>
      <c r="H4976" s="104" t="str">
        <f t="shared" si="82"/>
        <v/>
      </c>
      <c r="I4976" s="104"/>
      <c r="J4976" s="110" t="s">
        <v>9292</v>
      </c>
      <c r="K4976" s="110" t="s">
        <v>1095</v>
      </c>
      <c r="L4976" s="10" t="s">
        <v>13788</v>
      </c>
    </row>
    <row r="4977" spans="7:12" ht="15" x14ac:dyDescent="0.2">
      <c r="G4977" s="106"/>
      <c r="H4977" s="104" t="str">
        <f t="shared" si="82"/>
        <v/>
      </c>
      <c r="I4977" s="104"/>
      <c r="J4977" s="110" t="s">
        <v>9293</v>
      </c>
      <c r="K4977" s="110" t="s">
        <v>1095</v>
      </c>
      <c r="L4977" s="10" t="s">
        <v>13789</v>
      </c>
    </row>
    <row r="4978" spans="7:12" ht="15" x14ac:dyDescent="0.2">
      <c r="G4978" s="106"/>
      <c r="H4978" s="104" t="str">
        <f t="shared" si="82"/>
        <v/>
      </c>
      <c r="I4978" s="104"/>
      <c r="J4978" s="110" t="s">
        <v>9294</v>
      </c>
      <c r="K4978" s="110" t="s">
        <v>1095</v>
      </c>
      <c r="L4978" s="10" t="s">
        <v>13790</v>
      </c>
    </row>
    <row r="4979" spans="7:12" ht="15" x14ac:dyDescent="0.2">
      <c r="G4979" s="106"/>
      <c r="H4979" s="104" t="str">
        <f t="shared" si="82"/>
        <v/>
      </c>
      <c r="I4979" s="104"/>
      <c r="J4979" s="110" t="s">
        <v>9295</v>
      </c>
      <c r="K4979" s="110" t="s">
        <v>1095</v>
      </c>
      <c r="L4979" s="10" t="s">
        <v>13791</v>
      </c>
    </row>
    <row r="4980" spans="7:12" ht="15" x14ac:dyDescent="0.2">
      <c r="G4980" s="106"/>
      <c r="H4980" s="104" t="str">
        <f t="shared" si="82"/>
        <v/>
      </c>
      <c r="I4980" s="104"/>
      <c r="J4980" s="110" t="s">
        <v>9296</v>
      </c>
      <c r="K4980" s="110" t="s">
        <v>1095</v>
      </c>
      <c r="L4980" s="10" t="s">
        <v>13792</v>
      </c>
    </row>
    <row r="4981" spans="7:12" ht="15" x14ac:dyDescent="0.2">
      <c r="G4981" s="106"/>
      <c r="H4981" s="104" t="str">
        <f t="shared" si="82"/>
        <v/>
      </c>
      <c r="I4981" s="104"/>
      <c r="J4981" s="110" t="s">
        <v>9297</v>
      </c>
      <c r="K4981" s="110" t="s">
        <v>1095</v>
      </c>
      <c r="L4981" s="10" t="s">
        <v>13793</v>
      </c>
    </row>
    <row r="4982" spans="7:12" ht="15" x14ac:dyDescent="0.2">
      <c r="G4982" s="106"/>
      <c r="H4982" s="104" t="str">
        <f t="shared" si="82"/>
        <v/>
      </c>
      <c r="I4982" s="104"/>
      <c r="J4982" s="110" t="s">
        <v>14063</v>
      </c>
      <c r="K4982" s="110" t="s">
        <v>1095</v>
      </c>
      <c r="L4982" s="10" t="s">
        <v>13794</v>
      </c>
    </row>
    <row r="4983" spans="7:12" ht="15" x14ac:dyDescent="0.2">
      <c r="G4983" s="106"/>
      <c r="H4983" s="104" t="str">
        <f t="shared" si="82"/>
        <v/>
      </c>
      <c r="I4983" s="104"/>
      <c r="J4983" s="110" t="s">
        <v>14946</v>
      </c>
      <c r="K4983" s="110" t="s">
        <v>1095</v>
      </c>
      <c r="L4983" s="10" t="s">
        <v>13795</v>
      </c>
    </row>
    <row r="4984" spans="7:12" ht="15" x14ac:dyDescent="0.2">
      <c r="G4984" s="106"/>
      <c r="H4984" s="104" t="str">
        <f t="shared" si="82"/>
        <v/>
      </c>
      <c r="I4984" s="104"/>
      <c r="J4984" s="110" t="s">
        <v>9298</v>
      </c>
      <c r="K4984" s="110" t="s">
        <v>1095</v>
      </c>
      <c r="L4984" s="10" t="s">
        <v>1095</v>
      </c>
    </row>
    <row r="4985" spans="7:12" ht="15" x14ac:dyDescent="0.2">
      <c r="G4985" s="106"/>
      <c r="H4985" s="104" t="str">
        <f t="shared" si="82"/>
        <v/>
      </c>
      <c r="I4985" s="104"/>
      <c r="J4985" s="110" t="s">
        <v>14947</v>
      </c>
      <c r="K4985" s="110" t="s">
        <v>1095</v>
      </c>
      <c r="L4985" s="10" t="s">
        <v>13796</v>
      </c>
    </row>
    <row r="4986" spans="7:12" ht="15" x14ac:dyDescent="0.2">
      <c r="G4986" s="106"/>
      <c r="H4986" s="104" t="str">
        <f t="shared" si="82"/>
        <v/>
      </c>
      <c r="I4986" s="104"/>
      <c r="J4986" s="110" t="s">
        <v>9299</v>
      </c>
      <c r="K4986" s="110" t="s">
        <v>1095</v>
      </c>
      <c r="L4986" s="10" t="s">
        <v>1095</v>
      </c>
    </row>
    <row r="4987" spans="7:12" ht="15" x14ac:dyDescent="0.2">
      <c r="G4987" s="106"/>
      <c r="H4987" s="104" t="str">
        <f t="shared" si="82"/>
        <v/>
      </c>
      <c r="I4987" s="104"/>
      <c r="J4987" s="110" t="s">
        <v>9300</v>
      </c>
      <c r="K4987" s="110" t="s">
        <v>1095</v>
      </c>
      <c r="L4987" s="10" t="s">
        <v>13797</v>
      </c>
    </row>
    <row r="4988" spans="7:12" ht="15" x14ac:dyDescent="0.2">
      <c r="G4988" s="106"/>
      <c r="H4988" s="104" t="str">
        <f t="shared" si="82"/>
        <v/>
      </c>
      <c r="I4988" s="104"/>
      <c r="J4988" s="110" t="s">
        <v>9301</v>
      </c>
      <c r="K4988" s="110" t="s">
        <v>1095</v>
      </c>
      <c r="L4988" s="10" t="s">
        <v>1095</v>
      </c>
    </row>
    <row r="4989" spans="7:12" ht="15" x14ac:dyDescent="0.2">
      <c r="G4989" s="106"/>
      <c r="H4989" s="104" t="str">
        <f t="shared" si="82"/>
        <v/>
      </c>
      <c r="I4989" s="104"/>
      <c r="J4989" s="110" t="s">
        <v>9302</v>
      </c>
      <c r="K4989" s="110" t="s">
        <v>1095</v>
      </c>
      <c r="L4989" s="10" t="s">
        <v>13798</v>
      </c>
    </row>
    <row r="4990" spans="7:12" ht="15" x14ac:dyDescent="0.2">
      <c r="G4990" s="106"/>
      <c r="H4990" s="104" t="str">
        <f t="shared" si="82"/>
        <v/>
      </c>
      <c r="I4990" s="104"/>
      <c r="J4990" s="110" t="s">
        <v>9303</v>
      </c>
      <c r="K4990" s="110" t="s">
        <v>1095</v>
      </c>
      <c r="L4990" s="10" t="s">
        <v>13799</v>
      </c>
    </row>
    <row r="4991" spans="7:12" ht="15" x14ac:dyDescent="0.2">
      <c r="G4991" s="106"/>
      <c r="H4991" s="104" t="str">
        <f t="shared" si="82"/>
        <v/>
      </c>
      <c r="I4991" s="104"/>
      <c r="J4991" s="110" t="s">
        <v>9304</v>
      </c>
      <c r="K4991" s="110" t="s">
        <v>1095</v>
      </c>
      <c r="L4991" s="10" t="s">
        <v>13800</v>
      </c>
    </row>
    <row r="4992" spans="7:12" ht="15" x14ac:dyDescent="0.2">
      <c r="G4992" s="106"/>
      <c r="H4992" s="104" t="str">
        <f t="shared" si="82"/>
        <v/>
      </c>
      <c r="I4992" s="104"/>
      <c r="J4992" s="110" t="s">
        <v>9305</v>
      </c>
      <c r="K4992" s="110" t="s">
        <v>1095</v>
      </c>
      <c r="L4992" s="10" t="s">
        <v>13801</v>
      </c>
    </row>
    <row r="4993" spans="7:12" ht="15" x14ac:dyDescent="0.2">
      <c r="G4993" s="106"/>
      <c r="H4993" s="104" t="str">
        <f t="shared" si="82"/>
        <v/>
      </c>
      <c r="I4993" s="104"/>
      <c r="J4993" s="110" t="s">
        <v>9306</v>
      </c>
      <c r="K4993" s="110" t="s">
        <v>1095</v>
      </c>
      <c r="L4993" s="10" t="s">
        <v>13802</v>
      </c>
    </row>
    <row r="4994" spans="7:12" ht="15" x14ac:dyDescent="0.2">
      <c r="G4994" s="106"/>
      <c r="H4994" s="104" t="str">
        <f t="shared" si="82"/>
        <v/>
      </c>
      <c r="I4994" s="104"/>
      <c r="J4994" s="110" t="s">
        <v>15064</v>
      </c>
      <c r="K4994" s="110" t="s">
        <v>1095</v>
      </c>
      <c r="L4994" s="10" t="s">
        <v>13800</v>
      </c>
    </row>
    <row r="4995" spans="7:12" ht="15" x14ac:dyDescent="0.2">
      <c r="G4995" s="106"/>
      <c r="H4995" s="104" t="str">
        <f t="shared" si="82"/>
        <v/>
      </c>
      <c r="I4995" s="104"/>
      <c r="J4995" s="110" t="s">
        <v>14948</v>
      </c>
      <c r="K4995" s="110" t="s">
        <v>1095</v>
      </c>
      <c r="L4995" s="10" t="s">
        <v>13803</v>
      </c>
    </row>
    <row r="4996" spans="7:12" ht="15" x14ac:dyDescent="0.2">
      <c r="G4996" s="106"/>
      <c r="H4996" s="104" t="str">
        <f t="shared" si="82"/>
        <v/>
      </c>
      <c r="I4996" s="104"/>
      <c r="J4996" s="110" t="s">
        <v>9307</v>
      </c>
      <c r="K4996" s="110" t="s">
        <v>1095</v>
      </c>
      <c r="L4996" s="10" t="s">
        <v>13804</v>
      </c>
    </row>
    <row r="4997" spans="7:12" ht="15" x14ac:dyDescent="0.2">
      <c r="G4997" s="106"/>
      <c r="H4997" s="104" t="str">
        <f t="shared" si="82"/>
        <v/>
      </c>
      <c r="I4997" s="104"/>
      <c r="J4997" s="110" t="s">
        <v>9308</v>
      </c>
      <c r="K4997" s="110" t="s">
        <v>1095</v>
      </c>
      <c r="L4997" s="10" t="s">
        <v>13805</v>
      </c>
    </row>
    <row r="4998" spans="7:12" ht="15" x14ac:dyDescent="0.2">
      <c r="G4998" s="106"/>
      <c r="H4998" s="104" t="str">
        <f t="shared" si="82"/>
        <v/>
      </c>
      <c r="I4998" s="104"/>
      <c r="J4998" s="110" t="s">
        <v>9309</v>
      </c>
      <c r="K4998" s="110" t="s">
        <v>1095</v>
      </c>
      <c r="L4998" s="10" t="s">
        <v>13806</v>
      </c>
    </row>
    <row r="4999" spans="7:12" ht="15" x14ac:dyDescent="0.2">
      <c r="G4999" s="106"/>
      <c r="H4999" s="104" t="str">
        <f t="shared" si="82"/>
        <v/>
      </c>
      <c r="I4999" s="104"/>
      <c r="J4999" s="110" t="s">
        <v>9310</v>
      </c>
      <c r="K4999" s="110" t="s">
        <v>1095</v>
      </c>
      <c r="L4999" s="10" t="s">
        <v>1095</v>
      </c>
    </row>
    <row r="5000" spans="7:12" ht="15" x14ac:dyDescent="0.2">
      <c r="G5000" s="106"/>
      <c r="H5000" s="104" t="str">
        <f t="shared" si="82"/>
        <v/>
      </c>
      <c r="I5000" s="104"/>
      <c r="J5000" s="110" t="s">
        <v>9311</v>
      </c>
      <c r="K5000" s="110" t="s">
        <v>1095</v>
      </c>
      <c r="L5000" s="10" t="s">
        <v>13807</v>
      </c>
    </row>
    <row r="5001" spans="7:12" ht="15" x14ac:dyDescent="0.2">
      <c r="G5001" s="106"/>
      <c r="H5001" s="104" t="str">
        <f t="shared" ref="H5001:H5064" si="83">IF(I5001="","",IFERROR((INDEX(A:D,MATCH($I5001,D:D,0),2)),""))</f>
        <v/>
      </c>
      <c r="I5001" s="104"/>
      <c r="J5001" s="110" t="s">
        <v>9312</v>
      </c>
      <c r="K5001" s="110" t="s">
        <v>1095</v>
      </c>
      <c r="L5001" s="10" t="s">
        <v>13808</v>
      </c>
    </row>
    <row r="5002" spans="7:12" ht="15" x14ac:dyDescent="0.2">
      <c r="G5002" s="106"/>
      <c r="H5002" s="104" t="str">
        <f t="shared" si="83"/>
        <v/>
      </c>
      <c r="I5002" s="104"/>
      <c r="J5002" s="110" t="s">
        <v>9313</v>
      </c>
      <c r="K5002" s="110" t="s">
        <v>1095</v>
      </c>
      <c r="L5002" s="10" t="s">
        <v>13809</v>
      </c>
    </row>
    <row r="5003" spans="7:12" ht="15" x14ac:dyDescent="0.2">
      <c r="G5003" s="106"/>
      <c r="H5003" s="104" t="str">
        <f t="shared" si="83"/>
        <v/>
      </c>
      <c r="I5003" s="104"/>
      <c r="J5003" s="110" t="s">
        <v>9314</v>
      </c>
      <c r="K5003" s="110" t="s">
        <v>1095</v>
      </c>
      <c r="L5003" s="10" t="s">
        <v>13810</v>
      </c>
    </row>
    <row r="5004" spans="7:12" ht="15" x14ac:dyDescent="0.2">
      <c r="G5004" s="106"/>
      <c r="H5004" s="104" t="str">
        <f t="shared" si="83"/>
        <v/>
      </c>
      <c r="I5004" s="104"/>
      <c r="J5004" s="110" t="s">
        <v>9315</v>
      </c>
      <c r="K5004" s="110" t="s">
        <v>1095</v>
      </c>
      <c r="L5004" s="10" t="s">
        <v>13811</v>
      </c>
    </row>
    <row r="5005" spans="7:12" ht="15" x14ac:dyDescent="0.2">
      <c r="G5005" s="106"/>
      <c r="H5005" s="104" t="str">
        <f t="shared" si="83"/>
        <v/>
      </c>
      <c r="I5005" s="104"/>
      <c r="J5005" s="110" t="s">
        <v>9316</v>
      </c>
      <c r="K5005" s="110" t="s">
        <v>1095</v>
      </c>
      <c r="L5005" s="10" t="s">
        <v>13812</v>
      </c>
    </row>
    <row r="5006" spans="7:12" ht="15" x14ac:dyDescent="0.2">
      <c r="G5006" s="106"/>
      <c r="H5006" s="104" t="str">
        <f t="shared" si="83"/>
        <v/>
      </c>
      <c r="I5006" s="104"/>
      <c r="J5006" s="110" t="s">
        <v>9317</v>
      </c>
      <c r="K5006" s="110" t="s">
        <v>1095</v>
      </c>
      <c r="L5006" s="10" t="s">
        <v>13813</v>
      </c>
    </row>
    <row r="5007" spans="7:12" ht="15" x14ac:dyDescent="0.2">
      <c r="G5007" s="106"/>
      <c r="H5007" s="104" t="str">
        <f t="shared" si="83"/>
        <v/>
      </c>
      <c r="I5007" s="104"/>
      <c r="J5007" s="110" t="s">
        <v>9319</v>
      </c>
      <c r="K5007" s="110" t="s">
        <v>1095</v>
      </c>
      <c r="L5007" s="10" t="s">
        <v>13815</v>
      </c>
    </row>
    <row r="5008" spans="7:12" ht="15" x14ac:dyDescent="0.2">
      <c r="G5008" s="106"/>
      <c r="H5008" s="104" t="str">
        <f t="shared" si="83"/>
        <v/>
      </c>
      <c r="I5008" s="104"/>
      <c r="J5008" s="110" t="s">
        <v>9320</v>
      </c>
      <c r="K5008" s="110" t="s">
        <v>1095</v>
      </c>
      <c r="L5008" s="10" t="s">
        <v>13816</v>
      </c>
    </row>
    <row r="5009" spans="7:12" ht="15" x14ac:dyDescent="0.2">
      <c r="G5009" s="106"/>
      <c r="H5009" s="104" t="str">
        <f t="shared" si="83"/>
        <v/>
      </c>
      <c r="I5009" s="104"/>
      <c r="J5009" s="110" t="s">
        <v>9321</v>
      </c>
      <c r="K5009" s="110" t="s">
        <v>1095</v>
      </c>
      <c r="L5009" s="10" t="s">
        <v>13817</v>
      </c>
    </row>
    <row r="5010" spans="7:12" ht="15" x14ac:dyDescent="0.2">
      <c r="G5010" s="106"/>
      <c r="H5010" s="104" t="str">
        <f t="shared" si="83"/>
        <v/>
      </c>
      <c r="I5010" s="104"/>
      <c r="J5010" s="110" t="s">
        <v>9322</v>
      </c>
      <c r="K5010" s="110" t="s">
        <v>1095</v>
      </c>
      <c r="L5010" s="10" t="s">
        <v>13818</v>
      </c>
    </row>
    <row r="5011" spans="7:12" ht="15" x14ac:dyDescent="0.2">
      <c r="G5011" s="106"/>
      <c r="H5011" s="104" t="str">
        <f t="shared" si="83"/>
        <v/>
      </c>
      <c r="I5011" s="104"/>
      <c r="J5011" s="110" t="s">
        <v>9323</v>
      </c>
      <c r="K5011" s="110" t="s">
        <v>1095</v>
      </c>
      <c r="L5011" s="10" t="s">
        <v>13819</v>
      </c>
    </row>
    <row r="5012" spans="7:12" ht="15" x14ac:dyDescent="0.2">
      <c r="G5012" s="106"/>
      <c r="H5012" s="104" t="str">
        <f t="shared" si="83"/>
        <v/>
      </c>
      <c r="I5012" s="104"/>
      <c r="J5012" s="110" t="s">
        <v>9324</v>
      </c>
      <c r="K5012" s="110" t="s">
        <v>1095</v>
      </c>
      <c r="L5012" s="10" t="s">
        <v>1095</v>
      </c>
    </row>
    <row r="5013" spans="7:12" ht="15" x14ac:dyDescent="0.2">
      <c r="G5013" s="106"/>
      <c r="H5013" s="104" t="str">
        <f t="shared" si="83"/>
        <v/>
      </c>
      <c r="I5013" s="104"/>
      <c r="J5013" s="110" t="s">
        <v>9325</v>
      </c>
      <c r="K5013" s="110" t="s">
        <v>1095</v>
      </c>
      <c r="L5013" s="10" t="s">
        <v>13820</v>
      </c>
    </row>
    <row r="5014" spans="7:12" ht="15" x14ac:dyDescent="0.2">
      <c r="G5014" s="106"/>
      <c r="H5014" s="104" t="str">
        <f t="shared" si="83"/>
        <v/>
      </c>
      <c r="I5014" s="104"/>
      <c r="J5014" s="110" t="s">
        <v>9326</v>
      </c>
      <c r="K5014" s="110" t="s">
        <v>1095</v>
      </c>
      <c r="L5014" s="10" t="s">
        <v>13821</v>
      </c>
    </row>
    <row r="5015" spans="7:12" ht="15" x14ac:dyDescent="0.2">
      <c r="G5015" s="106"/>
      <c r="H5015" s="104" t="str">
        <f t="shared" si="83"/>
        <v/>
      </c>
      <c r="I5015" s="104"/>
      <c r="J5015" s="110" t="s">
        <v>9327</v>
      </c>
      <c r="K5015" s="110" t="s">
        <v>1095</v>
      </c>
      <c r="L5015" s="10" t="s">
        <v>13822</v>
      </c>
    </row>
    <row r="5016" spans="7:12" ht="15" x14ac:dyDescent="0.2">
      <c r="G5016" s="106"/>
      <c r="H5016" s="104" t="str">
        <f t="shared" si="83"/>
        <v/>
      </c>
      <c r="I5016" s="104"/>
      <c r="J5016" s="110" t="s">
        <v>9328</v>
      </c>
      <c r="K5016" s="110" t="s">
        <v>1095</v>
      </c>
      <c r="L5016" s="10" t="s">
        <v>13823</v>
      </c>
    </row>
    <row r="5017" spans="7:12" ht="15" x14ac:dyDescent="0.2">
      <c r="G5017" s="106"/>
      <c r="H5017" s="104" t="str">
        <f t="shared" si="83"/>
        <v/>
      </c>
      <c r="I5017" s="104"/>
      <c r="J5017" s="110" t="s">
        <v>9329</v>
      </c>
      <c r="K5017" s="110" t="s">
        <v>1095</v>
      </c>
      <c r="L5017" s="10" t="s">
        <v>13824</v>
      </c>
    </row>
    <row r="5018" spans="7:12" ht="15" x14ac:dyDescent="0.2">
      <c r="G5018" s="106"/>
      <c r="H5018" s="104" t="str">
        <f t="shared" si="83"/>
        <v/>
      </c>
      <c r="I5018" s="104"/>
      <c r="J5018" s="110" t="s">
        <v>9330</v>
      </c>
      <c r="K5018" s="110" t="s">
        <v>1095</v>
      </c>
      <c r="L5018" s="10" t="s">
        <v>13825</v>
      </c>
    </row>
    <row r="5019" spans="7:12" ht="15" x14ac:dyDescent="0.2">
      <c r="G5019" s="106"/>
      <c r="H5019" s="104" t="str">
        <f t="shared" si="83"/>
        <v/>
      </c>
      <c r="I5019" s="104"/>
      <c r="J5019" s="110" t="s">
        <v>14949</v>
      </c>
      <c r="K5019" s="110" t="s">
        <v>1095</v>
      </c>
      <c r="L5019" s="10" t="s">
        <v>13826</v>
      </c>
    </row>
    <row r="5020" spans="7:12" ht="15" x14ac:dyDescent="0.2">
      <c r="G5020" s="106"/>
      <c r="H5020" s="104" t="str">
        <f t="shared" si="83"/>
        <v/>
      </c>
      <c r="I5020" s="104"/>
      <c r="J5020" s="110" t="s">
        <v>14950</v>
      </c>
      <c r="K5020" s="110" t="s">
        <v>1095</v>
      </c>
      <c r="L5020" s="10" t="s">
        <v>13827</v>
      </c>
    </row>
    <row r="5021" spans="7:12" ht="15" x14ac:dyDescent="0.2">
      <c r="G5021" s="106"/>
      <c r="H5021" s="104" t="str">
        <f t="shared" si="83"/>
        <v/>
      </c>
      <c r="I5021" s="104"/>
      <c r="J5021" s="110" t="s">
        <v>9331</v>
      </c>
      <c r="K5021" s="110" t="s">
        <v>1095</v>
      </c>
      <c r="L5021" s="10" t="s">
        <v>13828</v>
      </c>
    </row>
    <row r="5022" spans="7:12" ht="15" x14ac:dyDescent="0.2">
      <c r="G5022" s="106"/>
      <c r="H5022" s="104" t="str">
        <f t="shared" si="83"/>
        <v/>
      </c>
      <c r="I5022" s="104"/>
      <c r="J5022" s="110" t="s">
        <v>9332</v>
      </c>
      <c r="K5022" s="110" t="s">
        <v>1095</v>
      </c>
      <c r="L5022" s="10" t="s">
        <v>13829</v>
      </c>
    </row>
    <row r="5023" spans="7:12" ht="15" x14ac:dyDescent="0.2">
      <c r="G5023" s="106"/>
      <c r="H5023" s="104" t="str">
        <f t="shared" si="83"/>
        <v/>
      </c>
      <c r="I5023" s="104"/>
      <c r="J5023" s="110" t="s">
        <v>14951</v>
      </c>
      <c r="K5023" s="110" t="s">
        <v>1095</v>
      </c>
      <c r="L5023" s="10" t="s">
        <v>13830</v>
      </c>
    </row>
    <row r="5024" spans="7:12" ht="15" x14ac:dyDescent="0.2">
      <c r="G5024" s="106"/>
      <c r="H5024" s="104" t="str">
        <f t="shared" si="83"/>
        <v/>
      </c>
      <c r="I5024" s="104"/>
      <c r="J5024" s="110" t="s">
        <v>9333</v>
      </c>
      <c r="K5024" s="110" t="s">
        <v>1095</v>
      </c>
      <c r="L5024" s="10" t="s">
        <v>13831</v>
      </c>
    </row>
    <row r="5025" spans="7:12" ht="15" x14ac:dyDescent="0.2">
      <c r="G5025" s="106"/>
      <c r="H5025" s="104" t="str">
        <f t="shared" si="83"/>
        <v/>
      </c>
      <c r="I5025" s="104"/>
      <c r="J5025" s="110" t="s">
        <v>9334</v>
      </c>
      <c r="K5025" s="110" t="s">
        <v>1095</v>
      </c>
      <c r="L5025" s="10" t="s">
        <v>13832</v>
      </c>
    </row>
    <row r="5026" spans="7:12" ht="15" x14ac:dyDescent="0.2">
      <c r="G5026" s="106"/>
      <c r="H5026" s="104" t="str">
        <f t="shared" si="83"/>
        <v/>
      </c>
      <c r="I5026" s="104"/>
      <c r="J5026" s="110" t="s">
        <v>14952</v>
      </c>
      <c r="K5026" s="110" t="s">
        <v>1095</v>
      </c>
      <c r="L5026" s="10" t="s">
        <v>13833</v>
      </c>
    </row>
    <row r="5027" spans="7:12" ht="15" x14ac:dyDescent="0.2">
      <c r="G5027" s="106"/>
      <c r="H5027" s="104" t="str">
        <f t="shared" si="83"/>
        <v/>
      </c>
      <c r="I5027" s="104"/>
      <c r="J5027" s="110" t="s">
        <v>9335</v>
      </c>
      <c r="K5027" s="110" t="s">
        <v>1095</v>
      </c>
      <c r="L5027" s="10" t="s">
        <v>13834</v>
      </c>
    </row>
    <row r="5028" spans="7:12" ht="15" x14ac:dyDescent="0.2">
      <c r="G5028" s="106"/>
      <c r="H5028" s="104" t="str">
        <f t="shared" si="83"/>
        <v/>
      </c>
      <c r="I5028" s="104"/>
      <c r="J5028" s="110" t="s">
        <v>14953</v>
      </c>
      <c r="K5028" s="110" t="s">
        <v>1095</v>
      </c>
      <c r="L5028" s="10" t="s">
        <v>13835</v>
      </c>
    </row>
    <row r="5029" spans="7:12" ht="15" x14ac:dyDescent="0.2">
      <c r="G5029" s="106"/>
      <c r="H5029" s="104" t="str">
        <f t="shared" si="83"/>
        <v/>
      </c>
      <c r="I5029" s="104"/>
      <c r="J5029" s="110" t="s">
        <v>9336</v>
      </c>
      <c r="K5029" s="110" t="s">
        <v>1095</v>
      </c>
      <c r="L5029" s="10" t="s">
        <v>1095</v>
      </c>
    </row>
    <row r="5030" spans="7:12" ht="15" x14ac:dyDescent="0.2">
      <c r="G5030" s="106"/>
      <c r="H5030" s="104" t="str">
        <f t="shared" si="83"/>
        <v/>
      </c>
      <c r="I5030" s="104"/>
      <c r="J5030" s="110" t="s">
        <v>14954</v>
      </c>
      <c r="K5030" s="110" t="s">
        <v>1095</v>
      </c>
      <c r="L5030" s="10" t="s">
        <v>13836</v>
      </c>
    </row>
    <row r="5031" spans="7:12" ht="15" x14ac:dyDescent="0.2">
      <c r="G5031" s="106"/>
      <c r="H5031" s="104" t="str">
        <f t="shared" si="83"/>
        <v/>
      </c>
      <c r="I5031" s="104"/>
      <c r="J5031" s="110" t="s">
        <v>14955</v>
      </c>
      <c r="K5031" s="110" t="s">
        <v>1095</v>
      </c>
      <c r="L5031" s="10" t="s">
        <v>13837</v>
      </c>
    </row>
    <row r="5032" spans="7:12" ht="15" x14ac:dyDescent="0.2">
      <c r="G5032" s="106"/>
      <c r="H5032" s="104" t="str">
        <f t="shared" si="83"/>
        <v/>
      </c>
      <c r="I5032" s="104"/>
      <c r="J5032" s="110" t="s">
        <v>9337</v>
      </c>
      <c r="K5032" s="110" t="s">
        <v>1095</v>
      </c>
      <c r="L5032" s="10" t="s">
        <v>13838</v>
      </c>
    </row>
    <row r="5033" spans="7:12" ht="15" x14ac:dyDescent="0.2">
      <c r="G5033" s="106"/>
      <c r="H5033" s="104" t="str">
        <f t="shared" si="83"/>
        <v/>
      </c>
      <c r="I5033" s="104"/>
      <c r="J5033" s="110" t="s">
        <v>14956</v>
      </c>
      <c r="K5033" s="110" t="s">
        <v>1095</v>
      </c>
      <c r="L5033" s="10" t="s">
        <v>13839</v>
      </c>
    </row>
    <row r="5034" spans="7:12" ht="15" x14ac:dyDescent="0.2">
      <c r="G5034" s="106"/>
      <c r="H5034" s="104" t="str">
        <f t="shared" si="83"/>
        <v/>
      </c>
      <c r="I5034" s="104"/>
      <c r="J5034" s="110" t="s">
        <v>9338</v>
      </c>
      <c r="K5034" s="110" t="s">
        <v>1095</v>
      </c>
      <c r="L5034" s="10" t="s">
        <v>13840</v>
      </c>
    </row>
    <row r="5035" spans="7:12" ht="15" x14ac:dyDescent="0.2">
      <c r="G5035" s="106"/>
      <c r="H5035" s="104" t="str">
        <f t="shared" si="83"/>
        <v/>
      </c>
      <c r="I5035" s="104"/>
      <c r="J5035" s="110" t="s">
        <v>14957</v>
      </c>
      <c r="K5035" s="110" t="s">
        <v>1095</v>
      </c>
      <c r="L5035" s="10" t="s">
        <v>13841</v>
      </c>
    </row>
    <row r="5036" spans="7:12" ht="15" x14ac:dyDescent="0.2">
      <c r="G5036" s="106"/>
      <c r="H5036" s="104" t="str">
        <f t="shared" si="83"/>
        <v/>
      </c>
      <c r="I5036" s="104"/>
      <c r="J5036" s="110" t="s">
        <v>15065</v>
      </c>
      <c r="K5036" s="110" t="s">
        <v>1095</v>
      </c>
      <c r="L5036" s="10" t="s">
        <v>13842</v>
      </c>
    </row>
    <row r="5037" spans="7:12" ht="15" x14ac:dyDescent="0.2">
      <c r="G5037" s="106"/>
      <c r="H5037" s="104" t="str">
        <f t="shared" si="83"/>
        <v/>
      </c>
      <c r="I5037" s="104"/>
      <c r="J5037" s="110" t="s">
        <v>14958</v>
      </c>
      <c r="K5037" s="110" t="s">
        <v>1095</v>
      </c>
      <c r="L5037" s="10" t="s">
        <v>13843</v>
      </c>
    </row>
    <row r="5038" spans="7:12" ht="15" x14ac:dyDescent="0.2">
      <c r="G5038" s="106"/>
      <c r="H5038" s="104" t="str">
        <f t="shared" si="83"/>
        <v/>
      </c>
      <c r="I5038" s="104"/>
      <c r="J5038" s="110" t="s">
        <v>9339</v>
      </c>
      <c r="K5038" s="110" t="s">
        <v>1095</v>
      </c>
      <c r="L5038" s="10" t="s">
        <v>13844</v>
      </c>
    </row>
    <row r="5039" spans="7:12" ht="15" x14ac:dyDescent="0.2">
      <c r="G5039" s="106"/>
      <c r="H5039" s="104" t="str">
        <f t="shared" si="83"/>
        <v/>
      </c>
      <c r="I5039" s="104"/>
      <c r="J5039" s="110" t="s">
        <v>9340</v>
      </c>
      <c r="K5039" s="110" t="s">
        <v>1095</v>
      </c>
      <c r="L5039" s="10" t="s">
        <v>13845</v>
      </c>
    </row>
    <row r="5040" spans="7:12" ht="15" x14ac:dyDescent="0.2">
      <c r="G5040" s="106"/>
      <c r="H5040" s="104" t="str">
        <f t="shared" si="83"/>
        <v/>
      </c>
      <c r="I5040" s="104"/>
      <c r="J5040" s="110" t="s">
        <v>14959</v>
      </c>
      <c r="K5040" s="110" t="s">
        <v>1095</v>
      </c>
      <c r="L5040" s="10" t="s">
        <v>13846</v>
      </c>
    </row>
    <row r="5041" spans="7:12" ht="15" x14ac:dyDescent="0.2">
      <c r="G5041" s="106"/>
      <c r="H5041" s="104" t="str">
        <f t="shared" si="83"/>
        <v/>
      </c>
      <c r="I5041" s="104"/>
      <c r="J5041" s="110" t="s">
        <v>9341</v>
      </c>
      <c r="K5041" s="110" t="s">
        <v>1095</v>
      </c>
      <c r="L5041" s="10" t="s">
        <v>13847</v>
      </c>
    </row>
    <row r="5042" spans="7:12" ht="15" x14ac:dyDescent="0.2">
      <c r="G5042" s="106"/>
      <c r="H5042" s="104" t="str">
        <f t="shared" si="83"/>
        <v/>
      </c>
      <c r="I5042" s="104"/>
      <c r="J5042" s="110" t="s">
        <v>14960</v>
      </c>
      <c r="K5042" s="110" t="s">
        <v>1095</v>
      </c>
      <c r="L5042" s="10" t="s">
        <v>13848</v>
      </c>
    </row>
    <row r="5043" spans="7:12" ht="15" x14ac:dyDescent="0.2">
      <c r="G5043" s="106"/>
      <c r="H5043" s="104" t="str">
        <f t="shared" si="83"/>
        <v/>
      </c>
      <c r="I5043" s="104"/>
      <c r="J5043" s="110" t="s">
        <v>14961</v>
      </c>
      <c r="K5043" s="110" t="s">
        <v>1095</v>
      </c>
      <c r="L5043" s="10" t="s">
        <v>13849</v>
      </c>
    </row>
    <row r="5044" spans="7:12" ht="15" x14ac:dyDescent="0.2">
      <c r="G5044" s="106"/>
      <c r="H5044" s="104" t="str">
        <f t="shared" si="83"/>
        <v/>
      </c>
      <c r="I5044" s="104"/>
      <c r="J5044" s="110" t="s">
        <v>9342</v>
      </c>
      <c r="K5044" s="110" t="s">
        <v>1095</v>
      </c>
      <c r="L5044" s="10" t="s">
        <v>13850</v>
      </c>
    </row>
    <row r="5045" spans="7:12" ht="15" x14ac:dyDescent="0.2">
      <c r="G5045" s="106"/>
      <c r="H5045" s="104" t="str">
        <f t="shared" si="83"/>
        <v/>
      </c>
      <c r="I5045" s="104"/>
      <c r="J5045" s="110" t="s">
        <v>9343</v>
      </c>
      <c r="K5045" s="110" t="s">
        <v>1095</v>
      </c>
      <c r="L5045" s="10" t="s">
        <v>13851</v>
      </c>
    </row>
    <row r="5046" spans="7:12" ht="15" x14ac:dyDescent="0.2">
      <c r="G5046" s="106"/>
      <c r="H5046" s="104" t="str">
        <f t="shared" si="83"/>
        <v/>
      </c>
      <c r="I5046" s="104"/>
      <c r="J5046" s="110" t="s">
        <v>9344</v>
      </c>
      <c r="K5046" s="110" t="s">
        <v>1095</v>
      </c>
      <c r="L5046" s="10" t="s">
        <v>13852</v>
      </c>
    </row>
    <row r="5047" spans="7:12" ht="15" x14ac:dyDescent="0.2">
      <c r="G5047" s="106"/>
      <c r="H5047" s="104" t="str">
        <f t="shared" si="83"/>
        <v/>
      </c>
      <c r="I5047" s="104"/>
      <c r="J5047" s="110" t="s">
        <v>14962</v>
      </c>
      <c r="K5047" s="110" t="s">
        <v>1095</v>
      </c>
      <c r="L5047" s="10" t="s">
        <v>13853</v>
      </c>
    </row>
    <row r="5048" spans="7:12" ht="15" x14ac:dyDescent="0.2">
      <c r="G5048" s="106"/>
      <c r="H5048" s="104" t="str">
        <f t="shared" si="83"/>
        <v/>
      </c>
      <c r="I5048" s="104"/>
      <c r="J5048" s="110" t="s">
        <v>14963</v>
      </c>
      <c r="K5048" s="110" t="s">
        <v>1095</v>
      </c>
      <c r="L5048" s="10" t="s">
        <v>13854</v>
      </c>
    </row>
    <row r="5049" spans="7:12" ht="15" x14ac:dyDescent="0.2">
      <c r="G5049" s="106"/>
      <c r="H5049" s="104" t="str">
        <f t="shared" si="83"/>
        <v/>
      </c>
      <c r="I5049" s="104"/>
      <c r="J5049" s="110" t="s">
        <v>9345</v>
      </c>
      <c r="K5049" s="110" t="s">
        <v>1095</v>
      </c>
      <c r="L5049" s="10" t="s">
        <v>13855</v>
      </c>
    </row>
    <row r="5050" spans="7:12" ht="15" x14ac:dyDescent="0.2">
      <c r="G5050" s="106"/>
      <c r="H5050" s="104" t="str">
        <f t="shared" si="83"/>
        <v/>
      </c>
      <c r="I5050" s="104"/>
      <c r="J5050" s="110" t="s">
        <v>9346</v>
      </c>
      <c r="K5050" s="110" t="s">
        <v>1095</v>
      </c>
      <c r="L5050" s="10" t="s">
        <v>13856</v>
      </c>
    </row>
    <row r="5051" spans="7:12" ht="15" x14ac:dyDescent="0.2">
      <c r="G5051" s="106"/>
      <c r="H5051" s="104" t="str">
        <f t="shared" si="83"/>
        <v/>
      </c>
      <c r="I5051" s="104"/>
      <c r="J5051" s="110" t="s">
        <v>9347</v>
      </c>
      <c r="K5051" s="110" t="s">
        <v>1095</v>
      </c>
      <c r="L5051" s="10" t="s">
        <v>13857</v>
      </c>
    </row>
    <row r="5052" spans="7:12" ht="15" x14ac:dyDescent="0.2">
      <c r="G5052" s="106"/>
      <c r="H5052" s="104" t="str">
        <f t="shared" si="83"/>
        <v/>
      </c>
      <c r="I5052" s="104"/>
      <c r="J5052" s="110" t="s">
        <v>9348</v>
      </c>
      <c r="K5052" s="110" t="s">
        <v>1095</v>
      </c>
      <c r="L5052" s="10" t="s">
        <v>13858</v>
      </c>
    </row>
    <row r="5053" spans="7:12" ht="15" x14ac:dyDescent="0.2">
      <c r="G5053" s="106"/>
      <c r="H5053" s="104" t="str">
        <f t="shared" si="83"/>
        <v/>
      </c>
      <c r="I5053" s="104"/>
      <c r="J5053" s="110" t="s">
        <v>9349</v>
      </c>
      <c r="K5053" s="110" t="s">
        <v>1095</v>
      </c>
      <c r="L5053" s="10" t="s">
        <v>13859</v>
      </c>
    </row>
    <row r="5054" spans="7:12" ht="15" x14ac:dyDescent="0.2">
      <c r="G5054" s="106"/>
      <c r="H5054" s="104" t="str">
        <f t="shared" si="83"/>
        <v/>
      </c>
      <c r="I5054" s="104"/>
      <c r="J5054" s="110" t="s">
        <v>9350</v>
      </c>
      <c r="K5054" s="110" t="s">
        <v>1095</v>
      </c>
      <c r="L5054" s="10" t="s">
        <v>13817</v>
      </c>
    </row>
    <row r="5055" spans="7:12" ht="15" x14ac:dyDescent="0.2">
      <c r="G5055" s="106"/>
      <c r="H5055" s="104" t="str">
        <f t="shared" si="83"/>
        <v/>
      </c>
      <c r="I5055" s="104"/>
      <c r="J5055" s="110" t="s">
        <v>14964</v>
      </c>
      <c r="K5055" s="110" t="s">
        <v>1095</v>
      </c>
      <c r="L5055" s="10" t="s">
        <v>13860</v>
      </c>
    </row>
    <row r="5056" spans="7:12" ht="15" x14ac:dyDescent="0.2">
      <c r="G5056" s="106"/>
      <c r="H5056" s="104" t="str">
        <f t="shared" si="83"/>
        <v/>
      </c>
      <c r="I5056" s="104"/>
      <c r="J5056" s="110" t="s">
        <v>9351</v>
      </c>
      <c r="K5056" s="110" t="s">
        <v>1095</v>
      </c>
      <c r="L5056" s="10" t="s">
        <v>13861</v>
      </c>
    </row>
    <row r="5057" spans="7:12" ht="15" x14ac:dyDescent="0.2">
      <c r="G5057" s="106"/>
      <c r="H5057" s="104" t="str">
        <f t="shared" si="83"/>
        <v/>
      </c>
      <c r="I5057" s="104"/>
      <c r="J5057" s="110" t="s">
        <v>14965</v>
      </c>
      <c r="K5057" s="110" t="s">
        <v>1095</v>
      </c>
      <c r="L5057" s="10" t="s">
        <v>13862</v>
      </c>
    </row>
    <row r="5058" spans="7:12" ht="15" x14ac:dyDescent="0.2">
      <c r="G5058" s="106"/>
      <c r="H5058" s="104" t="str">
        <f t="shared" si="83"/>
        <v/>
      </c>
      <c r="I5058" s="104"/>
      <c r="J5058" s="110" t="s">
        <v>9352</v>
      </c>
      <c r="K5058" s="110" t="s">
        <v>1095</v>
      </c>
      <c r="L5058" s="10" t="s">
        <v>13863</v>
      </c>
    </row>
    <row r="5059" spans="7:12" ht="15" x14ac:dyDescent="0.2">
      <c r="G5059" s="106"/>
      <c r="H5059" s="104" t="str">
        <f t="shared" si="83"/>
        <v/>
      </c>
      <c r="I5059" s="104"/>
      <c r="J5059" s="110" t="s">
        <v>9353</v>
      </c>
      <c r="K5059" s="110" t="s">
        <v>1095</v>
      </c>
      <c r="L5059" s="10" t="s">
        <v>1095</v>
      </c>
    </row>
    <row r="5060" spans="7:12" ht="15" x14ac:dyDescent="0.2">
      <c r="G5060" s="106"/>
      <c r="H5060" s="104" t="str">
        <f t="shared" si="83"/>
        <v/>
      </c>
      <c r="I5060" s="104"/>
      <c r="J5060" s="110" t="s">
        <v>14966</v>
      </c>
      <c r="K5060" s="110" t="s">
        <v>1095</v>
      </c>
      <c r="L5060" s="10" t="s">
        <v>13864</v>
      </c>
    </row>
    <row r="5061" spans="7:12" ht="15" x14ac:dyDescent="0.2">
      <c r="G5061" s="106"/>
      <c r="H5061" s="104" t="str">
        <f t="shared" si="83"/>
        <v/>
      </c>
      <c r="I5061" s="104"/>
      <c r="J5061" s="110" t="s">
        <v>14967</v>
      </c>
      <c r="K5061" s="110" t="s">
        <v>1095</v>
      </c>
      <c r="L5061" s="10" t="s">
        <v>13865</v>
      </c>
    </row>
    <row r="5062" spans="7:12" ht="15" x14ac:dyDescent="0.2">
      <c r="G5062" s="106"/>
      <c r="H5062" s="104" t="str">
        <f t="shared" si="83"/>
        <v/>
      </c>
      <c r="I5062" s="104"/>
      <c r="J5062" s="110" t="s">
        <v>9354</v>
      </c>
      <c r="K5062" s="110" t="s">
        <v>1095</v>
      </c>
      <c r="L5062" s="10" t="s">
        <v>13865</v>
      </c>
    </row>
    <row r="5063" spans="7:12" ht="15" x14ac:dyDescent="0.2">
      <c r="G5063" s="106"/>
      <c r="H5063" s="104" t="str">
        <f t="shared" si="83"/>
        <v/>
      </c>
      <c r="I5063" s="104"/>
      <c r="J5063" s="110" t="s">
        <v>14968</v>
      </c>
      <c r="K5063" s="110" t="s">
        <v>1095</v>
      </c>
      <c r="L5063" s="10" t="s">
        <v>13866</v>
      </c>
    </row>
    <row r="5064" spans="7:12" ht="15" x14ac:dyDescent="0.2">
      <c r="G5064" s="106"/>
      <c r="H5064" s="104" t="str">
        <f t="shared" si="83"/>
        <v/>
      </c>
      <c r="I5064" s="104"/>
      <c r="J5064" s="110" t="s">
        <v>9355</v>
      </c>
      <c r="K5064" s="110" t="s">
        <v>1095</v>
      </c>
      <c r="L5064" s="10" t="s">
        <v>13867</v>
      </c>
    </row>
    <row r="5065" spans="7:12" ht="15" x14ac:dyDescent="0.2">
      <c r="G5065" s="106"/>
      <c r="H5065" s="104" t="str">
        <f t="shared" ref="H5065:H5128" si="84">IF(I5065="","",IFERROR((INDEX(A:D,MATCH($I5065,D:D,0),2)),""))</f>
        <v/>
      </c>
      <c r="I5065" s="104"/>
      <c r="J5065" s="110" t="s">
        <v>14969</v>
      </c>
      <c r="K5065" s="110" t="s">
        <v>1095</v>
      </c>
      <c r="L5065" s="10" t="s">
        <v>13868</v>
      </c>
    </row>
    <row r="5066" spans="7:12" ht="15" x14ac:dyDescent="0.2">
      <c r="G5066" s="106"/>
      <c r="H5066" s="104" t="str">
        <f t="shared" si="84"/>
        <v/>
      </c>
      <c r="I5066" s="104"/>
      <c r="J5066" s="110" t="s">
        <v>14970</v>
      </c>
      <c r="K5066" s="110" t="s">
        <v>1095</v>
      </c>
      <c r="L5066" s="10" t="s">
        <v>13869</v>
      </c>
    </row>
    <row r="5067" spans="7:12" ht="15" x14ac:dyDescent="0.2">
      <c r="G5067" s="106"/>
      <c r="H5067" s="104" t="str">
        <f t="shared" si="84"/>
        <v/>
      </c>
      <c r="I5067" s="104"/>
      <c r="J5067" s="110" t="s">
        <v>14971</v>
      </c>
      <c r="K5067" s="110" t="s">
        <v>1095</v>
      </c>
      <c r="L5067" s="10" t="s">
        <v>13870</v>
      </c>
    </row>
    <row r="5068" spans="7:12" ht="15" x14ac:dyDescent="0.2">
      <c r="G5068" s="106"/>
      <c r="H5068" s="104" t="str">
        <f t="shared" si="84"/>
        <v/>
      </c>
      <c r="I5068" s="104"/>
      <c r="J5068" s="110" t="s">
        <v>9356</v>
      </c>
      <c r="K5068" s="110" t="s">
        <v>1095</v>
      </c>
      <c r="L5068" s="10" t="s">
        <v>13871</v>
      </c>
    </row>
    <row r="5069" spans="7:12" ht="15" x14ac:dyDescent="0.2">
      <c r="G5069" s="106"/>
      <c r="H5069" s="104" t="str">
        <f t="shared" si="84"/>
        <v/>
      </c>
      <c r="I5069" s="104"/>
      <c r="J5069" s="110" t="s">
        <v>14972</v>
      </c>
      <c r="K5069" s="110" t="s">
        <v>1095</v>
      </c>
      <c r="L5069" s="10" t="s">
        <v>13872</v>
      </c>
    </row>
    <row r="5070" spans="7:12" ht="15" x14ac:dyDescent="0.2">
      <c r="G5070" s="106"/>
      <c r="H5070" s="104" t="str">
        <f t="shared" si="84"/>
        <v/>
      </c>
      <c r="I5070" s="104"/>
      <c r="J5070" s="110" t="s">
        <v>9357</v>
      </c>
      <c r="K5070" s="110" t="s">
        <v>1095</v>
      </c>
      <c r="L5070" s="10" t="s">
        <v>13873</v>
      </c>
    </row>
    <row r="5071" spans="7:12" ht="15" x14ac:dyDescent="0.2">
      <c r="G5071" s="106"/>
      <c r="H5071" s="104" t="str">
        <f t="shared" si="84"/>
        <v/>
      </c>
      <c r="I5071" s="104"/>
      <c r="J5071" s="110" t="s">
        <v>9358</v>
      </c>
      <c r="K5071" s="110" t="s">
        <v>1095</v>
      </c>
      <c r="L5071" s="10" t="s">
        <v>13874</v>
      </c>
    </row>
    <row r="5072" spans="7:12" ht="15" x14ac:dyDescent="0.2">
      <c r="G5072" s="106"/>
      <c r="H5072" s="104" t="str">
        <f t="shared" si="84"/>
        <v/>
      </c>
      <c r="I5072" s="104"/>
      <c r="J5072" s="110" t="s">
        <v>14973</v>
      </c>
      <c r="K5072" s="110" t="s">
        <v>1095</v>
      </c>
      <c r="L5072" s="10" t="s">
        <v>13875</v>
      </c>
    </row>
    <row r="5073" spans="7:12" ht="15" x14ac:dyDescent="0.2">
      <c r="G5073" s="106"/>
      <c r="H5073" s="104" t="str">
        <f t="shared" si="84"/>
        <v/>
      </c>
      <c r="I5073" s="104"/>
      <c r="J5073" s="110" t="s">
        <v>9359</v>
      </c>
      <c r="K5073" s="110" t="s">
        <v>1095</v>
      </c>
      <c r="L5073" s="10" t="s">
        <v>13876</v>
      </c>
    </row>
    <row r="5074" spans="7:12" ht="15" x14ac:dyDescent="0.2">
      <c r="G5074" s="106"/>
      <c r="H5074" s="104" t="str">
        <f t="shared" si="84"/>
        <v/>
      </c>
      <c r="I5074" s="104"/>
      <c r="J5074" s="110" t="s">
        <v>9360</v>
      </c>
      <c r="K5074" s="110" t="s">
        <v>1095</v>
      </c>
      <c r="L5074" s="10" t="s">
        <v>1095</v>
      </c>
    </row>
    <row r="5075" spans="7:12" ht="15" x14ac:dyDescent="0.2">
      <c r="G5075" s="106"/>
      <c r="H5075" s="104" t="str">
        <f t="shared" si="84"/>
        <v/>
      </c>
      <c r="I5075" s="104"/>
      <c r="J5075" s="110" t="s">
        <v>14974</v>
      </c>
      <c r="K5075" s="110" t="s">
        <v>1095</v>
      </c>
      <c r="L5075" s="10" t="s">
        <v>13877</v>
      </c>
    </row>
    <row r="5076" spans="7:12" ht="15" x14ac:dyDescent="0.2">
      <c r="G5076" s="106"/>
      <c r="H5076" s="104" t="str">
        <f t="shared" si="84"/>
        <v/>
      </c>
      <c r="I5076" s="104"/>
      <c r="J5076" s="110" t="s">
        <v>14975</v>
      </c>
      <c r="K5076" s="110" t="s">
        <v>1095</v>
      </c>
      <c r="L5076" s="10" t="s">
        <v>13878</v>
      </c>
    </row>
    <row r="5077" spans="7:12" ht="15" x14ac:dyDescent="0.2">
      <c r="G5077" s="106"/>
      <c r="H5077" s="104" t="str">
        <f t="shared" si="84"/>
        <v/>
      </c>
      <c r="I5077" s="104"/>
      <c r="J5077" s="110" t="s">
        <v>9361</v>
      </c>
      <c r="K5077" s="110" t="s">
        <v>1095</v>
      </c>
      <c r="L5077" s="10" t="s">
        <v>13879</v>
      </c>
    </row>
    <row r="5078" spans="7:12" ht="15" x14ac:dyDescent="0.2">
      <c r="G5078" s="106"/>
      <c r="H5078" s="104" t="str">
        <f t="shared" si="84"/>
        <v/>
      </c>
      <c r="I5078" s="104"/>
      <c r="J5078" s="110" t="s">
        <v>9362</v>
      </c>
      <c r="K5078" s="110" t="s">
        <v>1095</v>
      </c>
      <c r="L5078" s="10" t="s">
        <v>13880</v>
      </c>
    </row>
    <row r="5079" spans="7:12" ht="15" x14ac:dyDescent="0.2">
      <c r="G5079" s="106"/>
      <c r="H5079" s="104" t="str">
        <f t="shared" si="84"/>
        <v/>
      </c>
      <c r="I5079" s="104"/>
      <c r="J5079" s="110" t="s">
        <v>9363</v>
      </c>
      <c r="K5079" s="110" t="s">
        <v>1095</v>
      </c>
      <c r="L5079" s="10" t="s">
        <v>13881</v>
      </c>
    </row>
    <row r="5080" spans="7:12" ht="15" x14ac:dyDescent="0.2">
      <c r="G5080" s="106"/>
      <c r="H5080" s="104" t="str">
        <f t="shared" si="84"/>
        <v/>
      </c>
      <c r="I5080" s="104"/>
      <c r="J5080" s="110" t="s">
        <v>9364</v>
      </c>
      <c r="K5080" s="110" t="s">
        <v>1095</v>
      </c>
      <c r="L5080" s="10" t="s">
        <v>13882</v>
      </c>
    </row>
    <row r="5081" spans="7:12" ht="15" x14ac:dyDescent="0.2">
      <c r="G5081" s="106"/>
      <c r="H5081" s="104" t="str">
        <f t="shared" si="84"/>
        <v/>
      </c>
      <c r="I5081" s="104"/>
      <c r="J5081" s="110" t="s">
        <v>14976</v>
      </c>
      <c r="K5081" s="110" t="s">
        <v>1095</v>
      </c>
      <c r="L5081" s="10" t="s">
        <v>13883</v>
      </c>
    </row>
    <row r="5082" spans="7:12" ht="15" x14ac:dyDescent="0.2">
      <c r="G5082" s="106"/>
      <c r="H5082" s="104" t="str">
        <f t="shared" si="84"/>
        <v/>
      </c>
      <c r="I5082" s="104"/>
      <c r="J5082" s="110" t="s">
        <v>14977</v>
      </c>
      <c r="K5082" s="110" t="s">
        <v>1095</v>
      </c>
      <c r="L5082" s="10" t="s">
        <v>13884</v>
      </c>
    </row>
    <row r="5083" spans="7:12" ht="15" x14ac:dyDescent="0.2">
      <c r="G5083" s="106"/>
      <c r="H5083" s="104" t="str">
        <f t="shared" si="84"/>
        <v/>
      </c>
      <c r="I5083" s="104"/>
      <c r="J5083" s="110" t="s">
        <v>9365</v>
      </c>
      <c r="K5083" s="110" t="s">
        <v>1095</v>
      </c>
      <c r="L5083" s="10" t="s">
        <v>13885</v>
      </c>
    </row>
    <row r="5084" spans="7:12" ht="15" x14ac:dyDescent="0.2">
      <c r="G5084" s="106"/>
      <c r="H5084" s="104" t="str">
        <f t="shared" si="84"/>
        <v/>
      </c>
      <c r="I5084" s="104"/>
      <c r="J5084" s="110" t="s">
        <v>14978</v>
      </c>
      <c r="K5084" s="110" t="s">
        <v>1095</v>
      </c>
      <c r="L5084" s="10" t="s">
        <v>13886</v>
      </c>
    </row>
    <row r="5085" spans="7:12" ht="15" x14ac:dyDescent="0.2">
      <c r="G5085" s="106"/>
      <c r="H5085" s="104" t="str">
        <f t="shared" si="84"/>
        <v/>
      </c>
      <c r="I5085" s="104"/>
      <c r="J5085" s="110" t="s">
        <v>9366</v>
      </c>
      <c r="K5085" s="110" t="s">
        <v>1095</v>
      </c>
      <c r="L5085" s="10" t="s">
        <v>1095</v>
      </c>
    </row>
    <row r="5086" spans="7:12" ht="15" x14ac:dyDescent="0.2">
      <c r="G5086" s="106"/>
      <c r="H5086" s="104" t="str">
        <f t="shared" si="84"/>
        <v/>
      </c>
      <c r="I5086" s="104"/>
      <c r="J5086" s="110" t="s">
        <v>9367</v>
      </c>
      <c r="K5086" s="110" t="s">
        <v>1095</v>
      </c>
      <c r="L5086" s="10" t="s">
        <v>13887</v>
      </c>
    </row>
    <row r="5087" spans="7:12" ht="15" x14ac:dyDescent="0.2">
      <c r="G5087" s="106"/>
      <c r="H5087" s="104" t="str">
        <f t="shared" si="84"/>
        <v/>
      </c>
      <c r="I5087" s="104"/>
      <c r="J5087" s="110" t="s">
        <v>9368</v>
      </c>
      <c r="K5087" s="110" t="s">
        <v>1095</v>
      </c>
      <c r="L5087" s="10" t="s">
        <v>13888</v>
      </c>
    </row>
    <row r="5088" spans="7:12" ht="15" x14ac:dyDescent="0.2">
      <c r="G5088" s="106"/>
      <c r="H5088" s="104" t="str">
        <f t="shared" si="84"/>
        <v/>
      </c>
      <c r="I5088" s="104"/>
      <c r="J5088" s="110" t="s">
        <v>9369</v>
      </c>
      <c r="K5088" s="110" t="s">
        <v>1095</v>
      </c>
      <c r="L5088" s="10" t="s">
        <v>1095</v>
      </c>
    </row>
    <row r="5089" spans="7:12" ht="15" x14ac:dyDescent="0.2">
      <c r="G5089" s="106"/>
      <c r="H5089" s="104" t="str">
        <f t="shared" si="84"/>
        <v/>
      </c>
      <c r="I5089" s="104"/>
      <c r="J5089" s="110" t="s">
        <v>9370</v>
      </c>
      <c r="K5089" s="110" t="s">
        <v>1095</v>
      </c>
      <c r="L5089" s="10" t="s">
        <v>1095</v>
      </c>
    </row>
    <row r="5090" spans="7:12" ht="15" x14ac:dyDescent="0.2">
      <c r="G5090" s="106"/>
      <c r="H5090" s="104" t="str">
        <f t="shared" si="84"/>
        <v/>
      </c>
      <c r="I5090" s="104"/>
      <c r="J5090" s="110" t="s">
        <v>9371</v>
      </c>
      <c r="K5090" s="110" t="s">
        <v>1095</v>
      </c>
      <c r="L5090" s="10" t="s">
        <v>13889</v>
      </c>
    </row>
    <row r="5091" spans="7:12" ht="15" x14ac:dyDescent="0.2">
      <c r="G5091" s="106"/>
      <c r="H5091" s="104" t="str">
        <f t="shared" si="84"/>
        <v/>
      </c>
      <c r="I5091" s="104"/>
      <c r="J5091" s="110" t="s">
        <v>9372</v>
      </c>
      <c r="K5091" s="110" t="s">
        <v>1095</v>
      </c>
      <c r="L5091" s="10" t="s">
        <v>13890</v>
      </c>
    </row>
    <row r="5092" spans="7:12" ht="15" x14ac:dyDescent="0.2">
      <c r="G5092" s="106"/>
      <c r="H5092" s="104" t="str">
        <f t="shared" si="84"/>
        <v/>
      </c>
      <c r="I5092" s="104"/>
      <c r="J5092" s="110" t="s">
        <v>9373</v>
      </c>
      <c r="K5092" s="110" t="s">
        <v>1095</v>
      </c>
      <c r="L5092" s="10" t="s">
        <v>13891</v>
      </c>
    </row>
    <row r="5093" spans="7:12" ht="15" x14ac:dyDescent="0.2">
      <c r="G5093" s="106"/>
      <c r="H5093" s="104" t="str">
        <f t="shared" si="84"/>
        <v/>
      </c>
      <c r="I5093" s="104"/>
      <c r="J5093" s="110" t="s">
        <v>9374</v>
      </c>
      <c r="K5093" s="110" t="s">
        <v>1095</v>
      </c>
      <c r="L5093" s="10" t="s">
        <v>13892</v>
      </c>
    </row>
    <row r="5094" spans="7:12" ht="15" x14ac:dyDescent="0.2">
      <c r="G5094" s="106"/>
      <c r="H5094" s="104" t="str">
        <f t="shared" si="84"/>
        <v/>
      </c>
      <c r="I5094" s="104"/>
      <c r="J5094" s="110" t="s">
        <v>14979</v>
      </c>
      <c r="K5094" s="110" t="s">
        <v>1095</v>
      </c>
      <c r="L5094" s="10" t="s">
        <v>13893</v>
      </c>
    </row>
    <row r="5095" spans="7:12" ht="15" x14ac:dyDescent="0.2">
      <c r="G5095" s="106"/>
      <c r="H5095" s="104" t="str">
        <f t="shared" si="84"/>
        <v/>
      </c>
      <c r="I5095" s="104"/>
      <c r="J5095" s="110" t="s">
        <v>15066</v>
      </c>
      <c r="K5095" s="110" t="s">
        <v>1095</v>
      </c>
      <c r="L5095" s="10" t="s">
        <v>13894</v>
      </c>
    </row>
    <row r="5096" spans="7:12" ht="15" x14ac:dyDescent="0.2">
      <c r="G5096" s="106"/>
      <c r="H5096" s="104" t="str">
        <f t="shared" si="84"/>
        <v/>
      </c>
      <c r="I5096" s="104"/>
      <c r="J5096" s="110" t="s">
        <v>9375</v>
      </c>
      <c r="K5096" s="110" t="s">
        <v>1095</v>
      </c>
      <c r="L5096" s="10" t="s">
        <v>13895</v>
      </c>
    </row>
    <row r="5097" spans="7:12" ht="15" x14ac:dyDescent="0.2">
      <c r="G5097" s="106"/>
      <c r="H5097" s="104" t="str">
        <f t="shared" si="84"/>
        <v/>
      </c>
      <c r="I5097" s="104"/>
      <c r="J5097" s="110" t="s">
        <v>14980</v>
      </c>
      <c r="K5097" s="110" t="s">
        <v>1095</v>
      </c>
      <c r="L5097" s="10" t="s">
        <v>13896</v>
      </c>
    </row>
    <row r="5098" spans="7:12" ht="15" x14ac:dyDescent="0.2">
      <c r="G5098" s="106"/>
      <c r="H5098" s="104" t="str">
        <f t="shared" si="84"/>
        <v/>
      </c>
      <c r="I5098" s="104"/>
      <c r="J5098" s="110" t="s">
        <v>9376</v>
      </c>
      <c r="K5098" s="110" t="s">
        <v>1095</v>
      </c>
      <c r="L5098" s="10" t="s">
        <v>13897</v>
      </c>
    </row>
    <row r="5099" spans="7:12" ht="15" x14ac:dyDescent="0.2">
      <c r="G5099" s="106"/>
      <c r="H5099" s="104" t="str">
        <f t="shared" si="84"/>
        <v/>
      </c>
      <c r="I5099" s="104"/>
      <c r="J5099" s="110" t="s">
        <v>9377</v>
      </c>
      <c r="K5099" s="110" t="s">
        <v>1095</v>
      </c>
      <c r="L5099" s="10" t="s">
        <v>13898</v>
      </c>
    </row>
    <row r="5100" spans="7:12" ht="15" x14ac:dyDescent="0.2">
      <c r="G5100" s="106"/>
      <c r="H5100" s="104" t="str">
        <f t="shared" si="84"/>
        <v/>
      </c>
      <c r="I5100" s="104"/>
      <c r="J5100" s="110" t="s">
        <v>9378</v>
      </c>
      <c r="K5100" s="110" t="s">
        <v>1095</v>
      </c>
      <c r="L5100" s="10" t="s">
        <v>13899</v>
      </c>
    </row>
    <row r="5101" spans="7:12" ht="15" x14ac:dyDescent="0.2">
      <c r="G5101" s="106"/>
      <c r="H5101" s="104" t="str">
        <f t="shared" si="84"/>
        <v/>
      </c>
      <c r="I5101" s="104"/>
      <c r="J5101" s="110" t="s">
        <v>9379</v>
      </c>
      <c r="K5101" s="110" t="s">
        <v>1095</v>
      </c>
      <c r="L5101" s="10" t="s">
        <v>13900</v>
      </c>
    </row>
    <row r="5102" spans="7:12" ht="15" x14ac:dyDescent="0.2">
      <c r="G5102" s="106"/>
      <c r="H5102" s="104" t="str">
        <f t="shared" si="84"/>
        <v/>
      </c>
      <c r="I5102" s="104"/>
      <c r="J5102" s="110" t="s">
        <v>9380</v>
      </c>
      <c r="K5102" s="110" t="s">
        <v>1095</v>
      </c>
      <c r="L5102" s="10" t="s">
        <v>13901</v>
      </c>
    </row>
    <row r="5103" spans="7:12" ht="15" x14ac:dyDescent="0.2">
      <c r="G5103" s="106"/>
      <c r="H5103" s="104" t="str">
        <f t="shared" si="84"/>
        <v/>
      </c>
      <c r="I5103" s="104"/>
      <c r="J5103" s="110" t="s">
        <v>9381</v>
      </c>
      <c r="K5103" s="110" t="s">
        <v>1095</v>
      </c>
      <c r="L5103" s="10" t="s">
        <v>1095</v>
      </c>
    </row>
    <row r="5104" spans="7:12" ht="15" x14ac:dyDescent="0.2">
      <c r="G5104" s="106"/>
      <c r="H5104" s="104" t="str">
        <f t="shared" si="84"/>
        <v/>
      </c>
      <c r="I5104" s="104"/>
      <c r="J5104" s="110" t="s">
        <v>9382</v>
      </c>
      <c r="K5104" s="110" t="s">
        <v>1095</v>
      </c>
      <c r="L5104" s="10" t="s">
        <v>13902</v>
      </c>
    </row>
    <row r="5105" spans="7:12" ht="15" x14ac:dyDescent="0.2">
      <c r="G5105" s="106"/>
      <c r="H5105" s="104" t="str">
        <f t="shared" si="84"/>
        <v/>
      </c>
      <c r="I5105" s="104"/>
      <c r="J5105" s="110" t="s">
        <v>9383</v>
      </c>
      <c r="K5105" s="110" t="s">
        <v>1095</v>
      </c>
      <c r="L5105" s="10" t="s">
        <v>13903</v>
      </c>
    </row>
    <row r="5106" spans="7:12" ht="15" x14ac:dyDescent="0.2">
      <c r="G5106" s="106"/>
      <c r="H5106" s="104" t="str">
        <f t="shared" si="84"/>
        <v/>
      </c>
      <c r="I5106" s="104"/>
      <c r="J5106" s="110" t="s">
        <v>9384</v>
      </c>
      <c r="K5106" s="110" t="s">
        <v>1095</v>
      </c>
      <c r="L5106" s="10" t="s">
        <v>1095</v>
      </c>
    </row>
    <row r="5107" spans="7:12" ht="15" x14ac:dyDescent="0.2">
      <c r="G5107" s="106"/>
      <c r="H5107" s="104" t="str">
        <f t="shared" si="84"/>
        <v/>
      </c>
      <c r="I5107" s="104"/>
      <c r="J5107" s="110" t="s">
        <v>9385</v>
      </c>
      <c r="K5107" s="110" t="s">
        <v>1095</v>
      </c>
      <c r="L5107" s="10" t="s">
        <v>13904</v>
      </c>
    </row>
    <row r="5108" spans="7:12" ht="15" x14ac:dyDescent="0.2">
      <c r="G5108" s="106"/>
      <c r="H5108" s="104" t="str">
        <f t="shared" si="84"/>
        <v/>
      </c>
      <c r="I5108" s="104"/>
      <c r="J5108" s="110" t="s">
        <v>9386</v>
      </c>
      <c r="K5108" s="110" t="s">
        <v>1095</v>
      </c>
      <c r="L5108" s="10" t="s">
        <v>13905</v>
      </c>
    </row>
    <row r="5109" spans="7:12" ht="15" x14ac:dyDescent="0.2">
      <c r="G5109" s="106"/>
      <c r="H5109" s="104" t="str">
        <f t="shared" si="84"/>
        <v/>
      </c>
      <c r="I5109" s="104"/>
      <c r="J5109" s="110" t="s">
        <v>9387</v>
      </c>
      <c r="K5109" s="110" t="s">
        <v>1095</v>
      </c>
      <c r="L5109" s="10" t="s">
        <v>1095</v>
      </c>
    </row>
    <row r="5110" spans="7:12" ht="15" x14ac:dyDescent="0.2">
      <c r="G5110" s="106"/>
      <c r="H5110" s="104" t="str">
        <f t="shared" si="84"/>
        <v/>
      </c>
      <c r="I5110" s="104"/>
      <c r="J5110" s="110" t="s">
        <v>9388</v>
      </c>
      <c r="K5110" s="110" t="s">
        <v>1095</v>
      </c>
      <c r="L5110" s="10" t="s">
        <v>13906</v>
      </c>
    </row>
    <row r="5111" spans="7:12" ht="15" x14ac:dyDescent="0.2">
      <c r="G5111" s="106"/>
      <c r="H5111" s="104" t="str">
        <f t="shared" si="84"/>
        <v/>
      </c>
      <c r="I5111" s="104"/>
      <c r="J5111" s="110" t="s">
        <v>9389</v>
      </c>
      <c r="K5111" s="110" t="s">
        <v>1095</v>
      </c>
      <c r="L5111" s="10" t="s">
        <v>13907</v>
      </c>
    </row>
    <row r="5112" spans="7:12" ht="15" x14ac:dyDescent="0.2">
      <c r="G5112" s="106"/>
      <c r="H5112" s="104" t="str">
        <f t="shared" si="84"/>
        <v/>
      </c>
      <c r="I5112" s="104"/>
      <c r="J5112" s="110" t="s">
        <v>9390</v>
      </c>
      <c r="K5112" s="110" t="s">
        <v>1095</v>
      </c>
      <c r="L5112" s="10" t="s">
        <v>1095</v>
      </c>
    </row>
    <row r="5113" spans="7:12" ht="15" x14ac:dyDescent="0.2">
      <c r="G5113" s="106"/>
      <c r="H5113" s="104" t="str">
        <f t="shared" si="84"/>
        <v/>
      </c>
      <c r="I5113" s="104"/>
      <c r="J5113" s="110" t="s">
        <v>9391</v>
      </c>
      <c r="K5113" s="110" t="s">
        <v>1095</v>
      </c>
      <c r="L5113" s="10" t="s">
        <v>13908</v>
      </c>
    </row>
    <row r="5114" spans="7:12" ht="15" x14ac:dyDescent="0.2">
      <c r="G5114" s="106"/>
      <c r="H5114" s="104" t="str">
        <f t="shared" si="84"/>
        <v/>
      </c>
      <c r="I5114" s="104"/>
      <c r="J5114" s="110" t="s">
        <v>9392</v>
      </c>
      <c r="K5114" s="110" t="s">
        <v>1095</v>
      </c>
      <c r="L5114" s="10" t="s">
        <v>13909</v>
      </c>
    </row>
    <row r="5115" spans="7:12" ht="15" x14ac:dyDescent="0.2">
      <c r="G5115" s="106"/>
      <c r="H5115" s="104" t="str">
        <f t="shared" si="84"/>
        <v/>
      </c>
      <c r="I5115" s="104"/>
      <c r="J5115" s="110" t="s">
        <v>9393</v>
      </c>
      <c r="K5115" s="110" t="s">
        <v>1095</v>
      </c>
      <c r="L5115" s="10" t="s">
        <v>1095</v>
      </c>
    </row>
    <row r="5116" spans="7:12" ht="15" x14ac:dyDescent="0.2">
      <c r="G5116" s="106"/>
      <c r="H5116" s="104" t="str">
        <f t="shared" si="84"/>
        <v/>
      </c>
      <c r="I5116" s="104"/>
      <c r="J5116" s="110" t="s">
        <v>9394</v>
      </c>
      <c r="K5116" s="110" t="s">
        <v>1095</v>
      </c>
      <c r="L5116" s="10" t="s">
        <v>13910</v>
      </c>
    </row>
    <row r="5117" spans="7:12" ht="15" x14ac:dyDescent="0.2">
      <c r="G5117" s="106"/>
      <c r="H5117" s="104" t="str">
        <f t="shared" si="84"/>
        <v/>
      </c>
      <c r="I5117" s="104"/>
      <c r="J5117" s="110" t="s">
        <v>9395</v>
      </c>
      <c r="K5117" s="110" t="s">
        <v>1095</v>
      </c>
      <c r="L5117" s="10" t="s">
        <v>13911</v>
      </c>
    </row>
    <row r="5118" spans="7:12" ht="15" x14ac:dyDescent="0.2">
      <c r="G5118" s="106"/>
      <c r="H5118" s="104" t="str">
        <f t="shared" si="84"/>
        <v/>
      </c>
      <c r="I5118" s="104"/>
      <c r="J5118" s="110" t="s">
        <v>9396</v>
      </c>
      <c r="K5118" s="110" t="s">
        <v>1095</v>
      </c>
      <c r="L5118" s="10" t="s">
        <v>1095</v>
      </c>
    </row>
    <row r="5119" spans="7:12" ht="15" x14ac:dyDescent="0.2">
      <c r="G5119" s="106"/>
      <c r="H5119" s="104" t="str">
        <f t="shared" si="84"/>
        <v/>
      </c>
      <c r="I5119" s="104"/>
      <c r="J5119" s="110" t="s">
        <v>9397</v>
      </c>
      <c r="K5119" s="110" t="s">
        <v>1095</v>
      </c>
      <c r="L5119" s="10" t="s">
        <v>13912</v>
      </c>
    </row>
    <row r="5120" spans="7:12" ht="15" x14ac:dyDescent="0.2">
      <c r="G5120" s="106"/>
      <c r="H5120" s="104" t="str">
        <f t="shared" si="84"/>
        <v/>
      </c>
      <c r="I5120" s="104"/>
      <c r="J5120" s="110" t="s">
        <v>9398</v>
      </c>
      <c r="K5120" s="110" t="s">
        <v>1095</v>
      </c>
      <c r="L5120" s="10" t="s">
        <v>13913</v>
      </c>
    </row>
    <row r="5121" spans="7:12" ht="15" x14ac:dyDescent="0.2">
      <c r="G5121" s="106"/>
      <c r="H5121" s="104" t="str">
        <f t="shared" si="84"/>
        <v/>
      </c>
      <c r="I5121" s="104"/>
      <c r="J5121" s="110" t="s">
        <v>9399</v>
      </c>
      <c r="K5121" s="110" t="s">
        <v>1095</v>
      </c>
      <c r="L5121" s="10" t="s">
        <v>13914</v>
      </c>
    </row>
    <row r="5122" spans="7:12" ht="15" x14ac:dyDescent="0.2">
      <c r="G5122" s="106"/>
      <c r="H5122" s="104" t="str">
        <f t="shared" si="84"/>
        <v/>
      </c>
      <c r="I5122" s="104"/>
      <c r="J5122" s="110" t="s">
        <v>9400</v>
      </c>
      <c r="K5122" s="110" t="s">
        <v>1095</v>
      </c>
      <c r="L5122" s="10" t="s">
        <v>13915</v>
      </c>
    </row>
    <row r="5123" spans="7:12" ht="15" x14ac:dyDescent="0.2">
      <c r="G5123" s="106"/>
      <c r="H5123" s="104" t="str">
        <f t="shared" si="84"/>
        <v/>
      </c>
      <c r="I5123" s="104"/>
      <c r="J5123" s="110" t="s">
        <v>9401</v>
      </c>
      <c r="K5123" s="110" t="s">
        <v>1095</v>
      </c>
      <c r="L5123" s="10" t="s">
        <v>13916</v>
      </c>
    </row>
    <row r="5124" spans="7:12" ht="15" x14ac:dyDescent="0.2">
      <c r="G5124" s="106"/>
      <c r="H5124" s="104" t="str">
        <f t="shared" si="84"/>
        <v/>
      </c>
      <c r="I5124" s="104"/>
      <c r="J5124" s="110" t="s">
        <v>9402</v>
      </c>
      <c r="K5124" s="110" t="s">
        <v>1095</v>
      </c>
      <c r="L5124" s="10" t="s">
        <v>1095</v>
      </c>
    </row>
    <row r="5125" spans="7:12" ht="15" x14ac:dyDescent="0.2">
      <c r="G5125" s="106"/>
      <c r="H5125" s="104" t="str">
        <f t="shared" si="84"/>
        <v/>
      </c>
      <c r="I5125" s="104"/>
      <c r="J5125" s="110" t="s">
        <v>9403</v>
      </c>
      <c r="K5125" s="110" t="s">
        <v>1095</v>
      </c>
      <c r="L5125" s="10" t="s">
        <v>12656</v>
      </c>
    </row>
    <row r="5126" spans="7:12" ht="15" x14ac:dyDescent="0.2">
      <c r="G5126" s="106"/>
      <c r="H5126" s="104" t="str">
        <f t="shared" si="84"/>
        <v/>
      </c>
      <c r="I5126" s="104"/>
      <c r="J5126" s="110" t="s">
        <v>9404</v>
      </c>
      <c r="K5126" s="110" t="s">
        <v>1095</v>
      </c>
      <c r="L5126" s="10" t="s">
        <v>13917</v>
      </c>
    </row>
    <row r="5127" spans="7:12" ht="15" x14ac:dyDescent="0.2">
      <c r="G5127" s="106"/>
      <c r="H5127" s="104" t="str">
        <f t="shared" si="84"/>
        <v/>
      </c>
      <c r="I5127" s="104"/>
      <c r="J5127" s="110" t="s">
        <v>9405</v>
      </c>
      <c r="K5127" s="110" t="s">
        <v>1095</v>
      </c>
      <c r="L5127" s="10" t="s">
        <v>13918</v>
      </c>
    </row>
    <row r="5128" spans="7:12" ht="15" x14ac:dyDescent="0.2">
      <c r="G5128" s="106"/>
      <c r="H5128" s="104" t="str">
        <f t="shared" si="84"/>
        <v/>
      </c>
      <c r="I5128" s="104"/>
      <c r="J5128" s="110" t="s">
        <v>15067</v>
      </c>
      <c r="K5128" s="110" t="s">
        <v>1095</v>
      </c>
      <c r="L5128" s="10" t="s">
        <v>13919</v>
      </c>
    </row>
    <row r="5129" spans="7:12" ht="15" x14ac:dyDescent="0.2">
      <c r="G5129" s="106"/>
      <c r="H5129" s="104" t="str">
        <f t="shared" ref="H5129:H5190" si="85">IF(I5129="","",IFERROR((INDEX(A:D,MATCH($I5129,D:D,0),2)),""))</f>
        <v/>
      </c>
      <c r="I5129" s="104"/>
      <c r="J5129" s="110" t="s">
        <v>9406</v>
      </c>
      <c r="K5129" s="110" t="s">
        <v>1095</v>
      </c>
      <c r="L5129" s="10" t="s">
        <v>1095</v>
      </c>
    </row>
    <row r="5130" spans="7:12" ht="15" x14ac:dyDescent="0.2">
      <c r="G5130" s="106"/>
      <c r="H5130" s="104" t="str">
        <f t="shared" si="85"/>
        <v/>
      </c>
      <c r="I5130" s="104"/>
      <c r="J5130" s="110" t="s">
        <v>9407</v>
      </c>
      <c r="K5130" s="110" t="s">
        <v>1095</v>
      </c>
      <c r="L5130" s="10" t="s">
        <v>1095</v>
      </c>
    </row>
    <row r="5131" spans="7:12" ht="15" x14ac:dyDescent="0.2">
      <c r="G5131" s="106"/>
      <c r="H5131" s="104" t="str">
        <f t="shared" si="85"/>
        <v/>
      </c>
      <c r="I5131" s="104"/>
      <c r="J5131" s="110" t="s">
        <v>9408</v>
      </c>
      <c r="K5131" s="110" t="s">
        <v>1095</v>
      </c>
      <c r="L5131" s="10" t="s">
        <v>13920</v>
      </c>
    </row>
    <row r="5132" spans="7:12" ht="15" x14ac:dyDescent="0.2">
      <c r="G5132" s="106"/>
      <c r="H5132" s="104" t="str">
        <f t="shared" si="85"/>
        <v/>
      </c>
      <c r="I5132" s="104"/>
      <c r="J5132" s="110" t="s">
        <v>9409</v>
      </c>
      <c r="K5132" s="110" t="s">
        <v>1095</v>
      </c>
      <c r="L5132" s="10" t="s">
        <v>13921</v>
      </c>
    </row>
    <row r="5133" spans="7:12" ht="15" x14ac:dyDescent="0.2">
      <c r="G5133" s="106"/>
      <c r="H5133" s="104" t="str">
        <f t="shared" si="85"/>
        <v/>
      </c>
      <c r="I5133" s="104"/>
      <c r="J5133" s="110" t="s">
        <v>9410</v>
      </c>
      <c r="K5133" s="110" t="s">
        <v>1095</v>
      </c>
      <c r="L5133" s="10" t="s">
        <v>13922</v>
      </c>
    </row>
    <row r="5134" spans="7:12" ht="15" x14ac:dyDescent="0.2">
      <c r="G5134" s="106"/>
      <c r="H5134" s="104" t="str">
        <f t="shared" si="85"/>
        <v/>
      </c>
      <c r="I5134" s="104"/>
      <c r="J5134" s="110" t="s">
        <v>9411</v>
      </c>
      <c r="K5134" s="110" t="s">
        <v>1095</v>
      </c>
      <c r="L5134" s="10" t="s">
        <v>13923</v>
      </c>
    </row>
    <row r="5135" spans="7:12" ht="15" x14ac:dyDescent="0.2">
      <c r="G5135" s="106"/>
      <c r="H5135" s="104" t="str">
        <f t="shared" si="85"/>
        <v/>
      </c>
      <c r="I5135" s="104"/>
      <c r="J5135" s="110" t="s">
        <v>9412</v>
      </c>
      <c r="K5135" s="110" t="s">
        <v>1095</v>
      </c>
      <c r="L5135" s="10" t="s">
        <v>13924</v>
      </c>
    </row>
    <row r="5136" spans="7:12" ht="15" x14ac:dyDescent="0.2">
      <c r="G5136" s="106"/>
      <c r="H5136" s="104" t="str">
        <f t="shared" si="85"/>
        <v/>
      </c>
      <c r="I5136" s="104"/>
      <c r="J5136" s="110" t="s">
        <v>9413</v>
      </c>
      <c r="K5136" s="110" t="s">
        <v>1095</v>
      </c>
      <c r="L5136" s="10" t="s">
        <v>1095</v>
      </c>
    </row>
    <row r="5137" spans="7:12" ht="15" x14ac:dyDescent="0.2">
      <c r="G5137" s="106"/>
      <c r="H5137" s="104" t="str">
        <f t="shared" si="85"/>
        <v/>
      </c>
      <c r="I5137" s="104"/>
      <c r="J5137" s="110" t="s">
        <v>9414</v>
      </c>
      <c r="K5137" s="110" t="s">
        <v>1095</v>
      </c>
      <c r="L5137" s="10" t="s">
        <v>1095</v>
      </c>
    </row>
    <row r="5138" spans="7:12" ht="15" x14ac:dyDescent="0.2">
      <c r="G5138" s="106"/>
      <c r="H5138" s="104" t="str">
        <f t="shared" si="85"/>
        <v/>
      </c>
      <c r="I5138" s="104"/>
      <c r="J5138" s="110" t="s">
        <v>9415</v>
      </c>
      <c r="K5138" s="110" t="s">
        <v>1095</v>
      </c>
      <c r="L5138" s="10" t="s">
        <v>1095</v>
      </c>
    </row>
    <row r="5139" spans="7:12" ht="15" x14ac:dyDescent="0.2">
      <c r="G5139" s="106"/>
      <c r="H5139" s="104" t="str">
        <f t="shared" si="85"/>
        <v/>
      </c>
      <c r="I5139" s="104"/>
      <c r="J5139" s="110" t="s">
        <v>14981</v>
      </c>
      <c r="K5139" s="110" t="s">
        <v>1095</v>
      </c>
      <c r="L5139" s="10" t="s">
        <v>13925</v>
      </c>
    </row>
    <row r="5140" spans="7:12" ht="15" x14ac:dyDescent="0.2">
      <c r="G5140" s="106"/>
      <c r="H5140" s="104" t="str">
        <f t="shared" si="85"/>
        <v/>
      </c>
      <c r="I5140" s="104"/>
      <c r="J5140" s="110" t="s">
        <v>14982</v>
      </c>
      <c r="K5140" s="110" t="s">
        <v>1095</v>
      </c>
      <c r="L5140" s="10" t="s">
        <v>13926</v>
      </c>
    </row>
    <row r="5141" spans="7:12" ht="15" x14ac:dyDescent="0.2">
      <c r="G5141" s="106"/>
      <c r="H5141" s="104" t="str">
        <f t="shared" si="85"/>
        <v/>
      </c>
      <c r="I5141" s="104"/>
      <c r="J5141" s="110" t="s">
        <v>9416</v>
      </c>
      <c r="K5141" s="110" t="s">
        <v>1095</v>
      </c>
      <c r="L5141" s="10" t="s">
        <v>13927</v>
      </c>
    </row>
    <row r="5142" spans="7:12" ht="15" x14ac:dyDescent="0.2">
      <c r="G5142" s="106"/>
      <c r="H5142" s="104" t="str">
        <f t="shared" si="85"/>
        <v/>
      </c>
      <c r="I5142" s="104"/>
      <c r="J5142" s="110" t="s">
        <v>9417</v>
      </c>
      <c r="K5142" s="110" t="s">
        <v>1095</v>
      </c>
      <c r="L5142" s="10" t="s">
        <v>13928</v>
      </c>
    </row>
    <row r="5143" spans="7:12" ht="15" x14ac:dyDescent="0.2">
      <c r="G5143" s="106"/>
      <c r="H5143" s="104" t="str">
        <f t="shared" si="85"/>
        <v/>
      </c>
      <c r="I5143" s="104"/>
      <c r="J5143" s="110" t="s">
        <v>14983</v>
      </c>
      <c r="K5143" s="110" t="s">
        <v>1095</v>
      </c>
      <c r="L5143" s="10" t="s">
        <v>13929</v>
      </c>
    </row>
    <row r="5144" spans="7:12" ht="15" x14ac:dyDescent="0.2">
      <c r="G5144" s="106"/>
      <c r="H5144" s="104" t="str">
        <f t="shared" si="85"/>
        <v/>
      </c>
      <c r="I5144" s="104"/>
      <c r="J5144" s="110" t="s">
        <v>14984</v>
      </c>
      <c r="K5144" s="110" t="s">
        <v>1095</v>
      </c>
      <c r="L5144" s="10" t="s">
        <v>13930</v>
      </c>
    </row>
    <row r="5145" spans="7:12" ht="15" x14ac:dyDescent="0.2">
      <c r="G5145" s="106"/>
      <c r="H5145" s="104" t="str">
        <f t="shared" si="85"/>
        <v/>
      </c>
      <c r="I5145" s="104"/>
      <c r="J5145" s="110" t="s">
        <v>9418</v>
      </c>
      <c r="K5145" s="110" t="s">
        <v>1095</v>
      </c>
      <c r="L5145" s="10" t="s">
        <v>1095</v>
      </c>
    </row>
    <row r="5146" spans="7:12" ht="15" x14ac:dyDescent="0.2">
      <c r="G5146" s="106"/>
      <c r="H5146" s="104" t="str">
        <f t="shared" si="85"/>
        <v/>
      </c>
      <c r="I5146" s="104"/>
      <c r="J5146" s="110" t="s">
        <v>9419</v>
      </c>
      <c r="K5146" s="110" t="s">
        <v>1095</v>
      </c>
      <c r="L5146" s="10" t="s">
        <v>13931</v>
      </c>
    </row>
    <row r="5147" spans="7:12" ht="15" x14ac:dyDescent="0.2">
      <c r="G5147" s="106"/>
      <c r="H5147" s="104" t="str">
        <f t="shared" si="85"/>
        <v/>
      </c>
      <c r="I5147" s="104"/>
      <c r="J5147" s="110" t="s">
        <v>14985</v>
      </c>
      <c r="K5147" s="110" t="s">
        <v>1095</v>
      </c>
      <c r="L5147" s="10" t="s">
        <v>13932</v>
      </c>
    </row>
    <row r="5148" spans="7:12" ht="15" x14ac:dyDescent="0.2">
      <c r="G5148" s="106"/>
      <c r="H5148" s="104" t="str">
        <f t="shared" si="85"/>
        <v/>
      </c>
      <c r="I5148" s="104"/>
      <c r="J5148" s="110" t="s">
        <v>9420</v>
      </c>
      <c r="K5148" s="110" t="s">
        <v>1095</v>
      </c>
      <c r="L5148" s="10" t="s">
        <v>13933</v>
      </c>
    </row>
    <row r="5149" spans="7:12" ht="15" x14ac:dyDescent="0.2">
      <c r="G5149" s="106"/>
      <c r="H5149" s="104" t="str">
        <f t="shared" si="85"/>
        <v/>
      </c>
      <c r="I5149" s="104"/>
      <c r="J5149" s="110" t="s">
        <v>9421</v>
      </c>
      <c r="K5149" s="110" t="s">
        <v>1095</v>
      </c>
      <c r="L5149" s="10" t="s">
        <v>13934</v>
      </c>
    </row>
    <row r="5150" spans="7:12" ht="15" x14ac:dyDescent="0.2">
      <c r="G5150" s="106"/>
      <c r="H5150" s="104" t="str">
        <f t="shared" si="85"/>
        <v/>
      </c>
      <c r="I5150" s="104"/>
      <c r="J5150" s="110" t="s">
        <v>9422</v>
      </c>
      <c r="K5150" s="110" t="s">
        <v>1095</v>
      </c>
      <c r="L5150" s="10" t="s">
        <v>13935</v>
      </c>
    </row>
    <row r="5151" spans="7:12" ht="15" x14ac:dyDescent="0.2">
      <c r="G5151" s="106"/>
      <c r="H5151" s="104" t="str">
        <f t="shared" si="85"/>
        <v/>
      </c>
      <c r="I5151" s="104"/>
      <c r="J5151" s="110" t="s">
        <v>9423</v>
      </c>
      <c r="K5151" s="110" t="s">
        <v>1095</v>
      </c>
      <c r="L5151" s="10" t="s">
        <v>13936</v>
      </c>
    </row>
    <row r="5152" spans="7:12" ht="15" x14ac:dyDescent="0.2">
      <c r="G5152" s="106"/>
      <c r="H5152" s="104" t="str">
        <f t="shared" si="85"/>
        <v/>
      </c>
      <c r="I5152" s="104"/>
      <c r="J5152" s="110" t="s">
        <v>9424</v>
      </c>
      <c r="K5152" s="110" t="s">
        <v>1095</v>
      </c>
      <c r="L5152" s="10" t="s">
        <v>13937</v>
      </c>
    </row>
    <row r="5153" spans="7:12" ht="15" x14ac:dyDescent="0.2">
      <c r="G5153" s="106"/>
      <c r="H5153" s="104" t="str">
        <f t="shared" si="85"/>
        <v/>
      </c>
      <c r="I5153" s="104"/>
      <c r="J5153" s="110" t="s">
        <v>9425</v>
      </c>
      <c r="K5153" s="110" t="s">
        <v>1095</v>
      </c>
      <c r="L5153" s="10" t="s">
        <v>13938</v>
      </c>
    </row>
    <row r="5154" spans="7:12" ht="15" x14ac:dyDescent="0.2">
      <c r="G5154" s="106"/>
      <c r="H5154" s="104" t="str">
        <f t="shared" si="85"/>
        <v/>
      </c>
      <c r="I5154" s="104"/>
      <c r="J5154" s="110" t="s">
        <v>9426</v>
      </c>
      <c r="K5154" s="110" t="s">
        <v>1095</v>
      </c>
      <c r="L5154" s="10" t="s">
        <v>13939</v>
      </c>
    </row>
    <row r="5155" spans="7:12" ht="15" x14ac:dyDescent="0.2">
      <c r="G5155" s="106"/>
      <c r="H5155" s="104" t="str">
        <f t="shared" si="85"/>
        <v/>
      </c>
      <c r="I5155" s="104"/>
      <c r="J5155" s="110" t="s">
        <v>9427</v>
      </c>
      <c r="K5155" s="110" t="s">
        <v>1095</v>
      </c>
      <c r="L5155" s="10" t="s">
        <v>13940</v>
      </c>
    </row>
    <row r="5156" spans="7:12" ht="15" x14ac:dyDescent="0.2">
      <c r="G5156" s="106"/>
      <c r="H5156" s="104" t="str">
        <f t="shared" si="85"/>
        <v/>
      </c>
      <c r="I5156" s="104"/>
      <c r="J5156" s="110" t="s">
        <v>14986</v>
      </c>
      <c r="K5156" s="110" t="s">
        <v>1095</v>
      </c>
      <c r="L5156" s="10" t="s">
        <v>13941</v>
      </c>
    </row>
    <row r="5157" spans="7:12" ht="15" x14ac:dyDescent="0.2">
      <c r="G5157" s="106"/>
      <c r="H5157" s="104" t="str">
        <f t="shared" si="85"/>
        <v/>
      </c>
      <c r="I5157" s="104"/>
      <c r="J5157" s="110" t="s">
        <v>9428</v>
      </c>
      <c r="K5157" s="110" t="s">
        <v>1095</v>
      </c>
      <c r="L5157" s="10" t="s">
        <v>13942</v>
      </c>
    </row>
    <row r="5158" spans="7:12" ht="15" x14ac:dyDescent="0.2">
      <c r="G5158" s="106"/>
      <c r="H5158" s="104" t="str">
        <f t="shared" si="85"/>
        <v/>
      </c>
      <c r="I5158" s="104"/>
      <c r="J5158" s="110" t="s">
        <v>14987</v>
      </c>
      <c r="K5158" s="110" t="s">
        <v>1095</v>
      </c>
      <c r="L5158" s="10" t="s">
        <v>13943</v>
      </c>
    </row>
    <row r="5159" spans="7:12" ht="15" x14ac:dyDescent="0.2">
      <c r="G5159" s="106"/>
      <c r="H5159" s="104" t="str">
        <f t="shared" si="85"/>
        <v/>
      </c>
      <c r="I5159" s="104"/>
      <c r="J5159" s="110" t="s">
        <v>14988</v>
      </c>
      <c r="K5159" s="110" t="s">
        <v>1095</v>
      </c>
      <c r="L5159" s="10" t="s">
        <v>13944</v>
      </c>
    </row>
    <row r="5160" spans="7:12" ht="15" x14ac:dyDescent="0.2">
      <c r="G5160" s="106"/>
      <c r="H5160" s="104" t="str">
        <f t="shared" si="85"/>
        <v/>
      </c>
      <c r="I5160" s="104"/>
      <c r="J5160" s="110" t="s">
        <v>14989</v>
      </c>
      <c r="K5160" s="110" t="s">
        <v>1095</v>
      </c>
      <c r="L5160" s="10" t="s">
        <v>13945</v>
      </c>
    </row>
    <row r="5161" spans="7:12" ht="15" x14ac:dyDescent="0.2">
      <c r="G5161" s="106"/>
      <c r="H5161" s="104" t="str">
        <f t="shared" si="85"/>
        <v/>
      </c>
      <c r="I5161" s="104"/>
      <c r="J5161" s="110" t="s">
        <v>14990</v>
      </c>
      <c r="K5161" s="110" t="s">
        <v>1095</v>
      </c>
      <c r="L5161" s="10" t="s">
        <v>13946</v>
      </c>
    </row>
    <row r="5162" spans="7:12" ht="15" x14ac:dyDescent="0.2">
      <c r="G5162" s="106"/>
      <c r="H5162" s="104" t="str">
        <f t="shared" si="85"/>
        <v/>
      </c>
      <c r="I5162" s="104"/>
      <c r="J5162" s="110" t="s">
        <v>14991</v>
      </c>
      <c r="K5162" s="110" t="s">
        <v>1095</v>
      </c>
      <c r="L5162" s="10" t="s">
        <v>13947</v>
      </c>
    </row>
    <row r="5163" spans="7:12" ht="15" x14ac:dyDescent="0.2">
      <c r="G5163" s="106"/>
      <c r="H5163" s="104" t="str">
        <f t="shared" si="85"/>
        <v/>
      </c>
      <c r="I5163" s="104"/>
      <c r="J5163" s="110" t="s">
        <v>9429</v>
      </c>
      <c r="K5163" s="110" t="s">
        <v>1095</v>
      </c>
      <c r="L5163" s="10" t="s">
        <v>1095</v>
      </c>
    </row>
    <row r="5164" spans="7:12" ht="15" x14ac:dyDescent="0.2">
      <c r="G5164" s="106"/>
      <c r="H5164" s="104" t="str">
        <f t="shared" si="85"/>
        <v/>
      </c>
      <c r="I5164" s="104"/>
      <c r="J5164" s="110" t="s">
        <v>9430</v>
      </c>
      <c r="K5164" s="110" t="s">
        <v>1095</v>
      </c>
      <c r="L5164" s="10" t="s">
        <v>13948</v>
      </c>
    </row>
    <row r="5165" spans="7:12" ht="15" x14ac:dyDescent="0.2">
      <c r="G5165" s="106"/>
      <c r="H5165" s="104" t="str">
        <f t="shared" si="85"/>
        <v/>
      </c>
      <c r="I5165" s="104"/>
      <c r="J5165" s="110" t="s">
        <v>9431</v>
      </c>
      <c r="K5165" s="110" t="s">
        <v>1095</v>
      </c>
      <c r="L5165" s="10" t="s">
        <v>13949</v>
      </c>
    </row>
    <row r="5166" spans="7:12" ht="15" x14ac:dyDescent="0.2">
      <c r="G5166" s="106"/>
      <c r="H5166" s="104" t="str">
        <f t="shared" si="85"/>
        <v/>
      </c>
      <c r="I5166" s="104"/>
      <c r="J5166" s="110" t="s">
        <v>9432</v>
      </c>
      <c r="K5166" s="110" t="s">
        <v>1095</v>
      </c>
      <c r="L5166" s="10" t="s">
        <v>1095</v>
      </c>
    </row>
    <row r="5167" spans="7:12" ht="15" x14ac:dyDescent="0.2">
      <c r="G5167" s="106"/>
      <c r="H5167" s="104" t="str">
        <f t="shared" si="85"/>
        <v/>
      </c>
      <c r="I5167" s="104"/>
      <c r="J5167" s="110" t="s">
        <v>14064</v>
      </c>
      <c r="K5167" s="110" t="s">
        <v>1095</v>
      </c>
      <c r="L5167" s="10" t="s">
        <v>13950</v>
      </c>
    </row>
    <row r="5168" spans="7:12" ht="15" x14ac:dyDescent="0.2">
      <c r="G5168" s="106"/>
      <c r="H5168" s="104" t="str">
        <f t="shared" si="85"/>
        <v/>
      </c>
      <c r="I5168" s="104"/>
      <c r="J5168" s="110" t="s">
        <v>14065</v>
      </c>
      <c r="K5168" s="110" t="s">
        <v>1095</v>
      </c>
      <c r="L5168" s="10" t="s">
        <v>13951</v>
      </c>
    </row>
    <row r="5169" spans="7:12" ht="15" x14ac:dyDescent="0.2">
      <c r="G5169" s="106"/>
      <c r="H5169" s="104" t="str">
        <f t="shared" si="85"/>
        <v/>
      </c>
      <c r="I5169" s="104"/>
      <c r="J5169" s="110" t="s">
        <v>9433</v>
      </c>
      <c r="K5169" s="110" t="s">
        <v>1095</v>
      </c>
      <c r="L5169" s="10" t="s">
        <v>1095</v>
      </c>
    </row>
    <row r="5170" spans="7:12" ht="15" x14ac:dyDescent="0.2">
      <c r="G5170" s="106"/>
      <c r="H5170" s="104" t="str">
        <f t="shared" si="85"/>
        <v/>
      </c>
      <c r="I5170" s="104"/>
      <c r="J5170" s="110" t="s">
        <v>9434</v>
      </c>
      <c r="K5170" s="110" t="s">
        <v>1095</v>
      </c>
      <c r="L5170" s="10" t="s">
        <v>1095</v>
      </c>
    </row>
    <row r="5171" spans="7:12" ht="15" x14ac:dyDescent="0.2">
      <c r="G5171" s="106"/>
      <c r="H5171" s="104" t="str">
        <f t="shared" si="85"/>
        <v/>
      </c>
      <c r="I5171" s="104"/>
      <c r="J5171" s="110" t="s">
        <v>9435</v>
      </c>
      <c r="K5171" s="110" t="s">
        <v>1095</v>
      </c>
      <c r="L5171" s="10" t="s">
        <v>13952</v>
      </c>
    </row>
    <row r="5172" spans="7:12" ht="15" x14ac:dyDescent="0.2">
      <c r="G5172" s="106"/>
      <c r="H5172" s="104" t="str">
        <f t="shared" si="85"/>
        <v/>
      </c>
      <c r="I5172" s="104"/>
      <c r="J5172" s="110" t="s">
        <v>9436</v>
      </c>
      <c r="K5172" s="110" t="s">
        <v>1095</v>
      </c>
      <c r="L5172" s="10" t="s">
        <v>13953</v>
      </c>
    </row>
    <row r="5173" spans="7:12" ht="15" x14ac:dyDescent="0.2">
      <c r="G5173" s="106"/>
      <c r="H5173" s="104" t="str">
        <f t="shared" si="85"/>
        <v/>
      </c>
      <c r="I5173" s="104"/>
      <c r="J5173" s="110" t="s">
        <v>14066</v>
      </c>
      <c r="K5173" s="110" t="s">
        <v>1095</v>
      </c>
      <c r="L5173" s="10" t="s">
        <v>13954</v>
      </c>
    </row>
    <row r="5174" spans="7:12" ht="15" x14ac:dyDescent="0.2">
      <c r="G5174" s="106"/>
      <c r="H5174" s="104" t="str">
        <f t="shared" si="85"/>
        <v/>
      </c>
      <c r="I5174" s="104"/>
      <c r="J5174" s="110" t="s">
        <v>9437</v>
      </c>
      <c r="K5174" s="110" t="s">
        <v>1095</v>
      </c>
      <c r="L5174" s="10" t="s">
        <v>13955</v>
      </c>
    </row>
    <row r="5175" spans="7:12" ht="15" x14ac:dyDescent="0.2">
      <c r="G5175" s="106"/>
      <c r="H5175" s="104" t="str">
        <f t="shared" si="85"/>
        <v/>
      </c>
      <c r="I5175" s="104"/>
      <c r="J5175" s="110" t="s">
        <v>9438</v>
      </c>
      <c r="K5175" s="110" t="s">
        <v>1095</v>
      </c>
      <c r="L5175" s="10" t="s">
        <v>13956</v>
      </c>
    </row>
    <row r="5176" spans="7:12" ht="15" x14ac:dyDescent="0.2">
      <c r="G5176" s="106"/>
      <c r="H5176" s="104" t="str">
        <f t="shared" si="85"/>
        <v/>
      </c>
      <c r="I5176" s="104"/>
      <c r="J5176" s="110" t="s">
        <v>9439</v>
      </c>
      <c r="K5176" s="110" t="s">
        <v>1095</v>
      </c>
      <c r="L5176" s="10" t="s">
        <v>13957</v>
      </c>
    </row>
    <row r="5177" spans="7:12" ht="15" x14ac:dyDescent="0.2">
      <c r="G5177" s="106"/>
      <c r="H5177" s="104" t="str">
        <f t="shared" si="85"/>
        <v/>
      </c>
      <c r="I5177" s="104"/>
      <c r="J5177" s="110" t="s">
        <v>9440</v>
      </c>
      <c r="K5177" s="110" t="s">
        <v>1095</v>
      </c>
      <c r="L5177" s="10" t="s">
        <v>13958</v>
      </c>
    </row>
    <row r="5178" spans="7:12" ht="15" x14ac:dyDescent="0.2">
      <c r="G5178" s="106"/>
      <c r="H5178" s="104" t="str">
        <f t="shared" si="85"/>
        <v/>
      </c>
      <c r="I5178" s="104"/>
      <c r="J5178" s="110" t="s">
        <v>9441</v>
      </c>
      <c r="K5178" s="110" t="s">
        <v>1095</v>
      </c>
      <c r="L5178" s="10" t="s">
        <v>13959</v>
      </c>
    </row>
    <row r="5179" spans="7:12" ht="15" x14ac:dyDescent="0.2">
      <c r="G5179" s="106"/>
      <c r="H5179" s="104" t="str">
        <f t="shared" si="85"/>
        <v/>
      </c>
      <c r="I5179" s="104"/>
      <c r="J5179" s="110" t="s">
        <v>9442</v>
      </c>
      <c r="K5179" s="110" t="s">
        <v>1095</v>
      </c>
      <c r="L5179" s="10" t="s">
        <v>13960</v>
      </c>
    </row>
    <row r="5180" spans="7:12" ht="15" x14ac:dyDescent="0.2">
      <c r="G5180" s="106"/>
      <c r="H5180" s="104" t="str">
        <f t="shared" si="85"/>
        <v/>
      </c>
      <c r="I5180" s="104"/>
      <c r="J5180" s="110" t="s">
        <v>9443</v>
      </c>
      <c r="K5180" s="110" t="s">
        <v>1095</v>
      </c>
      <c r="L5180" s="10" t="s">
        <v>1095</v>
      </c>
    </row>
    <row r="5181" spans="7:12" ht="15" x14ac:dyDescent="0.2">
      <c r="G5181" s="106"/>
      <c r="H5181" s="104" t="str">
        <f t="shared" si="85"/>
        <v/>
      </c>
      <c r="I5181" s="104"/>
      <c r="J5181" s="110" t="s">
        <v>9445</v>
      </c>
      <c r="K5181" s="110" t="s">
        <v>1095</v>
      </c>
      <c r="L5181" s="10" t="s">
        <v>1095</v>
      </c>
    </row>
    <row r="5182" spans="7:12" ht="15" x14ac:dyDescent="0.2">
      <c r="G5182" s="106"/>
      <c r="H5182" s="104" t="str">
        <f t="shared" si="85"/>
        <v/>
      </c>
      <c r="I5182" s="104"/>
      <c r="J5182" s="110" t="s">
        <v>9446</v>
      </c>
      <c r="K5182" s="110" t="s">
        <v>1095</v>
      </c>
      <c r="L5182" s="10" t="s">
        <v>13962</v>
      </c>
    </row>
    <row r="5183" spans="7:12" ht="15" x14ac:dyDescent="0.2">
      <c r="G5183" s="106"/>
      <c r="H5183" s="104" t="str">
        <f t="shared" si="85"/>
        <v/>
      </c>
      <c r="I5183" s="104"/>
      <c r="J5183" s="110" t="s">
        <v>9447</v>
      </c>
      <c r="K5183" s="110" t="s">
        <v>1095</v>
      </c>
      <c r="L5183" s="10" t="s">
        <v>13963</v>
      </c>
    </row>
    <row r="5184" spans="7:12" ht="15" x14ac:dyDescent="0.2">
      <c r="G5184" s="106"/>
      <c r="H5184" s="104" t="str">
        <f t="shared" si="85"/>
        <v/>
      </c>
      <c r="I5184" s="104"/>
      <c r="J5184" s="110" t="s">
        <v>9448</v>
      </c>
      <c r="K5184" s="110" t="s">
        <v>1095</v>
      </c>
      <c r="L5184" s="10" t="s">
        <v>13964</v>
      </c>
    </row>
    <row r="5185" spans="7:12" ht="15" x14ac:dyDescent="0.2">
      <c r="G5185" s="106"/>
      <c r="H5185" s="104" t="str">
        <f t="shared" si="85"/>
        <v/>
      </c>
      <c r="I5185" s="104"/>
      <c r="J5185" s="110" t="s">
        <v>9449</v>
      </c>
      <c r="K5185" s="110" t="s">
        <v>1095</v>
      </c>
      <c r="L5185" s="10" t="s">
        <v>13965</v>
      </c>
    </row>
    <row r="5186" spans="7:12" ht="15" x14ac:dyDescent="0.2">
      <c r="G5186" s="106"/>
      <c r="H5186" s="104" t="str">
        <f t="shared" si="85"/>
        <v/>
      </c>
      <c r="I5186" s="104"/>
      <c r="J5186" s="110" t="s">
        <v>9450</v>
      </c>
      <c r="K5186" s="110" t="s">
        <v>1095</v>
      </c>
      <c r="L5186" s="10" t="s">
        <v>13966</v>
      </c>
    </row>
    <row r="5187" spans="7:12" ht="15" x14ac:dyDescent="0.2">
      <c r="G5187" s="106"/>
      <c r="H5187" s="104" t="str">
        <f t="shared" si="85"/>
        <v/>
      </c>
      <c r="I5187" s="104"/>
      <c r="J5187" s="110" t="s">
        <v>14067</v>
      </c>
      <c r="K5187" s="110" t="s">
        <v>1095</v>
      </c>
      <c r="L5187" s="10" t="s">
        <v>13967</v>
      </c>
    </row>
    <row r="5188" spans="7:12" ht="15" x14ac:dyDescent="0.2">
      <c r="G5188" s="106"/>
      <c r="H5188" s="104" t="str">
        <f t="shared" si="85"/>
        <v/>
      </c>
      <c r="I5188" s="104"/>
      <c r="J5188" s="110" t="s">
        <v>9451</v>
      </c>
      <c r="K5188" s="110" t="s">
        <v>1095</v>
      </c>
      <c r="L5188" s="10" t="s">
        <v>13968</v>
      </c>
    </row>
    <row r="5189" spans="7:12" ht="15" x14ac:dyDescent="0.2">
      <c r="G5189" s="106"/>
      <c r="H5189" s="104" t="str">
        <f t="shared" si="85"/>
        <v/>
      </c>
      <c r="I5189" s="104"/>
      <c r="J5189" s="110" t="s">
        <v>9452</v>
      </c>
      <c r="K5189" s="110" t="s">
        <v>1095</v>
      </c>
      <c r="L5189" s="10" t="s">
        <v>13969</v>
      </c>
    </row>
    <row r="5190" spans="7:12" ht="15" x14ac:dyDescent="0.2">
      <c r="G5190" s="106"/>
      <c r="H5190" s="104" t="str">
        <f t="shared" si="85"/>
        <v/>
      </c>
      <c r="I5190" s="104"/>
      <c r="J5190" s="110" t="s">
        <v>9453</v>
      </c>
      <c r="K5190" s="110" t="s">
        <v>1095</v>
      </c>
      <c r="L5190" s="10" t="s">
        <v>13970</v>
      </c>
    </row>
  </sheetData>
  <autoFilter ref="G8:L5190" xr:uid="{00000000-0009-0000-0000-000015000000}">
    <sortState xmlns:xlrd2="http://schemas.microsoft.com/office/spreadsheetml/2017/richdata2" ref="G9:L5190">
      <sortCondition ref="I8"/>
    </sortState>
  </autoFilter>
  <customSheetViews>
    <customSheetView guid="{853B6239-A439-411F-9927-AA08BF431DBB}" scale="80" showAutoFilter="1">
      <selection activeCell="E14" sqref="E14"/>
      <pageMargins left="0.7" right="0.7" top="0.75" bottom="0.75" header="0.3" footer="0.3"/>
      <pageSetup paperSize="9" orientation="portrait" r:id="rId1"/>
      <autoFilter ref="G8:L5190" xr:uid="{789A28CD-D254-ED49-8418-6DF1DFAE05F4}">
        <sortState xmlns:xlrd2="http://schemas.microsoft.com/office/spreadsheetml/2017/richdata2" ref="G9:L5190">
          <sortCondition ref="I8"/>
        </sortState>
      </autoFilter>
    </customSheetView>
    <customSheetView guid="{03B04745-F29E-4E26-B62E-F0D2264078A4}" scale="80" showAutoFilter="1">
      <selection activeCell="D8" sqref="D8"/>
      <pageMargins left="0.7" right="0.7" top="0.75" bottom="0.75" header="0.3" footer="0.3"/>
      <pageSetup paperSize="9" orientation="portrait" r:id="rId2"/>
      <autoFilter ref="A8:F5190" xr:uid="{E06EC7E1-43CE-864A-B086-DD6C0DD88772}">
        <sortState xmlns:xlrd2="http://schemas.microsoft.com/office/spreadsheetml/2017/richdata2" ref="A9:F5190">
          <sortCondition ref="C8"/>
        </sortState>
      </autoFilter>
    </customSheetView>
    <customSheetView guid="{DEC7CBE2-9713-4252-8444-1D6959C164AB}" scale="80" showAutoFilter="1" topLeftCell="C9">
      <selection activeCell="L8" sqref="L8"/>
      <pageMargins left="0.7" right="0.7" top="0.75" bottom="0.75" header="0.3" footer="0.3"/>
      <pageSetup paperSize="9" orientation="portrait" r:id="rId3"/>
      <autoFilter ref="B1:G1" xr:uid="{71ACDE72-8E95-5A43-96B3-AF05E294804B}"/>
    </customSheetView>
    <customSheetView guid="{9F9DAF4D-D2EF-4660-943E-0C19C13C2663}" scale="80" showAutoFilter="1">
      <selection activeCell="E14" sqref="E14"/>
      <pageMargins left="0.7" right="0.7" top="0.75" bottom="0.75" header="0.3" footer="0.3"/>
      <pageSetup paperSize="9" orientation="portrait" r:id="rId4"/>
      <autoFilter ref="G8:L5190" xr:uid="{2C8A324B-089C-2C40-831D-446DF3B99F75}">
        <sortState xmlns:xlrd2="http://schemas.microsoft.com/office/spreadsheetml/2017/richdata2" ref="G9:L5190">
          <sortCondition ref="I8"/>
        </sortState>
      </autoFilter>
    </customSheetView>
  </customSheetViews>
  <conditionalFormatting sqref="F3:IV3">
    <cfRule type="containsText" dxfId="15" priority="2" operator="containsText" text="Y">
      <formula>NOT(ISERROR(SEARCH("Y",F3)))</formula>
    </cfRule>
  </conditionalFormatting>
  <conditionalFormatting sqref="I9:I5190">
    <cfRule type="duplicateValues" dxfId="14" priority="3"/>
    <cfRule type="duplicateValues" dxfId="13" priority="5"/>
  </conditionalFormatting>
  <conditionalFormatting sqref="K1908">
    <cfRule type="duplicateValues" dxfId="12" priority="1"/>
  </conditionalFormatting>
  <pageMargins left="0.7" right="0.7" top="0.75" bottom="0.75" header="0.3" footer="0.3"/>
  <pageSetup paperSize="9" orientation="portrait" r:id="rId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142</v>
      </c>
      <c r="C1" s="2" t="s">
        <v>276</v>
      </c>
      <c r="D1" s="2" t="s">
        <v>307</v>
      </c>
      <c r="E1" s="2" t="s">
        <v>156</v>
      </c>
      <c r="F1" s="2" t="s">
        <v>157</v>
      </c>
      <c r="G1" s="2" t="s">
        <v>280</v>
      </c>
      <c r="H1" s="2" t="s">
        <v>394</v>
      </c>
      <c r="I1" s="2" t="s">
        <v>395</v>
      </c>
      <c r="J1" s="2" t="s">
        <v>312</v>
      </c>
      <c r="K1" s="71" t="s">
        <v>318</v>
      </c>
    </row>
    <row r="2" spans="1:11" ht="25.25" customHeight="1" x14ac:dyDescent="0.2">
      <c r="A2" s="32" t="s">
        <v>120</v>
      </c>
      <c r="B2" s="33" t="s">
        <v>145</v>
      </c>
      <c r="C2" s="33" t="s">
        <v>1034</v>
      </c>
      <c r="D2" s="33" t="s">
        <v>1037</v>
      </c>
      <c r="E2" s="33" t="s">
        <v>1035</v>
      </c>
      <c r="F2" s="33" t="s">
        <v>1036</v>
      </c>
      <c r="G2" s="33" t="s">
        <v>1067</v>
      </c>
      <c r="H2" s="33" t="s">
        <v>1038</v>
      </c>
      <c r="I2" s="33" t="s">
        <v>1039</v>
      </c>
      <c r="J2" s="68" t="s">
        <v>317</v>
      </c>
      <c r="K2" s="72" t="s">
        <v>319</v>
      </c>
    </row>
    <row r="3" spans="1:11" ht="25.25" customHeight="1" outlineLevel="1" x14ac:dyDescent="0.2">
      <c r="A3" s="43" t="s">
        <v>3</v>
      </c>
      <c r="B3" s="4" t="s">
        <v>4</v>
      </c>
      <c r="C3" s="4" t="s">
        <v>4</v>
      </c>
      <c r="D3" s="4" t="s">
        <v>4</v>
      </c>
      <c r="E3" s="4" t="s">
        <v>4</v>
      </c>
      <c r="F3" s="4" t="s">
        <v>4</v>
      </c>
      <c r="G3" s="4" t="s">
        <v>4</v>
      </c>
      <c r="H3" s="4" t="s">
        <v>329</v>
      </c>
      <c r="I3" s="4"/>
      <c r="J3" s="76" t="s">
        <v>357</v>
      </c>
      <c r="K3" s="73" t="s">
        <v>358</v>
      </c>
    </row>
    <row r="4" spans="1:11" ht="25.25" customHeight="1" outlineLevel="1" x14ac:dyDescent="0.2">
      <c r="A4" s="5" t="s">
        <v>5</v>
      </c>
      <c r="B4" s="6" t="s">
        <v>6</v>
      </c>
      <c r="C4" s="6" t="s">
        <v>6</v>
      </c>
      <c r="D4" s="6" t="s">
        <v>6</v>
      </c>
      <c r="E4" s="6" t="s">
        <v>8</v>
      </c>
      <c r="F4" s="6" t="s">
        <v>8</v>
      </c>
      <c r="G4" s="6" t="s">
        <v>7</v>
      </c>
      <c r="H4" s="6" t="s">
        <v>6</v>
      </c>
      <c r="I4" s="6" t="s">
        <v>6</v>
      </c>
      <c r="J4" s="69" t="s">
        <v>315</v>
      </c>
      <c r="K4" s="74">
        <v>0.01</v>
      </c>
    </row>
    <row r="5" spans="1:11" ht="25.25" customHeight="1" outlineLevel="1" x14ac:dyDescent="0.2">
      <c r="A5" s="5" t="s">
        <v>9</v>
      </c>
      <c r="B5" s="6">
        <v>255</v>
      </c>
      <c r="C5" s="6">
        <v>40</v>
      </c>
      <c r="D5" s="6">
        <v>255</v>
      </c>
      <c r="E5" s="6" t="s">
        <v>153</v>
      </c>
      <c r="F5" s="6" t="s">
        <v>153</v>
      </c>
      <c r="G5" s="6" t="s">
        <v>7</v>
      </c>
      <c r="H5" s="6">
        <v>40</v>
      </c>
      <c r="I5" s="6">
        <v>255</v>
      </c>
      <c r="J5" s="69" t="s">
        <v>316</v>
      </c>
      <c r="K5" s="74">
        <v>100</v>
      </c>
    </row>
    <row r="6" spans="1:11" ht="25.25" customHeight="1" outlineLevel="1" x14ac:dyDescent="0.2">
      <c r="A6" s="5" t="s">
        <v>11</v>
      </c>
      <c r="B6" s="6" t="s">
        <v>12</v>
      </c>
      <c r="C6" s="6" t="s">
        <v>12</v>
      </c>
      <c r="D6" s="6" t="s">
        <v>12</v>
      </c>
      <c r="E6" s="6" t="s">
        <v>13</v>
      </c>
      <c r="F6" s="6" t="s">
        <v>13</v>
      </c>
      <c r="G6" s="6" t="s">
        <v>402</v>
      </c>
      <c r="H6" s="6" t="s">
        <v>12</v>
      </c>
      <c r="I6" s="6" t="s">
        <v>12</v>
      </c>
      <c r="J6" s="69" t="s">
        <v>313</v>
      </c>
      <c r="K6" s="74" t="s">
        <v>320</v>
      </c>
    </row>
    <row r="7" spans="1:11" ht="25.25" customHeight="1" outlineLevel="1" x14ac:dyDescent="0.2">
      <c r="A7" s="5" t="s">
        <v>14</v>
      </c>
      <c r="B7" s="6" t="s">
        <v>12</v>
      </c>
      <c r="C7" s="6" t="s">
        <v>12</v>
      </c>
      <c r="D7" s="6" t="s">
        <v>12</v>
      </c>
      <c r="E7" s="6">
        <v>2</v>
      </c>
      <c r="F7" s="6">
        <v>2</v>
      </c>
      <c r="G7" s="6" t="s">
        <v>12</v>
      </c>
      <c r="H7" s="6" t="s">
        <v>12</v>
      </c>
      <c r="I7" s="6" t="s">
        <v>12</v>
      </c>
      <c r="J7" s="69" t="s">
        <v>314</v>
      </c>
      <c r="K7" s="74">
        <v>0.01</v>
      </c>
    </row>
    <row r="8" spans="1:11" ht="200" customHeight="1" outlineLevel="1" x14ac:dyDescent="0.2">
      <c r="A8" s="44" t="s">
        <v>15</v>
      </c>
      <c r="B8" s="45" t="s">
        <v>150</v>
      </c>
      <c r="C8" s="45" t="s">
        <v>290</v>
      </c>
      <c r="D8" s="45" t="s">
        <v>311</v>
      </c>
      <c r="E8" s="45" t="s">
        <v>373</v>
      </c>
      <c r="F8" s="45" t="s">
        <v>374</v>
      </c>
      <c r="G8" s="45" t="s">
        <v>406</v>
      </c>
      <c r="H8" s="45" t="s">
        <v>1096</v>
      </c>
      <c r="I8" s="45" t="s">
        <v>407</v>
      </c>
      <c r="J8" s="70" t="s">
        <v>386</v>
      </c>
      <c r="K8" s="75" t="s">
        <v>391</v>
      </c>
    </row>
    <row r="9" spans="1:11" x14ac:dyDescent="0.2">
      <c r="A9" s="8"/>
      <c r="B9" s="7"/>
      <c r="C9" s="7"/>
      <c r="D9" s="86"/>
      <c r="E9" s="85"/>
      <c r="F9" s="85"/>
      <c r="G9" s="88"/>
      <c r="H9" s="86"/>
      <c r="I9" s="86"/>
      <c r="J9" s="86"/>
      <c r="K9" s="87"/>
    </row>
    <row r="10" spans="1:11" x14ac:dyDescent="0.2">
      <c r="A10" s="8"/>
      <c r="B10" s="7"/>
      <c r="C10" s="7"/>
      <c r="D10" s="86"/>
      <c r="E10" s="85"/>
      <c r="F10" s="85"/>
      <c r="G10" s="88"/>
      <c r="H10" s="86"/>
      <c r="I10" s="86"/>
      <c r="J10" s="86"/>
      <c r="K10" s="87"/>
    </row>
    <row r="11" spans="1:11" x14ac:dyDescent="0.2">
      <c r="A11" s="8"/>
      <c r="B11" s="7"/>
      <c r="C11" s="7"/>
      <c r="D11" s="86"/>
      <c r="E11" s="85"/>
      <c r="F11" s="85"/>
      <c r="G11" s="88"/>
      <c r="H11" s="86"/>
      <c r="I11" s="86"/>
      <c r="J11" s="86"/>
      <c r="K11" s="87"/>
    </row>
    <row r="12" spans="1:11" x14ac:dyDescent="0.2">
      <c r="A12" s="8"/>
      <c r="B12" s="7"/>
      <c r="C12" s="7"/>
      <c r="D12" s="86"/>
      <c r="E12" s="85"/>
      <c r="F12" s="85"/>
      <c r="G12" s="88"/>
      <c r="H12" s="86"/>
      <c r="I12" s="86"/>
      <c r="J12" s="86"/>
      <c r="K12" s="87"/>
    </row>
    <row r="13" spans="1:11" x14ac:dyDescent="0.2">
      <c r="A13" s="8"/>
      <c r="B13" s="7"/>
      <c r="C13" s="7"/>
      <c r="D13" s="86"/>
      <c r="E13" s="85"/>
      <c r="F13" s="85"/>
      <c r="G13" s="88"/>
      <c r="H13" s="86"/>
      <c r="I13" s="86"/>
      <c r="J13" s="86"/>
      <c r="K13" s="87"/>
    </row>
    <row r="14" spans="1:11" x14ac:dyDescent="0.2">
      <c r="A14" s="8"/>
      <c r="B14" s="7"/>
      <c r="C14" s="7"/>
      <c r="D14" s="86"/>
      <c r="E14" s="85"/>
      <c r="F14" s="85"/>
      <c r="G14" s="88"/>
      <c r="H14" s="86"/>
      <c r="I14" s="86"/>
      <c r="J14" s="86"/>
      <c r="K14" s="87"/>
    </row>
    <row r="15" spans="1:11" x14ac:dyDescent="0.2">
      <c r="A15" s="8"/>
      <c r="B15" s="7"/>
      <c r="C15" s="7"/>
      <c r="D15" s="86"/>
      <c r="E15" s="85"/>
      <c r="F15" s="85"/>
      <c r="G15" s="88"/>
      <c r="H15" s="86"/>
      <c r="I15" s="86"/>
      <c r="J15" s="86"/>
      <c r="K15" s="87"/>
    </row>
    <row r="16" spans="1:11" x14ac:dyDescent="0.2">
      <c r="A16" s="8"/>
      <c r="B16" s="7"/>
      <c r="C16" s="7"/>
      <c r="D16" s="86"/>
      <c r="E16" s="85"/>
      <c r="F16" s="85"/>
      <c r="G16" s="88"/>
      <c r="H16" s="86"/>
      <c r="I16" s="86"/>
      <c r="J16" s="86"/>
      <c r="K16" s="87"/>
    </row>
    <row r="17" spans="1:11" x14ac:dyDescent="0.2">
      <c r="A17" s="8"/>
      <c r="B17" s="7"/>
      <c r="C17" s="7"/>
      <c r="D17" s="86"/>
      <c r="E17" s="85"/>
      <c r="F17" s="85"/>
      <c r="G17" s="88"/>
      <c r="H17" s="86"/>
      <c r="I17" s="86"/>
      <c r="J17" s="86"/>
      <c r="K17" s="87"/>
    </row>
    <row r="18" spans="1:11" x14ac:dyDescent="0.2">
      <c r="A18" s="8"/>
      <c r="B18" s="7"/>
      <c r="C18" s="7"/>
      <c r="D18" s="86"/>
      <c r="E18" s="85"/>
      <c r="F18" s="85"/>
      <c r="G18" s="88"/>
      <c r="H18" s="86"/>
      <c r="I18" s="86"/>
      <c r="J18" s="86"/>
      <c r="K18" s="87"/>
    </row>
    <row r="19" spans="1:11" x14ac:dyDescent="0.2">
      <c r="A19" s="8"/>
      <c r="B19" s="7"/>
      <c r="C19" s="7"/>
      <c r="D19" s="86"/>
      <c r="E19" s="85"/>
      <c r="F19" s="85"/>
      <c r="G19" s="88"/>
      <c r="H19" s="86"/>
      <c r="I19" s="86"/>
      <c r="J19" s="86"/>
      <c r="K19" s="87"/>
    </row>
    <row r="20" spans="1:11" x14ac:dyDescent="0.2">
      <c r="A20" s="8"/>
      <c r="B20" s="7"/>
      <c r="C20" s="7"/>
      <c r="D20" s="86"/>
      <c r="E20" s="85"/>
      <c r="F20" s="85"/>
      <c r="G20" s="88"/>
      <c r="H20" s="86"/>
      <c r="I20" s="86"/>
      <c r="J20" s="86"/>
      <c r="K20" s="87"/>
    </row>
    <row r="21" spans="1:11" x14ac:dyDescent="0.2">
      <c r="A21" s="8"/>
      <c r="B21" s="7"/>
      <c r="C21" s="7"/>
      <c r="D21" s="86"/>
      <c r="E21" s="85"/>
      <c r="F21" s="85"/>
      <c r="G21" s="88"/>
      <c r="H21" s="86"/>
      <c r="I21" s="86"/>
      <c r="J21" s="86"/>
      <c r="K21" s="87"/>
    </row>
    <row r="22" spans="1:11" x14ac:dyDescent="0.2">
      <c r="A22" s="8"/>
      <c r="B22" s="7"/>
      <c r="C22" s="7"/>
      <c r="D22" s="86"/>
      <c r="E22" s="85"/>
      <c r="F22" s="85"/>
      <c r="G22" s="88"/>
      <c r="H22" s="86"/>
      <c r="I22" s="86"/>
      <c r="J22" s="86"/>
      <c r="K22" s="87"/>
    </row>
    <row r="23" spans="1:11" x14ac:dyDescent="0.2">
      <c r="A23" s="8"/>
      <c r="B23" s="7"/>
      <c r="C23" s="7"/>
      <c r="D23" s="86"/>
      <c r="E23" s="85"/>
      <c r="F23" s="85"/>
      <c r="G23" s="88"/>
      <c r="H23" s="86"/>
      <c r="I23" s="86"/>
      <c r="J23" s="86"/>
      <c r="K23" s="87"/>
    </row>
    <row r="24" spans="1:11" x14ac:dyDescent="0.2">
      <c r="A24" s="8"/>
      <c r="B24" s="7"/>
      <c r="C24" s="7"/>
      <c r="D24" s="86"/>
      <c r="E24" s="85"/>
      <c r="F24" s="85"/>
      <c r="G24" s="88"/>
      <c r="H24" s="86"/>
      <c r="I24" s="86"/>
      <c r="J24" s="86"/>
      <c r="K24" s="87"/>
    </row>
    <row r="25" spans="1:11" x14ac:dyDescent="0.2">
      <c r="A25" s="8"/>
      <c r="B25" s="7"/>
      <c r="C25" s="7"/>
      <c r="D25" s="86"/>
      <c r="E25" s="85"/>
      <c r="F25" s="85"/>
      <c r="G25" s="88"/>
      <c r="H25" s="86"/>
      <c r="I25" s="86"/>
      <c r="J25" s="86"/>
      <c r="K25" s="87"/>
    </row>
    <row r="26" spans="1:11" x14ac:dyDescent="0.2">
      <c r="A26" s="8"/>
      <c r="B26" s="7"/>
      <c r="C26" s="7"/>
      <c r="D26" s="86"/>
      <c r="E26" s="85"/>
      <c r="F26" s="85"/>
      <c r="G26" s="88"/>
      <c r="H26" s="86"/>
      <c r="I26" s="86"/>
      <c r="J26" s="86"/>
      <c r="K26" s="87"/>
    </row>
    <row r="27" spans="1:11" x14ac:dyDescent="0.2">
      <c r="A27" s="8"/>
      <c r="B27" s="7"/>
      <c r="C27" s="7"/>
      <c r="D27" s="86"/>
      <c r="E27" s="85"/>
      <c r="F27" s="85"/>
      <c r="G27" s="88"/>
      <c r="H27" s="86"/>
      <c r="I27" s="86"/>
      <c r="J27" s="86"/>
      <c r="K27" s="87"/>
    </row>
    <row r="28" spans="1:11" x14ac:dyDescent="0.2">
      <c r="A28" s="8"/>
      <c r="B28" s="7"/>
      <c r="C28" s="7"/>
      <c r="D28" s="86"/>
      <c r="E28" s="85"/>
      <c r="F28" s="85"/>
      <c r="G28" s="88"/>
      <c r="H28" s="86"/>
      <c r="I28" s="86"/>
      <c r="J28" s="86"/>
      <c r="K28" s="87"/>
    </row>
    <row r="29" spans="1:11" x14ac:dyDescent="0.2">
      <c r="A29" s="8"/>
      <c r="B29" s="7"/>
      <c r="C29" s="7"/>
      <c r="D29" s="86"/>
      <c r="E29" s="85"/>
      <c r="F29" s="85"/>
      <c r="G29" s="88"/>
      <c r="H29" s="86"/>
      <c r="I29" s="86"/>
      <c r="J29" s="86"/>
      <c r="K29" s="87"/>
    </row>
    <row r="30" spans="1:11" x14ac:dyDescent="0.2">
      <c r="A30" s="8"/>
      <c r="B30" s="7"/>
      <c r="C30" s="7"/>
      <c r="D30" s="86"/>
      <c r="E30" s="85"/>
      <c r="F30" s="85"/>
      <c r="G30" s="88"/>
      <c r="H30" s="86"/>
      <c r="I30" s="86"/>
      <c r="J30" s="86"/>
      <c r="K30" s="87"/>
    </row>
    <row r="31" spans="1:11" x14ac:dyDescent="0.2">
      <c r="A31" s="8"/>
      <c r="B31" s="7"/>
      <c r="C31" s="7"/>
      <c r="D31" s="86"/>
      <c r="E31" s="85"/>
      <c r="F31" s="85"/>
      <c r="G31" s="88"/>
      <c r="H31" s="86"/>
      <c r="I31" s="86"/>
      <c r="J31" s="86"/>
      <c r="K31" s="87"/>
    </row>
    <row r="32" spans="1:11" x14ac:dyDescent="0.2">
      <c r="A32" s="8"/>
      <c r="B32" s="7"/>
      <c r="C32" s="7"/>
      <c r="D32" s="86"/>
      <c r="E32" s="85"/>
      <c r="F32" s="85"/>
      <c r="G32" s="88"/>
      <c r="H32" s="86"/>
      <c r="I32" s="86"/>
      <c r="J32" s="86"/>
      <c r="K32" s="87"/>
    </row>
    <row r="33" spans="1:11" x14ac:dyDescent="0.2">
      <c r="A33" s="8"/>
      <c r="B33" s="7"/>
      <c r="C33" s="7"/>
      <c r="D33" s="86"/>
      <c r="E33" s="85"/>
      <c r="F33" s="85"/>
      <c r="G33" s="88"/>
      <c r="H33" s="86"/>
      <c r="I33" s="86"/>
      <c r="J33" s="86"/>
      <c r="K33" s="87"/>
    </row>
    <row r="34" spans="1:11" x14ac:dyDescent="0.2">
      <c r="A34" s="8"/>
      <c r="B34" s="7"/>
      <c r="C34" s="7"/>
      <c r="D34" s="86"/>
      <c r="E34" s="85"/>
      <c r="F34" s="85"/>
      <c r="G34" s="88"/>
      <c r="H34" s="86"/>
      <c r="I34" s="86"/>
      <c r="J34" s="86"/>
      <c r="K34" s="87"/>
    </row>
    <row r="35" spans="1:11" x14ac:dyDescent="0.2">
      <c r="A35" s="8"/>
      <c r="B35" s="7"/>
      <c r="C35" s="7"/>
      <c r="D35" s="86"/>
      <c r="E35" s="85"/>
      <c r="F35" s="85"/>
      <c r="G35" s="88"/>
      <c r="H35" s="86"/>
      <c r="I35" s="86"/>
      <c r="J35" s="86"/>
      <c r="K35" s="87"/>
    </row>
    <row r="36" spans="1:11" x14ac:dyDescent="0.2">
      <c r="A36" s="8"/>
      <c r="B36" s="7"/>
      <c r="C36" s="7"/>
      <c r="D36" s="86"/>
      <c r="E36" s="85"/>
      <c r="F36" s="85"/>
      <c r="G36" s="88"/>
      <c r="H36" s="86"/>
      <c r="I36" s="86"/>
      <c r="J36" s="86"/>
      <c r="K36" s="87"/>
    </row>
    <row r="37" spans="1:11" x14ac:dyDescent="0.2">
      <c r="A37" s="8"/>
      <c r="B37" s="7"/>
      <c r="C37" s="7"/>
      <c r="D37" s="86"/>
      <c r="E37" s="85"/>
      <c r="F37" s="85"/>
      <c r="G37" s="88"/>
      <c r="H37" s="86"/>
      <c r="I37" s="86"/>
      <c r="J37" s="86"/>
      <c r="K37" s="87"/>
    </row>
    <row r="38" spans="1:11" x14ac:dyDescent="0.2">
      <c r="A38" s="8"/>
      <c r="B38" s="7"/>
      <c r="C38" s="7"/>
      <c r="D38" s="86"/>
      <c r="E38" s="85"/>
      <c r="F38" s="85"/>
      <c r="G38" s="88"/>
      <c r="H38" s="86"/>
      <c r="I38" s="86"/>
      <c r="J38" s="86"/>
      <c r="K38" s="87"/>
    </row>
    <row r="39" spans="1:11" x14ac:dyDescent="0.2">
      <c r="A39" s="8"/>
      <c r="B39" s="7"/>
      <c r="C39" s="7"/>
      <c r="D39" s="86"/>
      <c r="E39" s="85"/>
      <c r="F39" s="85"/>
      <c r="G39" s="88"/>
      <c r="H39" s="86"/>
      <c r="I39" s="86"/>
      <c r="J39" s="86"/>
      <c r="K39" s="87"/>
    </row>
    <row r="40" spans="1:11" x14ac:dyDescent="0.2">
      <c r="A40" s="8"/>
      <c r="B40" s="7"/>
      <c r="C40" s="7"/>
      <c r="D40" s="86"/>
      <c r="E40" s="85"/>
      <c r="F40" s="85"/>
      <c r="G40" s="88"/>
      <c r="H40" s="86"/>
      <c r="I40" s="86"/>
      <c r="J40" s="86"/>
      <c r="K40" s="87"/>
    </row>
    <row r="41" spans="1:11" x14ac:dyDescent="0.2">
      <c r="A41" s="8"/>
      <c r="B41" s="7"/>
      <c r="C41" s="7"/>
      <c r="D41" s="86"/>
      <c r="E41" s="85"/>
      <c r="F41" s="85"/>
      <c r="G41" s="88"/>
      <c r="H41" s="86"/>
      <c r="I41" s="86"/>
      <c r="J41" s="86"/>
      <c r="K41" s="87"/>
    </row>
    <row r="42" spans="1:11" x14ac:dyDescent="0.2">
      <c r="A42" s="8"/>
      <c r="B42" s="7"/>
      <c r="C42" s="7"/>
      <c r="D42" s="86"/>
      <c r="E42" s="85"/>
      <c r="F42" s="85"/>
      <c r="G42" s="88"/>
      <c r="H42" s="86"/>
      <c r="I42" s="86"/>
      <c r="J42" s="86"/>
      <c r="K42" s="87"/>
    </row>
    <row r="43" spans="1:11" x14ac:dyDescent="0.2">
      <c r="A43" s="8"/>
      <c r="B43" s="7"/>
      <c r="C43" s="7"/>
      <c r="D43" s="86"/>
      <c r="E43" s="85"/>
      <c r="F43" s="85"/>
      <c r="G43" s="88"/>
      <c r="H43" s="86"/>
      <c r="I43" s="86"/>
      <c r="J43" s="86"/>
      <c r="K43" s="87"/>
    </row>
    <row r="44" spans="1:11" x14ac:dyDescent="0.2">
      <c r="A44" s="8"/>
      <c r="B44" s="7"/>
      <c r="C44" s="7"/>
      <c r="D44" s="86"/>
      <c r="E44" s="85"/>
      <c r="F44" s="85"/>
      <c r="G44" s="88"/>
      <c r="H44" s="86"/>
      <c r="I44" s="86"/>
      <c r="J44" s="86"/>
      <c r="K44" s="87"/>
    </row>
    <row r="45" spans="1:11" x14ac:dyDescent="0.2">
      <c r="A45" s="8"/>
      <c r="B45" s="7"/>
      <c r="C45" s="7"/>
      <c r="D45" s="86"/>
      <c r="E45" s="85"/>
      <c r="F45" s="85"/>
      <c r="G45" s="88"/>
      <c r="H45" s="86"/>
      <c r="I45" s="86"/>
      <c r="J45" s="86"/>
      <c r="K45" s="87"/>
    </row>
    <row r="46" spans="1:11" x14ac:dyDescent="0.2">
      <c r="A46" s="8"/>
      <c r="B46" s="7"/>
      <c r="C46" s="7"/>
      <c r="D46" s="86"/>
      <c r="E46" s="85"/>
      <c r="F46" s="85"/>
      <c r="G46" s="88"/>
      <c r="H46" s="86"/>
      <c r="I46" s="86"/>
      <c r="J46" s="86"/>
      <c r="K46" s="87"/>
    </row>
    <row r="47" spans="1:11" x14ac:dyDescent="0.2">
      <c r="A47" s="8"/>
      <c r="B47" s="7"/>
      <c r="C47" s="7"/>
      <c r="D47" s="86"/>
      <c r="E47" s="85"/>
      <c r="F47" s="85"/>
      <c r="G47" s="88"/>
      <c r="H47" s="86"/>
      <c r="I47" s="86"/>
      <c r="J47" s="86"/>
      <c r="K47" s="87"/>
    </row>
    <row r="48" spans="1:11" x14ac:dyDescent="0.2">
      <c r="A48" s="8"/>
      <c r="B48" s="7"/>
      <c r="C48" s="7"/>
      <c r="D48" s="86"/>
      <c r="E48" s="85"/>
      <c r="F48" s="85"/>
      <c r="G48" s="88"/>
      <c r="H48" s="86"/>
      <c r="I48" s="86"/>
      <c r="J48" s="86"/>
      <c r="K48" s="87"/>
    </row>
    <row r="49" spans="1:11" x14ac:dyDescent="0.2">
      <c r="A49" s="8"/>
      <c r="B49" s="7"/>
      <c r="C49" s="7"/>
      <c r="D49" s="86"/>
      <c r="E49" s="85"/>
      <c r="F49" s="85"/>
      <c r="G49" s="88"/>
      <c r="H49" s="86"/>
      <c r="I49" s="86"/>
      <c r="J49" s="86"/>
      <c r="K49" s="87"/>
    </row>
    <row r="50" spans="1:11" x14ac:dyDescent="0.2">
      <c r="A50" s="8"/>
      <c r="B50" s="7"/>
      <c r="C50" s="7"/>
      <c r="D50" s="86"/>
      <c r="E50" s="85"/>
      <c r="F50" s="85"/>
      <c r="G50" s="88"/>
      <c r="H50" s="86"/>
      <c r="I50" s="86"/>
      <c r="J50" s="86"/>
      <c r="K50" s="87"/>
    </row>
    <row r="51" spans="1:11" x14ac:dyDescent="0.2">
      <c r="A51" s="8"/>
      <c r="B51" s="7"/>
      <c r="C51" s="7"/>
      <c r="D51" s="86"/>
      <c r="E51" s="85"/>
      <c r="F51" s="85"/>
      <c r="G51" s="88"/>
      <c r="H51" s="86"/>
      <c r="I51" s="86"/>
      <c r="J51" s="86"/>
      <c r="K51" s="87"/>
    </row>
    <row r="52" spans="1:11" x14ac:dyDescent="0.2">
      <c r="A52" s="8"/>
      <c r="B52" s="7"/>
      <c r="C52" s="7"/>
      <c r="D52" s="86"/>
      <c r="E52" s="85"/>
      <c r="F52" s="85"/>
      <c r="G52" s="88"/>
      <c r="H52" s="86"/>
      <c r="I52" s="86"/>
      <c r="J52" s="86"/>
      <c r="K52" s="87"/>
    </row>
    <row r="53" spans="1:11" x14ac:dyDescent="0.2">
      <c r="A53" s="8"/>
      <c r="B53" s="7"/>
      <c r="C53" s="7"/>
      <c r="D53" s="86"/>
      <c r="E53" s="85"/>
      <c r="F53" s="85"/>
      <c r="G53" s="88"/>
      <c r="H53" s="86"/>
      <c r="I53" s="86"/>
      <c r="J53" s="86"/>
      <c r="K53" s="87"/>
    </row>
    <row r="54" spans="1:11" x14ac:dyDescent="0.2">
      <c r="A54" s="8"/>
      <c r="B54" s="7"/>
      <c r="C54" s="7"/>
      <c r="D54" s="86"/>
      <c r="E54" s="85"/>
      <c r="F54" s="85"/>
      <c r="G54" s="88"/>
      <c r="H54" s="86"/>
      <c r="I54" s="86"/>
      <c r="J54" s="86"/>
      <c r="K54" s="87"/>
    </row>
    <row r="55" spans="1:11" x14ac:dyDescent="0.2">
      <c r="A55" s="8"/>
      <c r="B55" s="7"/>
      <c r="C55" s="7"/>
      <c r="D55" s="86"/>
      <c r="E55" s="85"/>
      <c r="F55" s="85"/>
      <c r="G55" s="88"/>
      <c r="H55" s="86"/>
      <c r="I55" s="86"/>
      <c r="J55" s="86"/>
      <c r="K55" s="87"/>
    </row>
    <row r="56" spans="1:11" x14ac:dyDescent="0.2">
      <c r="A56" s="8"/>
      <c r="B56" s="7"/>
      <c r="C56" s="7"/>
      <c r="D56" s="86"/>
      <c r="E56" s="85"/>
      <c r="F56" s="85"/>
      <c r="G56" s="88"/>
      <c r="H56" s="86"/>
      <c r="I56" s="86"/>
      <c r="J56" s="86"/>
      <c r="K56" s="87"/>
    </row>
    <row r="57" spans="1:11" x14ac:dyDescent="0.2">
      <c r="A57" s="8"/>
      <c r="B57" s="7"/>
      <c r="C57" s="7"/>
      <c r="D57" s="86"/>
      <c r="E57" s="85"/>
      <c r="F57" s="85"/>
      <c r="G57" s="88"/>
      <c r="H57" s="86"/>
      <c r="I57" s="86"/>
      <c r="J57" s="86"/>
      <c r="K57" s="87"/>
    </row>
    <row r="58" spans="1:11" x14ac:dyDescent="0.2">
      <c r="A58" s="8"/>
      <c r="B58" s="7"/>
      <c r="C58" s="7"/>
      <c r="D58" s="86"/>
      <c r="E58" s="85"/>
      <c r="F58" s="85"/>
      <c r="G58" s="88"/>
      <c r="H58" s="86"/>
      <c r="I58" s="86"/>
      <c r="J58" s="86"/>
      <c r="K58" s="87"/>
    </row>
    <row r="59" spans="1:11" x14ac:dyDescent="0.2">
      <c r="A59" s="8"/>
      <c r="B59" s="7"/>
      <c r="C59" s="7"/>
      <c r="D59" s="86"/>
      <c r="E59" s="85"/>
      <c r="F59" s="85"/>
      <c r="G59" s="88"/>
      <c r="H59" s="86"/>
      <c r="I59" s="86"/>
      <c r="J59" s="86"/>
      <c r="K59" s="87"/>
    </row>
    <row r="60" spans="1:11" x14ac:dyDescent="0.2">
      <c r="A60" s="8"/>
      <c r="B60" s="7"/>
      <c r="C60" s="7"/>
      <c r="D60" s="86"/>
      <c r="E60" s="85"/>
      <c r="F60" s="85"/>
      <c r="G60" s="88"/>
      <c r="H60" s="86"/>
      <c r="I60" s="86"/>
      <c r="J60" s="86"/>
      <c r="K60" s="87"/>
    </row>
    <row r="61" spans="1:11" x14ac:dyDescent="0.2">
      <c r="A61" s="8"/>
      <c r="B61" s="7"/>
      <c r="C61" s="7"/>
      <c r="D61" s="86"/>
      <c r="E61" s="85"/>
      <c r="F61" s="85"/>
      <c r="G61" s="88"/>
      <c r="H61" s="86"/>
      <c r="I61" s="86"/>
      <c r="J61" s="86"/>
      <c r="K61" s="87"/>
    </row>
    <row r="62" spans="1:11" x14ac:dyDescent="0.2">
      <c r="A62" s="8"/>
      <c r="B62" s="7"/>
      <c r="C62" s="7"/>
      <c r="D62" s="86"/>
      <c r="E62" s="85"/>
      <c r="F62" s="85"/>
      <c r="G62" s="88"/>
      <c r="H62" s="86"/>
      <c r="I62" s="86"/>
      <c r="J62" s="86"/>
      <c r="K62" s="87"/>
    </row>
    <row r="63" spans="1:11" x14ac:dyDescent="0.2">
      <c r="A63" s="8"/>
      <c r="B63" s="7"/>
      <c r="C63" s="7"/>
      <c r="D63" s="86"/>
      <c r="E63" s="85"/>
      <c r="F63" s="85"/>
      <c r="G63" s="88"/>
      <c r="H63" s="86"/>
      <c r="I63" s="86"/>
      <c r="J63" s="86"/>
      <c r="K63" s="87"/>
    </row>
    <row r="64" spans="1:11" x14ac:dyDescent="0.2">
      <c r="A64" s="8"/>
      <c r="B64" s="7"/>
      <c r="C64" s="7"/>
      <c r="D64" s="86"/>
      <c r="E64" s="85"/>
      <c r="F64" s="85"/>
      <c r="G64" s="88"/>
      <c r="H64" s="86"/>
      <c r="I64" s="86"/>
      <c r="J64" s="86"/>
      <c r="K64" s="87"/>
    </row>
    <row r="65" spans="1:11" x14ac:dyDescent="0.2">
      <c r="A65" s="8"/>
      <c r="B65" s="7"/>
      <c r="C65" s="7"/>
      <c r="D65" s="86"/>
      <c r="E65" s="85"/>
      <c r="F65" s="85"/>
      <c r="G65" s="88"/>
      <c r="H65" s="86"/>
      <c r="I65" s="86"/>
      <c r="J65" s="86"/>
      <c r="K65" s="87"/>
    </row>
    <row r="66" spans="1:11" x14ac:dyDescent="0.2">
      <c r="A66" s="8"/>
      <c r="B66" s="7"/>
      <c r="C66" s="7"/>
      <c r="D66" s="86"/>
      <c r="E66" s="85"/>
      <c r="F66" s="85"/>
      <c r="G66" s="88"/>
      <c r="H66" s="86"/>
      <c r="I66" s="86"/>
      <c r="J66" s="86"/>
      <c r="K66" s="87"/>
    </row>
    <row r="67" spans="1:11" x14ac:dyDescent="0.2">
      <c r="A67" s="8"/>
      <c r="B67" s="7"/>
      <c r="C67" s="7"/>
      <c r="D67" s="86"/>
      <c r="E67" s="85"/>
      <c r="F67" s="85"/>
      <c r="G67" s="88"/>
      <c r="H67" s="86"/>
      <c r="I67" s="86"/>
      <c r="J67" s="86"/>
      <c r="K67" s="87"/>
    </row>
    <row r="68" spans="1:11" x14ac:dyDescent="0.2">
      <c r="A68" s="8"/>
      <c r="B68" s="7"/>
      <c r="C68" s="7"/>
      <c r="D68" s="86"/>
      <c r="E68" s="85"/>
      <c r="F68" s="85"/>
      <c r="G68" s="88"/>
      <c r="H68" s="86"/>
      <c r="I68" s="86"/>
      <c r="J68" s="86"/>
      <c r="K68" s="87"/>
    </row>
    <row r="69" spans="1:11" x14ac:dyDescent="0.2">
      <c r="A69" s="8"/>
      <c r="B69" s="7"/>
      <c r="C69" s="7"/>
      <c r="D69" s="86"/>
      <c r="E69" s="85"/>
      <c r="F69" s="85"/>
      <c r="G69" s="88"/>
      <c r="H69" s="86"/>
      <c r="I69" s="86"/>
      <c r="J69" s="86"/>
      <c r="K69" s="87"/>
    </row>
    <row r="70" spans="1:11" x14ac:dyDescent="0.2">
      <c r="A70" s="8"/>
      <c r="B70" s="7"/>
      <c r="C70" s="7"/>
      <c r="D70" s="86"/>
      <c r="E70" s="85"/>
      <c r="F70" s="85"/>
      <c r="G70" s="88"/>
      <c r="H70" s="86"/>
      <c r="I70" s="86"/>
      <c r="J70" s="86"/>
      <c r="K70" s="87"/>
    </row>
    <row r="71" spans="1:11" x14ac:dyDescent="0.2">
      <c r="A71" s="8"/>
      <c r="B71" s="7"/>
      <c r="C71" s="7"/>
      <c r="D71" s="86"/>
      <c r="E71" s="85"/>
      <c r="F71" s="85"/>
      <c r="G71" s="88"/>
      <c r="H71" s="86"/>
      <c r="I71" s="86"/>
      <c r="J71" s="86"/>
      <c r="K71" s="87"/>
    </row>
    <row r="72" spans="1:11" x14ac:dyDescent="0.2">
      <c r="A72" s="8"/>
      <c r="B72" s="7"/>
      <c r="C72" s="7"/>
      <c r="D72" s="86"/>
      <c r="E72" s="85"/>
      <c r="F72" s="85"/>
      <c r="G72" s="88"/>
      <c r="H72" s="86"/>
      <c r="I72" s="86"/>
      <c r="J72" s="86"/>
      <c r="K72" s="87"/>
    </row>
    <row r="73" spans="1:11" x14ac:dyDescent="0.2">
      <c r="A73" s="8"/>
      <c r="B73" s="7"/>
      <c r="C73" s="7"/>
      <c r="D73" s="86"/>
      <c r="E73" s="85"/>
      <c r="F73" s="85"/>
      <c r="G73" s="88"/>
      <c r="H73" s="86"/>
      <c r="I73" s="86"/>
      <c r="J73" s="86"/>
      <c r="K73" s="87"/>
    </row>
    <row r="74" spans="1:11" x14ac:dyDescent="0.2">
      <c r="A74" s="8"/>
      <c r="B74" s="7"/>
      <c r="C74" s="7"/>
      <c r="D74" s="86"/>
      <c r="E74" s="85"/>
      <c r="F74" s="85"/>
      <c r="G74" s="88"/>
      <c r="H74" s="86"/>
      <c r="I74" s="86"/>
      <c r="J74" s="86"/>
      <c r="K74" s="87"/>
    </row>
    <row r="75" spans="1:11" x14ac:dyDescent="0.2">
      <c r="A75" s="8"/>
      <c r="B75" s="7"/>
      <c r="C75" s="7"/>
      <c r="D75" s="86"/>
      <c r="E75" s="85"/>
      <c r="F75" s="85"/>
      <c r="G75" s="88"/>
      <c r="H75" s="86"/>
      <c r="I75" s="86"/>
      <c r="J75" s="86"/>
      <c r="K75" s="87"/>
    </row>
    <row r="76" spans="1:11" x14ac:dyDescent="0.2">
      <c r="A76" s="8"/>
      <c r="B76" s="7"/>
      <c r="C76" s="7"/>
      <c r="D76" s="86"/>
      <c r="E76" s="85"/>
      <c r="F76" s="85"/>
      <c r="G76" s="88"/>
      <c r="H76" s="86"/>
      <c r="I76" s="86"/>
      <c r="J76" s="86"/>
      <c r="K76" s="87"/>
    </row>
    <row r="77" spans="1:11" x14ac:dyDescent="0.2">
      <c r="A77" s="8"/>
      <c r="B77" s="7"/>
      <c r="C77" s="7"/>
      <c r="D77" s="86"/>
      <c r="E77" s="85"/>
      <c r="F77" s="85"/>
      <c r="G77" s="88"/>
      <c r="H77" s="86"/>
      <c r="I77" s="86"/>
      <c r="J77" s="86"/>
      <c r="K77" s="87"/>
    </row>
    <row r="78" spans="1:11" x14ac:dyDescent="0.2">
      <c r="A78" s="8"/>
      <c r="B78" s="7"/>
      <c r="C78" s="7"/>
      <c r="D78" s="86"/>
      <c r="E78" s="85"/>
      <c r="F78" s="85"/>
      <c r="G78" s="88"/>
      <c r="H78" s="86"/>
      <c r="I78" s="86"/>
      <c r="J78" s="86"/>
      <c r="K78" s="87"/>
    </row>
    <row r="79" spans="1:11" x14ac:dyDescent="0.2">
      <c r="A79" s="8"/>
      <c r="B79" s="7"/>
      <c r="C79" s="7"/>
      <c r="D79" s="86"/>
      <c r="E79" s="85"/>
      <c r="F79" s="85"/>
      <c r="G79" s="88"/>
      <c r="H79" s="86"/>
      <c r="I79" s="86"/>
      <c r="J79" s="86"/>
      <c r="K79" s="87"/>
    </row>
    <row r="80" spans="1:11" x14ac:dyDescent="0.2">
      <c r="A80" s="8"/>
      <c r="B80" s="7"/>
      <c r="C80" s="7"/>
      <c r="D80" s="86"/>
      <c r="E80" s="85"/>
      <c r="F80" s="85"/>
      <c r="G80" s="88"/>
      <c r="H80" s="86"/>
      <c r="I80" s="86"/>
      <c r="J80" s="86"/>
      <c r="K80" s="87"/>
    </row>
    <row r="81" spans="1:11" x14ac:dyDescent="0.2">
      <c r="A81" s="8"/>
      <c r="B81" s="7"/>
      <c r="C81" s="7"/>
      <c r="D81" s="86"/>
      <c r="E81" s="85"/>
      <c r="F81" s="85"/>
      <c r="G81" s="88"/>
      <c r="H81" s="86"/>
      <c r="I81" s="86"/>
      <c r="J81" s="86"/>
      <c r="K81" s="87"/>
    </row>
    <row r="82" spans="1:11" x14ac:dyDescent="0.2">
      <c r="A82" s="8"/>
      <c r="B82" s="7"/>
      <c r="C82" s="7"/>
      <c r="D82" s="86"/>
      <c r="E82" s="85"/>
      <c r="F82" s="85"/>
      <c r="G82" s="88"/>
      <c r="H82" s="86"/>
      <c r="I82" s="86"/>
      <c r="J82" s="86"/>
      <c r="K82" s="87"/>
    </row>
    <row r="83" spans="1:11" x14ac:dyDescent="0.2">
      <c r="A83" s="8"/>
      <c r="B83" s="7"/>
      <c r="C83" s="7"/>
      <c r="D83" s="86"/>
      <c r="E83" s="85"/>
      <c r="F83" s="85"/>
      <c r="G83" s="88"/>
      <c r="H83" s="86"/>
      <c r="I83" s="86"/>
      <c r="J83" s="86"/>
      <c r="K83" s="87"/>
    </row>
    <row r="84" spans="1:11" x14ac:dyDescent="0.2">
      <c r="A84" s="8"/>
      <c r="B84" s="7"/>
      <c r="C84" s="7"/>
      <c r="D84" s="86"/>
      <c r="E84" s="85"/>
      <c r="F84" s="85"/>
      <c r="G84" s="88"/>
      <c r="H84" s="86"/>
      <c r="I84" s="86"/>
      <c r="J84" s="86"/>
      <c r="K84" s="87"/>
    </row>
    <row r="85" spans="1:11" x14ac:dyDescent="0.2">
      <c r="A85" s="8"/>
      <c r="B85" s="7"/>
      <c r="C85" s="7"/>
      <c r="D85" s="86"/>
      <c r="E85" s="85"/>
      <c r="F85" s="85"/>
      <c r="G85" s="88"/>
      <c r="H85" s="86"/>
      <c r="I85" s="86"/>
      <c r="J85" s="86"/>
      <c r="K85" s="87"/>
    </row>
    <row r="86" spans="1:11" x14ac:dyDescent="0.2">
      <c r="A86" s="8"/>
      <c r="B86" s="7"/>
      <c r="C86" s="7"/>
      <c r="D86" s="86"/>
      <c r="E86" s="85"/>
      <c r="F86" s="85"/>
      <c r="G86" s="88"/>
      <c r="H86" s="86"/>
      <c r="I86" s="86"/>
      <c r="J86" s="86"/>
      <c r="K86" s="87"/>
    </row>
    <row r="87" spans="1:11" x14ac:dyDescent="0.2">
      <c r="A87" s="8"/>
      <c r="B87" s="7"/>
      <c r="C87" s="7"/>
      <c r="D87" s="86"/>
      <c r="E87" s="85"/>
      <c r="F87" s="85"/>
      <c r="G87" s="88"/>
      <c r="H87" s="86"/>
      <c r="I87" s="86"/>
      <c r="J87" s="86"/>
      <c r="K87" s="87"/>
    </row>
    <row r="88" spans="1:11" x14ac:dyDescent="0.2">
      <c r="A88" s="8"/>
      <c r="B88" s="7"/>
      <c r="C88" s="7"/>
      <c r="D88" s="86"/>
      <c r="E88" s="85"/>
      <c r="F88" s="85"/>
      <c r="G88" s="88"/>
      <c r="H88" s="86"/>
      <c r="I88" s="86"/>
      <c r="J88" s="86"/>
      <c r="K88" s="87"/>
    </row>
    <row r="89" spans="1:11" x14ac:dyDescent="0.2">
      <c r="A89" s="8"/>
      <c r="B89" s="7"/>
      <c r="C89" s="7"/>
      <c r="D89" s="86"/>
      <c r="E89" s="85"/>
      <c r="F89" s="85"/>
      <c r="G89" s="88"/>
      <c r="H89" s="86"/>
      <c r="I89" s="86"/>
      <c r="J89" s="86"/>
      <c r="K89" s="87"/>
    </row>
    <row r="90" spans="1:11" x14ac:dyDescent="0.2">
      <c r="A90" s="8"/>
      <c r="B90" s="7"/>
      <c r="C90" s="7"/>
      <c r="D90" s="86"/>
      <c r="E90" s="85"/>
      <c r="F90" s="85"/>
      <c r="G90" s="88"/>
      <c r="H90" s="86"/>
      <c r="I90" s="86"/>
      <c r="J90" s="86"/>
      <c r="K90" s="87"/>
    </row>
    <row r="91" spans="1:11" x14ac:dyDescent="0.2">
      <c r="A91" s="8"/>
      <c r="B91" s="7"/>
      <c r="C91" s="7"/>
      <c r="D91" s="86"/>
      <c r="E91" s="85"/>
      <c r="F91" s="85"/>
      <c r="G91" s="88"/>
      <c r="H91" s="86"/>
      <c r="I91" s="86"/>
      <c r="J91" s="86"/>
      <c r="K91" s="87"/>
    </row>
    <row r="92" spans="1:11" x14ac:dyDescent="0.2">
      <c r="A92" s="8"/>
      <c r="B92" s="7"/>
      <c r="C92" s="7"/>
      <c r="D92" s="86"/>
      <c r="E92" s="85"/>
      <c r="F92" s="85"/>
      <c r="G92" s="88"/>
      <c r="H92" s="86"/>
      <c r="I92" s="86"/>
      <c r="J92" s="86"/>
      <c r="K92" s="87"/>
    </row>
    <row r="93" spans="1:11" x14ac:dyDescent="0.2">
      <c r="A93" s="8"/>
      <c r="B93" s="7"/>
      <c r="C93" s="7"/>
      <c r="D93" s="86"/>
      <c r="E93" s="85"/>
      <c r="F93" s="85"/>
      <c r="G93" s="88"/>
      <c r="H93" s="86"/>
      <c r="I93" s="86"/>
      <c r="J93" s="86"/>
      <c r="K93" s="87"/>
    </row>
    <row r="94" spans="1:11" x14ac:dyDescent="0.2">
      <c r="A94" s="8"/>
      <c r="B94" s="7"/>
      <c r="C94" s="7"/>
      <c r="D94" s="86"/>
      <c r="E94" s="85"/>
      <c r="F94" s="85"/>
      <c r="G94" s="88"/>
      <c r="H94" s="86"/>
      <c r="I94" s="86"/>
      <c r="J94" s="86"/>
      <c r="K94" s="87"/>
    </row>
    <row r="95" spans="1:11" x14ac:dyDescent="0.2">
      <c r="A95" s="8"/>
      <c r="B95" s="7"/>
      <c r="C95" s="7"/>
      <c r="D95" s="86"/>
      <c r="E95" s="85"/>
      <c r="F95" s="85"/>
      <c r="G95" s="88"/>
      <c r="H95" s="86"/>
      <c r="I95" s="86"/>
      <c r="J95" s="86"/>
      <c r="K95" s="87"/>
    </row>
    <row r="96" spans="1:11" x14ac:dyDescent="0.2">
      <c r="A96" s="8"/>
      <c r="B96" s="7"/>
      <c r="C96" s="7"/>
      <c r="D96" s="86"/>
      <c r="E96" s="85"/>
      <c r="F96" s="85"/>
      <c r="G96" s="88"/>
      <c r="H96" s="86"/>
      <c r="I96" s="86"/>
      <c r="J96" s="86"/>
      <c r="K96" s="87"/>
    </row>
    <row r="97" spans="1:11" x14ac:dyDescent="0.2">
      <c r="A97" s="8"/>
      <c r="B97" s="7"/>
      <c r="C97" s="7"/>
      <c r="D97" s="86"/>
      <c r="E97" s="85"/>
      <c r="F97" s="85"/>
      <c r="G97" s="88"/>
      <c r="H97" s="86"/>
      <c r="I97" s="86"/>
      <c r="J97" s="86"/>
      <c r="K97" s="87"/>
    </row>
    <row r="98" spans="1:11" x14ac:dyDescent="0.2">
      <c r="A98" s="8"/>
      <c r="B98" s="7"/>
      <c r="C98" s="7"/>
      <c r="D98" s="86"/>
      <c r="E98" s="85"/>
      <c r="F98" s="85"/>
      <c r="G98" s="88"/>
      <c r="H98" s="86"/>
      <c r="I98" s="86"/>
      <c r="J98" s="86"/>
      <c r="K98" s="87"/>
    </row>
    <row r="99" spans="1:11" x14ac:dyDescent="0.2">
      <c r="A99" s="8"/>
      <c r="B99" s="7"/>
      <c r="C99" s="7"/>
      <c r="D99" s="86"/>
      <c r="E99" s="85"/>
      <c r="F99" s="85"/>
      <c r="G99" s="88"/>
      <c r="H99" s="86"/>
      <c r="I99" s="86"/>
      <c r="J99" s="86"/>
      <c r="K99" s="87"/>
    </row>
    <row r="100" spans="1:11" x14ac:dyDescent="0.2">
      <c r="A100" s="8"/>
      <c r="B100" s="7"/>
      <c r="C100" s="7"/>
      <c r="D100" s="86"/>
      <c r="E100" s="85"/>
      <c r="F100" s="85"/>
      <c r="G100" s="88"/>
      <c r="H100" s="86"/>
      <c r="I100" s="86"/>
      <c r="J100" s="86"/>
      <c r="K100" s="87"/>
    </row>
    <row r="101" spans="1:11" x14ac:dyDescent="0.2">
      <c r="A101" s="8"/>
      <c r="B101" s="7"/>
      <c r="C101" s="7"/>
      <c r="D101" s="86"/>
      <c r="E101" s="85"/>
      <c r="F101" s="85"/>
      <c r="G101" s="88"/>
      <c r="H101" s="86"/>
      <c r="I101" s="86"/>
      <c r="J101" s="86"/>
      <c r="K101" s="87"/>
    </row>
    <row r="102" spans="1:11" x14ac:dyDescent="0.2">
      <c r="A102" s="8"/>
      <c r="B102" s="7"/>
      <c r="C102" s="7"/>
      <c r="D102" s="86"/>
      <c r="E102" s="85"/>
      <c r="F102" s="85"/>
      <c r="G102" s="88"/>
      <c r="H102" s="86"/>
      <c r="I102" s="86"/>
      <c r="J102" s="86"/>
      <c r="K102" s="87"/>
    </row>
    <row r="103" spans="1:11" x14ac:dyDescent="0.2">
      <c r="A103" s="8"/>
      <c r="B103" s="7"/>
      <c r="C103" s="7"/>
      <c r="D103" s="86"/>
      <c r="E103" s="85"/>
      <c r="F103" s="85"/>
      <c r="G103" s="88"/>
      <c r="H103" s="86"/>
      <c r="I103" s="86"/>
      <c r="J103" s="86"/>
      <c r="K103" s="87"/>
    </row>
    <row r="104" spans="1:11" x14ac:dyDescent="0.2">
      <c r="A104" s="8"/>
      <c r="B104" s="7"/>
      <c r="C104" s="7"/>
      <c r="D104" s="86"/>
      <c r="E104" s="85"/>
      <c r="F104" s="85"/>
      <c r="G104" s="88"/>
      <c r="H104" s="86"/>
      <c r="I104" s="86"/>
      <c r="J104" s="86"/>
      <c r="K104" s="87"/>
    </row>
    <row r="105" spans="1:11" x14ac:dyDescent="0.2">
      <c r="A105" s="8"/>
      <c r="B105" s="7"/>
      <c r="C105" s="7"/>
      <c r="D105" s="86"/>
      <c r="E105" s="85"/>
      <c r="F105" s="85"/>
      <c r="G105" s="88"/>
      <c r="H105" s="86"/>
      <c r="I105" s="86"/>
      <c r="J105" s="86"/>
      <c r="K105" s="87"/>
    </row>
    <row r="106" spans="1:11" x14ac:dyDescent="0.2">
      <c r="A106" s="8"/>
      <c r="B106" s="7"/>
      <c r="C106" s="7"/>
      <c r="D106" s="86"/>
      <c r="E106" s="85"/>
      <c r="F106" s="85"/>
      <c r="G106" s="88"/>
      <c r="H106" s="86"/>
      <c r="I106" s="86"/>
      <c r="J106" s="86"/>
      <c r="K106" s="87"/>
    </row>
    <row r="107" spans="1:11" x14ac:dyDescent="0.2">
      <c r="A107" s="8"/>
      <c r="B107" s="7"/>
      <c r="C107" s="7"/>
      <c r="D107" s="86"/>
      <c r="E107" s="85"/>
      <c r="F107" s="85"/>
      <c r="G107" s="88"/>
      <c r="H107" s="86"/>
      <c r="I107" s="86"/>
      <c r="J107" s="86"/>
      <c r="K107" s="87"/>
    </row>
    <row r="108" spans="1:11" x14ac:dyDescent="0.2">
      <c r="A108" s="8"/>
      <c r="B108" s="7"/>
      <c r="C108" s="7"/>
      <c r="D108" s="86"/>
      <c r="E108" s="85"/>
      <c r="F108" s="85"/>
      <c r="G108" s="88"/>
      <c r="H108" s="86"/>
      <c r="I108" s="86"/>
      <c r="J108" s="86"/>
      <c r="K108" s="87"/>
    </row>
    <row r="109" spans="1:11" x14ac:dyDescent="0.2">
      <c r="A109" s="8"/>
      <c r="B109" s="7"/>
      <c r="C109" s="7"/>
      <c r="D109" s="86"/>
      <c r="E109" s="85"/>
      <c r="F109" s="85"/>
      <c r="G109" s="88"/>
      <c r="H109" s="86"/>
      <c r="I109" s="86"/>
      <c r="J109" s="86"/>
      <c r="K109" s="87"/>
    </row>
    <row r="110" spans="1:11" x14ac:dyDescent="0.2">
      <c r="A110" s="8"/>
      <c r="B110" s="7"/>
      <c r="C110" s="7"/>
      <c r="D110" s="86"/>
      <c r="E110" s="85"/>
      <c r="F110" s="85"/>
      <c r="G110" s="88"/>
      <c r="H110" s="86"/>
      <c r="I110" s="86"/>
      <c r="J110" s="86"/>
      <c r="K110" s="87"/>
    </row>
    <row r="111" spans="1:11" x14ac:dyDescent="0.2">
      <c r="A111" s="8"/>
      <c r="B111" s="7"/>
      <c r="C111" s="7"/>
      <c r="D111" s="86"/>
      <c r="E111" s="85"/>
      <c r="F111" s="85"/>
      <c r="G111" s="88"/>
      <c r="H111" s="86"/>
      <c r="I111" s="86"/>
      <c r="J111" s="86"/>
      <c r="K111" s="87"/>
    </row>
    <row r="112" spans="1:11" x14ac:dyDescent="0.2">
      <c r="A112" s="8"/>
      <c r="B112" s="7"/>
      <c r="C112" s="7"/>
      <c r="D112" s="86"/>
      <c r="E112" s="85"/>
      <c r="F112" s="85"/>
      <c r="G112" s="88"/>
      <c r="H112" s="86"/>
      <c r="I112" s="86"/>
      <c r="J112" s="86"/>
      <c r="K112" s="87"/>
    </row>
    <row r="113" spans="1:11" x14ac:dyDescent="0.2">
      <c r="A113" s="8"/>
      <c r="B113" s="7"/>
      <c r="C113" s="7"/>
      <c r="D113" s="86"/>
      <c r="E113" s="85"/>
      <c r="F113" s="85"/>
      <c r="G113" s="88"/>
      <c r="H113" s="86"/>
      <c r="I113" s="86"/>
      <c r="J113" s="86"/>
      <c r="K113" s="87"/>
    </row>
    <row r="114" spans="1:11" x14ac:dyDescent="0.2">
      <c r="A114" s="8"/>
      <c r="B114" s="7"/>
      <c r="C114" s="7"/>
      <c r="D114" s="86"/>
      <c r="E114" s="85"/>
      <c r="F114" s="85"/>
      <c r="G114" s="88"/>
      <c r="H114" s="86"/>
      <c r="I114" s="86"/>
      <c r="J114" s="86"/>
      <c r="K114" s="87"/>
    </row>
    <row r="115" spans="1:11" x14ac:dyDescent="0.2">
      <c r="A115" s="8"/>
      <c r="B115" s="7"/>
      <c r="C115" s="7"/>
      <c r="D115" s="86"/>
      <c r="E115" s="85"/>
      <c r="F115" s="85"/>
      <c r="G115" s="88"/>
      <c r="H115" s="86"/>
      <c r="I115" s="86"/>
      <c r="J115" s="86"/>
      <c r="K115" s="87"/>
    </row>
    <row r="116" spans="1:11" x14ac:dyDescent="0.2">
      <c r="A116" s="8"/>
      <c r="B116" s="7"/>
      <c r="C116" s="7"/>
      <c r="D116" s="86"/>
      <c r="E116" s="85"/>
      <c r="F116" s="85"/>
      <c r="G116" s="88"/>
      <c r="H116" s="86"/>
      <c r="I116" s="86"/>
      <c r="J116" s="86"/>
      <c r="K116" s="87"/>
    </row>
    <row r="117" spans="1:11" x14ac:dyDescent="0.2">
      <c r="A117" s="8"/>
      <c r="B117" s="7"/>
      <c r="C117" s="7"/>
      <c r="D117" s="86"/>
      <c r="E117" s="85"/>
      <c r="F117" s="85"/>
      <c r="G117" s="88"/>
      <c r="H117" s="86"/>
      <c r="I117" s="86"/>
      <c r="J117" s="86"/>
      <c r="K117" s="87"/>
    </row>
    <row r="118" spans="1:11" x14ac:dyDescent="0.2">
      <c r="A118" s="8"/>
      <c r="B118" s="7"/>
      <c r="C118" s="7"/>
      <c r="D118" s="86"/>
      <c r="E118" s="85"/>
      <c r="F118" s="85"/>
      <c r="G118" s="88"/>
      <c r="H118" s="86"/>
      <c r="I118" s="86"/>
      <c r="J118" s="86"/>
      <c r="K118" s="87"/>
    </row>
    <row r="119" spans="1:11" x14ac:dyDescent="0.2">
      <c r="A119" s="8"/>
      <c r="B119" s="7"/>
      <c r="C119" s="7"/>
      <c r="D119" s="86"/>
      <c r="E119" s="85"/>
      <c r="F119" s="85"/>
      <c r="G119" s="88"/>
      <c r="H119" s="86"/>
      <c r="I119" s="86"/>
      <c r="J119" s="86"/>
      <c r="K119" s="87"/>
    </row>
    <row r="120" spans="1:11" x14ac:dyDescent="0.2">
      <c r="A120" s="8"/>
      <c r="B120" s="7"/>
      <c r="C120" s="7"/>
      <c r="D120" s="86"/>
      <c r="E120" s="85"/>
      <c r="F120" s="85"/>
      <c r="G120" s="88"/>
      <c r="H120" s="86"/>
      <c r="I120" s="86"/>
      <c r="J120" s="86"/>
      <c r="K120" s="87"/>
    </row>
    <row r="121" spans="1:11" x14ac:dyDescent="0.2">
      <c r="A121" s="8"/>
      <c r="B121" s="7"/>
      <c r="C121" s="7"/>
      <c r="D121" s="86"/>
      <c r="E121" s="85"/>
      <c r="F121" s="85"/>
      <c r="G121" s="88"/>
      <c r="H121" s="86"/>
      <c r="I121" s="86"/>
      <c r="J121" s="86"/>
      <c r="K121" s="87"/>
    </row>
    <row r="122" spans="1:11" x14ac:dyDescent="0.2">
      <c r="A122" s="8"/>
      <c r="B122" s="7"/>
      <c r="C122" s="7"/>
      <c r="D122" s="86"/>
      <c r="E122" s="85"/>
      <c r="F122" s="85"/>
      <c r="G122" s="88"/>
      <c r="H122" s="86"/>
      <c r="I122" s="86"/>
      <c r="J122" s="86"/>
      <c r="K122" s="87"/>
    </row>
    <row r="123" spans="1:11" x14ac:dyDescent="0.2">
      <c r="A123" s="8"/>
      <c r="B123" s="7"/>
      <c r="C123" s="7"/>
      <c r="D123" s="86"/>
      <c r="E123" s="85"/>
      <c r="F123" s="85"/>
      <c r="G123" s="88"/>
      <c r="H123" s="86"/>
      <c r="I123" s="86"/>
      <c r="J123" s="86"/>
      <c r="K123" s="87"/>
    </row>
    <row r="124" spans="1:11" x14ac:dyDescent="0.2">
      <c r="A124" s="8"/>
      <c r="B124" s="7"/>
      <c r="C124" s="7"/>
      <c r="D124" s="86"/>
      <c r="E124" s="85"/>
      <c r="F124" s="85"/>
      <c r="G124" s="88"/>
      <c r="H124" s="86"/>
      <c r="I124" s="86"/>
      <c r="J124" s="86"/>
      <c r="K124" s="87"/>
    </row>
    <row r="125" spans="1:11" x14ac:dyDescent="0.2">
      <c r="A125" s="8"/>
      <c r="B125" s="7"/>
      <c r="C125" s="7"/>
      <c r="D125" s="86"/>
      <c r="E125" s="85"/>
      <c r="F125" s="85"/>
      <c r="G125" s="88"/>
      <c r="H125" s="86"/>
      <c r="I125" s="86"/>
      <c r="J125" s="86"/>
      <c r="K125" s="87"/>
    </row>
    <row r="126" spans="1:11" x14ac:dyDescent="0.2">
      <c r="A126" s="8"/>
      <c r="B126" s="7"/>
      <c r="C126" s="7"/>
      <c r="D126" s="86"/>
      <c r="E126" s="85"/>
      <c r="F126" s="85"/>
      <c r="G126" s="88"/>
      <c r="H126" s="86"/>
      <c r="I126" s="86"/>
      <c r="J126" s="86"/>
      <c r="K126" s="87"/>
    </row>
    <row r="127" spans="1:11" x14ac:dyDescent="0.2">
      <c r="A127" s="8"/>
      <c r="B127" s="7"/>
      <c r="C127" s="7"/>
      <c r="D127" s="86"/>
      <c r="E127" s="85"/>
      <c r="F127" s="85"/>
      <c r="G127" s="88"/>
      <c r="H127" s="86"/>
      <c r="I127" s="86"/>
      <c r="J127" s="86"/>
      <c r="K127" s="87"/>
    </row>
    <row r="128" spans="1:11" x14ac:dyDescent="0.2">
      <c r="A128" s="8"/>
      <c r="B128" s="7"/>
      <c r="C128" s="7"/>
      <c r="D128" s="86"/>
      <c r="E128" s="85"/>
      <c r="F128" s="85"/>
      <c r="G128" s="88"/>
      <c r="H128" s="86"/>
      <c r="I128" s="86"/>
      <c r="J128" s="86"/>
      <c r="K128" s="87"/>
    </row>
    <row r="129" spans="1:11" x14ac:dyDescent="0.2">
      <c r="A129" s="8"/>
      <c r="B129" s="7"/>
      <c r="C129" s="7"/>
      <c r="D129" s="86"/>
      <c r="E129" s="85"/>
      <c r="F129" s="85"/>
      <c r="G129" s="88"/>
      <c r="H129" s="86"/>
      <c r="I129" s="86"/>
      <c r="J129" s="86"/>
      <c r="K129" s="87"/>
    </row>
    <row r="130" spans="1:11" x14ac:dyDescent="0.2">
      <c r="A130" s="8"/>
      <c r="B130" s="7"/>
      <c r="C130" s="7"/>
      <c r="D130" s="86"/>
      <c r="E130" s="85"/>
      <c r="F130" s="85"/>
      <c r="G130" s="88"/>
      <c r="H130" s="86"/>
      <c r="I130" s="86"/>
      <c r="J130" s="86"/>
      <c r="K130" s="87"/>
    </row>
    <row r="131" spans="1:11" x14ac:dyDescent="0.2">
      <c r="A131" s="8"/>
      <c r="B131" s="7"/>
      <c r="C131" s="7"/>
      <c r="D131" s="86"/>
      <c r="E131" s="85"/>
      <c r="F131" s="85"/>
      <c r="G131" s="88"/>
      <c r="H131" s="86"/>
      <c r="I131" s="86"/>
      <c r="J131" s="86"/>
      <c r="K131" s="87"/>
    </row>
    <row r="132" spans="1:11" x14ac:dyDescent="0.2">
      <c r="A132" s="8"/>
      <c r="B132" s="7"/>
      <c r="C132" s="7"/>
      <c r="D132" s="86"/>
      <c r="E132" s="85"/>
      <c r="F132" s="85"/>
      <c r="G132" s="88"/>
      <c r="H132" s="86"/>
      <c r="I132" s="86"/>
      <c r="J132" s="86"/>
      <c r="K132" s="87"/>
    </row>
    <row r="133" spans="1:11" x14ac:dyDescent="0.2">
      <c r="A133" s="8"/>
      <c r="B133" s="7"/>
      <c r="C133" s="7"/>
      <c r="D133" s="86"/>
      <c r="E133" s="85"/>
      <c r="F133" s="85"/>
      <c r="G133" s="88"/>
      <c r="H133" s="86"/>
      <c r="I133" s="86"/>
      <c r="J133" s="86"/>
      <c r="K133" s="87"/>
    </row>
    <row r="134" spans="1:11" x14ac:dyDescent="0.2">
      <c r="A134" s="8"/>
      <c r="B134" s="7"/>
      <c r="C134" s="7"/>
      <c r="D134" s="86"/>
      <c r="E134" s="85"/>
      <c r="F134" s="85"/>
      <c r="G134" s="88"/>
      <c r="H134" s="86"/>
      <c r="I134" s="86"/>
      <c r="J134" s="86"/>
      <c r="K134" s="87"/>
    </row>
    <row r="135" spans="1:11" x14ac:dyDescent="0.2">
      <c r="A135" s="8"/>
      <c r="B135" s="7"/>
      <c r="C135" s="7"/>
      <c r="D135" s="86"/>
      <c r="E135" s="85"/>
      <c r="F135" s="85"/>
      <c r="G135" s="88"/>
      <c r="H135" s="86"/>
      <c r="I135" s="86"/>
      <c r="J135" s="86"/>
      <c r="K135" s="87"/>
    </row>
    <row r="136" spans="1:11" x14ac:dyDescent="0.2">
      <c r="A136" s="8"/>
      <c r="B136" s="7"/>
      <c r="C136" s="7"/>
      <c r="D136" s="86"/>
      <c r="E136" s="85"/>
      <c r="F136" s="85"/>
      <c r="G136" s="88"/>
      <c r="H136" s="86"/>
      <c r="I136" s="86"/>
      <c r="J136" s="86"/>
      <c r="K136" s="87"/>
    </row>
    <row r="137" spans="1:11" x14ac:dyDescent="0.2">
      <c r="A137" s="8"/>
      <c r="B137" s="7"/>
      <c r="C137" s="7"/>
      <c r="D137" s="86"/>
      <c r="E137" s="85"/>
      <c r="F137" s="85"/>
      <c r="G137" s="88"/>
      <c r="H137" s="86"/>
      <c r="I137" s="86"/>
      <c r="J137" s="86"/>
      <c r="K137" s="87"/>
    </row>
    <row r="138" spans="1:11" x14ac:dyDescent="0.2">
      <c r="A138" s="8"/>
      <c r="B138" s="7"/>
      <c r="C138" s="7"/>
      <c r="D138" s="86"/>
      <c r="E138" s="85"/>
      <c r="F138" s="85"/>
      <c r="G138" s="88"/>
      <c r="H138" s="86"/>
      <c r="I138" s="86"/>
      <c r="J138" s="86"/>
      <c r="K138" s="87"/>
    </row>
    <row r="139" spans="1:11" x14ac:dyDescent="0.2">
      <c r="A139" s="8"/>
      <c r="B139" s="7"/>
      <c r="C139" s="7"/>
      <c r="D139" s="86"/>
      <c r="E139" s="85"/>
      <c r="F139" s="85"/>
      <c r="G139" s="88"/>
      <c r="H139" s="86"/>
      <c r="I139" s="86"/>
      <c r="J139" s="86"/>
      <c r="K139" s="87"/>
    </row>
    <row r="140" spans="1:11" x14ac:dyDescent="0.2">
      <c r="A140" s="8"/>
      <c r="B140" s="7"/>
      <c r="C140" s="7"/>
      <c r="D140" s="86"/>
      <c r="E140" s="85"/>
      <c r="F140" s="85"/>
      <c r="G140" s="88"/>
      <c r="H140" s="86"/>
      <c r="I140" s="86"/>
      <c r="J140" s="86"/>
      <c r="K140" s="87"/>
    </row>
    <row r="141" spans="1:11" x14ac:dyDescent="0.2">
      <c r="A141" s="8"/>
      <c r="B141" s="7"/>
      <c r="C141" s="7"/>
      <c r="D141" s="86"/>
      <c r="E141" s="85"/>
      <c r="F141" s="85"/>
      <c r="G141" s="88"/>
      <c r="H141" s="86"/>
      <c r="I141" s="86"/>
      <c r="J141" s="86"/>
      <c r="K141" s="87"/>
    </row>
    <row r="142" spans="1:11" x14ac:dyDescent="0.2">
      <c r="A142" s="8"/>
      <c r="B142" s="7"/>
      <c r="C142" s="7"/>
      <c r="D142" s="86"/>
      <c r="E142" s="85"/>
      <c r="F142" s="85"/>
      <c r="G142" s="88"/>
      <c r="H142" s="86"/>
      <c r="I142" s="86"/>
      <c r="J142" s="86"/>
      <c r="K142" s="87"/>
    </row>
    <row r="143" spans="1:11" x14ac:dyDescent="0.2">
      <c r="A143" s="8"/>
      <c r="B143" s="7"/>
      <c r="C143" s="7"/>
      <c r="D143" s="86"/>
      <c r="E143" s="85"/>
      <c r="F143" s="85"/>
      <c r="G143" s="88"/>
      <c r="H143" s="86"/>
      <c r="I143" s="86"/>
      <c r="J143" s="86"/>
      <c r="K143" s="87"/>
    </row>
    <row r="144" spans="1:11" x14ac:dyDescent="0.2">
      <c r="A144" s="8"/>
      <c r="B144" s="7"/>
      <c r="C144" s="7"/>
      <c r="D144" s="86"/>
      <c r="E144" s="85"/>
      <c r="F144" s="85"/>
      <c r="G144" s="88"/>
      <c r="H144" s="86"/>
      <c r="I144" s="86"/>
      <c r="J144" s="86"/>
      <c r="K144" s="87"/>
    </row>
    <row r="145" spans="1:11" x14ac:dyDescent="0.2">
      <c r="A145" s="8"/>
      <c r="B145" s="7"/>
      <c r="C145" s="7"/>
      <c r="D145" s="86"/>
      <c r="E145" s="85"/>
      <c r="F145" s="85"/>
      <c r="G145" s="88"/>
      <c r="H145" s="86"/>
      <c r="I145" s="86"/>
      <c r="J145" s="86"/>
      <c r="K145" s="87"/>
    </row>
    <row r="146" spans="1:11" x14ac:dyDescent="0.2">
      <c r="A146" s="8"/>
      <c r="B146" s="7"/>
      <c r="C146" s="7"/>
      <c r="D146" s="86"/>
      <c r="E146" s="85"/>
      <c r="F146" s="85"/>
      <c r="G146" s="88"/>
      <c r="H146" s="86"/>
      <c r="I146" s="86"/>
      <c r="J146" s="86"/>
      <c r="K146" s="87"/>
    </row>
    <row r="147" spans="1:11" x14ac:dyDescent="0.2">
      <c r="A147" s="8"/>
      <c r="B147" s="7"/>
      <c r="C147" s="7"/>
      <c r="D147" s="86"/>
      <c r="E147" s="85"/>
      <c r="F147" s="85"/>
      <c r="G147" s="88"/>
      <c r="H147" s="86"/>
      <c r="I147" s="86"/>
      <c r="J147" s="86"/>
      <c r="K147" s="87"/>
    </row>
    <row r="148" spans="1:11" x14ac:dyDescent="0.2">
      <c r="A148" s="8"/>
      <c r="B148" s="7"/>
      <c r="C148" s="7"/>
      <c r="D148" s="86"/>
      <c r="E148" s="85"/>
      <c r="F148" s="85"/>
      <c r="G148" s="88"/>
      <c r="H148" s="86"/>
      <c r="I148" s="86"/>
      <c r="J148" s="86"/>
      <c r="K148" s="87"/>
    </row>
    <row r="149" spans="1:11" x14ac:dyDescent="0.2">
      <c r="A149" s="8"/>
      <c r="B149" s="7"/>
      <c r="C149" s="7"/>
      <c r="D149" s="86"/>
      <c r="E149" s="85"/>
      <c r="F149" s="85"/>
      <c r="G149" s="88"/>
      <c r="H149" s="86"/>
      <c r="I149" s="86"/>
      <c r="J149" s="86"/>
      <c r="K149" s="87"/>
    </row>
    <row r="150" spans="1:11" x14ac:dyDescent="0.2">
      <c r="A150" s="8"/>
      <c r="B150" s="7"/>
      <c r="C150" s="7"/>
      <c r="D150" s="86"/>
      <c r="E150" s="85"/>
      <c r="F150" s="85"/>
      <c r="G150" s="88"/>
      <c r="H150" s="86"/>
      <c r="I150" s="86"/>
      <c r="J150" s="86"/>
      <c r="K150" s="87"/>
    </row>
    <row r="151" spans="1:11" x14ac:dyDescent="0.2">
      <c r="A151" s="8"/>
      <c r="B151" s="7"/>
      <c r="C151" s="7"/>
      <c r="D151" s="86"/>
      <c r="E151" s="85"/>
      <c r="F151" s="85"/>
      <c r="G151" s="88"/>
      <c r="H151" s="86"/>
      <c r="I151" s="86"/>
      <c r="J151" s="86"/>
      <c r="K151" s="87"/>
    </row>
    <row r="152" spans="1:11" x14ac:dyDescent="0.2">
      <c r="A152" s="8"/>
      <c r="B152" s="7"/>
      <c r="C152" s="7"/>
      <c r="D152" s="86"/>
      <c r="E152" s="85"/>
      <c r="F152" s="85"/>
      <c r="G152" s="88"/>
      <c r="H152" s="86"/>
      <c r="I152" s="86"/>
      <c r="J152" s="86"/>
      <c r="K152" s="87"/>
    </row>
    <row r="153" spans="1:11" x14ac:dyDescent="0.2">
      <c r="A153" s="8"/>
      <c r="B153" s="7"/>
      <c r="C153" s="7"/>
      <c r="D153" s="86"/>
      <c r="E153" s="85"/>
      <c r="F153" s="85"/>
      <c r="G153" s="88"/>
      <c r="H153" s="86"/>
      <c r="I153" s="86"/>
      <c r="J153" s="86"/>
      <c r="K153" s="87"/>
    </row>
    <row r="154" spans="1:11" x14ac:dyDescent="0.2">
      <c r="A154" s="8"/>
      <c r="B154" s="7"/>
      <c r="C154" s="7"/>
      <c r="D154" s="86"/>
      <c r="E154" s="85"/>
      <c r="F154" s="85"/>
      <c r="G154" s="88"/>
      <c r="H154" s="86"/>
      <c r="I154" s="86"/>
      <c r="J154" s="86"/>
      <c r="K154" s="87"/>
    </row>
    <row r="155" spans="1:11" x14ac:dyDescent="0.2">
      <c r="A155" s="8"/>
      <c r="B155" s="7"/>
      <c r="C155" s="7"/>
      <c r="D155" s="86"/>
      <c r="E155" s="85"/>
      <c r="F155" s="85"/>
      <c r="G155" s="88"/>
      <c r="H155" s="86"/>
      <c r="I155" s="86"/>
      <c r="J155" s="86"/>
      <c r="K155" s="87"/>
    </row>
    <row r="156" spans="1:11" x14ac:dyDescent="0.2">
      <c r="A156" s="8"/>
      <c r="B156" s="7"/>
      <c r="C156" s="7"/>
      <c r="D156" s="86"/>
      <c r="E156" s="85"/>
      <c r="F156" s="85"/>
      <c r="G156" s="88"/>
      <c r="H156" s="86"/>
      <c r="I156" s="86"/>
      <c r="J156" s="86"/>
      <c r="K156" s="87"/>
    </row>
    <row r="157" spans="1:11" x14ac:dyDescent="0.2">
      <c r="A157" s="8"/>
      <c r="B157" s="7"/>
      <c r="C157" s="7"/>
      <c r="D157" s="86"/>
      <c r="E157" s="85"/>
      <c r="F157" s="85"/>
      <c r="G157" s="88"/>
      <c r="H157" s="86"/>
      <c r="I157" s="86"/>
      <c r="J157" s="86"/>
      <c r="K157" s="87"/>
    </row>
    <row r="158" spans="1:11" x14ac:dyDescent="0.2">
      <c r="A158" s="8"/>
      <c r="B158" s="7"/>
      <c r="C158" s="7"/>
      <c r="D158" s="86"/>
      <c r="E158" s="85"/>
      <c r="F158" s="85"/>
      <c r="G158" s="88"/>
      <c r="H158" s="86"/>
      <c r="I158" s="86"/>
      <c r="J158" s="86"/>
      <c r="K158" s="87"/>
    </row>
    <row r="159" spans="1:11" x14ac:dyDescent="0.2">
      <c r="A159" s="8"/>
      <c r="B159" s="7"/>
      <c r="C159" s="7"/>
      <c r="D159" s="86"/>
      <c r="E159" s="85"/>
      <c r="F159" s="85"/>
      <c r="G159" s="88"/>
      <c r="H159" s="86"/>
      <c r="I159" s="86"/>
      <c r="J159" s="86"/>
      <c r="K159" s="87"/>
    </row>
    <row r="160" spans="1:11" x14ac:dyDescent="0.2">
      <c r="A160" s="8"/>
      <c r="B160" s="7"/>
      <c r="C160" s="7"/>
      <c r="D160" s="86"/>
      <c r="E160" s="85"/>
      <c r="F160" s="85"/>
      <c r="G160" s="88"/>
      <c r="H160" s="86"/>
      <c r="I160" s="86"/>
      <c r="J160" s="86"/>
      <c r="K160" s="87"/>
    </row>
    <row r="161" spans="1:11" x14ac:dyDescent="0.2">
      <c r="A161" s="8"/>
      <c r="B161" s="7"/>
      <c r="C161" s="7"/>
      <c r="D161" s="86"/>
      <c r="E161" s="85"/>
      <c r="F161" s="85"/>
      <c r="G161" s="88"/>
      <c r="H161" s="86"/>
      <c r="I161" s="86"/>
      <c r="J161" s="86"/>
      <c r="K161" s="87"/>
    </row>
    <row r="162" spans="1:11" x14ac:dyDescent="0.2">
      <c r="A162" s="8"/>
      <c r="B162" s="7"/>
      <c r="C162" s="7"/>
      <c r="D162" s="86"/>
      <c r="E162" s="85"/>
      <c r="F162" s="85"/>
      <c r="G162" s="88"/>
      <c r="H162" s="86"/>
      <c r="I162" s="86"/>
      <c r="J162" s="86"/>
      <c r="K162" s="87"/>
    </row>
    <row r="163" spans="1:11" x14ac:dyDescent="0.2">
      <c r="A163" s="8"/>
      <c r="B163" s="7"/>
      <c r="C163" s="7"/>
      <c r="D163" s="86"/>
      <c r="E163" s="85"/>
      <c r="F163" s="85"/>
      <c r="G163" s="88"/>
      <c r="H163" s="86"/>
      <c r="I163" s="86"/>
      <c r="J163" s="86"/>
      <c r="K163" s="87"/>
    </row>
    <row r="164" spans="1:11" x14ac:dyDescent="0.2">
      <c r="A164" s="8"/>
      <c r="B164" s="7"/>
      <c r="C164" s="7"/>
      <c r="D164" s="86"/>
      <c r="E164" s="85"/>
      <c r="F164" s="85"/>
      <c r="G164" s="88"/>
      <c r="H164" s="86"/>
      <c r="I164" s="86"/>
      <c r="J164" s="86"/>
      <c r="K164" s="87"/>
    </row>
    <row r="165" spans="1:11" x14ac:dyDescent="0.2">
      <c r="A165" s="8"/>
      <c r="B165" s="7"/>
      <c r="C165" s="7"/>
      <c r="D165" s="86"/>
      <c r="E165" s="85"/>
      <c r="F165" s="85"/>
      <c r="G165" s="88"/>
      <c r="H165" s="86"/>
      <c r="I165" s="86"/>
      <c r="J165" s="86"/>
      <c r="K165" s="87"/>
    </row>
    <row r="166" spans="1:11" x14ac:dyDescent="0.2">
      <c r="A166" s="8"/>
      <c r="B166" s="7"/>
      <c r="C166" s="7"/>
      <c r="D166" s="86"/>
      <c r="E166" s="85"/>
      <c r="F166" s="85"/>
      <c r="G166" s="88"/>
      <c r="H166" s="86"/>
      <c r="I166" s="86"/>
      <c r="J166" s="86"/>
      <c r="K166" s="87"/>
    </row>
    <row r="167" spans="1:11" x14ac:dyDescent="0.2">
      <c r="A167" s="8"/>
      <c r="B167" s="7"/>
      <c r="C167" s="7"/>
      <c r="D167" s="86"/>
      <c r="E167" s="85"/>
      <c r="F167" s="85"/>
      <c r="G167" s="88"/>
      <c r="H167" s="86"/>
      <c r="I167" s="86"/>
      <c r="J167" s="86"/>
      <c r="K167" s="87"/>
    </row>
    <row r="168" spans="1:11" x14ac:dyDescent="0.2">
      <c r="A168" s="8"/>
      <c r="B168" s="7"/>
      <c r="C168" s="7"/>
      <c r="D168" s="86"/>
      <c r="E168" s="85"/>
      <c r="F168" s="85"/>
      <c r="G168" s="88"/>
      <c r="H168" s="86"/>
      <c r="I168" s="86"/>
      <c r="J168" s="86"/>
      <c r="K168" s="87"/>
    </row>
    <row r="169" spans="1:11" x14ac:dyDescent="0.2">
      <c r="A169" s="8"/>
      <c r="B169" s="7"/>
      <c r="C169" s="7"/>
      <c r="D169" s="86"/>
      <c r="E169" s="85"/>
      <c r="F169" s="85"/>
      <c r="G169" s="88"/>
      <c r="H169" s="86"/>
      <c r="I169" s="86"/>
      <c r="J169" s="86"/>
      <c r="K169" s="87"/>
    </row>
    <row r="170" spans="1:11" x14ac:dyDescent="0.2">
      <c r="A170" s="8"/>
      <c r="B170" s="7"/>
      <c r="C170" s="7"/>
      <c r="D170" s="86"/>
      <c r="E170" s="85"/>
      <c r="F170" s="85"/>
      <c r="G170" s="88"/>
      <c r="H170" s="86"/>
      <c r="I170" s="86"/>
      <c r="J170" s="86"/>
      <c r="K170" s="87"/>
    </row>
    <row r="171" spans="1:11" x14ac:dyDescent="0.2">
      <c r="A171" s="8"/>
      <c r="B171" s="7"/>
      <c r="C171" s="7"/>
      <c r="D171" s="86"/>
      <c r="E171" s="85"/>
      <c r="F171" s="85"/>
      <c r="G171" s="88"/>
      <c r="H171" s="86"/>
      <c r="I171" s="86"/>
      <c r="J171" s="86"/>
      <c r="K171" s="87"/>
    </row>
    <row r="172" spans="1:11" x14ac:dyDescent="0.2">
      <c r="A172" s="8"/>
      <c r="B172" s="7"/>
      <c r="C172" s="7"/>
      <c r="D172" s="86"/>
      <c r="E172" s="85"/>
      <c r="F172" s="85"/>
      <c r="G172" s="88"/>
      <c r="H172" s="86"/>
      <c r="I172" s="86"/>
      <c r="J172" s="86"/>
      <c r="K172" s="87"/>
    </row>
    <row r="173" spans="1:11" x14ac:dyDescent="0.2">
      <c r="A173" s="8"/>
      <c r="B173" s="7"/>
      <c r="C173" s="7"/>
      <c r="D173" s="86"/>
      <c r="E173" s="85"/>
      <c r="F173" s="85"/>
      <c r="G173" s="88"/>
      <c r="H173" s="86"/>
      <c r="I173" s="86"/>
      <c r="J173" s="86"/>
      <c r="K173" s="87"/>
    </row>
    <row r="174" spans="1:11" x14ac:dyDescent="0.2">
      <c r="A174" s="8"/>
      <c r="B174" s="7"/>
      <c r="C174" s="7"/>
      <c r="D174" s="86"/>
      <c r="E174" s="85"/>
      <c r="F174" s="85"/>
      <c r="G174" s="88"/>
      <c r="H174" s="86"/>
      <c r="I174" s="86"/>
      <c r="J174" s="86"/>
      <c r="K174" s="87"/>
    </row>
    <row r="175" spans="1:11" x14ac:dyDescent="0.2">
      <c r="A175" s="8"/>
      <c r="B175" s="7"/>
      <c r="C175" s="7"/>
      <c r="D175" s="86"/>
      <c r="E175" s="85"/>
      <c r="F175" s="85"/>
      <c r="G175" s="88"/>
      <c r="H175" s="86"/>
      <c r="I175" s="86"/>
      <c r="J175" s="86"/>
      <c r="K175" s="87"/>
    </row>
    <row r="176" spans="1:11" x14ac:dyDescent="0.2">
      <c r="A176" s="8"/>
      <c r="B176" s="7"/>
      <c r="C176" s="7"/>
      <c r="D176" s="86"/>
      <c r="E176" s="85"/>
      <c r="F176" s="85"/>
      <c r="G176" s="88"/>
      <c r="H176" s="86"/>
      <c r="I176" s="86"/>
      <c r="J176" s="86"/>
      <c r="K176" s="87"/>
    </row>
    <row r="177" spans="1:11" x14ac:dyDescent="0.2">
      <c r="A177" s="8"/>
      <c r="B177" s="7"/>
      <c r="C177" s="7"/>
      <c r="D177" s="86"/>
      <c r="E177" s="85"/>
      <c r="F177" s="85"/>
      <c r="G177" s="88"/>
      <c r="H177" s="86"/>
      <c r="I177" s="86"/>
      <c r="J177" s="86"/>
      <c r="K177" s="87"/>
    </row>
    <row r="178" spans="1:11" x14ac:dyDescent="0.2">
      <c r="A178" s="8"/>
      <c r="B178" s="7"/>
      <c r="C178" s="7"/>
      <c r="D178" s="86"/>
      <c r="E178" s="85"/>
      <c r="F178" s="85"/>
      <c r="G178" s="88"/>
      <c r="H178" s="86"/>
      <c r="I178" s="86"/>
      <c r="J178" s="86"/>
      <c r="K178" s="87"/>
    </row>
    <row r="179" spans="1:11" x14ac:dyDescent="0.2">
      <c r="A179" s="8"/>
      <c r="B179" s="7"/>
      <c r="C179" s="7"/>
      <c r="D179" s="86"/>
      <c r="E179" s="85"/>
      <c r="F179" s="85"/>
      <c r="G179" s="88"/>
      <c r="H179" s="86"/>
      <c r="I179" s="86"/>
      <c r="J179" s="86"/>
      <c r="K179" s="87"/>
    </row>
    <row r="180" spans="1:11" x14ac:dyDescent="0.2">
      <c r="A180" s="8"/>
      <c r="B180" s="7"/>
      <c r="C180" s="7"/>
      <c r="D180" s="86"/>
      <c r="E180" s="85"/>
      <c r="F180" s="85"/>
      <c r="G180" s="88"/>
      <c r="H180" s="86"/>
      <c r="I180" s="86"/>
      <c r="J180" s="86"/>
      <c r="K180" s="87"/>
    </row>
    <row r="181" spans="1:11" x14ac:dyDescent="0.2">
      <c r="A181" s="8"/>
      <c r="B181" s="7"/>
      <c r="C181" s="7"/>
      <c r="D181" s="86"/>
      <c r="E181" s="85"/>
      <c r="F181" s="85"/>
      <c r="G181" s="88"/>
      <c r="H181" s="86"/>
      <c r="I181" s="86"/>
      <c r="J181" s="86"/>
      <c r="K181" s="87"/>
    </row>
    <row r="182" spans="1:11" x14ac:dyDescent="0.2">
      <c r="A182" s="8"/>
      <c r="B182" s="7"/>
      <c r="C182" s="7"/>
      <c r="D182" s="86"/>
      <c r="E182" s="85"/>
      <c r="F182" s="85"/>
      <c r="G182" s="88"/>
      <c r="H182" s="86"/>
      <c r="I182" s="86"/>
      <c r="J182" s="86"/>
      <c r="K182" s="87"/>
    </row>
    <row r="183" spans="1:11" x14ac:dyDescent="0.2">
      <c r="A183" s="8"/>
      <c r="B183" s="7"/>
      <c r="C183" s="7"/>
      <c r="D183" s="86"/>
      <c r="E183" s="85"/>
      <c r="F183" s="85"/>
      <c r="G183" s="88"/>
      <c r="H183" s="86"/>
      <c r="I183" s="86"/>
      <c r="J183" s="86"/>
      <c r="K183" s="87"/>
    </row>
    <row r="184" spans="1:11" x14ac:dyDescent="0.2">
      <c r="A184" s="8"/>
      <c r="B184" s="7"/>
      <c r="C184" s="7"/>
      <c r="D184" s="86"/>
      <c r="E184" s="85"/>
      <c r="F184" s="85"/>
      <c r="G184" s="88"/>
      <c r="H184" s="86"/>
      <c r="I184" s="86"/>
      <c r="J184" s="86"/>
      <c r="K184" s="87"/>
    </row>
    <row r="185" spans="1:11" x14ac:dyDescent="0.2">
      <c r="A185" s="8"/>
      <c r="B185" s="7"/>
      <c r="C185" s="7"/>
      <c r="D185" s="86"/>
      <c r="E185" s="85"/>
      <c r="F185" s="85"/>
      <c r="G185" s="88"/>
      <c r="H185" s="86"/>
      <c r="I185" s="86"/>
      <c r="J185" s="86"/>
      <c r="K185" s="87"/>
    </row>
    <row r="186" spans="1:11" x14ac:dyDescent="0.2">
      <c r="A186" s="8"/>
      <c r="B186" s="7"/>
      <c r="C186" s="7"/>
      <c r="D186" s="86"/>
      <c r="E186" s="85"/>
      <c r="F186" s="85"/>
      <c r="G186" s="88"/>
      <c r="H186" s="86"/>
      <c r="I186" s="86"/>
      <c r="J186" s="86"/>
      <c r="K186" s="87"/>
    </row>
    <row r="187" spans="1:11" x14ac:dyDescent="0.2">
      <c r="A187" s="8"/>
      <c r="B187" s="7"/>
      <c r="C187" s="7"/>
      <c r="D187" s="86"/>
      <c r="E187" s="85"/>
      <c r="F187" s="85"/>
      <c r="G187" s="88"/>
      <c r="H187" s="86"/>
      <c r="I187" s="86"/>
      <c r="J187" s="86"/>
      <c r="K187" s="87"/>
    </row>
    <row r="188" spans="1:11" x14ac:dyDescent="0.2">
      <c r="A188" s="8"/>
      <c r="B188" s="7"/>
      <c r="C188" s="7"/>
      <c r="D188" s="86"/>
      <c r="E188" s="85"/>
      <c r="F188" s="85"/>
      <c r="G188" s="88"/>
      <c r="H188" s="86"/>
      <c r="I188" s="86"/>
      <c r="J188" s="86"/>
      <c r="K188" s="87"/>
    </row>
    <row r="189" spans="1:11" x14ac:dyDescent="0.2">
      <c r="A189" s="8"/>
      <c r="B189" s="7"/>
      <c r="C189" s="7"/>
      <c r="D189" s="86"/>
      <c r="E189" s="85"/>
      <c r="F189" s="85"/>
      <c r="G189" s="88"/>
      <c r="H189" s="86"/>
      <c r="I189" s="86"/>
      <c r="J189" s="86"/>
      <c r="K189" s="87"/>
    </row>
    <row r="190" spans="1:11" x14ac:dyDescent="0.2">
      <c r="A190" s="8"/>
      <c r="B190" s="7"/>
      <c r="C190" s="7"/>
      <c r="D190" s="86"/>
      <c r="E190" s="85"/>
      <c r="F190" s="85"/>
      <c r="G190" s="88"/>
      <c r="H190" s="86"/>
      <c r="I190" s="86"/>
      <c r="J190" s="86"/>
      <c r="K190" s="87"/>
    </row>
    <row r="191" spans="1:11" x14ac:dyDescent="0.2">
      <c r="A191" s="8"/>
      <c r="B191" s="7"/>
      <c r="C191" s="7"/>
      <c r="D191" s="86"/>
      <c r="E191" s="85"/>
      <c r="F191" s="85"/>
      <c r="G191" s="88"/>
      <c r="H191" s="86"/>
      <c r="I191" s="86"/>
      <c r="J191" s="86"/>
      <c r="K191" s="87"/>
    </row>
    <row r="192" spans="1:11" x14ac:dyDescent="0.2">
      <c r="A192" s="8"/>
      <c r="B192" s="7"/>
      <c r="C192" s="7"/>
      <c r="D192" s="86"/>
      <c r="E192" s="85"/>
      <c r="F192" s="85"/>
      <c r="G192" s="88"/>
      <c r="H192" s="86"/>
      <c r="I192" s="86"/>
      <c r="J192" s="86"/>
      <c r="K192" s="87"/>
    </row>
    <row r="193" spans="1:11" x14ac:dyDescent="0.2">
      <c r="A193" s="8"/>
      <c r="B193" s="7"/>
      <c r="C193" s="7"/>
      <c r="D193" s="86"/>
      <c r="E193" s="85"/>
      <c r="F193" s="85"/>
      <c r="G193" s="88"/>
      <c r="H193" s="86"/>
      <c r="I193" s="86"/>
      <c r="J193" s="86"/>
      <c r="K193" s="87"/>
    </row>
    <row r="194" spans="1:11" x14ac:dyDescent="0.2">
      <c r="A194" s="8"/>
      <c r="B194" s="7"/>
      <c r="C194" s="7"/>
      <c r="D194" s="86"/>
      <c r="E194" s="85"/>
      <c r="F194" s="85"/>
      <c r="G194" s="88"/>
      <c r="H194" s="86"/>
      <c r="I194" s="86"/>
      <c r="J194" s="86"/>
      <c r="K194" s="87"/>
    </row>
    <row r="195" spans="1:11" x14ac:dyDescent="0.2">
      <c r="A195" s="8"/>
      <c r="B195" s="7"/>
      <c r="C195" s="7"/>
      <c r="D195" s="86"/>
      <c r="E195" s="85"/>
      <c r="F195" s="85"/>
      <c r="G195" s="88"/>
      <c r="H195" s="86"/>
      <c r="I195" s="86"/>
      <c r="J195" s="86"/>
      <c r="K195" s="87"/>
    </row>
    <row r="196" spans="1:11" x14ac:dyDescent="0.2">
      <c r="A196" s="8"/>
      <c r="B196" s="7"/>
      <c r="C196" s="7"/>
      <c r="D196" s="86"/>
      <c r="E196" s="85"/>
      <c r="F196" s="85"/>
      <c r="G196" s="88"/>
      <c r="H196" s="86"/>
      <c r="I196" s="86"/>
      <c r="J196" s="86"/>
      <c r="K196" s="87"/>
    </row>
    <row r="197" spans="1:11" x14ac:dyDescent="0.2">
      <c r="A197" s="8"/>
      <c r="B197" s="7"/>
      <c r="C197" s="7"/>
      <c r="D197" s="86"/>
      <c r="E197" s="85"/>
      <c r="F197" s="85"/>
      <c r="G197" s="88"/>
      <c r="H197" s="86"/>
      <c r="I197" s="86"/>
      <c r="J197" s="86"/>
      <c r="K197" s="87"/>
    </row>
    <row r="198" spans="1:11" x14ac:dyDescent="0.2">
      <c r="A198" s="8"/>
      <c r="B198" s="7"/>
      <c r="C198" s="7"/>
      <c r="D198" s="86"/>
      <c r="E198" s="85"/>
      <c r="F198" s="85"/>
      <c r="G198" s="88"/>
      <c r="H198" s="86"/>
      <c r="I198" s="86"/>
      <c r="J198" s="86"/>
      <c r="K198" s="87"/>
    </row>
    <row r="199" spans="1:11" x14ac:dyDescent="0.2">
      <c r="A199" s="8"/>
      <c r="B199" s="7"/>
      <c r="C199" s="7"/>
      <c r="D199" s="86"/>
      <c r="E199" s="85"/>
      <c r="F199" s="85"/>
      <c r="G199" s="88"/>
      <c r="H199" s="86"/>
      <c r="I199" s="86"/>
      <c r="J199" s="86"/>
      <c r="K199" s="87"/>
    </row>
    <row r="200" spans="1:11" x14ac:dyDescent="0.2">
      <c r="A200" s="8"/>
      <c r="B200" s="7"/>
      <c r="C200" s="7"/>
      <c r="D200" s="86"/>
      <c r="E200" s="85"/>
      <c r="F200" s="85"/>
      <c r="G200" s="88"/>
      <c r="H200" s="86"/>
      <c r="I200" s="86"/>
      <c r="J200" s="86"/>
      <c r="K200" s="87"/>
    </row>
  </sheetData>
  <customSheetViews>
    <customSheetView guid="{853B6239-A439-411F-9927-AA08BF431DBB}" scale="75" state="hidden">
      <selection activeCell="F21" sqref="F21"/>
      <pageMargins left="0.7" right="0.7" top="0.75" bottom="0.75" header="0.3" footer="0.3"/>
      <pageSetup paperSize="9" orientation="portrait" r:id="rId1"/>
    </customSheetView>
    <customSheetView guid="{03B04745-F29E-4E26-B62E-F0D2264078A4}" scale="75" state="hidden">
      <selection activeCell="F21" sqref="F21"/>
      <pageMargins left="0.7" right="0.7" top="0.75" bottom="0.75" header="0.3" footer="0.3"/>
      <pageSetup paperSize="9" orientation="portrait" r:id="rId2"/>
    </customSheetView>
    <customSheetView guid="{DEC7CBE2-9713-4252-8444-1D6959C164AB}" scale="75" state="hidden">
      <selection activeCell="F21" sqref="F21"/>
      <pageMargins left="0.7" right="0.7" top="0.75" bottom="0.75" header="0.3" footer="0.3"/>
      <pageSetup paperSize="9" orientation="portrait" r:id="rId3"/>
    </customSheetView>
    <customSheetView guid="{9F9DAF4D-D2EF-4660-943E-0C19C13C2663}" scale="75" state="hidden">
      <selection activeCell="F21" sqref="F21"/>
      <pageMargins left="0.7" right="0.7" top="0.75" bottom="0.75" header="0.3" footer="0.3"/>
      <pageSetup paperSize="9" orientation="portrait" r:id="rId4"/>
    </customSheetView>
  </customSheetViews>
  <conditionalFormatting sqref="A3:I3">
    <cfRule type="containsText" dxfId="11" priority="1" operator="containsText" text="Y">
      <formula>NOT(ISERROR(SEARCH("Y",A3)))</formula>
    </cfRule>
  </conditionalFormatting>
  <conditionalFormatting sqref="K3:IV3">
    <cfRule type="containsText" dxfId="10"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142</v>
      </c>
      <c r="C1" s="2" t="s">
        <v>1052</v>
      </c>
      <c r="D1" s="2" t="s">
        <v>1087</v>
      </c>
      <c r="E1" s="2" t="s">
        <v>1070</v>
      </c>
      <c r="F1" s="2" t="s">
        <v>1075</v>
      </c>
      <c r="G1" s="2" t="s">
        <v>1076</v>
      </c>
      <c r="H1" s="2" t="s">
        <v>280</v>
      </c>
      <c r="I1" s="2" t="s">
        <v>1071</v>
      </c>
      <c r="J1" s="2" t="s">
        <v>1059</v>
      </c>
      <c r="K1" s="2" t="s">
        <v>1058</v>
      </c>
      <c r="L1" s="2" t="s">
        <v>1065</v>
      </c>
      <c r="M1" s="2" t="s">
        <v>312</v>
      </c>
      <c r="N1" s="71" t="s">
        <v>1050</v>
      </c>
      <c r="O1" s="71" t="s">
        <v>1051</v>
      </c>
    </row>
    <row r="2" spans="1:15" ht="25.25" customHeight="1" x14ac:dyDescent="0.2">
      <c r="A2" s="32" t="s">
        <v>120</v>
      </c>
      <c r="B2" s="33" t="s">
        <v>1054</v>
      </c>
      <c r="C2" s="33" t="s">
        <v>1053</v>
      </c>
      <c r="D2" s="33" t="s">
        <v>1035</v>
      </c>
      <c r="E2" s="33" t="s">
        <v>1055</v>
      </c>
      <c r="F2" s="33" t="s">
        <v>1056</v>
      </c>
      <c r="G2" s="33" t="s">
        <v>1057</v>
      </c>
      <c r="H2" s="33" t="s">
        <v>1067</v>
      </c>
      <c r="I2" s="33"/>
      <c r="J2" s="33" t="s">
        <v>1079</v>
      </c>
      <c r="K2" s="33" t="s">
        <v>1080</v>
      </c>
      <c r="L2" s="33" t="s">
        <v>1060</v>
      </c>
      <c r="M2" s="68" t="s">
        <v>317</v>
      </c>
      <c r="N2" s="72" t="s">
        <v>1061</v>
      </c>
      <c r="O2" s="72"/>
    </row>
    <row r="3" spans="1:15" ht="25.25" customHeight="1" outlineLevel="1" x14ac:dyDescent="0.2">
      <c r="A3" s="43" t="s">
        <v>3</v>
      </c>
      <c r="B3" s="4" t="s">
        <v>4</v>
      </c>
      <c r="C3" s="4" t="s">
        <v>4</v>
      </c>
      <c r="D3" s="4" t="s">
        <v>4</v>
      </c>
      <c r="E3" s="4"/>
      <c r="F3" s="4"/>
      <c r="G3" s="4"/>
      <c r="H3" s="4" t="s">
        <v>4</v>
      </c>
      <c r="I3" s="4"/>
      <c r="J3" s="4"/>
      <c r="K3" s="4" t="s">
        <v>4</v>
      </c>
      <c r="L3" s="4" t="s">
        <v>4</v>
      </c>
      <c r="M3" s="76" t="s">
        <v>357</v>
      </c>
      <c r="N3" s="73" t="s">
        <v>1062</v>
      </c>
      <c r="O3" s="73" t="s">
        <v>1062</v>
      </c>
    </row>
    <row r="4" spans="1:15" ht="25.25" customHeight="1" outlineLevel="1" x14ac:dyDescent="0.2">
      <c r="A4" s="5" t="s">
        <v>5</v>
      </c>
      <c r="B4" s="6" t="s">
        <v>6</v>
      </c>
      <c r="C4" s="6" t="s">
        <v>6</v>
      </c>
      <c r="D4" s="6" t="s">
        <v>8</v>
      </c>
      <c r="E4" s="6" t="s">
        <v>6</v>
      </c>
      <c r="F4" s="6" t="s">
        <v>1085</v>
      </c>
      <c r="G4" s="6" t="s">
        <v>1086</v>
      </c>
      <c r="H4" s="6" t="s">
        <v>7</v>
      </c>
      <c r="I4" s="6" t="s">
        <v>1072</v>
      </c>
      <c r="J4" s="6" t="s">
        <v>8</v>
      </c>
      <c r="K4" s="6" t="s">
        <v>8</v>
      </c>
      <c r="L4" s="6" t="s">
        <v>8</v>
      </c>
      <c r="M4" s="69" t="s">
        <v>1063</v>
      </c>
      <c r="N4" s="74" t="s">
        <v>1064</v>
      </c>
      <c r="O4" s="74" t="s">
        <v>1064</v>
      </c>
    </row>
    <row r="5" spans="1:15" ht="25.25" customHeight="1" outlineLevel="1" x14ac:dyDescent="0.2">
      <c r="A5" s="5" t="s">
        <v>9</v>
      </c>
      <c r="B5" s="6">
        <v>255</v>
      </c>
      <c r="C5" s="6">
        <v>40</v>
      </c>
      <c r="D5" s="6" t="s">
        <v>153</v>
      </c>
      <c r="E5" s="6">
        <v>8</v>
      </c>
      <c r="F5" s="6">
        <v>40</v>
      </c>
      <c r="G5" s="6">
        <v>40</v>
      </c>
      <c r="H5" s="6" t="s">
        <v>7</v>
      </c>
      <c r="I5" s="6" t="s">
        <v>1072</v>
      </c>
      <c r="J5" s="6" t="s">
        <v>10</v>
      </c>
      <c r="K5" s="6" t="s">
        <v>10</v>
      </c>
      <c r="L5" s="6">
        <v>1</v>
      </c>
      <c r="M5" s="69" t="s">
        <v>315</v>
      </c>
      <c r="N5" s="74">
        <v>0.01</v>
      </c>
      <c r="O5" s="74">
        <v>0.01</v>
      </c>
    </row>
    <row r="6" spans="1:15" ht="25.25" customHeight="1" outlineLevel="1" x14ac:dyDescent="0.2">
      <c r="A6" s="5" t="s">
        <v>11</v>
      </c>
      <c r="B6" s="6" t="s">
        <v>12</v>
      </c>
      <c r="C6" s="6" t="s">
        <v>12</v>
      </c>
      <c r="D6" s="6" t="s">
        <v>13</v>
      </c>
      <c r="E6" s="6" t="s">
        <v>12</v>
      </c>
      <c r="F6" s="6" t="s">
        <v>12</v>
      </c>
      <c r="G6" s="6" t="s">
        <v>12</v>
      </c>
      <c r="H6" s="6" t="s">
        <v>402</v>
      </c>
      <c r="I6" s="92">
        <v>0</v>
      </c>
      <c r="J6" s="6" t="s">
        <v>1066</v>
      </c>
      <c r="K6" s="6" t="s">
        <v>1066</v>
      </c>
      <c r="L6" s="6" t="s">
        <v>12</v>
      </c>
      <c r="M6" s="69" t="s">
        <v>313</v>
      </c>
      <c r="N6" s="74" t="s">
        <v>320</v>
      </c>
      <c r="O6" s="74" t="s">
        <v>320</v>
      </c>
    </row>
    <row r="7" spans="1:15" ht="25.25" customHeight="1" outlineLevel="1" x14ac:dyDescent="0.2">
      <c r="A7" s="5" t="s">
        <v>14</v>
      </c>
      <c r="B7" s="6" t="s">
        <v>12</v>
      </c>
      <c r="C7" s="6" t="s">
        <v>12</v>
      </c>
      <c r="D7" s="6">
        <v>2</v>
      </c>
      <c r="E7" s="6" t="s">
        <v>12</v>
      </c>
      <c r="F7" s="6" t="s">
        <v>12</v>
      </c>
      <c r="G7" s="6" t="s">
        <v>12</v>
      </c>
      <c r="H7" s="6" t="s">
        <v>12</v>
      </c>
      <c r="I7" s="6" t="s">
        <v>12</v>
      </c>
      <c r="J7" s="6" t="s">
        <v>12</v>
      </c>
      <c r="K7" s="6" t="s">
        <v>12</v>
      </c>
      <c r="L7" s="6" t="s">
        <v>12</v>
      </c>
      <c r="M7" s="69" t="s">
        <v>314</v>
      </c>
      <c r="N7" s="74">
        <v>0.01</v>
      </c>
      <c r="O7" s="74">
        <v>0.01</v>
      </c>
    </row>
    <row r="8" spans="1:15" ht="200" customHeight="1" outlineLevel="1" x14ac:dyDescent="0.2">
      <c r="A8" s="44" t="s">
        <v>15</v>
      </c>
      <c r="B8" s="45" t="s">
        <v>150</v>
      </c>
      <c r="C8" s="45" t="s">
        <v>1084</v>
      </c>
      <c r="D8" s="45" t="s">
        <v>1088</v>
      </c>
      <c r="E8" s="45" t="s">
        <v>1074</v>
      </c>
      <c r="F8" s="45" t="s">
        <v>1077</v>
      </c>
      <c r="G8" s="45" t="s">
        <v>1078</v>
      </c>
      <c r="H8" s="45" t="s">
        <v>406</v>
      </c>
      <c r="I8" s="45" t="s">
        <v>1073</v>
      </c>
      <c r="J8" s="45" t="s">
        <v>1083</v>
      </c>
      <c r="K8" s="45" t="s">
        <v>1082</v>
      </c>
      <c r="L8" s="45" t="s">
        <v>1081</v>
      </c>
      <c r="M8" s="70" t="s">
        <v>1049</v>
      </c>
      <c r="N8" s="75" t="s">
        <v>151</v>
      </c>
      <c r="O8" s="75" t="s">
        <v>151</v>
      </c>
    </row>
    <row r="9" spans="1:15" x14ac:dyDescent="0.2">
      <c r="A9" s="8"/>
      <c r="B9" s="7"/>
      <c r="C9" s="7"/>
      <c r="D9" s="85"/>
      <c r="E9" s="88"/>
      <c r="F9" s="86"/>
      <c r="G9" s="86"/>
      <c r="H9" s="88"/>
      <c r="I9" s="93"/>
      <c r="J9" s="86"/>
      <c r="K9" s="86"/>
      <c r="L9" s="86"/>
      <c r="M9" s="86"/>
      <c r="N9" s="87"/>
      <c r="O9" s="87"/>
    </row>
    <row r="10" spans="1:15" x14ac:dyDescent="0.2">
      <c r="A10" s="8"/>
      <c r="B10" s="7"/>
      <c r="C10" s="7"/>
      <c r="D10" s="85"/>
      <c r="E10" s="88"/>
      <c r="F10" s="86"/>
      <c r="G10" s="86"/>
      <c r="H10" s="88"/>
      <c r="I10" s="88"/>
      <c r="J10" s="86"/>
      <c r="K10" s="86"/>
      <c r="L10" s="86"/>
      <c r="M10" s="86"/>
      <c r="N10" s="87"/>
      <c r="O10" s="87"/>
    </row>
    <row r="11" spans="1:15" x14ac:dyDescent="0.2">
      <c r="A11" s="8"/>
      <c r="B11" s="7"/>
      <c r="C11" s="7"/>
      <c r="D11" s="85"/>
      <c r="E11" s="88"/>
      <c r="F11" s="86"/>
      <c r="G11" s="86"/>
      <c r="H11" s="88"/>
      <c r="I11" s="88"/>
      <c r="J11" s="86"/>
      <c r="K11" s="86"/>
      <c r="L11" s="86"/>
      <c r="M11" s="86"/>
      <c r="N11" s="87"/>
      <c r="O11" s="87"/>
    </row>
    <row r="12" spans="1:15" x14ac:dyDescent="0.2">
      <c r="A12" s="8"/>
      <c r="B12" s="7"/>
      <c r="C12" s="7"/>
      <c r="D12" s="85"/>
      <c r="E12" s="88"/>
      <c r="F12" s="86"/>
      <c r="G12" s="86"/>
      <c r="H12" s="88"/>
      <c r="I12" s="88"/>
      <c r="J12" s="86"/>
      <c r="K12" s="86"/>
      <c r="L12" s="86"/>
      <c r="M12" s="86"/>
      <c r="N12" s="87"/>
      <c r="O12" s="87"/>
    </row>
    <row r="13" spans="1:15" x14ac:dyDescent="0.2">
      <c r="A13" s="8"/>
      <c r="B13" s="7"/>
      <c r="C13" s="7"/>
      <c r="D13" s="85"/>
      <c r="E13" s="88"/>
      <c r="F13" s="86"/>
      <c r="G13" s="86"/>
      <c r="H13" s="88"/>
      <c r="I13" s="88"/>
      <c r="J13" s="86"/>
      <c r="K13" s="86"/>
      <c r="L13" s="86"/>
      <c r="M13" s="86"/>
      <c r="N13" s="87"/>
      <c r="O13" s="87"/>
    </row>
    <row r="14" spans="1:15" x14ac:dyDescent="0.2">
      <c r="A14" s="8"/>
      <c r="B14" s="7"/>
      <c r="C14" s="7"/>
      <c r="D14" s="85"/>
      <c r="E14" s="88"/>
      <c r="F14" s="86"/>
      <c r="G14" s="86"/>
      <c r="H14" s="88"/>
      <c r="I14" s="88"/>
      <c r="J14" s="86"/>
      <c r="K14" s="86"/>
      <c r="L14" s="86"/>
      <c r="M14" s="86"/>
      <c r="N14" s="87"/>
      <c r="O14" s="87"/>
    </row>
    <row r="15" spans="1:15" x14ac:dyDescent="0.2">
      <c r="A15" s="8"/>
      <c r="B15" s="7"/>
      <c r="C15" s="7"/>
      <c r="D15" s="85"/>
      <c r="E15" s="88"/>
      <c r="F15" s="86"/>
      <c r="G15" s="86"/>
      <c r="H15" s="88"/>
      <c r="I15" s="88"/>
      <c r="J15" s="86"/>
      <c r="K15" s="86"/>
      <c r="L15" s="86"/>
      <c r="M15" s="86"/>
      <c r="N15" s="87"/>
      <c r="O15" s="87"/>
    </row>
    <row r="16" spans="1:15" x14ac:dyDescent="0.2">
      <c r="A16" s="8"/>
      <c r="B16" s="7"/>
      <c r="C16" s="7"/>
      <c r="D16" s="85"/>
      <c r="E16" s="88"/>
      <c r="F16" s="86"/>
      <c r="G16" s="86"/>
      <c r="H16" s="88"/>
      <c r="I16" s="88"/>
      <c r="J16" s="86"/>
      <c r="K16" s="86"/>
      <c r="L16" s="86"/>
      <c r="M16" s="86"/>
      <c r="N16" s="87"/>
      <c r="O16" s="87"/>
    </row>
    <row r="17" spans="1:15" x14ac:dyDescent="0.2">
      <c r="A17" s="8"/>
      <c r="B17" s="7"/>
      <c r="C17" s="7"/>
      <c r="D17" s="85"/>
      <c r="E17" s="88"/>
      <c r="F17" s="86"/>
      <c r="G17" s="86"/>
      <c r="H17" s="88"/>
      <c r="I17" s="88"/>
      <c r="J17" s="86"/>
      <c r="K17" s="86"/>
      <c r="L17" s="86"/>
      <c r="M17" s="86"/>
      <c r="N17" s="87"/>
      <c r="O17" s="87"/>
    </row>
    <row r="18" spans="1:15" x14ac:dyDescent="0.2">
      <c r="A18" s="8"/>
      <c r="B18" s="7"/>
      <c r="C18" s="7"/>
      <c r="D18" s="85"/>
      <c r="E18" s="88"/>
      <c r="F18" s="86"/>
      <c r="G18" s="86"/>
      <c r="H18" s="88"/>
      <c r="I18" s="88"/>
      <c r="J18" s="86"/>
      <c r="K18" s="86"/>
      <c r="L18" s="86"/>
      <c r="M18" s="86"/>
      <c r="N18" s="87"/>
      <c r="O18" s="87"/>
    </row>
    <row r="19" spans="1:15" x14ac:dyDescent="0.2">
      <c r="A19" s="8"/>
      <c r="B19" s="7"/>
      <c r="C19" s="7"/>
      <c r="D19" s="85"/>
      <c r="E19" s="88"/>
      <c r="F19" s="86"/>
      <c r="G19" s="86"/>
      <c r="H19" s="88"/>
      <c r="I19" s="88"/>
      <c r="J19" s="86"/>
      <c r="K19" s="86"/>
      <c r="L19" s="86"/>
      <c r="M19" s="86"/>
      <c r="N19" s="87"/>
      <c r="O19" s="87"/>
    </row>
    <row r="20" spans="1:15" x14ac:dyDescent="0.2">
      <c r="A20" s="8"/>
      <c r="B20" s="7"/>
      <c r="C20" s="7"/>
      <c r="D20" s="85"/>
      <c r="E20" s="88"/>
      <c r="F20" s="86"/>
      <c r="G20" s="86"/>
      <c r="H20" s="88"/>
      <c r="I20" s="88"/>
      <c r="J20" s="86"/>
      <c r="K20" s="86"/>
      <c r="L20" s="86"/>
      <c r="M20" s="86"/>
      <c r="N20" s="87"/>
      <c r="O20" s="87"/>
    </row>
    <row r="21" spans="1:15" x14ac:dyDescent="0.2">
      <c r="A21" s="8"/>
      <c r="B21" s="7"/>
      <c r="C21" s="7"/>
      <c r="D21" s="85"/>
      <c r="E21" s="88"/>
      <c r="F21" s="86"/>
      <c r="G21" s="86"/>
      <c r="H21" s="88"/>
      <c r="I21" s="88"/>
      <c r="J21" s="86"/>
      <c r="K21" s="86"/>
      <c r="L21" s="86"/>
      <c r="M21" s="86"/>
      <c r="N21" s="87"/>
      <c r="O21" s="87"/>
    </row>
    <row r="22" spans="1:15" x14ac:dyDescent="0.2">
      <c r="A22" s="8"/>
      <c r="B22" s="7"/>
      <c r="C22" s="7"/>
      <c r="D22" s="85"/>
      <c r="E22" s="88"/>
      <c r="F22" s="86"/>
      <c r="G22" s="86"/>
      <c r="H22" s="88"/>
      <c r="I22" s="88"/>
      <c r="J22" s="86"/>
      <c r="K22" s="86"/>
      <c r="L22" s="86"/>
      <c r="M22" s="86"/>
      <c r="N22" s="87"/>
      <c r="O22" s="87"/>
    </row>
    <row r="23" spans="1:15" x14ac:dyDescent="0.2">
      <c r="A23" s="8"/>
      <c r="B23" s="7"/>
      <c r="C23" s="7"/>
      <c r="D23" s="85"/>
      <c r="E23" s="88"/>
      <c r="F23" s="86"/>
      <c r="G23" s="86"/>
      <c r="H23" s="88"/>
      <c r="I23" s="88"/>
      <c r="J23" s="86"/>
      <c r="K23" s="86"/>
      <c r="L23" s="86"/>
      <c r="M23" s="86"/>
      <c r="N23" s="87"/>
      <c r="O23" s="87"/>
    </row>
    <row r="24" spans="1:15" x14ac:dyDescent="0.2">
      <c r="A24" s="8"/>
      <c r="B24" s="7"/>
      <c r="C24" s="7"/>
      <c r="D24" s="85"/>
      <c r="E24" s="88"/>
      <c r="F24" s="86"/>
      <c r="G24" s="86"/>
      <c r="H24" s="88"/>
      <c r="I24" s="88"/>
      <c r="J24" s="86"/>
      <c r="K24" s="86"/>
      <c r="L24" s="86"/>
      <c r="M24" s="86"/>
      <c r="N24" s="87"/>
      <c r="O24" s="87"/>
    </row>
    <row r="25" spans="1:15" x14ac:dyDescent="0.2">
      <c r="A25" s="8"/>
      <c r="B25" s="7"/>
      <c r="C25" s="7"/>
      <c r="D25" s="85"/>
      <c r="E25" s="88"/>
      <c r="F25" s="86"/>
      <c r="G25" s="86"/>
      <c r="H25" s="88"/>
      <c r="I25" s="88"/>
      <c r="J25" s="86"/>
      <c r="K25" s="86"/>
      <c r="L25" s="86"/>
      <c r="M25" s="86"/>
      <c r="N25" s="87"/>
      <c r="O25" s="87"/>
    </row>
    <row r="26" spans="1:15" x14ac:dyDescent="0.2">
      <c r="A26" s="8"/>
      <c r="B26" s="7"/>
      <c r="C26" s="7"/>
      <c r="D26" s="85"/>
      <c r="E26" s="88"/>
      <c r="F26" s="86"/>
      <c r="G26" s="86"/>
      <c r="H26" s="88"/>
      <c r="I26" s="88"/>
      <c r="J26" s="86"/>
      <c r="K26" s="86"/>
      <c r="L26" s="86"/>
      <c r="M26" s="86"/>
      <c r="N26" s="87"/>
      <c r="O26" s="87"/>
    </row>
    <row r="27" spans="1:15" x14ac:dyDescent="0.2">
      <c r="A27" s="8"/>
      <c r="B27" s="7"/>
      <c r="C27" s="7"/>
      <c r="D27" s="85"/>
      <c r="E27" s="88"/>
      <c r="F27" s="86"/>
      <c r="G27" s="86"/>
      <c r="H27" s="88"/>
      <c r="I27" s="88"/>
      <c r="J27" s="86"/>
      <c r="K27" s="86"/>
      <c r="L27" s="86"/>
      <c r="M27" s="86"/>
      <c r="N27" s="87"/>
      <c r="O27" s="87"/>
    </row>
    <row r="28" spans="1:15" x14ac:dyDescent="0.2">
      <c r="A28" s="8"/>
      <c r="B28" s="7"/>
      <c r="C28" s="7"/>
      <c r="D28" s="85"/>
      <c r="E28" s="88"/>
      <c r="F28" s="86"/>
      <c r="G28" s="86"/>
      <c r="H28" s="88"/>
      <c r="I28" s="88"/>
      <c r="J28" s="86"/>
      <c r="K28" s="86"/>
      <c r="L28" s="86"/>
      <c r="M28" s="86"/>
      <c r="N28" s="87"/>
      <c r="O28" s="87"/>
    </row>
    <row r="29" spans="1:15" x14ac:dyDescent="0.2">
      <c r="A29" s="8"/>
      <c r="B29" s="7"/>
      <c r="C29" s="7"/>
      <c r="D29" s="85"/>
      <c r="E29" s="88"/>
      <c r="F29" s="86"/>
      <c r="G29" s="86"/>
      <c r="H29" s="88"/>
      <c r="I29" s="88"/>
      <c r="J29" s="86"/>
      <c r="K29" s="86"/>
      <c r="L29" s="86"/>
      <c r="M29" s="86"/>
      <c r="N29" s="87"/>
      <c r="O29" s="87"/>
    </row>
    <row r="30" spans="1:15" x14ac:dyDescent="0.2">
      <c r="A30" s="8"/>
      <c r="B30" s="7"/>
      <c r="C30" s="7"/>
      <c r="D30" s="85"/>
      <c r="E30" s="88"/>
      <c r="F30" s="86"/>
      <c r="G30" s="86"/>
      <c r="H30" s="88"/>
      <c r="I30" s="88"/>
      <c r="J30" s="86"/>
      <c r="K30" s="86"/>
      <c r="L30" s="86"/>
      <c r="M30" s="86"/>
      <c r="N30" s="87"/>
      <c r="O30" s="87"/>
    </row>
    <row r="31" spans="1:15" x14ac:dyDescent="0.2">
      <c r="A31" s="8"/>
      <c r="B31" s="7"/>
      <c r="C31" s="7"/>
      <c r="D31" s="85"/>
      <c r="E31" s="88"/>
      <c r="F31" s="86"/>
      <c r="G31" s="86"/>
      <c r="H31" s="88"/>
      <c r="I31" s="88"/>
      <c r="J31" s="86"/>
      <c r="K31" s="86"/>
      <c r="L31" s="86"/>
      <c r="M31" s="86"/>
      <c r="N31" s="87"/>
      <c r="O31" s="87"/>
    </row>
    <row r="32" spans="1:15" x14ac:dyDescent="0.2">
      <c r="A32" s="8"/>
      <c r="B32" s="7"/>
      <c r="C32" s="7"/>
      <c r="D32" s="85"/>
      <c r="E32" s="88"/>
      <c r="F32" s="86"/>
      <c r="G32" s="86"/>
      <c r="H32" s="88"/>
      <c r="I32" s="88"/>
      <c r="J32" s="86"/>
      <c r="K32" s="86"/>
      <c r="L32" s="86"/>
      <c r="M32" s="86"/>
      <c r="N32" s="87"/>
      <c r="O32" s="87"/>
    </row>
    <row r="33" spans="1:15" x14ac:dyDescent="0.2">
      <c r="A33" s="8"/>
      <c r="B33" s="7"/>
      <c r="C33" s="7"/>
      <c r="D33" s="85"/>
      <c r="E33" s="88"/>
      <c r="F33" s="86"/>
      <c r="G33" s="86"/>
      <c r="H33" s="88"/>
      <c r="I33" s="88"/>
      <c r="J33" s="86"/>
      <c r="K33" s="86"/>
      <c r="L33" s="86"/>
      <c r="M33" s="86"/>
      <c r="N33" s="87"/>
      <c r="O33" s="87"/>
    </row>
    <row r="34" spans="1:15" x14ac:dyDescent="0.2">
      <c r="A34" s="8"/>
      <c r="B34" s="7"/>
      <c r="C34" s="7"/>
      <c r="D34" s="85"/>
      <c r="E34" s="88"/>
      <c r="F34" s="86"/>
      <c r="G34" s="86"/>
      <c r="H34" s="88"/>
      <c r="I34" s="88"/>
      <c r="J34" s="86"/>
      <c r="K34" s="86"/>
      <c r="L34" s="86"/>
      <c r="M34" s="86"/>
      <c r="N34" s="87"/>
      <c r="O34" s="87"/>
    </row>
    <row r="35" spans="1:15" x14ac:dyDescent="0.2">
      <c r="A35" s="8"/>
      <c r="B35" s="7"/>
      <c r="C35" s="7"/>
      <c r="D35" s="85"/>
      <c r="E35" s="88"/>
      <c r="F35" s="86"/>
      <c r="G35" s="86"/>
      <c r="H35" s="88"/>
      <c r="I35" s="88"/>
      <c r="J35" s="86"/>
      <c r="K35" s="86"/>
      <c r="L35" s="86"/>
      <c r="M35" s="86"/>
      <c r="N35" s="87"/>
      <c r="O35" s="87"/>
    </row>
    <row r="36" spans="1:15" x14ac:dyDescent="0.2">
      <c r="A36" s="8"/>
      <c r="B36" s="7"/>
      <c r="C36" s="7"/>
      <c r="D36" s="85"/>
      <c r="E36" s="88"/>
      <c r="F36" s="86"/>
      <c r="G36" s="86"/>
      <c r="H36" s="88"/>
      <c r="I36" s="88"/>
      <c r="J36" s="86"/>
      <c r="K36" s="86"/>
      <c r="L36" s="86"/>
      <c r="M36" s="86"/>
      <c r="N36" s="87"/>
      <c r="O36" s="87"/>
    </row>
    <row r="37" spans="1:15" x14ac:dyDescent="0.2">
      <c r="A37" s="8"/>
      <c r="B37" s="7"/>
      <c r="C37" s="7"/>
      <c r="D37" s="85"/>
      <c r="E37" s="88"/>
      <c r="F37" s="86"/>
      <c r="G37" s="86"/>
      <c r="H37" s="88"/>
      <c r="I37" s="88"/>
      <c r="J37" s="86"/>
      <c r="K37" s="86"/>
      <c r="L37" s="86"/>
      <c r="M37" s="86"/>
      <c r="N37" s="87"/>
      <c r="O37" s="87"/>
    </row>
    <row r="38" spans="1:15" x14ac:dyDescent="0.2">
      <c r="A38" s="8"/>
      <c r="B38" s="7"/>
      <c r="C38" s="7"/>
      <c r="D38" s="85"/>
      <c r="E38" s="88"/>
      <c r="F38" s="86"/>
      <c r="G38" s="86"/>
      <c r="H38" s="88"/>
      <c r="I38" s="88"/>
      <c r="J38" s="86"/>
      <c r="K38" s="86"/>
      <c r="L38" s="86"/>
      <c r="M38" s="86"/>
      <c r="N38" s="87"/>
      <c r="O38" s="87"/>
    </row>
    <row r="39" spans="1:15" x14ac:dyDescent="0.2">
      <c r="A39" s="8"/>
      <c r="B39" s="7"/>
      <c r="C39" s="7"/>
      <c r="D39" s="85"/>
      <c r="E39" s="88"/>
      <c r="F39" s="86"/>
      <c r="G39" s="86"/>
      <c r="H39" s="88"/>
      <c r="I39" s="88"/>
      <c r="J39" s="86"/>
      <c r="K39" s="86"/>
      <c r="L39" s="86"/>
      <c r="M39" s="86"/>
      <c r="N39" s="87"/>
      <c r="O39" s="87"/>
    </row>
    <row r="40" spans="1:15" x14ac:dyDescent="0.2">
      <c r="A40" s="8"/>
      <c r="B40" s="7"/>
      <c r="C40" s="7"/>
      <c r="D40" s="85"/>
      <c r="E40" s="88"/>
      <c r="F40" s="86"/>
      <c r="G40" s="86"/>
      <c r="H40" s="88"/>
      <c r="I40" s="88"/>
      <c r="J40" s="86"/>
      <c r="K40" s="86"/>
      <c r="L40" s="86"/>
      <c r="M40" s="86"/>
      <c r="N40" s="87"/>
      <c r="O40" s="87"/>
    </row>
    <row r="41" spans="1:15" x14ac:dyDescent="0.2">
      <c r="A41" s="8"/>
      <c r="B41" s="7"/>
      <c r="C41" s="7"/>
      <c r="D41" s="85"/>
      <c r="E41" s="88"/>
      <c r="F41" s="86"/>
      <c r="G41" s="86"/>
      <c r="H41" s="88"/>
      <c r="I41" s="88"/>
      <c r="J41" s="86"/>
      <c r="K41" s="86"/>
      <c r="L41" s="86"/>
      <c r="M41" s="86"/>
      <c r="N41" s="87"/>
      <c r="O41" s="87"/>
    </row>
    <row r="42" spans="1:15" x14ac:dyDescent="0.2">
      <c r="A42" s="8"/>
      <c r="B42" s="7"/>
      <c r="C42" s="7"/>
      <c r="D42" s="85"/>
      <c r="E42" s="88"/>
      <c r="F42" s="86"/>
      <c r="G42" s="86"/>
      <c r="H42" s="88"/>
      <c r="I42" s="88"/>
      <c r="J42" s="86"/>
      <c r="K42" s="86"/>
      <c r="L42" s="86"/>
      <c r="M42" s="86"/>
      <c r="N42" s="87"/>
      <c r="O42" s="87"/>
    </row>
    <row r="43" spans="1:15" x14ac:dyDescent="0.2">
      <c r="A43" s="8"/>
      <c r="B43" s="7"/>
      <c r="C43" s="7"/>
      <c r="D43" s="85"/>
      <c r="E43" s="88"/>
      <c r="F43" s="86"/>
      <c r="G43" s="86"/>
      <c r="H43" s="88"/>
      <c r="I43" s="88"/>
      <c r="J43" s="86"/>
      <c r="K43" s="86"/>
      <c r="L43" s="86"/>
      <c r="M43" s="86"/>
      <c r="N43" s="87"/>
      <c r="O43" s="87"/>
    </row>
    <row r="44" spans="1:15" x14ac:dyDescent="0.2">
      <c r="A44" s="8"/>
      <c r="B44" s="7"/>
      <c r="C44" s="7"/>
      <c r="D44" s="85"/>
      <c r="E44" s="88"/>
      <c r="F44" s="86"/>
      <c r="G44" s="86"/>
      <c r="H44" s="88"/>
      <c r="I44" s="88"/>
      <c r="J44" s="86"/>
      <c r="K44" s="86"/>
      <c r="L44" s="86"/>
      <c r="M44" s="86"/>
      <c r="N44" s="87"/>
      <c r="O44" s="87"/>
    </row>
    <row r="45" spans="1:15" x14ac:dyDescent="0.2">
      <c r="A45" s="8"/>
      <c r="B45" s="7"/>
      <c r="C45" s="7"/>
      <c r="D45" s="85"/>
      <c r="E45" s="88"/>
      <c r="F45" s="86"/>
      <c r="G45" s="86"/>
      <c r="H45" s="88"/>
      <c r="I45" s="88"/>
      <c r="J45" s="86"/>
      <c r="K45" s="86"/>
      <c r="L45" s="86"/>
      <c r="M45" s="86"/>
      <c r="N45" s="87"/>
      <c r="O45" s="87"/>
    </row>
    <row r="46" spans="1:15" x14ac:dyDescent="0.2">
      <c r="A46" s="8"/>
      <c r="B46" s="7"/>
      <c r="C46" s="7"/>
      <c r="D46" s="85"/>
      <c r="E46" s="88"/>
      <c r="F46" s="86"/>
      <c r="G46" s="86"/>
      <c r="H46" s="88"/>
      <c r="I46" s="88"/>
      <c r="J46" s="86"/>
      <c r="K46" s="86"/>
      <c r="L46" s="86"/>
      <c r="M46" s="86"/>
      <c r="N46" s="87"/>
      <c r="O46" s="87"/>
    </row>
    <row r="47" spans="1:15" x14ac:dyDescent="0.2">
      <c r="A47" s="8"/>
      <c r="B47" s="7"/>
      <c r="C47" s="7"/>
      <c r="D47" s="85"/>
      <c r="E47" s="88"/>
      <c r="F47" s="86"/>
      <c r="G47" s="86"/>
      <c r="H47" s="88"/>
      <c r="I47" s="88"/>
      <c r="J47" s="86"/>
      <c r="K47" s="86"/>
      <c r="L47" s="86"/>
      <c r="M47" s="86"/>
      <c r="N47" s="87"/>
      <c r="O47" s="87"/>
    </row>
    <row r="48" spans="1:15" x14ac:dyDescent="0.2">
      <c r="A48" s="8"/>
      <c r="B48" s="7"/>
      <c r="C48" s="7"/>
      <c r="D48" s="85"/>
      <c r="E48" s="88"/>
      <c r="F48" s="86"/>
      <c r="G48" s="86"/>
      <c r="H48" s="88"/>
      <c r="I48" s="88"/>
      <c r="J48" s="86"/>
      <c r="K48" s="86"/>
      <c r="L48" s="86"/>
      <c r="M48" s="86"/>
      <c r="N48" s="87"/>
      <c r="O48" s="87"/>
    </row>
    <row r="49" spans="1:15" x14ac:dyDescent="0.2">
      <c r="A49" s="8"/>
      <c r="B49" s="7"/>
      <c r="C49" s="7"/>
      <c r="D49" s="85"/>
      <c r="E49" s="88"/>
      <c r="F49" s="86"/>
      <c r="G49" s="86"/>
      <c r="H49" s="88"/>
      <c r="I49" s="88"/>
      <c r="J49" s="86"/>
      <c r="K49" s="86"/>
      <c r="L49" s="86"/>
      <c r="M49" s="86"/>
      <c r="N49" s="87"/>
      <c r="O49" s="87"/>
    </row>
    <row r="50" spans="1:15" x14ac:dyDescent="0.2">
      <c r="A50" s="8"/>
      <c r="B50" s="7"/>
      <c r="C50" s="7"/>
      <c r="D50" s="85"/>
      <c r="E50" s="88"/>
      <c r="F50" s="86"/>
      <c r="G50" s="86"/>
      <c r="H50" s="88"/>
      <c r="I50" s="88"/>
      <c r="J50" s="86"/>
      <c r="K50" s="86"/>
      <c r="L50" s="86"/>
      <c r="M50" s="86"/>
      <c r="N50" s="87"/>
      <c r="O50" s="87"/>
    </row>
    <row r="51" spans="1:15" x14ac:dyDescent="0.2">
      <c r="A51" s="8"/>
      <c r="B51" s="7"/>
      <c r="C51" s="7"/>
      <c r="D51" s="85"/>
      <c r="E51" s="88"/>
      <c r="F51" s="86"/>
      <c r="G51" s="86"/>
      <c r="H51" s="88"/>
      <c r="I51" s="88"/>
      <c r="J51" s="86"/>
      <c r="K51" s="86"/>
      <c r="L51" s="86"/>
      <c r="M51" s="86"/>
      <c r="N51" s="87"/>
      <c r="O51" s="87"/>
    </row>
    <row r="52" spans="1:15" x14ac:dyDescent="0.2">
      <c r="A52" s="8"/>
      <c r="B52" s="7"/>
      <c r="C52" s="7"/>
      <c r="D52" s="85"/>
      <c r="E52" s="88"/>
      <c r="F52" s="86"/>
      <c r="G52" s="86"/>
      <c r="H52" s="88"/>
      <c r="I52" s="88"/>
      <c r="J52" s="86"/>
      <c r="K52" s="86"/>
      <c r="L52" s="86"/>
      <c r="M52" s="86"/>
      <c r="N52" s="87"/>
      <c r="O52" s="87"/>
    </row>
    <row r="53" spans="1:15" x14ac:dyDescent="0.2">
      <c r="A53" s="8"/>
      <c r="B53" s="7"/>
      <c r="C53" s="7"/>
      <c r="D53" s="85"/>
      <c r="E53" s="88"/>
      <c r="F53" s="86"/>
      <c r="G53" s="86"/>
      <c r="H53" s="88"/>
      <c r="I53" s="88"/>
      <c r="J53" s="86"/>
      <c r="K53" s="86"/>
      <c r="L53" s="86"/>
      <c r="M53" s="86"/>
      <c r="N53" s="87"/>
      <c r="O53" s="87"/>
    </row>
    <row r="54" spans="1:15" x14ac:dyDescent="0.2">
      <c r="A54" s="8"/>
      <c r="B54" s="7"/>
      <c r="C54" s="7"/>
      <c r="D54" s="85"/>
      <c r="E54" s="88"/>
      <c r="F54" s="86"/>
      <c r="G54" s="86"/>
      <c r="H54" s="88"/>
      <c r="I54" s="88"/>
      <c r="J54" s="86"/>
      <c r="K54" s="86"/>
      <c r="L54" s="86"/>
      <c r="M54" s="86"/>
      <c r="N54" s="87"/>
      <c r="O54" s="87"/>
    </row>
    <row r="55" spans="1:15" x14ac:dyDescent="0.2">
      <c r="A55" s="8"/>
      <c r="B55" s="7"/>
      <c r="C55" s="7"/>
      <c r="D55" s="85"/>
      <c r="E55" s="88"/>
      <c r="F55" s="86"/>
      <c r="G55" s="86"/>
      <c r="H55" s="88"/>
      <c r="I55" s="88"/>
      <c r="J55" s="86"/>
      <c r="K55" s="86"/>
      <c r="L55" s="86"/>
      <c r="M55" s="86"/>
      <c r="N55" s="87"/>
      <c r="O55" s="87"/>
    </row>
    <row r="56" spans="1:15" x14ac:dyDescent="0.2">
      <c r="A56" s="8"/>
      <c r="B56" s="7"/>
      <c r="C56" s="7"/>
      <c r="D56" s="85"/>
      <c r="E56" s="88"/>
      <c r="F56" s="86"/>
      <c r="G56" s="86"/>
      <c r="H56" s="88"/>
      <c r="I56" s="88"/>
      <c r="J56" s="86"/>
      <c r="K56" s="86"/>
      <c r="L56" s="86"/>
      <c r="M56" s="86"/>
      <c r="N56" s="87"/>
      <c r="O56" s="87"/>
    </row>
    <row r="57" spans="1:15" x14ac:dyDescent="0.2">
      <c r="A57" s="8"/>
      <c r="B57" s="7"/>
      <c r="C57" s="7"/>
      <c r="D57" s="85"/>
      <c r="E57" s="88"/>
      <c r="F57" s="86"/>
      <c r="G57" s="86"/>
      <c r="H57" s="88"/>
      <c r="I57" s="88"/>
      <c r="J57" s="86"/>
      <c r="K57" s="86"/>
      <c r="L57" s="86"/>
      <c r="M57" s="86"/>
      <c r="N57" s="87"/>
      <c r="O57" s="87"/>
    </row>
    <row r="58" spans="1:15" x14ac:dyDescent="0.2">
      <c r="A58" s="8"/>
      <c r="B58" s="7"/>
      <c r="C58" s="7"/>
      <c r="D58" s="85"/>
      <c r="E58" s="88"/>
      <c r="F58" s="86"/>
      <c r="G58" s="86"/>
      <c r="H58" s="88"/>
      <c r="I58" s="88"/>
      <c r="J58" s="86"/>
      <c r="K58" s="86"/>
      <c r="L58" s="86"/>
      <c r="M58" s="86"/>
      <c r="N58" s="87"/>
      <c r="O58" s="87"/>
    </row>
    <row r="59" spans="1:15" x14ac:dyDescent="0.2">
      <c r="A59" s="8"/>
      <c r="B59" s="7"/>
      <c r="C59" s="7"/>
      <c r="D59" s="85"/>
      <c r="E59" s="88"/>
      <c r="F59" s="86"/>
      <c r="G59" s="86"/>
      <c r="H59" s="88"/>
      <c r="I59" s="88"/>
      <c r="J59" s="86"/>
      <c r="K59" s="86"/>
      <c r="L59" s="86"/>
      <c r="M59" s="86"/>
      <c r="N59" s="87"/>
      <c r="O59" s="87"/>
    </row>
    <row r="60" spans="1:15" x14ac:dyDescent="0.2">
      <c r="A60" s="8"/>
      <c r="B60" s="7"/>
      <c r="C60" s="7"/>
      <c r="D60" s="85"/>
      <c r="E60" s="88"/>
      <c r="F60" s="86"/>
      <c r="G60" s="86"/>
      <c r="H60" s="88"/>
      <c r="I60" s="88"/>
      <c r="J60" s="86"/>
      <c r="K60" s="86"/>
      <c r="L60" s="86"/>
      <c r="M60" s="86"/>
      <c r="N60" s="87"/>
      <c r="O60" s="87"/>
    </row>
    <row r="61" spans="1:15" x14ac:dyDescent="0.2">
      <c r="A61" s="8"/>
      <c r="B61" s="7"/>
      <c r="C61" s="7"/>
      <c r="D61" s="85"/>
      <c r="E61" s="88"/>
      <c r="F61" s="86"/>
      <c r="G61" s="86"/>
      <c r="H61" s="88"/>
      <c r="I61" s="88"/>
      <c r="J61" s="86"/>
      <c r="K61" s="86"/>
      <c r="L61" s="86"/>
      <c r="M61" s="86"/>
      <c r="N61" s="87"/>
      <c r="O61" s="87"/>
    </row>
    <row r="62" spans="1:15" x14ac:dyDescent="0.2">
      <c r="A62" s="8"/>
      <c r="B62" s="7"/>
      <c r="C62" s="7"/>
      <c r="D62" s="85"/>
      <c r="E62" s="88"/>
      <c r="F62" s="86"/>
      <c r="G62" s="86"/>
      <c r="H62" s="88"/>
      <c r="I62" s="88"/>
      <c r="J62" s="86"/>
      <c r="K62" s="86"/>
      <c r="L62" s="86"/>
      <c r="M62" s="86"/>
      <c r="N62" s="87"/>
      <c r="O62" s="87"/>
    </row>
    <row r="63" spans="1:15" x14ac:dyDescent="0.2">
      <c r="A63" s="8"/>
      <c r="B63" s="7"/>
      <c r="C63" s="7"/>
      <c r="D63" s="85"/>
      <c r="E63" s="88"/>
      <c r="F63" s="86"/>
      <c r="G63" s="86"/>
      <c r="H63" s="88"/>
      <c r="I63" s="88"/>
      <c r="J63" s="86"/>
      <c r="K63" s="86"/>
      <c r="L63" s="86"/>
      <c r="M63" s="86"/>
      <c r="N63" s="87"/>
      <c r="O63" s="87"/>
    </row>
    <row r="64" spans="1:15" x14ac:dyDescent="0.2">
      <c r="A64" s="8"/>
      <c r="B64" s="7"/>
      <c r="C64" s="7"/>
      <c r="D64" s="85"/>
      <c r="E64" s="88"/>
      <c r="F64" s="86"/>
      <c r="G64" s="86"/>
      <c r="H64" s="88"/>
      <c r="I64" s="88"/>
      <c r="J64" s="86"/>
      <c r="K64" s="86"/>
      <c r="L64" s="86"/>
      <c r="M64" s="86"/>
      <c r="N64" s="87"/>
      <c r="O64" s="87"/>
    </row>
    <row r="65" spans="1:15" x14ac:dyDescent="0.2">
      <c r="A65" s="8"/>
      <c r="B65" s="7"/>
      <c r="C65" s="7"/>
      <c r="D65" s="85"/>
      <c r="E65" s="88"/>
      <c r="F65" s="86"/>
      <c r="G65" s="86"/>
      <c r="H65" s="88"/>
      <c r="I65" s="88"/>
      <c r="J65" s="86"/>
      <c r="K65" s="86"/>
      <c r="L65" s="86"/>
      <c r="M65" s="86"/>
      <c r="N65" s="87"/>
      <c r="O65" s="87"/>
    </row>
    <row r="66" spans="1:15" x14ac:dyDescent="0.2">
      <c r="A66" s="8"/>
      <c r="B66" s="7"/>
      <c r="C66" s="7"/>
      <c r="D66" s="85"/>
      <c r="E66" s="88"/>
      <c r="F66" s="86"/>
      <c r="G66" s="86"/>
      <c r="H66" s="88"/>
      <c r="I66" s="88"/>
      <c r="J66" s="86"/>
      <c r="K66" s="86"/>
      <c r="L66" s="86"/>
      <c r="M66" s="86"/>
      <c r="N66" s="87"/>
      <c r="O66" s="87"/>
    </row>
    <row r="67" spans="1:15" x14ac:dyDescent="0.2">
      <c r="A67" s="8"/>
      <c r="B67" s="7"/>
      <c r="C67" s="7"/>
      <c r="D67" s="85"/>
      <c r="E67" s="88"/>
      <c r="F67" s="86"/>
      <c r="G67" s="86"/>
      <c r="H67" s="88"/>
      <c r="I67" s="88"/>
      <c r="J67" s="86"/>
      <c r="K67" s="86"/>
      <c r="L67" s="86"/>
      <c r="M67" s="86"/>
      <c r="N67" s="87"/>
      <c r="O67" s="87"/>
    </row>
    <row r="68" spans="1:15" x14ac:dyDescent="0.2">
      <c r="A68" s="8"/>
      <c r="B68" s="7"/>
      <c r="C68" s="7"/>
      <c r="D68" s="85"/>
      <c r="E68" s="88"/>
      <c r="F68" s="86"/>
      <c r="G68" s="86"/>
      <c r="H68" s="88"/>
      <c r="I68" s="88"/>
      <c r="J68" s="86"/>
      <c r="K68" s="86"/>
      <c r="L68" s="86"/>
      <c r="M68" s="86"/>
      <c r="N68" s="87"/>
      <c r="O68" s="87"/>
    </row>
    <row r="69" spans="1:15" x14ac:dyDescent="0.2">
      <c r="A69" s="8"/>
      <c r="B69" s="7"/>
      <c r="C69" s="7"/>
      <c r="D69" s="85"/>
      <c r="E69" s="88"/>
      <c r="F69" s="86"/>
      <c r="G69" s="86"/>
      <c r="H69" s="88"/>
      <c r="I69" s="88"/>
      <c r="J69" s="86"/>
      <c r="K69" s="86"/>
      <c r="L69" s="86"/>
      <c r="M69" s="86"/>
      <c r="N69" s="87"/>
      <c r="O69" s="87"/>
    </row>
    <row r="70" spans="1:15" x14ac:dyDescent="0.2">
      <c r="A70" s="8"/>
      <c r="B70" s="7"/>
      <c r="C70" s="7"/>
      <c r="D70" s="85"/>
      <c r="E70" s="88"/>
      <c r="F70" s="86"/>
      <c r="G70" s="86"/>
      <c r="H70" s="88"/>
      <c r="I70" s="88"/>
      <c r="J70" s="86"/>
      <c r="K70" s="86"/>
      <c r="L70" s="86"/>
      <c r="M70" s="86"/>
      <c r="N70" s="87"/>
      <c r="O70" s="87"/>
    </row>
    <row r="71" spans="1:15" x14ac:dyDescent="0.2">
      <c r="A71" s="8"/>
      <c r="B71" s="7"/>
      <c r="C71" s="7"/>
      <c r="D71" s="85"/>
      <c r="E71" s="88"/>
      <c r="F71" s="86"/>
      <c r="G71" s="86"/>
      <c r="H71" s="88"/>
      <c r="I71" s="88"/>
      <c r="J71" s="86"/>
      <c r="K71" s="86"/>
      <c r="L71" s="86"/>
      <c r="M71" s="86"/>
      <c r="N71" s="87"/>
      <c r="O71" s="87"/>
    </row>
    <row r="72" spans="1:15" x14ac:dyDescent="0.2">
      <c r="A72" s="8"/>
      <c r="B72" s="7"/>
      <c r="C72" s="7"/>
      <c r="D72" s="85"/>
      <c r="E72" s="88"/>
      <c r="F72" s="86"/>
      <c r="G72" s="86"/>
      <c r="H72" s="88"/>
      <c r="I72" s="88"/>
      <c r="J72" s="86"/>
      <c r="K72" s="86"/>
      <c r="L72" s="86"/>
      <c r="M72" s="86"/>
      <c r="N72" s="87"/>
      <c r="O72" s="87"/>
    </row>
    <row r="73" spans="1:15" x14ac:dyDescent="0.2">
      <c r="A73" s="8"/>
      <c r="B73" s="7"/>
      <c r="C73" s="7"/>
      <c r="D73" s="85"/>
      <c r="E73" s="88"/>
      <c r="F73" s="86"/>
      <c r="G73" s="86"/>
      <c r="H73" s="88"/>
      <c r="I73" s="88"/>
      <c r="J73" s="86"/>
      <c r="K73" s="86"/>
      <c r="L73" s="86"/>
      <c r="M73" s="86"/>
      <c r="N73" s="87"/>
      <c r="O73" s="87"/>
    </row>
    <row r="74" spans="1:15" x14ac:dyDescent="0.2">
      <c r="A74" s="8"/>
      <c r="B74" s="7"/>
      <c r="C74" s="7"/>
      <c r="D74" s="85"/>
      <c r="E74" s="88"/>
      <c r="F74" s="86"/>
      <c r="G74" s="86"/>
      <c r="H74" s="88"/>
      <c r="I74" s="88"/>
      <c r="J74" s="86"/>
      <c r="K74" s="86"/>
      <c r="L74" s="86"/>
      <c r="M74" s="86"/>
      <c r="N74" s="87"/>
      <c r="O74" s="87"/>
    </row>
    <row r="75" spans="1:15" x14ac:dyDescent="0.2">
      <c r="A75" s="8"/>
      <c r="B75" s="7"/>
      <c r="C75" s="7"/>
      <c r="D75" s="85"/>
      <c r="E75" s="88"/>
      <c r="F75" s="86"/>
      <c r="G75" s="86"/>
      <c r="H75" s="88"/>
      <c r="I75" s="88"/>
      <c r="J75" s="86"/>
      <c r="K75" s="86"/>
      <c r="L75" s="86"/>
      <c r="M75" s="86"/>
      <c r="N75" s="87"/>
      <c r="O75" s="87"/>
    </row>
    <row r="76" spans="1:15" x14ac:dyDescent="0.2">
      <c r="A76" s="8"/>
      <c r="B76" s="7"/>
      <c r="C76" s="7"/>
      <c r="D76" s="85"/>
      <c r="E76" s="88"/>
      <c r="F76" s="86"/>
      <c r="G76" s="86"/>
      <c r="H76" s="88"/>
      <c r="I76" s="88"/>
      <c r="J76" s="86"/>
      <c r="K76" s="86"/>
      <c r="L76" s="86"/>
      <c r="M76" s="86"/>
      <c r="N76" s="87"/>
      <c r="O76" s="87"/>
    </row>
    <row r="77" spans="1:15" x14ac:dyDescent="0.2">
      <c r="A77" s="8"/>
      <c r="B77" s="7"/>
      <c r="C77" s="7"/>
      <c r="D77" s="85"/>
      <c r="E77" s="88"/>
      <c r="F77" s="86"/>
      <c r="G77" s="86"/>
      <c r="H77" s="88"/>
      <c r="I77" s="88"/>
      <c r="J77" s="86"/>
      <c r="K77" s="86"/>
      <c r="L77" s="86"/>
      <c r="M77" s="86"/>
      <c r="N77" s="87"/>
      <c r="O77" s="87"/>
    </row>
    <row r="78" spans="1:15" x14ac:dyDescent="0.2">
      <c r="A78" s="8"/>
      <c r="B78" s="7"/>
      <c r="C78" s="7"/>
      <c r="D78" s="85"/>
      <c r="E78" s="88"/>
      <c r="F78" s="86"/>
      <c r="G78" s="86"/>
      <c r="H78" s="88"/>
      <c r="I78" s="88"/>
      <c r="J78" s="86"/>
      <c r="K78" s="86"/>
      <c r="L78" s="86"/>
      <c r="M78" s="86"/>
      <c r="N78" s="87"/>
      <c r="O78" s="87"/>
    </row>
    <row r="79" spans="1:15" x14ac:dyDescent="0.2">
      <c r="A79" s="8"/>
      <c r="B79" s="7"/>
      <c r="C79" s="7"/>
      <c r="D79" s="85"/>
      <c r="E79" s="88"/>
      <c r="F79" s="86"/>
      <c r="G79" s="86"/>
      <c r="H79" s="88"/>
      <c r="I79" s="88"/>
      <c r="J79" s="86"/>
      <c r="K79" s="86"/>
      <c r="L79" s="86"/>
      <c r="M79" s="86"/>
      <c r="N79" s="87"/>
      <c r="O79" s="87"/>
    </row>
    <row r="80" spans="1:15" x14ac:dyDescent="0.2">
      <c r="A80" s="8"/>
      <c r="B80" s="7"/>
      <c r="C80" s="7"/>
      <c r="D80" s="85"/>
      <c r="E80" s="88"/>
      <c r="F80" s="86"/>
      <c r="G80" s="86"/>
      <c r="H80" s="88"/>
      <c r="I80" s="88"/>
      <c r="J80" s="86"/>
      <c r="K80" s="86"/>
      <c r="L80" s="86"/>
      <c r="M80" s="86"/>
      <c r="N80" s="87"/>
      <c r="O80" s="87"/>
    </row>
    <row r="81" spans="1:15" x14ac:dyDescent="0.2">
      <c r="A81" s="8"/>
      <c r="B81" s="7"/>
      <c r="C81" s="7"/>
      <c r="D81" s="85"/>
      <c r="E81" s="88"/>
      <c r="F81" s="86"/>
      <c r="G81" s="86"/>
      <c r="H81" s="88"/>
      <c r="I81" s="88"/>
      <c r="J81" s="86"/>
      <c r="K81" s="86"/>
      <c r="L81" s="86"/>
      <c r="M81" s="86"/>
      <c r="N81" s="87"/>
      <c r="O81" s="87"/>
    </row>
    <row r="82" spans="1:15" x14ac:dyDescent="0.2">
      <c r="A82" s="8"/>
      <c r="B82" s="7"/>
      <c r="C82" s="7"/>
      <c r="D82" s="85"/>
      <c r="E82" s="88"/>
      <c r="F82" s="86"/>
      <c r="G82" s="86"/>
      <c r="H82" s="88"/>
      <c r="I82" s="88"/>
      <c r="J82" s="86"/>
      <c r="K82" s="86"/>
      <c r="L82" s="86"/>
      <c r="M82" s="86"/>
      <c r="N82" s="87"/>
      <c r="O82" s="87"/>
    </row>
    <row r="83" spans="1:15" x14ac:dyDescent="0.2">
      <c r="A83" s="8"/>
      <c r="B83" s="7"/>
      <c r="C83" s="7"/>
      <c r="D83" s="85"/>
      <c r="E83" s="88"/>
      <c r="F83" s="86"/>
      <c r="G83" s="86"/>
      <c r="H83" s="88"/>
      <c r="I83" s="88"/>
      <c r="J83" s="86"/>
      <c r="K83" s="86"/>
      <c r="L83" s="86"/>
      <c r="M83" s="86"/>
      <c r="N83" s="87"/>
      <c r="O83" s="87"/>
    </row>
    <row r="84" spans="1:15" x14ac:dyDescent="0.2">
      <c r="A84" s="8"/>
      <c r="B84" s="7"/>
      <c r="C84" s="7"/>
      <c r="D84" s="85"/>
      <c r="E84" s="88"/>
      <c r="F84" s="86"/>
      <c r="G84" s="86"/>
      <c r="H84" s="88"/>
      <c r="I84" s="88"/>
      <c r="J84" s="86"/>
      <c r="K84" s="86"/>
      <c r="L84" s="86"/>
      <c r="M84" s="86"/>
      <c r="N84" s="87"/>
      <c r="O84" s="87"/>
    </row>
    <row r="85" spans="1:15" x14ac:dyDescent="0.2">
      <c r="A85" s="8"/>
      <c r="B85" s="7"/>
      <c r="C85" s="7"/>
      <c r="D85" s="85"/>
      <c r="E85" s="88"/>
      <c r="F85" s="86"/>
      <c r="G85" s="86"/>
      <c r="H85" s="88"/>
      <c r="I85" s="88"/>
      <c r="J85" s="86"/>
      <c r="K85" s="86"/>
      <c r="L85" s="86"/>
      <c r="M85" s="86"/>
      <c r="N85" s="87"/>
      <c r="O85" s="87"/>
    </row>
    <row r="86" spans="1:15" x14ac:dyDescent="0.2">
      <c r="A86" s="8"/>
      <c r="B86" s="7"/>
      <c r="C86" s="7"/>
      <c r="D86" s="85"/>
      <c r="E86" s="88"/>
      <c r="F86" s="86"/>
      <c r="G86" s="86"/>
      <c r="H86" s="88"/>
      <c r="I86" s="88"/>
      <c r="J86" s="86"/>
      <c r="K86" s="86"/>
      <c r="L86" s="86"/>
      <c r="M86" s="86"/>
      <c r="N86" s="87"/>
      <c r="O86" s="87"/>
    </row>
    <row r="87" spans="1:15" x14ac:dyDescent="0.2">
      <c r="A87" s="8"/>
      <c r="B87" s="7"/>
      <c r="C87" s="7"/>
      <c r="D87" s="85"/>
      <c r="E87" s="88"/>
      <c r="F87" s="86"/>
      <c r="G87" s="86"/>
      <c r="H87" s="88"/>
      <c r="I87" s="88"/>
      <c r="J87" s="86"/>
      <c r="K87" s="86"/>
      <c r="L87" s="86"/>
      <c r="M87" s="86"/>
      <c r="N87" s="87"/>
      <c r="O87" s="87"/>
    </row>
    <row r="88" spans="1:15" x14ac:dyDescent="0.2">
      <c r="A88" s="8"/>
      <c r="B88" s="7"/>
      <c r="C88" s="7"/>
      <c r="D88" s="85"/>
      <c r="E88" s="88"/>
      <c r="F88" s="86"/>
      <c r="G88" s="86"/>
      <c r="H88" s="88"/>
      <c r="I88" s="88"/>
      <c r="J88" s="86"/>
      <c r="K88" s="86"/>
      <c r="L88" s="86"/>
      <c r="M88" s="86"/>
      <c r="N88" s="87"/>
      <c r="O88" s="87"/>
    </row>
    <row r="89" spans="1:15" x14ac:dyDescent="0.2">
      <c r="A89" s="8"/>
      <c r="B89" s="7"/>
      <c r="C89" s="7"/>
      <c r="D89" s="85"/>
      <c r="E89" s="88"/>
      <c r="F89" s="86"/>
      <c r="G89" s="86"/>
      <c r="H89" s="88"/>
      <c r="I89" s="88"/>
      <c r="J89" s="86"/>
      <c r="K89" s="86"/>
      <c r="L89" s="86"/>
      <c r="M89" s="86"/>
      <c r="N89" s="87"/>
      <c r="O89" s="87"/>
    </row>
    <row r="90" spans="1:15" x14ac:dyDescent="0.2">
      <c r="A90" s="8"/>
      <c r="B90" s="7"/>
      <c r="C90" s="7"/>
      <c r="D90" s="85"/>
      <c r="E90" s="88"/>
      <c r="F90" s="86"/>
      <c r="G90" s="86"/>
      <c r="H90" s="88"/>
      <c r="I90" s="88"/>
      <c r="J90" s="86"/>
      <c r="K90" s="86"/>
      <c r="L90" s="86"/>
      <c r="M90" s="86"/>
      <c r="N90" s="87"/>
      <c r="O90" s="87"/>
    </row>
    <row r="91" spans="1:15" x14ac:dyDescent="0.2">
      <c r="A91" s="8"/>
      <c r="B91" s="7"/>
      <c r="C91" s="7"/>
      <c r="D91" s="85"/>
      <c r="E91" s="88"/>
      <c r="F91" s="86"/>
      <c r="G91" s="86"/>
      <c r="H91" s="88"/>
      <c r="I91" s="88"/>
      <c r="J91" s="86"/>
      <c r="K91" s="86"/>
      <c r="L91" s="86"/>
      <c r="M91" s="86"/>
      <c r="N91" s="87"/>
      <c r="O91" s="87"/>
    </row>
    <row r="92" spans="1:15" x14ac:dyDescent="0.2">
      <c r="A92" s="8"/>
      <c r="B92" s="7"/>
      <c r="C92" s="7"/>
      <c r="D92" s="85"/>
      <c r="E92" s="88"/>
      <c r="F92" s="86"/>
      <c r="G92" s="86"/>
      <c r="H92" s="88"/>
      <c r="I92" s="88"/>
      <c r="J92" s="86"/>
      <c r="K92" s="86"/>
      <c r="L92" s="86"/>
      <c r="M92" s="86"/>
      <c r="N92" s="87"/>
      <c r="O92" s="87"/>
    </row>
    <row r="93" spans="1:15" x14ac:dyDescent="0.2">
      <c r="A93" s="8"/>
      <c r="B93" s="7"/>
      <c r="C93" s="7"/>
      <c r="D93" s="85"/>
      <c r="E93" s="88"/>
      <c r="F93" s="86"/>
      <c r="G93" s="86"/>
      <c r="H93" s="88"/>
      <c r="I93" s="88"/>
      <c r="J93" s="86"/>
      <c r="K93" s="86"/>
      <c r="L93" s="86"/>
      <c r="M93" s="86"/>
      <c r="N93" s="87"/>
      <c r="O93" s="87"/>
    </row>
    <row r="94" spans="1:15" x14ac:dyDescent="0.2">
      <c r="A94" s="8"/>
      <c r="B94" s="7"/>
      <c r="C94" s="7"/>
      <c r="D94" s="85"/>
      <c r="E94" s="88"/>
      <c r="F94" s="86"/>
      <c r="G94" s="86"/>
      <c r="H94" s="88"/>
      <c r="I94" s="88"/>
      <c r="J94" s="86"/>
      <c r="K94" s="86"/>
      <c r="L94" s="86"/>
      <c r="M94" s="86"/>
      <c r="N94" s="87"/>
      <c r="O94" s="87"/>
    </row>
    <row r="95" spans="1:15" x14ac:dyDescent="0.2">
      <c r="A95" s="8"/>
      <c r="B95" s="7"/>
      <c r="C95" s="7"/>
      <c r="D95" s="85"/>
      <c r="E95" s="88"/>
      <c r="F95" s="86"/>
      <c r="G95" s="86"/>
      <c r="H95" s="88"/>
      <c r="I95" s="88"/>
      <c r="J95" s="86"/>
      <c r="K95" s="86"/>
      <c r="L95" s="86"/>
      <c r="M95" s="86"/>
      <c r="N95" s="87"/>
      <c r="O95" s="87"/>
    </row>
    <row r="96" spans="1:15" x14ac:dyDescent="0.2">
      <c r="A96" s="8"/>
      <c r="B96" s="7"/>
      <c r="C96" s="7"/>
      <c r="D96" s="85"/>
      <c r="E96" s="88"/>
      <c r="F96" s="86"/>
      <c r="G96" s="86"/>
      <c r="H96" s="88"/>
      <c r="I96" s="88"/>
      <c r="J96" s="86"/>
      <c r="K96" s="86"/>
      <c r="L96" s="86"/>
      <c r="M96" s="86"/>
      <c r="N96" s="87"/>
      <c r="O96" s="87"/>
    </row>
    <row r="97" spans="1:15" x14ac:dyDescent="0.2">
      <c r="A97" s="8"/>
      <c r="B97" s="7"/>
      <c r="C97" s="7"/>
      <c r="D97" s="85"/>
      <c r="E97" s="88"/>
      <c r="F97" s="86"/>
      <c r="G97" s="86"/>
      <c r="H97" s="88"/>
      <c r="I97" s="88"/>
      <c r="J97" s="86"/>
      <c r="K97" s="86"/>
      <c r="L97" s="86"/>
      <c r="M97" s="86"/>
      <c r="N97" s="87"/>
      <c r="O97" s="87"/>
    </row>
    <row r="98" spans="1:15" x14ac:dyDescent="0.2">
      <c r="A98" s="8"/>
      <c r="B98" s="7"/>
      <c r="C98" s="7"/>
      <c r="D98" s="85"/>
      <c r="E98" s="88"/>
      <c r="F98" s="86"/>
      <c r="G98" s="86"/>
      <c r="H98" s="88"/>
      <c r="I98" s="88"/>
      <c r="J98" s="86"/>
      <c r="K98" s="86"/>
      <c r="L98" s="86"/>
      <c r="M98" s="86"/>
      <c r="N98" s="87"/>
      <c r="O98" s="87"/>
    </row>
    <row r="99" spans="1:15" x14ac:dyDescent="0.2">
      <c r="A99" s="8"/>
      <c r="B99" s="7"/>
      <c r="C99" s="7"/>
      <c r="D99" s="85"/>
      <c r="E99" s="88"/>
      <c r="F99" s="86"/>
      <c r="G99" s="86"/>
      <c r="H99" s="88"/>
      <c r="I99" s="88"/>
      <c r="J99" s="86"/>
      <c r="K99" s="86"/>
      <c r="L99" s="86"/>
      <c r="M99" s="86"/>
      <c r="N99" s="87"/>
      <c r="O99" s="87"/>
    </row>
    <row r="100" spans="1:15" x14ac:dyDescent="0.2">
      <c r="A100" s="8"/>
      <c r="B100" s="7"/>
      <c r="C100" s="7"/>
      <c r="D100" s="85"/>
      <c r="E100" s="88"/>
      <c r="F100" s="86"/>
      <c r="G100" s="86"/>
      <c r="H100" s="88"/>
      <c r="I100" s="88"/>
      <c r="J100" s="86"/>
      <c r="K100" s="86"/>
      <c r="L100" s="86"/>
      <c r="M100" s="86"/>
      <c r="N100" s="87"/>
      <c r="O100" s="87"/>
    </row>
    <row r="101" spans="1:15" x14ac:dyDescent="0.2">
      <c r="A101" s="8"/>
      <c r="B101" s="7"/>
      <c r="C101" s="7"/>
      <c r="D101" s="85"/>
      <c r="E101" s="88"/>
      <c r="F101" s="86"/>
      <c r="G101" s="86"/>
      <c r="H101" s="88"/>
      <c r="I101" s="88"/>
      <c r="J101" s="86"/>
      <c r="K101" s="86"/>
      <c r="L101" s="86"/>
      <c r="M101" s="86"/>
      <c r="N101" s="87"/>
      <c r="O101" s="87"/>
    </row>
    <row r="102" spans="1:15" x14ac:dyDescent="0.2">
      <c r="A102" s="8"/>
      <c r="B102" s="7"/>
      <c r="C102" s="7"/>
      <c r="D102" s="85"/>
      <c r="E102" s="88"/>
      <c r="F102" s="86"/>
      <c r="G102" s="86"/>
      <c r="H102" s="88"/>
      <c r="I102" s="88"/>
      <c r="J102" s="86"/>
      <c r="K102" s="86"/>
      <c r="L102" s="86"/>
      <c r="M102" s="86"/>
      <c r="N102" s="87"/>
      <c r="O102" s="87"/>
    </row>
    <row r="103" spans="1:15" x14ac:dyDescent="0.2">
      <c r="A103" s="8"/>
      <c r="B103" s="7"/>
      <c r="C103" s="7"/>
      <c r="D103" s="85"/>
      <c r="E103" s="88"/>
      <c r="F103" s="86"/>
      <c r="G103" s="86"/>
      <c r="H103" s="88"/>
      <c r="I103" s="88"/>
      <c r="J103" s="86"/>
      <c r="K103" s="86"/>
      <c r="L103" s="86"/>
      <c r="M103" s="86"/>
      <c r="N103" s="87"/>
      <c r="O103" s="87"/>
    </row>
    <row r="104" spans="1:15" x14ac:dyDescent="0.2">
      <c r="A104" s="8"/>
      <c r="B104" s="7"/>
      <c r="C104" s="7"/>
      <c r="D104" s="85"/>
      <c r="E104" s="88"/>
      <c r="F104" s="86"/>
      <c r="G104" s="86"/>
      <c r="H104" s="88"/>
      <c r="I104" s="88"/>
      <c r="J104" s="86"/>
      <c r="K104" s="86"/>
      <c r="L104" s="86"/>
      <c r="M104" s="86"/>
      <c r="N104" s="87"/>
      <c r="O104" s="87"/>
    </row>
    <row r="105" spans="1:15" x14ac:dyDescent="0.2">
      <c r="A105" s="8"/>
      <c r="B105" s="7"/>
      <c r="C105" s="7"/>
      <c r="D105" s="85"/>
      <c r="E105" s="88"/>
      <c r="F105" s="86"/>
      <c r="G105" s="86"/>
      <c r="H105" s="88"/>
      <c r="I105" s="88"/>
      <c r="J105" s="86"/>
      <c r="K105" s="86"/>
      <c r="L105" s="86"/>
      <c r="M105" s="86"/>
      <c r="N105" s="87"/>
      <c r="O105" s="87"/>
    </row>
    <row r="106" spans="1:15" x14ac:dyDescent="0.2">
      <c r="A106" s="8"/>
      <c r="B106" s="7"/>
      <c r="C106" s="7"/>
      <c r="D106" s="85"/>
      <c r="E106" s="88"/>
      <c r="F106" s="86"/>
      <c r="G106" s="86"/>
      <c r="H106" s="88"/>
      <c r="I106" s="88"/>
      <c r="J106" s="86"/>
      <c r="K106" s="86"/>
      <c r="L106" s="86"/>
      <c r="M106" s="86"/>
      <c r="N106" s="87"/>
      <c r="O106" s="87"/>
    </row>
    <row r="107" spans="1:15" x14ac:dyDescent="0.2">
      <c r="A107" s="8"/>
      <c r="B107" s="7"/>
      <c r="C107" s="7"/>
      <c r="D107" s="85"/>
      <c r="E107" s="88"/>
      <c r="F107" s="86"/>
      <c r="G107" s="86"/>
      <c r="H107" s="88"/>
      <c r="I107" s="88"/>
      <c r="J107" s="86"/>
      <c r="K107" s="86"/>
      <c r="L107" s="86"/>
      <c r="M107" s="86"/>
      <c r="N107" s="87"/>
      <c r="O107" s="87"/>
    </row>
    <row r="108" spans="1:15" x14ac:dyDescent="0.2">
      <c r="A108" s="8"/>
      <c r="B108" s="7"/>
      <c r="C108" s="7"/>
      <c r="D108" s="85"/>
      <c r="E108" s="88"/>
      <c r="F108" s="86"/>
      <c r="G108" s="86"/>
      <c r="H108" s="88"/>
      <c r="I108" s="88"/>
      <c r="J108" s="86"/>
      <c r="K108" s="86"/>
      <c r="L108" s="86"/>
      <c r="M108" s="86"/>
      <c r="N108" s="87"/>
      <c r="O108" s="87"/>
    </row>
    <row r="109" spans="1:15" x14ac:dyDescent="0.2">
      <c r="A109" s="8"/>
      <c r="B109" s="7"/>
      <c r="C109" s="7"/>
      <c r="D109" s="85"/>
      <c r="E109" s="88"/>
      <c r="F109" s="86"/>
      <c r="G109" s="86"/>
      <c r="H109" s="88"/>
      <c r="I109" s="88"/>
      <c r="J109" s="86"/>
      <c r="K109" s="86"/>
      <c r="L109" s="86"/>
      <c r="M109" s="86"/>
      <c r="N109" s="87"/>
      <c r="O109" s="87"/>
    </row>
    <row r="110" spans="1:15" x14ac:dyDescent="0.2">
      <c r="A110" s="8"/>
      <c r="B110" s="7"/>
      <c r="C110" s="7"/>
      <c r="D110" s="85"/>
      <c r="E110" s="88"/>
      <c r="F110" s="86"/>
      <c r="G110" s="86"/>
      <c r="H110" s="88"/>
      <c r="I110" s="88"/>
      <c r="J110" s="86"/>
      <c r="K110" s="86"/>
      <c r="L110" s="86"/>
      <c r="M110" s="86"/>
      <c r="N110" s="87"/>
      <c r="O110" s="87"/>
    </row>
    <row r="111" spans="1:15" x14ac:dyDescent="0.2">
      <c r="A111" s="8"/>
      <c r="B111" s="7"/>
      <c r="C111" s="7"/>
      <c r="D111" s="85"/>
      <c r="E111" s="88"/>
      <c r="F111" s="86"/>
      <c r="G111" s="86"/>
      <c r="H111" s="88"/>
      <c r="I111" s="88"/>
      <c r="J111" s="86"/>
      <c r="K111" s="86"/>
      <c r="L111" s="86"/>
      <c r="M111" s="86"/>
      <c r="N111" s="87"/>
      <c r="O111" s="87"/>
    </row>
    <row r="112" spans="1:15" x14ac:dyDescent="0.2">
      <c r="A112" s="8"/>
      <c r="B112" s="7"/>
      <c r="C112" s="7"/>
      <c r="D112" s="85"/>
      <c r="E112" s="88"/>
      <c r="F112" s="86"/>
      <c r="G112" s="86"/>
      <c r="H112" s="88"/>
      <c r="I112" s="88"/>
      <c r="J112" s="86"/>
      <c r="K112" s="86"/>
      <c r="L112" s="86"/>
      <c r="M112" s="86"/>
      <c r="N112" s="87"/>
      <c r="O112" s="87"/>
    </row>
    <row r="113" spans="1:15" x14ac:dyDescent="0.2">
      <c r="A113" s="8"/>
      <c r="B113" s="7"/>
      <c r="C113" s="7"/>
      <c r="D113" s="85"/>
      <c r="E113" s="88"/>
      <c r="F113" s="86"/>
      <c r="G113" s="86"/>
      <c r="H113" s="88"/>
      <c r="I113" s="88"/>
      <c r="J113" s="86"/>
      <c r="K113" s="86"/>
      <c r="L113" s="86"/>
      <c r="M113" s="86"/>
      <c r="N113" s="87"/>
      <c r="O113" s="87"/>
    </row>
    <row r="114" spans="1:15" x14ac:dyDescent="0.2">
      <c r="A114" s="8"/>
      <c r="B114" s="7"/>
      <c r="C114" s="7"/>
      <c r="D114" s="85"/>
      <c r="E114" s="88"/>
      <c r="F114" s="86"/>
      <c r="G114" s="86"/>
      <c r="H114" s="88"/>
      <c r="I114" s="88"/>
      <c r="J114" s="86"/>
      <c r="K114" s="86"/>
      <c r="L114" s="86"/>
      <c r="M114" s="86"/>
      <c r="N114" s="87"/>
      <c r="O114" s="87"/>
    </row>
    <row r="115" spans="1:15" x14ac:dyDescent="0.2">
      <c r="A115" s="8"/>
      <c r="B115" s="7"/>
      <c r="C115" s="7"/>
      <c r="D115" s="85"/>
      <c r="E115" s="88"/>
      <c r="F115" s="86"/>
      <c r="G115" s="86"/>
      <c r="H115" s="88"/>
      <c r="I115" s="88"/>
      <c r="J115" s="86"/>
      <c r="K115" s="86"/>
      <c r="L115" s="86"/>
      <c r="M115" s="86"/>
      <c r="N115" s="87"/>
      <c r="O115" s="87"/>
    </row>
    <row r="116" spans="1:15" x14ac:dyDescent="0.2">
      <c r="A116" s="8"/>
      <c r="B116" s="7"/>
      <c r="C116" s="7"/>
      <c r="D116" s="85"/>
      <c r="E116" s="88"/>
      <c r="F116" s="86"/>
      <c r="G116" s="86"/>
      <c r="H116" s="88"/>
      <c r="I116" s="88"/>
      <c r="J116" s="86"/>
      <c r="K116" s="86"/>
      <c r="L116" s="86"/>
      <c r="M116" s="86"/>
      <c r="N116" s="87"/>
      <c r="O116" s="87"/>
    </row>
    <row r="117" spans="1:15" x14ac:dyDescent="0.2">
      <c r="A117" s="8"/>
      <c r="B117" s="7"/>
      <c r="C117" s="7"/>
      <c r="D117" s="85"/>
      <c r="E117" s="88"/>
      <c r="F117" s="86"/>
      <c r="G117" s="86"/>
      <c r="H117" s="88"/>
      <c r="I117" s="88"/>
      <c r="J117" s="86"/>
      <c r="K117" s="86"/>
      <c r="L117" s="86"/>
      <c r="M117" s="86"/>
      <c r="N117" s="87"/>
      <c r="O117" s="87"/>
    </row>
    <row r="118" spans="1:15" x14ac:dyDescent="0.2">
      <c r="A118" s="8"/>
      <c r="B118" s="7"/>
      <c r="C118" s="7"/>
      <c r="D118" s="85"/>
      <c r="E118" s="88"/>
      <c r="F118" s="86"/>
      <c r="G118" s="86"/>
      <c r="H118" s="88"/>
      <c r="I118" s="88"/>
      <c r="J118" s="86"/>
      <c r="K118" s="86"/>
      <c r="L118" s="86"/>
      <c r="M118" s="86"/>
      <c r="N118" s="87"/>
      <c r="O118" s="87"/>
    </row>
    <row r="119" spans="1:15" x14ac:dyDescent="0.2">
      <c r="A119" s="8"/>
      <c r="B119" s="7"/>
      <c r="C119" s="7"/>
      <c r="D119" s="85"/>
      <c r="E119" s="88"/>
      <c r="F119" s="86"/>
      <c r="G119" s="86"/>
      <c r="H119" s="88"/>
      <c r="I119" s="88"/>
      <c r="J119" s="86"/>
      <c r="K119" s="86"/>
      <c r="L119" s="86"/>
      <c r="M119" s="86"/>
      <c r="N119" s="87"/>
      <c r="O119" s="87"/>
    </row>
    <row r="120" spans="1:15" x14ac:dyDescent="0.2">
      <c r="A120" s="8"/>
      <c r="B120" s="7"/>
      <c r="C120" s="7"/>
      <c r="D120" s="85"/>
      <c r="E120" s="88"/>
      <c r="F120" s="86"/>
      <c r="G120" s="86"/>
      <c r="H120" s="88"/>
      <c r="I120" s="88"/>
      <c r="J120" s="86"/>
      <c r="K120" s="86"/>
      <c r="L120" s="86"/>
      <c r="M120" s="86"/>
      <c r="N120" s="87"/>
      <c r="O120" s="87"/>
    </row>
    <row r="121" spans="1:15" x14ac:dyDescent="0.2">
      <c r="A121" s="8"/>
      <c r="B121" s="7"/>
      <c r="C121" s="7"/>
      <c r="D121" s="85"/>
      <c r="E121" s="88"/>
      <c r="F121" s="86"/>
      <c r="G121" s="86"/>
      <c r="H121" s="88"/>
      <c r="I121" s="88"/>
      <c r="J121" s="86"/>
      <c r="K121" s="86"/>
      <c r="L121" s="86"/>
      <c r="M121" s="86"/>
      <c r="N121" s="87"/>
      <c r="O121" s="87"/>
    </row>
    <row r="122" spans="1:15" x14ac:dyDescent="0.2">
      <c r="A122" s="8"/>
      <c r="B122" s="7"/>
      <c r="C122" s="7"/>
      <c r="D122" s="85"/>
      <c r="E122" s="88"/>
      <c r="F122" s="86"/>
      <c r="G122" s="86"/>
      <c r="H122" s="88"/>
      <c r="I122" s="88"/>
      <c r="J122" s="86"/>
      <c r="K122" s="86"/>
      <c r="L122" s="86"/>
      <c r="M122" s="86"/>
      <c r="N122" s="87"/>
      <c r="O122" s="87"/>
    </row>
    <row r="123" spans="1:15" x14ac:dyDescent="0.2">
      <c r="A123" s="8"/>
      <c r="B123" s="7"/>
      <c r="C123" s="7"/>
      <c r="D123" s="85"/>
      <c r="E123" s="88"/>
      <c r="F123" s="86"/>
      <c r="G123" s="86"/>
      <c r="H123" s="88"/>
      <c r="I123" s="88"/>
      <c r="J123" s="86"/>
      <c r="K123" s="86"/>
      <c r="L123" s="86"/>
      <c r="M123" s="86"/>
      <c r="N123" s="87"/>
      <c r="O123" s="87"/>
    </row>
    <row r="124" spans="1:15" x14ac:dyDescent="0.2">
      <c r="A124" s="8"/>
      <c r="B124" s="7"/>
      <c r="C124" s="7"/>
      <c r="D124" s="85"/>
      <c r="E124" s="88"/>
      <c r="F124" s="86"/>
      <c r="G124" s="86"/>
      <c r="H124" s="88"/>
      <c r="I124" s="88"/>
      <c r="J124" s="86"/>
      <c r="K124" s="86"/>
      <c r="L124" s="86"/>
      <c r="M124" s="86"/>
      <c r="N124" s="87"/>
      <c r="O124" s="87"/>
    </row>
    <row r="125" spans="1:15" x14ac:dyDescent="0.2">
      <c r="A125" s="8"/>
      <c r="B125" s="7"/>
      <c r="C125" s="7"/>
      <c r="D125" s="85"/>
      <c r="E125" s="88"/>
      <c r="F125" s="86"/>
      <c r="G125" s="86"/>
      <c r="H125" s="88"/>
      <c r="I125" s="88"/>
      <c r="J125" s="86"/>
      <c r="K125" s="86"/>
      <c r="L125" s="86"/>
      <c r="M125" s="86"/>
      <c r="N125" s="87"/>
      <c r="O125" s="87"/>
    </row>
    <row r="126" spans="1:15" x14ac:dyDescent="0.2">
      <c r="A126" s="8"/>
      <c r="B126" s="7"/>
      <c r="C126" s="7"/>
      <c r="D126" s="85"/>
      <c r="E126" s="88"/>
      <c r="F126" s="86"/>
      <c r="G126" s="86"/>
      <c r="H126" s="88"/>
      <c r="I126" s="88"/>
      <c r="J126" s="86"/>
      <c r="K126" s="86"/>
      <c r="L126" s="86"/>
      <c r="M126" s="86"/>
      <c r="N126" s="87"/>
      <c r="O126" s="87"/>
    </row>
    <row r="127" spans="1:15" x14ac:dyDescent="0.2">
      <c r="A127" s="8"/>
      <c r="B127" s="7"/>
      <c r="C127" s="7"/>
      <c r="D127" s="85"/>
      <c r="E127" s="88"/>
      <c r="F127" s="86"/>
      <c r="G127" s="86"/>
      <c r="H127" s="88"/>
      <c r="I127" s="88"/>
      <c r="J127" s="86"/>
      <c r="K127" s="86"/>
      <c r="L127" s="86"/>
      <c r="M127" s="86"/>
      <c r="N127" s="87"/>
      <c r="O127" s="87"/>
    </row>
    <row r="128" spans="1:15" x14ac:dyDescent="0.2">
      <c r="A128" s="8"/>
      <c r="B128" s="7"/>
      <c r="C128" s="7"/>
      <c r="D128" s="85"/>
      <c r="E128" s="88"/>
      <c r="F128" s="86"/>
      <c r="G128" s="86"/>
      <c r="H128" s="88"/>
      <c r="I128" s="88"/>
      <c r="J128" s="86"/>
      <c r="K128" s="86"/>
      <c r="L128" s="86"/>
      <c r="M128" s="86"/>
      <c r="N128" s="87"/>
      <c r="O128" s="87"/>
    </row>
    <row r="129" spans="1:15" x14ac:dyDescent="0.2">
      <c r="A129" s="8"/>
      <c r="B129" s="7"/>
      <c r="C129" s="7"/>
      <c r="D129" s="85"/>
      <c r="E129" s="88"/>
      <c r="F129" s="86"/>
      <c r="G129" s="86"/>
      <c r="H129" s="88"/>
      <c r="I129" s="88"/>
      <c r="J129" s="86"/>
      <c r="K129" s="86"/>
      <c r="L129" s="86"/>
      <c r="M129" s="86"/>
      <c r="N129" s="87"/>
      <c r="O129" s="87"/>
    </row>
    <row r="130" spans="1:15" x14ac:dyDescent="0.2">
      <c r="A130" s="8"/>
      <c r="B130" s="7"/>
      <c r="C130" s="7"/>
      <c r="D130" s="85"/>
      <c r="E130" s="88"/>
      <c r="F130" s="86"/>
      <c r="G130" s="86"/>
      <c r="H130" s="88"/>
      <c r="I130" s="88"/>
      <c r="J130" s="86"/>
      <c r="K130" s="86"/>
      <c r="L130" s="86"/>
      <c r="M130" s="86"/>
      <c r="N130" s="87"/>
      <c r="O130" s="87"/>
    </row>
    <row r="131" spans="1:15" x14ac:dyDescent="0.2">
      <c r="A131" s="8"/>
      <c r="B131" s="7"/>
      <c r="C131" s="7"/>
      <c r="D131" s="85"/>
      <c r="E131" s="88"/>
      <c r="F131" s="86"/>
      <c r="G131" s="86"/>
      <c r="H131" s="88"/>
      <c r="I131" s="88"/>
      <c r="J131" s="86"/>
      <c r="K131" s="86"/>
      <c r="L131" s="86"/>
      <c r="M131" s="86"/>
      <c r="N131" s="87"/>
      <c r="O131" s="87"/>
    </row>
    <row r="132" spans="1:15" x14ac:dyDescent="0.2">
      <c r="A132" s="8"/>
      <c r="B132" s="7"/>
      <c r="C132" s="7"/>
      <c r="D132" s="85"/>
      <c r="E132" s="88"/>
      <c r="F132" s="86"/>
      <c r="G132" s="86"/>
      <c r="H132" s="88"/>
      <c r="I132" s="88"/>
      <c r="J132" s="86"/>
      <c r="K132" s="86"/>
      <c r="L132" s="86"/>
      <c r="M132" s="86"/>
      <c r="N132" s="87"/>
      <c r="O132" s="87"/>
    </row>
    <row r="133" spans="1:15" x14ac:dyDescent="0.2">
      <c r="A133" s="8"/>
      <c r="B133" s="7"/>
      <c r="C133" s="7"/>
      <c r="D133" s="85"/>
      <c r="E133" s="88"/>
      <c r="F133" s="86"/>
      <c r="G133" s="86"/>
      <c r="H133" s="88"/>
      <c r="I133" s="88"/>
      <c r="J133" s="86"/>
      <c r="K133" s="86"/>
      <c r="L133" s="86"/>
      <c r="M133" s="86"/>
      <c r="N133" s="87"/>
      <c r="O133" s="87"/>
    </row>
    <row r="134" spans="1:15" x14ac:dyDescent="0.2">
      <c r="A134" s="8"/>
      <c r="B134" s="7"/>
      <c r="C134" s="7"/>
      <c r="D134" s="85"/>
      <c r="E134" s="88"/>
      <c r="F134" s="86"/>
      <c r="G134" s="86"/>
      <c r="H134" s="88"/>
      <c r="I134" s="88"/>
      <c r="J134" s="86"/>
      <c r="K134" s="86"/>
      <c r="L134" s="86"/>
      <c r="M134" s="86"/>
      <c r="N134" s="87"/>
      <c r="O134" s="87"/>
    </row>
    <row r="135" spans="1:15" x14ac:dyDescent="0.2">
      <c r="A135" s="8"/>
      <c r="B135" s="7"/>
      <c r="C135" s="7"/>
      <c r="D135" s="85"/>
      <c r="E135" s="88"/>
      <c r="F135" s="86"/>
      <c r="G135" s="86"/>
      <c r="H135" s="88"/>
      <c r="I135" s="88"/>
      <c r="J135" s="86"/>
      <c r="K135" s="86"/>
      <c r="L135" s="86"/>
      <c r="M135" s="86"/>
      <c r="N135" s="87"/>
      <c r="O135" s="87"/>
    </row>
    <row r="136" spans="1:15" x14ac:dyDescent="0.2">
      <c r="A136" s="8"/>
      <c r="B136" s="7"/>
      <c r="C136" s="7"/>
      <c r="D136" s="85"/>
      <c r="E136" s="88"/>
      <c r="F136" s="86"/>
      <c r="G136" s="86"/>
      <c r="H136" s="88"/>
      <c r="I136" s="88"/>
      <c r="J136" s="86"/>
      <c r="K136" s="86"/>
      <c r="L136" s="86"/>
      <c r="M136" s="86"/>
      <c r="N136" s="87"/>
      <c r="O136" s="87"/>
    </row>
    <row r="137" spans="1:15" x14ac:dyDescent="0.2">
      <c r="A137" s="8"/>
      <c r="B137" s="7"/>
      <c r="C137" s="7"/>
      <c r="D137" s="85"/>
      <c r="E137" s="88"/>
      <c r="F137" s="86"/>
      <c r="G137" s="86"/>
      <c r="H137" s="88"/>
      <c r="I137" s="88"/>
      <c r="J137" s="86"/>
      <c r="K137" s="86"/>
      <c r="L137" s="86"/>
      <c r="M137" s="86"/>
      <c r="N137" s="87"/>
      <c r="O137" s="87"/>
    </row>
    <row r="138" spans="1:15" x14ac:dyDescent="0.2">
      <c r="A138" s="8"/>
      <c r="B138" s="7"/>
      <c r="C138" s="7"/>
      <c r="D138" s="85"/>
      <c r="E138" s="88"/>
      <c r="F138" s="86"/>
      <c r="G138" s="86"/>
      <c r="H138" s="88"/>
      <c r="I138" s="88"/>
      <c r="J138" s="86"/>
      <c r="K138" s="86"/>
      <c r="L138" s="86"/>
      <c r="M138" s="86"/>
      <c r="N138" s="87"/>
      <c r="O138" s="87"/>
    </row>
    <row r="139" spans="1:15" x14ac:dyDescent="0.2">
      <c r="A139" s="8"/>
      <c r="B139" s="7"/>
      <c r="C139" s="7"/>
      <c r="D139" s="85"/>
      <c r="E139" s="88"/>
      <c r="F139" s="86"/>
      <c r="G139" s="86"/>
      <c r="H139" s="88"/>
      <c r="I139" s="88"/>
      <c r="J139" s="86"/>
      <c r="K139" s="86"/>
      <c r="L139" s="86"/>
      <c r="M139" s="86"/>
      <c r="N139" s="87"/>
      <c r="O139" s="87"/>
    </row>
    <row r="140" spans="1:15" x14ac:dyDescent="0.2">
      <c r="A140" s="8"/>
      <c r="B140" s="7"/>
      <c r="C140" s="7"/>
      <c r="D140" s="85"/>
      <c r="E140" s="88"/>
      <c r="F140" s="86"/>
      <c r="G140" s="86"/>
      <c r="H140" s="88"/>
      <c r="I140" s="88"/>
      <c r="J140" s="86"/>
      <c r="K140" s="86"/>
      <c r="L140" s="86"/>
      <c r="M140" s="86"/>
      <c r="N140" s="87"/>
      <c r="O140" s="87"/>
    </row>
    <row r="141" spans="1:15" x14ac:dyDescent="0.2">
      <c r="A141" s="8"/>
      <c r="B141" s="7"/>
      <c r="C141" s="7"/>
      <c r="D141" s="85"/>
      <c r="E141" s="88"/>
      <c r="F141" s="86"/>
      <c r="G141" s="86"/>
      <c r="H141" s="88"/>
      <c r="I141" s="88"/>
      <c r="J141" s="86"/>
      <c r="K141" s="86"/>
      <c r="L141" s="86"/>
      <c r="M141" s="86"/>
      <c r="N141" s="87"/>
      <c r="O141" s="87"/>
    </row>
    <row r="142" spans="1:15" x14ac:dyDescent="0.2">
      <c r="A142" s="8"/>
      <c r="B142" s="7"/>
      <c r="C142" s="7"/>
      <c r="D142" s="85"/>
      <c r="E142" s="88"/>
      <c r="F142" s="86"/>
      <c r="G142" s="86"/>
      <c r="H142" s="88"/>
      <c r="I142" s="88"/>
      <c r="J142" s="86"/>
      <c r="K142" s="86"/>
      <c r="L142" s="86"/>
      <c r="M142" s="86"/>
      <c r="N142" s="87"/>
      <c r="O142" s="87"/>
    </row>
    <row r="143" spans="1:15" x14ac:dyDescent="0.2">
      <c r="A143" s="8"/>
      <c r="B143" s="7"/>
      <c r="C143" s="7"/>
      <c r="D143" s="85"/>
      <c r="E143" s="88"/>
      <c r="F143" s="86"/>
      <c r="G143" s="86"/>
      <c r="H143" s="88"/>
      <c r="I143" s="88"/>
      <c r="J143" s="86"/>
      <c r="K143" s="86"/>
      <c r="L143" s="86"/>
      <c r="M143" s="86"/>
      <c r="N143" s="87"/>
      <c r="O143" s="87"/>
    </row>
    <row r="144" spans="1:15" x14ac:dyDescent="0.2">
      <c r="A144" s="8"/>
      <c r="B144" s="7"/>
      <c r="C144" s="7"/>
      <c r="D144" s="85"/>
      <c r="E144" s="88"/>
      <c r="F144" s="86"/>
      <c r="G144" s="86"/>
      <c r="H144" s="88"/>
      <c r="I144" s="88"/>
      <c r="J144" s="86"/>
      <c r="K144" s="86"/>
      <c r="L144" s="86"/>
      <c r="M144" s="86"/>
      <c r="N144" s="87"/>
      <c r="O144" s="87"/>
    </row>
    <row r="145" spans="1:15" x14ac:dyDescent="0.2">
      <c r="A145" s="8"/>
      <c r="B145" s="7"/>
      <c r="C145" s="7"/>
      <c r="D145" s="85"/>
      <c r="E145" s="88"/>
      <c r="F145" s="86"/>
      <c r="G145" s="86"/>
      <c r="H145" s="88"/>
      <c r="I145" s="88"/>
      <c r="J145" s="86"/>
      <c r="K145" s="86"/>
      <c r="L145" s="86"/>
      <c r="M145" s="86"/>
      <c r="N145" s="87"/>
      <c r="O145" s="87"/>
    </row>
    <row r="146" spans="1:15" x14ac:dyDescent="0.2">
      <c r="A146" s="8"/>
      <c r="B146" s="7"/>
      <c r="C146" s="7"/>
      <c r="D146" s="85"/>
      <c r="E146" s="88"/>
      <c r="F146" s="86"/>
      <c r="G146" s="86"/>
      <c r="H146" s="88"/>
      <c r="I146" s="88"/>
      <c r="J146" s="86"/>
      <c r="K146" s="86"/>
      <c r="L146" s="86"/>
      <c r="M146" s="86"/>
      <c r="N146" s="87"/>
      <c r="O146" s="87"/>
    </row>
    <row r="147" spans="1:15" x14ac:dyDescent="0.2">
      <c r="A147" s="8"/>
      <c r="B147" s="7"/>
      <c r="C147" s="7"/>
      <c r="D147" s="85"/>
      <c r="E147" s="88"/>
      <c r="F147" s="86"/>
      <c r="G147" s="86"/>
      <c r="H147" s="88"/>
      <c r="I147" s="88"/>
      <c r="J147" s="86"/>
      <c r="K147" s="86"/>
      <c r="L147" s="86"/>
      <c r="M147" s="86"/>
      <c r="N147" s="87"/>
      <c r="O147" s="87"/>
    </row>
    <row r="148" spans="1:15" x14ac:dyDescent="0.2">
      <c r="A148" s="8"/>
      <c r="B148" s="7"/>
      <c r="C148" s="7"/>
      <c r="D148" s="85"/>
      <c r="E148" s="88"/>
      <c r="F148" s="86"/>
      <c r="G148" s="86"/>
      <c r="H148" s="88"/>
      <c r="I148" s="88"/>
      <c r="J148" s="86"/>
      <c r="K148" s="86"/>
      <c r="L148" s="86"/>
      <c r="M148" s="86"/>
      <c r="N148" s="87"/>
      <c r="O148" s="87"/>
    </row>
    <row r="149" spans="1:15" x14ac:dyDescent="0.2">
      <c r="A149" s="8"/>
      <c r="B149" s="7"/>
      <c r="C149" s="7"/>
      <c r="D149" s="85"/>
      <c r="E149" s="88"/>
      <c r="F149" s="86"/>
      <c r="G149" s="86"/>
      <c r="H149" s="88"/>
      <c r="I149" s="88"/>
      <c r="J149" s="86"/>
      <c r="K149" s="86"/>
      <c r="L149" s="86"/>
      <c r="M149" s="86"/>
      <c r="N149" s="87"/>
      <c r="O149" s="87"/>
    </row>
    <row r="150" spans="1:15" x14ac:dyDescent="0.2">
      <c r="A150" s="8"/>
      <c r="B150" s="7"/>
      <c r="C150" s="7"/>
      <c r="D150" s="85"/>
      <c r="E150" s="88"/>
      <c r="F150" s="86"/>
      <c r="G150" s="86"/>
      <c r="H150" s="88"/>
      <c r="I150" s="88"/>
      <c r="J150" s="86"/>
      <c r="K150" s="86"/>
      <c r="L150" s="86"/>
      <c r="M150" s="86"/>
      <c r="N150" s="87"/>
      <c r="O150" s="87"/>
    </row>
    <row r="151" spans="1:15" x14ac:dyDescent="0.2">
      <c r="A151" s="8"/>
      <c r="B151" s="7"/>
      <c r="C151" s="7"/>
      <c r="D151" s="85"/>
      <c r="E151" s="88"/>
      <c r="F151" s="86"/>
      <c r="G151" s="86"/>
      <c r="H151" s="88"/>
      <c r="I151" s="88"/>
      <c r="J151" s="86"/>
      <c r="K151" s="86"/>
      <c r="L151" s="86"/>
      <c r="M151" s="86"/>
      <c r="N151" s="87"/>
      <c r="O151" s="87"/>
    </row>
    <row r="152" spans="1:15" x14ac:dyDescent="0.2">
      <c r="A152" s="8"/>
      <c r="B152" s="7"/>
      <c r="C152" s="7"/>
      <c r="D152" s="85"/>
      <c r="E152" s="88"/>
      <c r="F152" s="86"/>
      <c r="G152" s="86"/>
      <c r="H152" s="88"/>
      <c r="I152" s="88"/>
      <c r="J152" s="86"/>
      <c r="K152" s="86"/>
      <c r="L152" s="86"/>
      <c r="M152" s="86"/>
      <c r="N152" s="87"/>
      <c r="O152" s="87"/>
    </row>
    <row r="153" spans="1:15" x14ac:dyDescent="0.2">
      <c r="A153" s="8"/>
      <c r="B153" s="7"/>
      <c r="C153" s="7"/>
      <c r="D153" s="85"/>
      <c r="E153" s="88"/>
      <c r="F153" s="86"/>
      <c r="G153" s="86"/>
      <c r="H153" s="88"/>
      <c r="I153" s="88"/>
      <c r="J153" s="86"/>
      <c r="K153" s="86"/>
      <c r="L153" s="86"/>
      <c r="M153" s="86"/>
      <c r="N153" s="87"/>
      <c r="O153" s="87"/>
    </row>
    <row r="154" spans="1:15" x14ac:dyDescent="0.2">
      <c r="A154" s="8"/>
      <c r="B154" s="7"/>
      <c r="C154" s="7"/>
      <c r="D154" s="85"/>
      <c r="E154" s="88"/>
      <c r="F154" s="86"/>
      <c r="G154" s="86"/>
      <c r="H154" s="88"/>
      <c r="I154" s="88"/>
      <c r="J154" s="86"/>
      <c r="K154" s="86"/>
      <c r="L154" s="86"/>
      <c r="M154" s="86"/>
      <c r="N154" s="87"/>
      <c r="O154" s="87"/>
    </row>
    <row r="155" spans="1:15" x14ac:dyDescent="0.2">
      <c r="A155" s="8"/>
      <c r="B155" s="7"/>
      <c r="C155" s="7"/>
      <c r="D155" s="85"/>
      <c r="E155" s="88"/>
      <c r="F155" s="86"/>
      <c r="G155" s="86"/>
      <c r="H155" s="88"/>
      <c r="I155" s="88"/>
      <c r="J155" s="86"/>
      <c r="K155" s="86"/>
      <c r="L155" s="86"/>
      <c r="M155" s="86"/>
      <c r="N155" s="87"/>
      <c r="O155" s="87"/>
    </row>
    <row r="156" spans="1:15" x14ac:dyDescent="0.2">
      <c r="A156" s="8"/>
      <c r="B156" s="7"/>
      <c r="C156" s="7"/>
      <c r="D156" s="85"/>
      <c r="E156" s="88"/>
      <c r="F156" s="86"/>
      <c r="G156" s="86"/>
      <c r="H156" s="88"/>
      <c r="I156" s="88"/>
      <c r="J156" s="86"/>
      <c r="K156" s="86"/>
      <c r="L156" s="86"/>
      <c r="M156" s="86"/>
      <c r="N156" s="87"/>
      <c r="O156" s="87"/>
    </row>
    <row r="157" spans="1:15" x14ac:dyDescent="0.2">
      <c r="A157" s="8"/>
      <c r="B157" s="7"/>
      <c r="C157" s="7"/>
      <c r="D157" s="85"/>
      <c r="E157" s="88"/>
      <c r="F157" s="86"/>
      <c r="G157" s="86"/>
      <c r="H157" s="88"/>
      <c r="I157" s="88"/>
      <c r="J157" s="86"/>
      <c r="K157" s="86"/>
      <c r="L157" s="86"/>
      <c r="M157" s="86"/>
      <c r="N157" s="87"/>
      <c r="O157" s="87"/>
    </row>
    <row r="158" spans="1:15" x14ac:dyDescent="0.2">
      <c r="A158" s="8"/>
      <c r="B158" s="7"/>
      <c r="C158" s="7"/>
      <c r="D158" s="85"/>
      <c r="E158" s="88"/>
      <c r="F158" s="86"/>
      <c r="G158" s="86"/>
      <c r="H158" s="88"/>
      <c r="I158" s="88"/>
      <c r="J158" s="86"/>
      <c r="K158" s="86"/>
      <c r="L158" s="86"/>
      <c r="M158" s="86"/>
      <c r="N158" s="87"/>
      <c r="O158" s="87"/>
    </row>
    <row r="159" spans="1:15" x14ac:dyDescent="0.2">
      <c r="A159" s="8"/>
      <c r="B159" s="7"/>
      <c r="C159" s="7"/>
      <c r="D159" s="85"/>
      <c r="E159" s="88"/>
      <c r="F159" s="86"/>
      <c r="G159" s="86"/>
      <c r="H159" s="88"/>
      <c r="I159" s="88"/>
      <c r="J159" s="86"/>
      <c r="K159" s="86"/>
      <c r="L159" s="86"/>
      <c r="M159" s="86"/>
      <c r="N159" s="87"/>
      <c r="O159" s="87"/>
    </row>
    <row r="160" spans="1:15" x14ac:dyDescent="0.2">
      <c r="A160" s="8"/>
      <c r="B160" s="7"/>
      <c r="C160" s="7"/>
      <c r="D160" s="85"/>
      <c r="E160" s="88"/>
      <c r="F160" s="86"/>
      <c r="G160" s="86"/>
      <c r="H160" s="88"/>
      <c r="I160" s="88"/>
      <c r="J160" s="86"/>
      <c r="K160" s="86"/>
      <c r="L160" s="86"/>
      <c r="M160" s="86"/>
      <c r="N160" s="87"/>
      <c r="O160" s="87"/>
    </row>
    <row r="161" spans="1:15" x14ac:dyDescent="0.2">
      <c r="A161" s="8"/>
      <c r="B161" s="7"/>
      <c r="C161" s="7"/>
      <c r="D161" s="85"/>
      <c r="E161" s="88"/>
      <c r="F161" s="86"/>
      <c r="G161" s="86"/>
      <c r="H161" s="88"/>
      <c r="I161" s="88"/>
      <c r="J161" s="86"/>
      <c r="K161" s="86"/>
      <c r="L161" s="86"/>
      <c r="M161" s="86"/>
      <c r="N161" s="87"/>
      <c r="O161" s="87"/>
    </row>
    <row r="162" spans="1:15" x14ac:dyDescent="0.2">
      <c r="A162" s="8"/>
      <c r="B162" s="7"/>
      <c r="C162" s="7"/>
      <c r="D162" s="85"/>
      <c r="E162" s="88"/>
      <c r="F162" s="86"/>
      <c r="G162" s="86"/>
      <c r="H162" s="88"/>
      <c r="I162" s="88"/>
      <c r="J162" s="86"/>
      <c r="K162" s="86"/>
      <c r="L162" s="86"/>
      <c r="M162" s="86"/>
      <c r="N162" s="87"/>
      <c r="O162" s="87"/>
    </row>
    <row r="163" spans="1:15" x14ac:dyDescent="0.2">
      <c r="A163" s="8"/>
      <c r="B163" s="7"/>
      <c r="C163" s="7"/>
      <c r="D163" s="85"/>
      <c r="E163" s="88"/>
      <c r="F163" s="86"/>
      <c r="G163" s="86"/>
      <c r="H163" s="88"/>
      <c r="I163" s="88"/>
      <c r="J163" s="86"/>
      <c r="K163" s="86"/>
      <c r="L163" s="86"/>
      <c r="M163" s="86"/>
      <c r="N163" s="87"/>
      <c r="O163" s="87"/>
    </row>
    <row r="164" spans="1:15" x14ac:dyDescent="0.2">
      <c r="A164" s="8"/>
      <c r="B164" s="7"/>
      <c r="C164" s="7"/>
      <c r="D164" s="85"/>
      <c r="E164" s="88"/>
      <c r="F164" s="86"/>
      <c r="G164" s="86"/>
      <c r="H164" s="88"/>
      <c r="I164" s="88"/>
      <c r="J164" s="86"/>
      <c r="K164" s="86"/>
      <c r="L164" s="86"/>
      <c r="M164" s="86"/>
      <c r="N164" s="87"/>
      <c r="O164" s="87"/>
    </row>
    <row r="165" spans="1:15" x14ac:dyDescent="0.2">
      <c r="A165" s="8"/>
      <c r="B165" s="7"/>
      <c r="C165" s="7"/>
      <c r="D165" s="85"/>
      <c r="E165" s="88"/>
      <c r="F165" s="86"/>
      <c r="G165" s="86"/>
      <c r="H165" s="88"/>
      <c r="I165" s="88"/>
      <c r="J165" s="86"/>
      <c r="K165" s="86"/>
      <c r="L165" s="86"/>
      <c r="M165" s="86"/>
      <c r="N165" s="87"/>
      <c r="O165" s="87"/>
    </row>
    <row r="166" spans="1:15" x14ac:dyDescent="0.2">
      <c r="A166" s="8"/>
      <c r="B166" s="7"/>
      <c r="C166" s="7"/>
      <c r="D166" s="85"/>
      <c r="E166" s="88"/>
      <c r="F166" s="86"/>
      <c r="G166" s="86"/>
      <c r="H166" s="88"/>
      <c r="I166" s="88"/>
      <c r="J166" s="86"/>
      <c r="K166" s="86"/>
      <c r="L166" s="86"/>
      <c r="M166" s="86"/>
      <c r="N166" s="87"/>
      <c r="O166" s="87"/>
    </row>
    <row r="167" spans="1:15" x14ac:dyDescent="0.2">
      <c r="A167" s="8"/>
      <c r="B167" s="7"/>
      <c r="C167" s="7"/>
      <c r="D167" s="85"/>
      <c r="E167" s="88"/>
      <c r="F167" s="86"/>
      <c r="G167" s="86"/>
      <c r="H167" s="88"/>
      <c r="I167" s="88"/>
      <c r="J167" s="86"/>
      <c r="K167" s="86"/>
      <c r="L167" s="86"/>
      <c r="M167" s="86"/>
      <c r="N167" s="87"/>
      <c r="O167" s="87"/>
    </row>
    <row r="168" spans="1:15" x14ac:dyDescent="0.2">
      <c r="A168" s="8"/>
      <c r="B168" s="7"/>
      <c r="C168" s="7"/>
      <c r="D168" s="85"/>
      <c r="E168" s="88"/>
      <c r="F168" s="86"/>
      <c r="G168" s="86"/>
      <c r="H168" s="88"/>
      <c r="I168" s="88"/>
      <c r="J168" s="86"/>
      <c r="K168" s="86"/>
      <c r="L168" s="86"/>
      <c r="M168" s="86"/>
      <c r="N168" s="87"/>
      <c r="O168" s="87"/>
    </row>
    <row r="169" spans="1:15" x14ac:dyDescent="0.2">
      <c r="A169" s="8"/>
      <c r="B169" s="7"/>
      <c r="C169" s="7"/>
      <c r="D169" s="85"/>
      <c r="E169" s="88"/>
      <c r="F169" s="86"/>
      <c r="G169" s="86"/>
      <c r="H169" s="88"/>
      <c r="I169" s="88"/>
      <c r="J169" s="86"/>
      <c r="K169" s="86"/>
      <c r="L169" s="86"/>
      <c r="M169" s="86"/>
      <c r="N169" s="87"/>
      <c r="O169" s="87"/>
    </row>
    <row r="170" spans="1:15" x14ac:dyDescent="0.2">
      <c r="A170" s="8"/>
      <c r="B170" s="7"/>
      <c r="C170" s="7"/>
      <c r="D170" s="85"/>
      <c r="E170" s="88"/>
      <c r="F170" s="86"/>
      <c r="G170" s="86"/>
      <c r="H170" s="88"/>
      <c r="I170" s="88"/>
      <c r="J170" s="86"/>
      <c r="K170" s="86"/>
      <c r="L170" s="86"/>
      <c r="M170" s="86"/>
      <c r="N170" s="87"/>
      <c r="O170" s="87"/>
    </row>
    <row r="171" spans="1:15" x14ac:dyDescent="0.2">
      <c r="A171" s="8"/>
      <c r="B171" s="7"/>
      <c r="C171" s="7"/>
      <c r="D171" s="85"/>
      <c r="E171" s="88"/>
      <c r="F171" s="86"/>
      <c r="G171" s="86"/>
      <c r="H171" s="88"/>
      <c r="I171" s="88"/>
      <c r="J171" s="86"/>
      <c r="K171" s="86"/>
      <c r="L171" s="86"/>
      <c r="M171" s="86"/>
      <c r="N171" s="87"/>
      <c r="O171" s="87"/>
    </row>
    <row r="172" spans="1:15" x14ac:dyDescent="0.2">
      <c r="A172" s="8"/>
      <c r="B172" s="7"/>
      <c r="C172" s="7"/>
      <c r="D172" s="85"/>
      <c r="E172" s="88"/>
      <c r="F172" s="86"/>
      <c r="G172" s="86"/>
      <c r="H172" s="88"/>
      <c r="I172" s="88"/>
      <c r="J172" s="86"/>
      <c r="K172" s="86"/>
      <c r="L172" s="86"/>
      <c r="M172" s="86"/>
      <c r="N172" s="87"/>
      <c r="O172" s="87"/>
    </row>
    <row r="173" spans="1:15" x14ac:dyDescent="0.2">
      <c r="A173" s="8"/>
      <c r="B173" s="7"/>
      <c r="C173" s="7"/>
      <c r="D173" s="85"/>
      <c r="E173" s="88"/>
      <c r="F173" s="86"/>
      <c r="G173" s="86"/>
      <c r="H173" s="88"/>
      <c r="I173" s="88"/>
      <c r="J173" s="86"/>
      <c r="K173" s="86"/>
      <c r="L173" s="86"/>
      <c r="M173" s="86"/>
      <c r="N173" s="87"/>
      <c r="O173" s="87"/>
    </row>
    <row r="174" spans="1:15" x14ac:dyDescent="0.2">
      <c r="A174" s="8"/>
      <c r="B174" s="7"/>
      <c r="C174" s="7"/>
      <c r="D174" s="85"/>
      <c r="E174" s="88"/>
      <c r="F174" s="86"/>
      <c r="G174" s="86"/>
      <c r="H174" s="88"/>
      <c r="I174" s="88"/>
      <c r="J174" s="86"/>
      <c r="K174" s="86"/>
      <c r="L174" s="86"/>
      <c r="M174" s="86"/>
      <c r="N174" s="87"/>
      <c r="O174" s="87"/>
    </row>
    <row r="175" spans="1:15" x14ac:dyDescent="0.2">
      <c r="A175" s="8"/>
      <c r="B175" s="7"/>
      <c r="C175" s="7"/>
      <c r="D175" s="85"/>
      <c r="E175" s="88"/>
      <c r="F175" s="86"/>
      <c r="G175" s="86"/>
      <c r="H175" s="88"/>
      <c r="I175" s="88"/>
      <c r="J175" s="86"/>
      <c r="K175" s="86"/>
      <c r="L175" s="86"/>
      <c r="M175" s="86"/>
      <c r="N175" s="87"/>
      <c r="O175" s="87"/>
    </row>
    <row r="176" spans="1:15" x14ac:dyDescent="0.2">
      <c r="A176" s="8"/>
      <c r="B176" s="7"/>
      <c r="C176" s="7"/>
      <c r="D176" s="85"/>
      <c r="E176" s="88"/>
      <c r="F176" s="86"/>
      <c r="G176" s="86"/>
      <c r="H176" s="88"/>
      <c r="I176" s="88"/>
      <c r="J176" s="86"/>
      <c r="K176" s="86"/>
      <c r="L176" s="86"/>
      <c r="M176" s="86"/>
      <c r="N176" s="87"/>
      <c r="O176" s="87"/>
    </row>
    <row r="177" spans="1:15" x14ac:dyDescent="0.2">
      <c r="A177" s="8"/>
      <c r="B177" s="7"/>
      <c r="C177" s="7"/>
      <c r="D177" s="85"/>
      <c r="E177" s="88"/>
      <c r="F177" s="86"/>
      <c r="G177" s="86"/>
      <c r="H177" s="88"/>
      <c r="I177" s="88"/>
      <c r="J177" s="86"/>
      <c r="K177" s="86"/>
      <c r="L177" s="86"/>
      <c r="M177" s="86"/>
      <c r="N177" s="87"/>
      <c r="O177" s="87"/>
    </row>
    <row r="178" spans="1:15" x14ac:dyDescent="0.2">
      <c r="A178" s="8"/>
      <c r="B178" s="7"/>
      <c r="C178" s="7"/>
      <c r="D178" s="85"/>
      <c r="E178" s="88"/>
      <c r="F178" s="86"/>
      <c r="G178" s="86"/>
      <c r="H178" s="88"/>
      <c r="I178" s="88"/>
      <c r="J178" s="86"/>
      <c r="K178" s="86"/>
      <c r="L178" s="86"/>
      <c r="M178" s="86"/>
      <c r="N178" s="87"/>
      <c r="O178" s="87"/>
    </row>
    <row r="179" spans="1:15" x14ac:dyDescent="0.2">
      <c r="A179" s="8"/>
      <c r="B179" s="7"/>
      <c r="C179" s="7"/>
      <c r="D179" s="85"/>
      <c r="E179" s="88"/>
      <c r="F179" s="86"/>
      <c r="G179" s="86"/>
      <c r="H179" s="88"/>
      <c r="I179" s="88"/>
      <c r="J179" s="86"/>
      <c r="K179" s="86"/>
      <c r="L179" s="86"/>
      <c r="M179" s="86"/>
      <c r="N179" s="87"/>
      <c r="O179" s="87"/>
    </row>
    <row r="180" spans="1:15" x14ac:dyDescent="0.2">
      <c r="A180" s="8"/>
      <c r="B180" s="7"/>
      <c r="C180" s="7"/>
      <c r="D180" s="85"/>
      <c r="E180" s="88"/>
      <c r="F180" s="86"/>
      <c r="G180" s="86"/>
      <c r="H180" s="88"/>
      <c r="I180" s="88"/>
      <c r="J180" s="86"/>
      <c r="K180" s="86"/>
      <c r="L180" s="86"/>
      <c r="M180" s="86"/>
      <c r="N180" s="87"/>
      <c r="O180" s="87"/>
    </row>
    <row r="181" spans="1:15" x14ac:dyDescent="0.2">
      <c r="A181" s="8"/>
      <c r="B181" s="7"/>
      <c r="C181" s="7"/>
      <c r="D181" s="85"/>
      <c r="E181" s="88"/>
      <c r="F181" s="86"/>
      <c r="G181" s="86"/>
      <c r="H181" s="88"/>
      <c r="I181" s="88"/>
      <c r="J181" s="86"/>
      <c r="K181" s="86"/>
      <c r="L181" s="86"/>
      <c r="M181" s="86"/>
      <c r="N181" s="87"/>
      <c r="O181" s="87"/>
    </row>
    <row r="182" spans="1:15" x14ac:dyDescent="0.2">
      <c r="A182" s="8"/>
      <c r="B182" s="7"/>
      <c r="C182" s="7"/>
      <c r="D182" s="85"/>
      <c r="E182" s="88"/>
      <c r="F182" s="86"/>
      <c r="G182" s="86"/>
      <c r="H182" s="88"/>
      <c r="I182" s="88"/>
      <c r="J182" s="86"/>
      <c r="K182" s="86"/>
      <c r="L182" s="86"/>
      <c r="M182" s="86"/>
      <c r="N182" s="87"/>
      <c r="O182" s="87"/>
    </row>
    <row r="183" spans="1:15" x14ac:dyDescent="0.2">
      <c r="A183" s="8"/>
      <c r="B183" s="7"/>
      <c r="C183" s="7"/>
      <c r="D183" s="85"/>
      <c r="E183" s="88"/>
      <c r="F183" s="86"/>
      <c r="G183" s="86"/>
      <c r="H183" s="88"/>
      <c r="I183" s="88"/>
      <c r="J183" s="86"/>
      <c r="K183" s="86"/>
      <c r="L183" s="86"/>
      <c r="M183" s="86"/>
      <c r="N183" s="87"/>
      <c r="O183" s="87"/>
    </row>
    <row r="184" spans="1:15" x14ac:dyDescent="0.2">
      <c r="A184" s="8"/>
      <c r="B184" s="7"/>
      <c r="C184" s="7"/>
      <c r="D184" s="85"/>
      <c r="E184" s="88"/>
      <c r="F184" s="86"/>
      <c r="G184" s="86"/>
      <c r="H184" s="88"/>
      <c r="I184" s="88"/>
      <c r="J184" s="86"/>
      <c r="K184" s="86"/>
      <c r="L184" s="86"/>
      <c r="M184" s="86"/>
      <c r="N184" s="87"/>
      <c r="O184" s="87"/>
    </row>
    <row r="185" spans="1:15" x14ac:dyDescent="0.2">
      <c r="A185" s="8"/>
      <c r="B185" s="7"/>
      <c r="C185" s="7"/>
      <c r="D185" s="85"/>
      <c r="E185" s="88"/>
      <c r="F185" s="86"/>
      <c r="G185" s="86"/>
      <c r="H185" s="88"/>
      <c r="I185" s="88"/>
      <c r="J185" s="86"/>
      <c r="K185" s="86"/>
      <c r="L185" s="86"/>
      <c r="M185" s="86"/>
      <c r="N185" s="87"/>
      <c r="O185" s="87"/>
    </row>
    <row r="186" spans="1:15" x14ac:dyDescent="0.2">
      <c r="A186" s="8"/>
      <c r="B186" s="7"/>
      <c r="C186" s="7"/>
      <c r="D186" s="85"/>
      <c r="E186" s="88"/>
      <c r="F186" s="86"/>
      <c r="G186" s="86"/>
      <c r="H186" s="88"/>
      <c r="I186" s="88"/>
      <c r="J186" s="86"/>
      <c r="K186" s="86"/>
      <c r="L186" s="86"/>
      <c r="M186" s="86"/>
      <c r="N186" s="87"/>
      <c r="O186" s="87"/>
    </row>
    <row r="187" spans="1:15" x14ac:dyDescent="0.2">
      <c r="A187" s="8"/>
      <c r="B187" s="7"/>
      <c r="C187" s="7"/>
      <c r="D187" s="85"/>
      <c r="E187" s="88"/>
      <c r="F187" s="86"/>
      <c r="G187" s="86"/>
      <c r="H187" s="88"/>
      <c r="I187" s="88"/>
      <c r="J187" s="86"/>
      <c r="K187" s="86"/>
      <c r="L187" s="86"/>
      <c r="M187" s="86"/>
      <c r="N187" s="87"/>
      <c r="O187" s="87"/>
    </row>
    <row r="188" spans="1:15" x14ac:dyDescent="0.2">
      <c r="A188" s="8"/>
      <c r="B188" s="7"/>
      <c r="C188" s="7"/>
      <c r="D188" s="85"/>
      <c r="E188" s="88"/>
      <c r="F188" s="86"/>
      <c r="G188" s="86"/>
      <c r="H188" s="88"/>
      <c r="I188" s="88"/>
      <c r="J188" s="86"/>
      <c r="K188" s="86"/>
      <c r="L188" s="86"/>
      <c r="M188" s="86"/>
      <c r="N188" s="87"/>
      <c r="O188" s="87"/>
    </row>
    <row r="189" spans="1:15" x14ac:dyDescent="0.2">
      <c r="A189" s="8"/>
      <c r="B189" s="7"/>
      <c r="C189" s="7"/>
      <c r="D189" s="85"/>
      <c r="E189" s="88"/>
      <c r="F189" s="86"/>
      <c r="G189" s="86"/>
      <c r="H189" s="88"/>
      <c r="I189" s="88"/>
      <c r="J189" s="86"/>
      <c r="K189" s="86"/>
      <c r="L189" s="86"/>
      <c r="M189" s="86"/>
      <c r="N189" s="87"/>
      <c r="O189" s="87"/>
    </row>
    <row r="190" spans="1:15" x14ac:dyDescent="0.2">
      <c r="A190" s="8"/>
      <c r="B190" s="7"/>
      <c r="C190" s="7"/>
      <c r="D190" s="85"/>
      <c r="E190" s="88"/>
      <c r="F190" s="86"/>
      <c r="G190" s="86"/>
      <c r="H190" s="88"/>
      <c r="I190" s="88"/>
      <c r="J190" s="86"/>
      <c r="K190" s="86"/>
      <c r="L190" s="86"/>
      <c r="M190" s="86"/>
      <c r="N190" s="87"/>
      <c r="O190" s="87"/>
    </row>
    <row r="191" spans="1:15" x14ac:dyDescent="0.2">
      <c r="A191" s="8"/>
      <c r="B191" s="7"/>
      <c r="C191" s="7"/>
      <c r="D191" s="85"/>
      <c r="E191" s="88"/>
      <c r="F191" s="86"/>
      <c r="G191" s="86"/>
      <c r="H191" s="88"/>
      <c r="I191" s="88"/>
      <c r="J191" s="86"/>
      <c r="K191" s="86"/>
      <c r="L191" s="86"/>
      <c r="M191" s="86"/>
      <c r="N191" s="87"/>
      <c r="O191" s="87"/>
    </row>
    <row r="192" spans="1:15" x14ac:dyDescent="0.2">
      <c r="A192" s="8"/>
      <c r="B192" s="7"/>
      <c r="C192" s="7"/>
      <c r="D192" s="85"/>
      <c r="E192" s="88"/>
      <c r="F192" s="86"/>
      <c r="G192" s="86"/>
      <c r="H192" s="88"/>
      <c r="I192" s="88"/>
      <c r="J192" s="86"/>
      <c r="K192" s="86"/>
      <c r="L192" s="86"/>
      <c r="M192" s="86"/>
      <c r="N192" s="87"/>
      <c r="O192" s="87"/>
    </row>
    <row r="193" spans="1:15" x14ac:dyDescent="0.2">
      <c r="A193" s="8"/>
      <c r="B193" s="7"/>
      <c r="C193" s="7"/>
      <c r="D193" s="85"/>
      <c r="E193" s="88"/>
      <c r="F193" s="86"/>
      <c r="G193" s="86"/>
      <c r="H193" s="88"/>
      <c r="I193" s="88"/>
      <c r="J193" s="86"/>
      <c r="K193" s="86"/>
      <c r="L193" s="86"/>
      <c r="M193" s="86"/>
      <c r="N193" s="87"/>
      <c r="O193" s="87"/>
    </row>
    <row r="194" spans="1:15" x14ac:dyDescent="0.2">
      <c r="A194" s="8"/>
      <c r="B194" s="7"/>
      <c r="C194" s="7"/>
      <c r="D194" s="85"/>
      <c r="E194" s="88"/>
      <c r="F194" s="86"/>
      <c r="G194" s="86"/>
      <c r="H194" s="88"/>
      <c r="I194" s="88"/>
      <c r="J194" s="86"/>
      <c r="K194" s="86"/>
      <c r="L194" s="86"/>
      <c r="M194" s="86"/>
      <c r="N194" s="87"/>
      <c r="O194" s="87"/>
    </row>
    <row r="195" spans="1:15" x14ac:dyDescent="0.2">
      <c r="A195" s="8"/>
      <c r="B195" s="7"/>
      <c r="C195" s="7"/>
      <c r="D195" s="85"/>
      <c r="E195" s="88"/>
      <c r="F195" s="86"/>
      <c r="G195" s="86"/>
      <c r="H195" s="88"/>
      <c r="I195" s="88"/>
      <c r="J195" s="86"/>
      <c r="K195" s="86"/>
      <c r="L195" s="86"/>
      <c r="M195" s="86"/>
      <c r="N195" s="87"/>
      <c r="O195" s="87"/>
    </row>
    <row r="196" spans="1:15" x14ac:dyDescent="0.2">
      <c r="A196" s="8"/>
      <c r="B196" s="7"/>
      <c r="C196" s="7"/>
      <c r="D196" s="85"/>
      <c r="E196" s="88"/>
      <c r="F196" s="86"/>
      <c r="G196" s="86"/>
      <c r="H196" s="88"/>
      <c r="I196" s="88"/>
      <c r="J196" s="86"/>
      <c r="K196" s="86"/>
      <c r="L196" s="86"/>
      <c r="M196" s="86"/>
      <c r="N196" s="87"/>
      <c r="O196" s="87"/>
    </row>
    <row r="197" spans="1:15" x14ac:dyDescent="0.2">
      <c r="A197" s="8"/>
      <c r="B197" s="7"/>
      <c r="C197" s="7"/>
      <c r="D197" s="85"/>
      <c r="E197" s="88"/>
      <c r="F197" s="86"/>
      <c r="G197" s="86"/>
      <c r="H197" s="88"/>
      <c r="I197" s="88"/>
      <c r="J197" s="86"/>
      <c r="K197" s="86"/>
      <c r="L197" s="86"/>
      <c r="M197" s="86"/>
      <c r="N197" s="87"/>
      <c r="O197" s="87"/>
    </row>
    <row r="198" spans="1:15" x14ac:dyDescent="0.2">
      <c r="A198" s="8"/>
      <c r="B198" s="7"/>
      <c r="C198" s="7"/>
      <c r="D198" s="85"/>
      <c r="E198" s="88"/>
      <c r="F198" s="86"/>
      <c r="G198" s="86"/>
      <c r="H198" s="88"/>
      <c r="I198" s="88"/>
      <c r="J198" s="86"/>
      <c r="K198" s="86"/>
      <c r="L198" s="86"/>
      <c r="M198" s="86"/>
      <c r="N198" s="87"/>
      <c r="O198" s="87"/>
    </row>
    <row r="199" spans="1:15" x14ac:dyDescent="0.2">
      <c r="A199" s="8"/>
      <c r="B199" s="7"/>
      <c r="C199" s="7"/>
      <c r="D199" s="85"/>
      <c r="E199" s="88"/>
      <c r="F199" s="86"/>
      <c r="G199" s="86"/>
      <c r="H199" s="88"/>
      <c r="I199" s="88"/>
      <c r="J199" s="86"/>
      <c r="K199" s="86"/>
      <c r="L199" s="86"/>
      <c r="M199" s="86"/>
      <c r="N199" s="87"/>
      <c r="O199" s="87"/>
    </row>
    <row r="200" spans="1:15" x14ac:dyDescent="0.2">
      <c r="A200" s="8"/>
      <c r="B200" s="7"/>
      <c r="C200" s="7"/>
      <c r="D200" s="85"/>
      <c r="E200" s="88"/>
      <c r="F200" s="86"/>
      <c r="G200" s="86"/>
      <c r="H200" s="88"/>
      <c r="I200" s="88"/>
      <c r="J200" s="86"/>
      <c r="K200" s="86"/>
      <c r="L200" s="86"/>
      <c r="M200" s="86"/>
      <c r="N200" s="87"/>
      <c r="O200" s="87"/>
    </row>
  </sheetData>
  <customSheetViews>
    <customSheetView guid="{853B6239-A439-411F-9927-AA08BF431DBB}" scale="75" state="hidden">
      <selection activeCell="C5" sqref="C5"/>
      <pageMargins left="0.7" right="0.7" top="0.75" bottom="0.75" header="0.3" footer="0.3"/>
      <pageSetup paperSize="9" orientation="portrait" r:id="rId1"/>
    </customSheetView>
    <customSheetView guid="{03B04745-F29E-4E26-B62E-F0D2264078A4}" scale="75" state="hidden">
      <selection activeCell="C5" sqref="C5"/>
      <pageMargins left="0.7" right="0.7" top="0.75" bottom="0.75" header="0.3" footer="0.3"/>
      <pageSetup paperSize="9" orientation="portrait" r:id="rId2"/>
    </customSheetView>
    <customSheetView guid="{DEC7CBE2-9713-4252-8444-1D6959C164AB}" scale="75" state="hidden">
      <selection activeCell="C5" sqref="C5"/>
      <pageMargins left="0.7" right="0.7" top="0.75" bottom="0.75" header="0.3" footer="0.3"/>
      <pageSetup paperSize="9" orientation="portrait" r:id="rId3"/>
    </customSheetView>
    <customSheetView guid="{9F9DAF4D-D2EF-4660-943E-0C19C13C2663}" scale="75" state="hidden">
      <selection activeCell="C5" sqref="C5"/>
      <pageMargins left="0.7" right="0.7" top="0.75" bottom="0.75" header="0.3" footer="0.3"/>
      <pageSetup paperSize="9" orientation="portrait" r:id="rId4"/>
    </customSheetView>
  </customSheetViews>
  <conditionalFormatting sqref="A3:L3">
    <cfRule type="containsText" dxfId="9" priority="1" operator="containsText" text="Y">
      <formula>NOT(ISERROR(SEARCH("Y",A3)))</formula>
    </cfRule>
  </conditionalFormatting>
  <conditionalFormatting sqref="N3:IV3">
    <cfRule type="containsText" dxfId="8" priority="3" operator="containsText" text="Y">
      <formula>NOT(ISERROR(SEARCH("Y",N3)))</formula>
    </cfRule>
  </conditionalFormatting>
  <pageMargins left="0.7" right="0.7" top="0.75" bottom="0.75" header="0.3" footer="0.3"/>
  <pageSetup paperSize="9" orientation="portrait" r:id="rId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20</v>
      </c>
      <c r="C1" s="2" t="s">
        <v>121</v>
      </c>
      <c r="D1" s="2" t="s">
        <v>122</v>
      </c>
      <c r="E1" s="2" t="s">
        <v>123</v>
      </c>
      <c r="F1" s="2" t="s">
        <v>124</v>
      </c>
      <c r="G1" s="2" t="s">
        <v>276</v>
      </c>
      <c r="H1" s="2" t="s">
        <v>321</v>
      </c>
      <c r="I1" s="2" t="s">
        <v>161</v>
      </c>
      <c r="J1" s="2" t="str">
        <f>IF(ISNUMBER(SEARCH("D",TENEMENT!$G$9)),"LONGITUDE","EASTING")</f>
        <v>EASTING</v>
      </c>
      <c r="K1" s="2" t="str">
        <f>IF(ISNUMBER(SEARCH("D",TENEMENT!$G$9)),"LATITUDE","NORTHING")</f>
        <v>NORTHING</v>
      </c>
      <c r="L1" s="2" t="s">
        <v>327</v>
      </c>
      <c r="M1" s="2" t="s">
        <v>280</v>
      </c>
      <c r="N1" s="2" t="s">
        <v>394</v>
      </c>
      <c r="O1" s="2" t="s">
        <v>395</v>
      </c>
      <c r="P1" s="2" t="s">
        <v>312</v>
      </c>
      <c r="Q1" s="71" t="s">
        <v>318</v>
      </c>
    </row>
    <row r="2" spans="1:17" ht="25.25" customHeight="1" x14ac:dyDescent="0.2">
      <c r="A2" s="32" t="s">
        <v>120</v>
      </c>
      <c r="B2" s="33" t="s">
        <v>125</v>
      </c>
      <c r="C2" s="33" t="s">
        <v>125</v>
      </c>
      <c r="D2" s="33" t="s">
        <v>126</v>
      </c>
      <c r="E2" s="33" t="s">
        <v>127</v>
      </c>
      <c r="F2" s="33" t="s">
        <v>128</v>
      </c>
      <c r="G2" s="33" t="s">
        <v>1034</v>
      </c>
      <c r="H2" s="33" t="s">
        <v>1037</v>
      </c>
      <c r="I2" s="33" t="s">
        <v>1069</v>
      </c>
      <c r="J2" s="33" t="str">
        <f>IF(ISNUMBER(SEARCH("NULL",TENEMENT!N9)),"Longitude",IF(ISNUMBER(SEARCH("GDA",TENEMENT!N9)),"Longitude",IF(ISNUMBER(SEARCH("AGD",TENEMENT!N9)),"Longitude",IF(ISNUMBER(SEARCH("AMG",TENEMENT!N9)),"AMG_E","MGA_E"))))</f>
        <v>MGA_E</v>
      </c>
      <c r="K2" s="33" t="str">
        <f>IF(ISNUMBER(SEARCH("NULL",TENEMENT!N9)),"Latitude",IF(ISNUMBER(SEARCH("GDA",TENEMENT!N9)),"Latitude",IF(ISNUMBER(SEARCH("AGD",TENEMENT!N9)),"Latitude",IF(ISNUMBER(SEARCH("AMG",TENEMENT!N9)),"AMG_N","MGA_N"))))</f>
        <v>MGA_N</v>
      </c>
      <c r="L2" s="33" t="s">
        <v>1030</v>
      </c>
      <c r="M2" s="33" t="s">
        <v>1067</v>
      </c>
      <c r="N2" s="33" t="s">
        <v>1038</v>
      </c>
      <c r="O2" s="33" t="s">
        <v>1039</v>
      </c>
      <c r="P2" s="68" t="s">
        <v>385</v>
      </c>
      <c r="Q2" s="72" t="s">
        <v>319</v>
      </c>
    </row>
    <row r="3" spans="1:17" ht="25.25" customHeight="1" outlineLevel="1" x14ac:dyDescent="0.2">
      <c r="A3" s="43" t="s">
        <v>3</v>
      </c>
      <c r="B3" s="4" t="s">
        <v>4</v>
      </c>
      <c r="C3" s="4" t="s">
        <v>4</v>
      </c>
      <c r="D3" s="4" t="s">
        <v>4</v>
      </c>
      <c r="E3" s="4" t="s">
        <v>4</v>
      </c>
      <c r="F3" s="4" t="s">
        <v>4</v>
      </c>
      <c r="G3" s="4" t="s">
        <v>4</v>
      </c>
      <c r="H3" s="4" t="s">
        <v>4</v>
      </c>
      <c r="I3" s="4"/>
      <c r="J3" s="4" t="s">
        <v>4</v>
      </c>
      <c r="K3" s="4" t="s">
        <v>4</v>
      </c>
      <c r="L3" s="4" t="s">
        <v>4</v>
      </c>
      <c r="M3" s="4" t="s">
        <v>4</v>
      </c>
      <c r="N3" s="4" t="s">
        <v>329</v>
      </c>
      <c r="O3" s="4"/>
      <c r="P3" s="76" t="s">
        <v>357</v>
      </c>
      <c r="Q3" s="74" t="s">
        <v>392</v>
      </c>
    </row>
    <row r="4" spans="1:17" ht="25.25" customHeight="1" outlineLevel="1" x14ac:dyDescent="0.2">
      <c r="A4" s="5" t="s">
        <v>5</v>
      </c>
      <c r="B4" s="6" t="s">
        <v>6</v>
      </c>
      <c r="C4" s="6" t="s">
        <v>8</v>
      </c>
      <c r="D4" s="6" t="s">
        <v>6</v>
      </c>
      <c r="E4" s="6" t="s">
        <v>6</v>
      </c>
      <c r="F4" s="6" t="s">
        <v>6</v>
      </c>
      <c r="G4" s="6" t="s">
        <v>6</v>
      </c>
      <c r="H4" s="6" t="s">
        <v>6</v>
      </c>
      <c r="I4" s="6" t="s">
        <v>6</v>
      </c>
      <c r="J4" s="6" t="s">
        <v>8</v>
      </c>
      <c r="K4" s="6" t="s">
        <v>8</v>
      </c>
      <c r="L4" s="6" t="s">
        <v>8</v>
      </c>
      <c r="M4" s="6" t="s">
        <v>7</v>
      </c>
      <c r="N4" s="6" t="s">
        <v>6</v>
      </c>
      <c r="O4" s="6" t="s">
        <v>6</v>
      </c>
      <c r="P4" s="69" t="s">
        <v>315</v>
      </c>
      <c r="Q4" s="74">
        <v>0.01</v>
      </c>
    </row>
    <row r="5" spans="1:17" ht="25.25" customHeight="1" outlineLevel="1" x14ac:dyDescent="0.2">
      <c r="A5" s="5" t="s">
        <v>9</v>
      </c>
      <c r="B5" s="6">
        <v>8</v>
      </c>
      <c r="C5" s="6">
        <v>8</v>
      </c>
      <c r="D5" s="6">
        <v>40</v>
      </c>
      <c r="E5" s="6">
        <v>255</v>
      </c>
      <c r="F5" s="6">
        <v>40</v>
      </c>
      <c r="G5" s="6">
        <v>40</v>
      </c>
      <c r="H5" s="6">
        <v>255</v>
      </c>
      <c r="I5" s="6">
        <v>40</v>
      </c>
      <c r="J5" s="6" t="str">
        <f>IF($J$1="EASTING","10,5","14,9")</f>
        <v>10,5</v>
      </c>
      <c r="K5" s="6" t="str">
        <f>IF($K$1="NORTHING","10,5","14,9")</f>
        <v>10,5</v>
      </c>
      <c r="L5" s="6" t="s">
        <v>10</v>
      </c>
      <c r="M5" s="6" t="s">
        <v>7</v>
      </c>
      <c r="N5" s="6">
        <v>40</v>
      </c>
      <c r="O5" s="6">
        <v>255</v>
      </c>
      <c r="P5" s="69" t="s">
        <v>316</v>
      </c>
      <c r="Q5" s="74">
        <v>100</v>
      </c>
    </row>
    <row r="6" spans="1:17" ht="25.25" customHeight="1" outlineLevel="1" x14ac:dyDescent="0.2">
      <c r="A6" s="5" t="s">
        <v>11</v>
      </c>
      <c r="B6" s="6" t="s">
        <v>12</v>
      </c>
      <c r="C6" s="6" t="s">
        <v>12</v>
      </c>
      <c r="D6" s="6"/>
      <c r="E6" s="6" t="s">
        <v>12</v>
      </c>
      <c r="F6" s="6" t="s">
        <v>12</v>
      </c>
      <c r="G6" s="6" t="s">
        <v>12</v>
      </c>
      <c r="H6" s="6" t="s">
        <v>12</v>
      </c>
      <c r="I6" s="6" t="s">
        <v>12</v>
      </c>
      <c r="J6" s="6" t="str">
        <f>IF($J$1="EASTING","METRES","DECIMAL DEGREES")</f>
        <v>METRES</v>
      </c>
      <c r="K6" s="6" t="str">
        <f>IF($K$1="NORTHING","METRES","DECIMAL DEGREES")</f>
        <v>METRES</v>
      </c>
      <c r="L6" s="6" t="s">
        <v>13</v>
      </c>
      <c r="M6" s="6" t="s">
        <v>402</v>
      </c>
      <c r="N6" s="6" t="s">
        <v>12</v>
      </c>
      <c r="O6" s="6" t="s">
        <v>12</v>
      </c>
      <c r="P6" s="69" t="s">
        <v>313</v>
      </c>
      <c r="Q6" s="74" t="s">
        <v>320</v>
      </c>
    </row>
    <row r="7" spans="1:17" ht="25.25" customHeight="1" outlineLevel="1" x14ac:dyDescent="0.2">
      <c r="A7" s="5" t="s">
        <v>14</v>
      </c>
      <c r="B7" s="6" t="s">
        <v>12</v>
      </c>
      <c r="C7" s="6" t="s">
        <v>12</v>
      </c>
      <c r="D7" s="6"/>
      <c r="E7" s="6" t="s">
        <v>12</v>
      </c>
      <c r="F7" s="6" t="s">
        <v>12</v>
      </c>
      <c r="G7" s="6" t="s">
        <v>12</v>
      </c>
      <c r="H7" s="6" t="s">
        <v>12</v>
      </c>
      <c r="I7" s="6" t="s">
        <v>12</v>
      </c>
      <c r="J7" s="6">
        <f>IF($J$1="EASTING",2,6)</f>
        <v>2</v>
      </c>
      <c r="K7" s="6" t="str">
        <f>IF($K$1="NORTHING","2",6)</f>
        <v>2</v>
      </c>
      <c r="L7" s="6">
        <v>1</v>
      </c>
      <c r="M7" s="6" t="s">
        <v>12</v>
      </c>
      <c r="N7" s="6" t="s">
        <v>12</v>
      </c>
      <c r="O7" s="6" t="s">
        <v>12</v>
      </c>
      <c r="P7" s="69" t="s">
        <v>314</v>
      </c>
      <c r="Q7" s="74">
        <v>0.01</v>
      </c>
    </row>
    <row r="8" spans="1:17" ht="200" customHeight="1" outlineLevel="1" x14ac:dyDescent="0.2">
      <c r="A8" s="44" t="s">
        <v>15</v>
      </c>
      <c r="B8" s="40" t="s">
        <v>129</v>
      </c>
      <c r="C8" s="40" t="s">
        <v>130</v>
      </c>
      <c r="D8" s="40" t="s">
        <v>131</v>
      </c>
      <c r="E8" s="40" t="s">
        <v>132</v>
      </c>
      <c r="F8" s="40" t="s">
        <v>133</v>
      </c>
      <c r="G8" s="45" t="s">
        <v>290</v>
      </c>
      <c r="H8" s="45" t="s">
        <v>326</v>
      </c>
      <c r="I8" s="40" t="s">
        <v>254</v>
      </c>
      <c r="J8" s="45" t="str">
        <f>IF($J$1="EASTING","EASTING: X offet from the UTM zone point of origin in metres","LONGITUDE: Angular distance in decimal degrees, east or west of the prime meridian. A negative value represents a west longitude.")</f>
        <v>EASTING: X offet from the UTM zone point of origin in metres</v>
      </c>
      <c r="K8" s="45" t="str">
        <f>IF($K$1="NORTHING","NORTHING: Y offet from the UTM zone point of origin in metres","LATITUDE: Angular distance in decimal degrees, north or south of the equator. A negative value represents a south latitude.")</f>
        <v>NORTHING: Y offet from the UTM zone point of origin in metres</v>
      </c>
      <c r="L8" s="45" t="s">
        <v>328</v>
      </c>
      <c r="M8" s="45" t="s">
        <v>406</v>
      </c>
      <c r="N8" s="45" t="s">
        <v>1096</v>
      </c>
      <c r="O8" s="45" t="s">
        <v>407</v>
      </c>
      <c r="P8" s="70" t="s">
        <v>386</v>
      </c>
      <c r="Q8" s="75" t="s">
        <v>393</v>
      </c>
    </row>
    <row r="9" spans="1:17" x14ac:dyDescent="0.2">
      <c r="A9" s="8"/>
      <c r="B9" s="10" t="str">
        <f>IF($G9="","",TENEMENT!B$9)</f>
        <v/>
      </c>
      <c r="C9" s="10" t="str">
        <f>IF($G9="","",TENEMENT!C$9)</f>
        <v/>
      </c>
      <c r="D9" s="10" t="str">
        <f>IF($G9="","",TENEMENT!D$9)</f>
        <v/>
      </c>
      <c r="E9" s="10" t="str">
        <f>IF($G9="","",TENEMENT!E$9)</f>
        <v/>
      </c>
      <c r="F9" s="10" t="str">
        <f>IF($G9="","",TENEMENT!F$9)</f>
        <v/>
      </c>
      <c r="G9" s="7"/>
      <c r="H9" s="86"/>
      <c r="I9" s="86"/>
      <c r="J9" s="89"/>
      <c r="K9" s="89"/>
      <c r="L9" s="90"/>
      <c r="M9" s="88"/>
      <c r="N9" s="86"/>
      <c r="O9" s="86"/>
      <c r="P9" s="78"/>
      <c r="Q9" s="87"/>
    </row>
    <row r="10" spans="1:17" x14ac:dyDescent="0.2">
      <c r="A10" s="8"/>
      <c r="B10" s="10" t="str">
        <f>IF($G10="","",TENEMENT!B$9)</f>
        <v/>
      </c>
      <c r="C10" s="10" t="str">
        <f>IF($G10="","",TENEMENT!C$9)</f>
        <v/>
      </c>
      <c r="D10" s="10" t="str">
        <f>IF($G10="","",TENEMENT!D$9)</f>
        <v/>
      </c>
      <c r="E10" s="10" t="str">
        <f>IF($G10="","",TENEMENT!E$9)</f>
        <v/>
      </c>
      <c r="F10" s="10" t="str">
        <f>IF($G10="","",TENEMENT!F$9)</f>
        <v/>
      </c>
      <c r="G10" s="7"/>
      <c r="H10" s="86"/>
      <c r="I10" s="86"/>
      <c r="J10" s="89"/>
      <c r="K10" s="89"/>
      <c r="L10" s="90"/>
      <c r="M10" s="88"/>
      <c r="N10" s="86"/>
      <c r="O10" s="86"/>
      <c r="P10" s="78"/>
      <c r="Q10" s="87"/>
    </row>
    <row r="11" spans="1:17" x14ac:dyDescent="0.2">
      <c r="A11" s="8"/>
      <c r="B11" s="10" t="str">
        <f>IF($G11="","",TENEMENT!B$9)</f>
        <v/>
      </c>
      <c r="C11" s="10" t="str">
        <f>IF($G11="","",TENEMENT!C$9)</f>
        <v/>
      </c>
      <c r="D11" s="10" t="str">
        <f>IF($G11="","",TENEMENT!D$9)</f>
        <v/>
      </c>
      <c r="E11" s="10" t="str">
        <f>IF($G11="","",TENEMENT!E$9)</f>
        <v/>
      </c>
      <c r="F11" s="10" t="str">
        <f>IF($G11="","",TENEMENT!F$9)</f>
        <v/>
      </c>
      <c r="G11" s="7"/>
      <c r="H11" s="86"/>
      <c r="I11" s="86"/>
      <c r="J11" s="89"/>
      <c r="K11" s="89"/>
      <c r="L11" s="90"/>
      <c r="M11" s="88"/>
      <c r="N11" s="86"/>
      <c r="O11" s="86"/>
      <c r="P11" s="78"/>
      <c r="Q11" s="87"/>
    </row>
    <row r="12" spans="1:17" x14ac:dyDescent="0.2">
      <c r="A12" s="8"/>
      <c r="B12" s="10" t="str">
        <f>IF($G12="","",TENEMENT!B$9)</f>
        <v/>
      </c>
      <c r="C12" s="10" t="str">
        <f>IF($G12="","",TENEMENT!C$9)</f>
        <v/>
      </c>
      <c r="D12" s="10" t="str">
        <f>IF($G12="","",TENEMENT!D$9)</f>
        <v/>
      </c>
      <c r="E12" s="10" t="str">
        <f>IF($G12="","",TENEMENT!E$9)</f>
        <v/>
      </c>
      <c r="F12" s="10" t="str">
        <f>IF($G12="","",TENEMENT!F$9)</f>
        <v/>
      </c>
      <c r="G12" s="7"/>
      <c r="H12" s="86"/>
      <c r="I12" s="86"/>
      <c r="J12" s="89"/>
      <c r="K12" s="89"/>
      <c r="L12" s="90"/>
      <c r="M12" s="88"/>
      <c r="N12" s="86"/>
      <c r="O12" s="86"/>
      <c r="P12" s="78"/>
      <c r="Q12" s="87"/>
    </row>
    <row r="13" spans="1:17" x14ac:dyDescent="0.2">
      <c r="A13" s="8"/>
      <c r="B13" s="10" t="str">
        <f>IF($G13="","",TENEMENT!B$9)</f>
        <v/>
      </c>
      <c r="C13" s="10" t="str">
        <f>IF($G13="","",TENEMENT!C$9)</f>
        <v/>
      </c>
      <c r="D13" s="10" t="str">
        <f>IF($G13="","",TENEMENT!D$9)</f>
        <v/>
      </c>
      <c r="E13" s="10" t="str">
        <f>IF($G13="","",TENEMENT!E$9)</f>
        <v/>
      </c>
      <c r="F13" s="10" t="str">
        <f>IF($G13="","",TENEMENT!F$9)</f>
        <v/>
      </c>
      <c r="G13" s="7"/>
      <c r="H13" s="86"/>
      <c r="I13" s="86"/>
      <c r="J13" s="89"/>
      <c r="K13" s="89"/>
      <c r="L13" s="90"/>
      <c r="M13" s="88"/>
      <c r="N13" s="86"/>
      <c r="O13" s="86"/>
      <c r="P13" s="78"/>
      <c r="Q13" s="87"/>
    </row>
    <row r="14" spans="1:17" x14ac:dyDescent="0.2">
      <c r="A14" s="8"/>
      <c r="B14" s="10" t="str">
        <f>IF($G14="","",TENEMENT!B$9)</f>
        <v/>
      </c>
      <c r="C14" s="10" t="str">
        <f>IF($G14="","",TENEMENT!C$9)</f>
        <v/>
      </c>
      <c r="D14" s="10" t="str">
        <f>IF($G14="","",TENEMENT!D$9)</f>
        <v/>
      </c>
      <c r="E14" s="10" t="str">
        <f>IF($G14="","",TENEMENT!E$9)</f>
        <v/>
      </c>
      <c r="F14" s="10" t="str">
        <f>IF($G14="","",TENEMENT!F$9)</f>
        <v/>
      </c>
      <c r="G14" s="7"/>
      <c r="H14" s="86"/>
      <c r="I14" s="86"/>
      <c r="J14" s="89"/>
      <c r="K14" s="89"/>
      <c r="L14" s="90"/>
      <c r="M14" s="88"/>
      <c r="N14" s="86"/>
      <c r="O14" s="86"/>
      <c r="P14" s="78"/>
      <c r="Q14" s="87"/>
    </row>
    <row r="15" spans="1:17" x14ac:dyDescent="0.2">
      <c r="A15" s="8"/>
      <c r="B15" s="10" t="str">
        <f>IF($G15="","",TENEMENT!B$9)</f>
        <v/>
      </c>
      <c r="C15" s="10" t="str">
        <f>IF($G15="","",TENEMENT!C$9)</f>
        <v/>
      </c>
      <c r="D15" s="10" t="str">
        <f>IF($G15="","",TENEMENT!D$9)</f>
        <v/>
      </c>
      <c r="E15" s="10" t="str">
        <f>IF($G15="","",TENEMENT!E$9)</f>
        <v/>
      </c>
      <c r="F15" s="10" t="str">
        <f>IF($G15="","",TENEMENT!F$9)</f>
        <v/>
      </c>
      <c r="G15" s="7"/>
      <c r="H15" s="86"/>
      <c r="I15" s="86"/>
      <c r="J15" s="89"/>
      <c r="K15" s="89"/>
      <c r="L15" s="90"/>
      <c r="M15" s="88"/>
      <c r="N15" s="86"/>
      <c r="O15" s="86"/>
      <c r="P15" s="78"/>
      <c r="Q15" s="87"/>
    </row>
    <row r="16" spans="1:17" x14ac:dyDescent="0.2">
      <c r="A16" s="8"/>
      <c r="B16" s="10" t="str">
        <f>IF($G16="","",TENEMENT!B$9)</f>
        <v/>
      </c>
      <c r="C16" s="10" t="str">
        <f>IF($G16="","",TENEMENT!C$9)</f>
        <v/>
      </c>
      <c r="D16" s="10" t="str">
        <f>IF($G16="","",TENEMENT!D$9)</f>
        <v/>
      </c>
      <c r="E16" s="10" t="str">
        <f>IF($G16="","",TENEMENT!E$9)</f>
        <v/>
      </c>
      <c r="F16" s="10" t="str">
        <f>IF($G16="","",TENEMENT!F$9)</f>
        <v/>
      </c>
      <c r="G16" s="7"/>
      <c r="H16" s="86"/>
      <c r="I16" s="86"/>
      <c r="J16" s="89"/>
      <c r="K16" s="89"/>
      <c r="L16" s="90"/>
      <c r="M16" s="88"/>
      <c r="N16" s="86"/>
      <c r="O16" s="86"/>
      <c r="P16" s="78"/>
      <c r="Q16" s="87"/>
    </row>
    <row r="17" spans="1:17" x14ac:dyDescent="0.2">
      <c r="A17" s="8"/>
      <c r="B17" s="10" t="str">
        <f>IF($G17="","",TENEMENT!B$9)</f>
        <v/>
      </c>
      <c r="C17" s="10" t="str">
        <f>IF($G17="","",TENEMENT!C$9)</f>
        <v/>
      </c>
      <c r="D17" s="10" t="str">
        <f>IF($G17="","",TENEMENT!D$9)</f>
        <v/>
      </c>
      <c r="E17" s="10" t="str">
        <f>IF($G17="","",TENEMENT!E$9)</f>
        <v/>
      </c>
      <c r="F17" s="10" t="str">
        <f>IF($G17="","",TENEMENT!F$9)</f>
        <v/>
      </c>
      <c r="G17" s="7"/>
      <c r="H17" s="86"/>
      <c r="I17" s="86"/>
      <c r="J17" s="89"/>
      <c r="K17" s="89"/>
      <c r="L17" s="90"/>
      <c r="M17" s="88"/>
      <c r="N17" s="86"/>
      <c r="O17" s="86"/>
      <c r="P17" s="78"/>
      <c r="Q17" s="87"/>
    </row>
    <row r="18" spans="1:17" x14ac:dyDescent="0.2">
      <c r="A18" s="8"/>
      <c r="B18" s="10" t="str">
        <f>IF($G18="","",TENEMENT!B$9)</f>
        <v/>
      </c>
      <c r="C18" s="10" t="str">
        <f>IF($G18="","",TENEMENT!C$9)</f>
        <v/>
      </c>
      <c r="D18" s="10" t="str">
        <f>IF($G18="","",TENEMENT!D$9)</f>
        <v/>
      </c>
      <c r="E18" s="10" t="str">
        <f>IF($G18="","",TENEMENT!E$9)</f>
        <v/>
      </c>
      <c r="F18" s="10" t="str">
        <f>IF($G18="","",TENEMENT!F$9)</f>
        <v/>
      </c>
      <c r="G18" s="7"/>
      <c r="H18" s="86"/>
      <c r="I18" s="86"/>
      <c r="J18" s="89"/>
      <c r="K18" s="89"/>
      <c r="L18" s="90"/>
      <c r="M18" s="88"/>
      <c r="N18" s="86"/>
      <c r="O18" s="86"/>
      <c r="P18" s="78"/>
      <c r="Q18" s="87"/>
    </row>
    <row r="19" spans="1:17" x14ac:dyDescent="0.2">
      <c r="A19" s="8"/>
      <c r="B19" s="10" t="str">
        <f>IF($G19="","",TENEMENT!B$9)</f>
        <v/>
      </c>
      <c r="C19" s="10" t="str">
        <f>IF($G19="","",TENEMENT!C$9)</f>
        <v/>
      </c>
      <c r="D19" s="10" t="str">
        <f>IF($G19="","",TENEMENT!D$9)</f>
        <v/>
      </c>
      <c r="E19" s="10" t="str">
        <f>IF($G19="","",TENEMENT!E$9)</f>
        <v/>
      </c>
      <c r="F19" s="10" t="str">
        <f>IF($G19="","",TENEMENT!F$9)</f>
        <v/>
      </c>
      <c r="G19" s="7"/>
      <c r="H19" s="86"/>
      <c r="I19" s="86"/>
      <c r="J19" s="89"/>
      <c r="K19" s="89"/>
      <c r="L19" s="90"/>
      <c r="M19" s="88"/>
      <c r="N19" s="86"/>
      <c r="O19" s="86"/>
      <c r="P19" s="78"/>
      <c r="Q19" s="87"/>
    </row>
    <row r="20" spans="1:17" x14ac:dyDescent="0.2">
      <c r="A20" s="8"/>
      <c r="B20" s="10" t="str">
        <f>IF($G20="","",TENEMENT!B$9)</f>
        <v/>
      </c>
      <c r="C20" s="10" t="str">
        <f>IF($G20="","",TENEMENT!C$9)</f>
        <v/>
      </c>
      <c r="D20" s="10" t="str">
        <f>IF($G20="","",TENEMENT!D$9)</f>
        <v/>
      </c>
      <c r="E20" s="10" t="str">
        <f>IF($G20="","",TENEMENT!E$9)</f>
        <v/>
      </c>
      <c r="F20" s="10" t="str">
        <f>IF($G20="","",TENEMENT!F$9)</f>
        <v/>
      </c>
      <c r="G20" s="7"/>
      <c r="H20" s="86"/>
      <c r="I20" s="86"/>
      <c r="J20" s="89"/>
      <c r="K20" s="89"/>
      <c r="L20" s="90"/>
      <c r="M20" s="88"/>
      <c r="N20" s="86"/>
      <c r="O20" s="86"/>
      <c r="P20" s="78"/>
      <c r="Q20" s="87"/>
    </row>
    <row r="21" spans="1:17" x14ac:dyDescent="0.2">
      <c r="A21" s="8"/>
      <c r="B21" s="10" t="str">
        <f>IF($G21="","",TENEMENT!B$9)</f>
        <v/>
      </c>
      <c r="C21" s="10" t="str">
        <f>IF($G21="","",TENEMENT!C$9)</f>
        <v/>
      </c>
      <c r="D21" s="10" t="str">
        <f>IF($G21="","",TENEMENT!D$9)</f>
        <v/>
      </c>
      <c r="E21" s="10" t="str">
        <f>IF($G21="","",TENEMENT!E$9)</f>
        <v/>
      </c>
      <c r="F21" s="10" t="str">
        <f>IF($G21="","",TENEMENT!F$9)</f>
        <v/>
      </c>
      <c r="G21" s="7"/>
      <c r="H21" s="86"/>
      <c r="I21" s="86"/>
      <c r="J21" s="89"/>
      <c r="K21" s="89"/>
      <c r="L21" s="90"/>
      <c r="M21" s="88"/>
      <c r="N21" s="86"/>
      <c r="O21" s="86"/>
      <c r="P21" s="78"/>
      <c r="Q21" s="87"/>
    </row>
    <row r="22" spans="1:17" x14ac:dyDescent="0.2">
      <c r="A22" s="8"/>
      <c r="B22" s="10" t="str">
        <f>IF($G22="","",TENEMENT!B$9)</f>
        <v/>
      </c>
      <c r="C22" s="10" t="str">
        <f>IF($G22="","",TENEMENT!C$9)</f>
        <v/>
      </c>
      <c r="D22" s="10" t="str">
        <f>IF($G22="","",TENEMENT!D$9)</f>
        <v/>
      </c>
      <c r="E22" s="10" t="str">
        <f>IF($G22="","",TENEMENT!E$9)</f>
        <v/>
      </c>
      <c r="F22" s="10" t="str">
        <f>IF($G22="","",TENEMENT!F$9)</f>
        <v/>
      </c>
      <c r="G22" s="7"/>
      <c r="H22" s="86"/>
      <c r="I22" s="86"/>
      <c r="J22" s="89"/>
      <c r="K22" s="89"/>
      <c r="L22" s="90"/>
      <c r="M22" s="88"/>
      <c r="N22" s="86"/>
      <c r="O22" s="86"/>
      <c r="P22" s="78"/>
      <c r="Q22" s="87"/>
    </row>
    <row r="23" spans="1:17" x14ac:dyDescent="0.2">
      <c r="A23" s="8"/>
      <c r="B23" s="10" t="str">
        <f>IF($G23="","",TENEMENT!B$9)</f>
        <v/>
      </c>
      <c r="C23" s="10" t="str">
        <f>IF($G23="","",TENEMENT!C$9)</f>
        <v/>
      </c>
      <c r="D23" s="10" t="str">
        <f>IF($G23="","",TENEMENT!D$9)</f>
        <v/>
      </c>
      <c r="E23" s="10" t="str">
        <f>IF($G23="","",TENEMENT!E$9)</f>
        <v/>
      </c>
      <c r="F23" s="10" t="str">
        <f>IF($G23="","",TENEMENT!F$9)</f>
        <v/>
      </c>
      <c r="G23" s="7"/>
      <c r="H23" s="86"/>
      <c r="I23" s="86"/>
      <c r="J23" s="89"/>
      <c r="K23" s="89"/>
      <c r="L23" s="90"/>
      <c r="M23" s="88"/>
      <c r="N23" s="86"/>
      <c r="O23" s="86"/>
      <c r="P23" s="78"/>
      <c r="Q23" s="87"/>
    </row>
    <row r="24" spans="1:17" x14ac:dyDescent="0.2">
      <c r="A24" s="8"/>
      <c r="B24" s="10" t="str">
        <f>IF($G24="","",TENEMENT!B$9)</f>
        <v/>
      </c>
      <c r="C24" s="10" t="str">
        <f>IF($G24="","",TENEMENT!C$9)</f>
        <v/>
      </c>
      <c r="D24" s="10" t="str">
        <f>IF($G24="","",TENEMENT!D$9)</f>
        <v/>
      </c>
      <c r="E24" s="10" t="str">
        <f>IF($G24="","",TENEMENT!E$9)</f>
        <v/>
      </c>
      <c r="F24" s="10" t="str">
        <f>IF($G24="","",TENEMENT!F$9)</f>
        <v/>
      </c>
      <c r="G24" s="7"/>
      <c r="H24" s="86"/>
      <c r="I24" s="86"/>
      <c r="J24" s="89"/>
      <c r="K24" s="89"/>
      <c r="L24" s="90"/>
      <c r="M24" s="88"/>
      <c r="N24" s="86"/>
      <c r="O24" s="86"/>
      <c r="P24" s="78"/>
      <c r="Q24" s="87"/>
    </row>
    <row r="25" spans="1:17" x14ac:dyDescent="0.2">
      <c r="A25" s="8"/>
      <c r="B25" s="10" t="str">
        <f>IF($G25="","",TENEMENT!B$9)</f>
        <v/>
      </c>
      <c r="C25" s="10" t="str">
        <f>IF($G25="","",TENEMENT!C$9)</f>
        <v/>
      </c>
      <c r="D25" s="10" t="str">
        <f>IF($G25="","",TENEMENT!D$9)</f>
        <v/>
      </c>
      <c r="E25" s="10" t="str">
        <f>IF($G25="","",TENEMENT!E$9)</f>
        <v/>
      </c>
      <c r="F25" s="10" t="str">
        <f>IF($G25="","",TENEMENT!F$9)</f>
        <v/>
      </c>
      <c r="G25" s="7"/>
      <c r="H25" s="86"/>
      <c r="I25" s="86"/>
      <c r="J25" s="89"/>
      <c r="K25" s="89"/>
      <c r="L25" s="90"/>
      <c r="M25" s="88"/>
      <c r="N25" s="86"/>
      <c r="O25" s="86"/>
      <c r="P25" s="78"/>
      <c r="Q25" s="87"/>
    </row>
    <row r="26" spans="1:17" x14ac:dyDescent="0.2">
      <c r="A26" s="8"/>
      <c r="B26" s="10" t="str">
        <f>IF($G26="","",TENEMENT!B$9)</f>
        <v/>
      </c>
      <c r="C26" s="10" t="str">
        <f>IF($G26="","",TENEMENT!C$9)</f>
        <v/>
      </c>
      <c r="D26" s="10" t="str">
        <f>IF($G26="","",TENEMENT!D$9)</f>
        <v/>
      </c>
      <c r="E26" s="10" t="str">
        <f>IF($G26="","",TENEMENT!E$9)</f>
        <v/>
      </c>
      <c r="F26" s="10" t="str">
        <f>IF($G26="","",TENEMENT!F$9)</f>
        <v/>
      </c>
      <c r="G26" s="7"/>
      <c r="H26" s="86"/>
      <c r="I26" s="86"/>
      <c r="J26" s="89"/>
      <c r="K26" s="89"/>
      <c r="L26" s="90"/>
      <c r="M26" s="88"/>
      <c r="N26" s="86"/>
      <c r="O26" s="86"/>
      <c r="P26" s="78"/>
      <c r="Q26" s="87"/>
    </row>
    <row r="27" spans="1:17" x14ac:dyDescent="0.2">
      <c r="A27" s="8"/>
      <c r="B27" s="10" t="str">
        <f>IF($G27="","",TENEMENT!B$9)</f>
        <v/>
      </c>
      <c r="C27" s="10" t="str">
        <f>IF($G27="","",TENEMENT!C$9)</f>
        <v/>
      </c>
      <c r="D27" s="10" t="str">
        <f>IF($G27="","",TENEMENT!D$9)</f>
        <v/>
      </c>
      <c r="E27" s="10" t="str">
        <f>IF($G27="","",TENEMENT!E$9)</f>
        <v/>
      </c>
      <c r="F27" s="10" t="str">
        <f>IF($G27="","",TENEMENT!F$9)</f>
        <v/>
      </c>
      <c r="G27" s="7"/>
      <c r="H27" s="86"/>
      <c r="I27" s="86"/>
      <c r="J27" s="89"/>
      <c r="K27" s="89"/>
      <c r="L27" s="90"/>
      <c r="M27" s="88"/>
      <c r="N27" s="86"/>
      <c r="O27" s="86"/>
      <c r="P27" s="78"/>
      <c r="Q27" s="87"/>
    </row>
    <row r="28" spans="1:17" x14ac:dyDescent="0.2">
      <c r="A28" s="8"/>
      <c r="B28" s="10" t="str">
        <f>IF($G28="","",TENEMENT!B$9)</f>
        <v/>
      </c>
      <c r="C28" s="10" t="str">
        <f>IF($G28="","",TENEMENT!C$9)</f>
        <v/>
      </c>
      <c r="D28" s="10" t="str">
        <f>IF($G28="","",TENEMENT!D$9)</f>
        <v/>
      </c>
      <c r="E28" s="10" t="str">
        <f>IF($G28="","",TENEMENT!E$9)</f>
        <v/>
      </c>
      <c r="F28" s="10" t="str">
        <f>IF($G28="","",TENEMENT!F$9)</f>
        <v/>
      </c>
      <c r="G28" s="7"/>
      <c r="H28" s="86"/>
      <c r="I28" s="86"/>
      <c r="J28" s="89"/>
      <c r="K28" s="89"/>
      <c r="L28" s="90"/>
      <c r="M28" s="88"/>
      <c r="N28" s="86"/>
      <c r="O28" s="86"/>
      <c r="P28" s="78"/>
      <c r="Q28" s="87"/>
    </row>
    <row r="29" spans="1:17" x14ac:dyDescent="0.2">
      <c r="A29" s="8"/>
      <c r="B29" s="10" t="str">
        <f>IF($G29="","",TENEMENT!B$9)</f>
        <v/>
      </c>
      <c r="C29" s="10" t="str">
        <f>IF($G29="","",TENEMENT!C$9)</f>
        <v/>
      </c>
      <c r="D29" s="10" t="str">
        <f>IF($G29="","",TENEMENT!D$9)</f>
        <v/>
      </c>
      <c r="E29" s="10" t="str">
        <f>IF($G29="","",TENEMENT!E$9)</f>
        <v/>
      </c>
      <c r="F29" s="10" t="str">
        <f>IF($G29="","",TENEMENT!F$9)</f>
        <v/>
      </c>
      <c r="G29" s="7"/>
      <c r="H29" s="86"/>
      <c r="I29" s="86"/>
      <c r="J29" s="89"/>
      <c r="K29" s="89"/>
      <c r="L29" s="90"/>
      <c r="M29" s="88"/>
      <c r="N29" s="86"/>
      <c r="O29" s="86"/>
      <c r="P29" s="78"/>
      <c r="Q29" s="87"/>
    </row>
    <row r="30" spans="1:17" x14ac:dyDescent="0.2">
      <c r="A30" s="8"/>
      <c r="B30" s="10" t="str">
        <f>IF($G30="","",TENEMENT!B$9)</f>
        <v/>
      </c>
      <c r="C30" s="10" t="str">
        <f>IF($G30="","",TENEMENT!C$9)</f>
        <v/>
      </c>
      <c r="D30" s="10" t="str">
        <f>IF($G30="","",TENEMENT!D$9)</f>
        <v/>
      </c>
      <c r="E30" s="10" t="str">
        <f>IF($G30="","",TENEMENT!E$9)</f>
        <v/>
      </c>
      <c r="F30" s="10" t="str">
        <f>IF($G30="","",TENEMENT!F$9)</f>
        <v/>
      </c>
      <c r="G30" s="7"/>
      <c r="H30" s="86"/>
      <c r="I30" s="86"/>
      <c r="J30" s="89"/>
      <c r="K30" s="89"/>
      <c r="L30" s="90"/>
      <c r="M30" s="88"/>
      <c r="N30" s="86"/>
      <c r="O30" s="86"/>
      <c r="P30" s="78"/>
      <c r="Q30" s="87"/>
    </row>
    <row r="31" spans="1:17" x14ac:dyDescent="0.2">
      <c r="A31" s="8"/>
      <c r="B31" s="10" t="str">
        <f>IF($G31="","",TENEMENT!B$9)</f>
        <v/>
      </c>
      <c r="C31" s="10" t="str">
        <f>IF($G31="","",TENEMENT!C$9)</f>
        <v/>
      </c>
      <c r="D31" s="10" t="str">
        <f>IF($G31="","",TENEMENT!D$9)</f>
        <v/>
      </c>
      <c r="E31" s="10" t="str">
        <f>IF($G31="","",TENEMENT!E$9)</f>
        <v/>
      </c>
      <c r="F31" s="10" t="str">
        <f>IF($G31="","",TENEMENT!F$9)</f>
        <v/>
      </c>
      <c r="G31" s="7"/>
      <c r="H31" s="86"/>
      <c r="I31" s="86"/>
      <c r="J31" s="89"/>
      <c r="K31" s="89"/>
      <c r="L31" s="90"/>
      <c r="M31" s="88"/>
      <c r="N31" s="86"/>
      <c r="O31" s="86"/>
      <c r="P31" s="78"/>
      <c r="Q31" s="87"/>
    </row>
    <row r="32" spans="1:17" x14ac:dyDescent="0.2">
      <c r="A32" s="8"/>
      <c r="B32" s="10" t="str">
        <f>IF($G32="","",TENEMENT!B$9)</f>
        <v/>
      </c>
      <c r="C32" s="10" t="str">
        <f>IF($G32="","",TENEMENT!C$9)</f>
        <v/>
      </c>
      <c r="D32" s="10" t="str">
        <f>IF($G32="","",TENEMENT!D$9)</f>
        <v/>
      </c>
      <c r="E32" s="10" t="str">
        <f>IF($G32="","",TENEMENT!E$9)</f>
        <v/>
      </c>
      <c r="F32" s="10" t="str">
        <f>IF($G32="","",TENEMENT!F$9)</f>
        <v/>
      </c>
      <c r="G32" s="7"/>
      <c r="H32" s="86"/>
      <c r="I32" s="86"/>
      <c r="J32" s="89"/>
      <c r="K32" s="89"/>
      <c r="L32" s="90"/>
      <c r="M32" s="88"/>
      <c r="N32" s="86"/>
      <c r="O32" s="86"/>
      <c r="P32" s="78"/>
      <c r="Q32" s="87"/>
    </row>
    <row r="33" spans="1:17" x14ac:dyDescent="0.2">
      <c r="A33" s="8"/>
      <c r="B33" s="10" t="str">
        <f>IF($G33="","",TENEMENT!B$9)</f>
        <v/>
      </c>
      <c r="C33" s="10" t="str">
        <f>IF($G33="","",TENEMENT!C$9)</f>
        <v/>
      </c>
      <c r="D33" s="10" t="str">
        <f>IF($G33="","",TENEMENT!D$9)</f>
        <v/>
      </c>
      <c r="E33" s="10" t="str">
        <f>IF($G33="","",TENEMENT!E$9)</f>
        <v/>
      </c>
      <c r="F33" s="10" t="str">
        <f>IF($G33="","",TENEMENT!F$9)</f>
        <v/>
      </c>
      <c r="G33" s="7"/>
      <c r="H33" s="86"/>
      <c r="I33" s="86"/>
      <c r="J33" s="89"/>
      <c r="K33" s="89"/>
      <c r="L33" s="90"/>
      <c r="M33" s="88"/>
      <c r="N33" s="86"/>
      <c r="O33" s="86"/>
      <c r="P33" s="78"/>
      <c r="Q33" s="87"/>
    </row>
    <row r="34" spans="1:17" x14ac:dyDescent="0.2">
      <c r="A34" s="8"/>
      <c r="B34" s="10" t="str">
        <f>IF($G34="","",TENEMENT!B$9)</f>
        <v/>
      </c>
      <c r="C34" s="10" t="str">
        <f>IF($G34="","",TENEMENT!C$9)</f>
        <v/>
      </c>
      <c r="D34" s="10" t="str">
        <f>IF($G34="","",TENEMENT!D$9)</f>
        <v/>
      </c>
      <c r="E34" s="10" t="str">
        <f>IF($G34="","",TENEMENT!E$9)</f>
        <v/>
      </c>
      <c r="F34" s="10" t="str">
        <f>IF($G34="","",TENEMENT!F$9)</f>
        <v/>
      </c>
      <c r="G34" s="7"/>
      <c r="H34" s="86"/>
      <c r="I34" s="86"/>
      <c r="J34" s="89"/>
      <c r="K34" s="89"/>
      <c r="L34" s="90"/>
      <c r="M34" s="88"/>
      <c r="N34" s="86"/>
      <c r="O34" s="86"/>
      <c r="P34" s="78"/>
      <c r="Q34" s="87"/>
    </row>
    <row r="35" spans="1:17" x14ac:dyDescent="0.2">
      <c r="A35" s="8"/>
      <c r="B35" s="10" t="str">
        <f>IF($G35="","",TENEMENT!B$9)</f>
        <v/>
      </c>
      <c r="C35" s="10" t="str">
        <f>IF($G35="","",TENEMENT!C$9)</f>
        <v/>
      </c>
      <c r="D35" s="10" t="str">
        <f>IF($G35="","",TENEMENT!D$9)</f>
        <v/>
      </c>
      <c r="E35" s="10" t="str">
        <f>IF($G35="","",TENEMENT!E$9)</f>
        <v/>
      </c>
      <c r="F35" s="10" t="str">
        <f>IF($G35="","",TENEMENT!F$9)</f>
        <v/>
      </c>
      <c r="G35" s="7"/>
      <c r="H35" s="86"/>
      <c r="I35" s="86"/>
      <c r="J35" s="89"/>
      <c r="K35" s="89"/>
      <c r="L35" s="90"/>
      <c r="M35" s="88"/>
      <c r="N35" s="86"/>
      <c r="O35" s="86"/>
      <c r="P35" s="78"/>
      <c r="Q35" s="87"/>
    </row>
    <row r="36" spans="1:17" x14ac:dyDescent="0.2">
      <c r="A36" s="8"/>
      <c r="B36" s="10" t="str">
        <f>IF($G36="","",TENEMENT!B$9)</f>
        <v/>
      </c>
      <c r="C36" s="10" t="str">
        <f>IF($G36="","",TENEMENT!C$9)</f>
        <v/>
      </c>
      <c r="D36" s="10" t="str">
        <f>IF($G36="","",TENEMENT!D$9)</f>
        <v/>
      </c>
      <c r="E36" s="10" t="str">
        <f>IF($G36="","",TENEMENT!E$9)</f>
        <v/>
      </c>
      <c r="F36" s="10" t="str">
        <f>IF($G36="","",TENEMENT!F$9)</f>
        <v/>
      </c>
      <c r="G36" s="7"/>
      <c r="H36" s="86"/>
      <c r="I36" s="86"/>
      <c r="J36" s="89"/>
      <c r="K36" s="89"/>
      <c r="L36" s="90"/>
      <c r="M36" s="88"/>
      <c r="N36" s="86"/>
      <c r="O36" s="86"/>
      <c r="P36" s="78"/>
      <c r="Q36" s="87"/>
    </row>
    <row r="37" spans="1:17" x14ac:dyDescent="0.2">
      <c r="A37" s="8"/>
      <c r="B37" s="10" t="str">
        <f>IF($G37="","",TENEMENT!B$9)</f>
        <v/>
      </c>
      <c r="C37" s="10" t="str">
        <f>IF($G37="","",TENEMENT!C$9)</f>
        <v/>
      </c>
      <c r="D37" s="10" t="str">
        <f>IF($G37="","",TENEMENT!D$9)</f>
        <v/>
      </c>
      <c r="E37" s="10" t="str">
        <f>IF($G37="","",TENEMENT!E$9)</f>
        <v/>
      </c>
      <c r="F37" s="10" t="str">
        <f>IF($G37="","",TENEMENT!F$9)</f>
        <v/>
      </c>
      <c r="G37" s="7"/>
      <c r="H37" s="86"/>
      <c r="I37" s="86"/>
      <c r="J37" s="89"/>
      <c r="K37" s="89"/>
      <c r="L37" s="90"/>
      <c r="M37" s="88"/>
      <c r="N37" s="86"/>
      <c r="O37" s="86"/>
      <c r="P37" s="78"/>
      <c r="Q37" s="87"/>
    </row>
    <row r="38" spans="1:17" x14ac:dyDescent="0.2">
      <c r="A38" s="8"/>
      <c r="B38" s="10" t="str">
        <f>IF($G38="","",TENEMENT!B$9)</f>
        <v/>
      </c>
      <c r="C38" s="10" t="str">
        <f>IF($G38="","",TENEMENT!C$9)</f>
        <v/>
      </c>
      <c r="D38" s="10" t="str">
        <f>IF($G38="","",TENEMENT!D$9)</f>
        <v/>
      </c>
      <c r="E38" s="10" t="str">
        <f>IF($G38="","",TENEMENT!E$9)</f>
        <v/>
      </c>
      <c r="F38" s="10" t="str">
        <f>IF($G38="","",TENEMENT!F$9)</f>
        <v/>
      </c>
      <c r="G38" s="7"/>
      <c r="H38" s="86"/>
      <c r="I38" s="86"/>
      <c r="J38" s="89"/>
      <c r="K38" s="89"/>
      <c r="L38" s="90"/>
      <c r="M38" s="88"/>
      <c r="N38" s="86"/>
      <c r="O38" s="86"/>
      <c r="P38" s="78"/>
      <c r="Q38" s="87"/>
    </row>
    <row r="39" spans="1:17" x14ac:dyDescent="0.2">
      <c r="A39" s="8"/>
      <c r="B39" s="10" t="str">
        <f>IF($G39="","",TENEMENT!B$9)</f>
        <v/>
      </c>
      <c r="C39" s="10" t="str">
        <f>IF($G39="","",TENEMENT!C$9)</f>
        <v/>
      </c>
      <c r="D39" s="10" t="str">
        <f>IF($G39="","",TENEMENT!D$9)</f>
        <v/>
      </c>
      <c r="E39" s="10" t="str">
        <f>IF($G39="","",TENEMENT!E$9)</f>
        <v/>
      </c>
      <c r="F39" s="10" t="str">
        <f>IF($G39="","",TENEMENT!F$9)</f>
        <v/>
      </c>
      <c r="G39" s="7"/>
      <c r="H39" s="86"/>
      <c r="I39" s="86"/>
      <c r="J39" s="89"/>
      <c r="K39" s="89"/>
      <c r="L39" s="90"/>
      <c r="M39" s="88"/>
      <c r="N39" s="86"/>
      <c r="O39" s="86"/>
      <c r="P39" s="78"/>
      <c r="Q39" s="87"/>
    </row>
    <row r="40" spans="1:17" x14ac:dyDescent="0.2">
      <c r="A40" s="8"/>
      <c r="B40" s="10" t="str">
        <f>IF($G40="","",TENEMENT!B$9)</f>
        <v/>
      </c>
      <c r="C40" s="10" t="str">
        <f>IF($G40="","",TENEMENT!C$9)</f>
        <v/>
      </c>
      <c r="D40" s="10" t="str">
        <f>IF($G40="","",TENEMENT!D$9)</f>
        <v/>
      </c>
      <c r="E40" s="10" t="str">
        <f>IF($G40="","",TENEMENT!E$9)</f>
        <v/>
      </c>
      <c r="F40" s="10" t="str">
        <f>IF($G40="","",TENEMENT!F$9)</f>
        <v/>
      </c>
      <c r="G40" s="7"/>
      <c r="H40" s="86"/>
      <c r="I40" s="86"/>
      <c r="J40" s="89"/>
      <c r="K40" s="89"/>
      <c r="L40" s="90"/>
      <c r="M40" s="88"/>
      <c r="N40" s="86"/>
      <c r="O40" s="86"/>
      <c r="P40" s="78"/>
      <c r="Q40" s="87"/>
    </row>
    <row r="41" spans="1:17" x14ac:dyDescent="0.2">
      <c r="A41" s="8"/>
      <c r="B41" s="10" t="str">
        <f>IF($G41="","",TENEMENT!B$9)</f>
        <v/>
      </c>
      <c r="C41" s="10" t="str">
        <f>IF($G41="","",TENEMENT!C$9)</f>
        <v/>
      </c>
      <c r="D41" s="10" t="str">
        <f>IF($G41="","",TENEMENT!D$9)</f>
        <v/>
      </c>
      <c r="E41" s="10" t="str">
        <f>IF($G41="","",TENEMENT!E$9)</f>
        <v/>
      </c>
      <c r="F41" s="10" t="str">
        <f>IF($G41="","",TENEMENT!F$9)</f>
        <v/>
      </c>
      <c r="G41" s="7"/>
      <c r="H41" s="86"/>
      <c r="I41" s="86"/>
      <c r="J41" s="89"/>
      <c r="K41" s="89"/>
      <c r="L41" s="90"/>
      <c r="M41" s="88"/>
      <c r="N41" s="86"/>
      <c r="O41" s="86"/>
      <c r="P41" s="78"/>
      <c r="Q41" s="87"/>
    </row>
    <row r="42" spans="1:17" x14ac:dyDescent="0.2">
      <c r="A42" s="8"/>
      <c r="B42" s="10" t="str">
        <f>IF($G42="","",TENEMENT!B$9)</f>
        <v/>
      </c>
      <c r="C42" s="10" t="str">
        <f>IF($G42="","",TENEMENT!C$9)</f>
        <v/>
      </c>
      <c r="D42" s="10" t="str">
        <f>IF($G42="","",TENEMENT!D$9)</f>
        <v/>
      </c>
      <c r="E42" s="10" t="str">
        <f>IF($G42="","",TENEMENT!E$9)</f>
        <v/>
      </c>
      <c r="F42" s="10" t="str">
        <f>IF($G42="","",TENEMENT!F$9)</f>
        <v/>
      </c>
      <c r="G42" s="7"/>
      <c r="H42" s="86"/>
      <c r="I42" s="86"/>
      <c r="J42" s="89"/>
      <c r="K42" s="89"/>
      <c r="L42" s="90"/>
      <c r="M42" s="88"/>
      <c r="N42" s="86"/>
      <c r="O42" s="86"/>
      <c r="P42" s="78"/>
      <c r="Q42" s="87"/>
    </row>
    <row r="43" spans="1:17" x14ac:dyDescent="0.2">
      <c r="A43" s="8"/>
      <c r="B43" s="10" t="str">
        <f>IF($G43="","",TENEMENT!B$9)</f>
        <v/>
      </c>
      <c r="C43" s="10" t="str">
        <f>IF($G43="","",TENEMENT!C$9)</f>
        <v/>
      </c>
      <c r="D43" s="10" t="str">
        <f>IF($G43="","",TENEMENT!D$9)</f>
        <v/>
      </c>
      <c r="E43" s="10" t="str">
        <f>IF($G43="","",TENEMENT!E$9)</f>
        <v/>
      </c>
      <c r="F43" s="10" t="str">
        <f>IF($G43="","",TENEMENT!F$9)</f>
        <v/>
      </c>
      <c r="G43" s="7"/>
      <c r="H43" s="86"/>
      <c r="I43" s="86"/>
      <c r="J43" s="89"/>
      <c r="K43" s="89"/>
      <c r="L43" s="90"/>
      <c r="M43" s="88"/>
      <c r="N43" s="86"/>
      <c r="O43" s="86"/>
      <c r="P43" s="78"/>
      <c r="Q43" s="87"/>
    </row>
    <row r="44" spans="1:17" x14ac:dyDescent="0.2">
      <c r="A44" s="8"/>
      <c r="B44" s="10" t="str">
        <f>IF($G44="","",TENEMENT!B$9)</f>
        <v/>
      </c>
      <c r="C44" s="10" t="str">
        <f>IF($G44="","",TENEMENT!C$9)</f>
        <v/>
      </c>
      <c r="D44" s="10" t="str">
        <f>IF($G44="","",TENEMENT!D$9)</f>
        <v/>
      </c>
      <c r="E44" s="10" t="str">
        <f>IF($G44="","",TENEMENT!E$9)</f>
        <v/>
      </c>
      <c r="F44" s="10" t="str">
        <f>IF($G44="","",TENEMENT!F$9)</f>
        <v/>
      </c>
      <c r="G44" s="7"/>
      <c r="H44" s="86"/>
      <c r="I44" s="86"/>
      <c r="J44" s="89"/>
      <c r="K44" s="89"/>
      <c r="L44" s="90"/>
      <c r="M44" s="88"/>
      <c r="N44" s="86"/>
      <c r="O44" s="86"/>
      <c r="P44" s="78"/>
      <c r="Q44" s="87"/>
    </row>
    <row r="45" spans="1:17" x14ac:dyDescent="0.2">
      <c r="A45" s="8"/>
      <c r="B45" s="10" t="str">
        <f>IF($G45="","",TENEMENT!B$9)</f>
        <v/>
      </c>
      <c r="C45" s="10" t="str">
        <f>IF($G45="","",TENEMENT!C$9)</f>
        <v/>
      </c>
      <c r="D45" s="10" t="str">
        <f>IF($G45="","",TENEMENT!D$9)</f>
        <v/>
      </c>
      <c r="E45" s="10" t="str">
        <f>IF($G45="","",TENEMENT!E$9)</f>
        <v/>
      </c>
      <c r="F45" s="10" t="str">
        <f>IF($G45="","",TENEMENT!F$9)</f>
        <v/>
      </c>
      <c r="G45" s="7"/>
      <c r="H45" s="86"/>
      <c r="I45" s="86"/>
      <c r="J45" s="89"/>
      <c r="K45" s="89"/>
      <c r="L45" s="90"/>
      <c r="M45" s="88"/>
      <c r="N45" s="86"/>
      <c r="O45" s="86"/>
      <c r="P45" s="78"/>
      <c r="Q45" s="87"/>
    </row>
    <row r="46" spans="1:17" x14ac:dyDescent="0.2">
      <c r="A46" s="8"/>
      <c r="B46" s="10" t="str">
        <f>IF($G46="","",TENEMENT!B$9)</f>
        <v/>
      </c>
      <c r="C46" s="10" t="str">
        <f>IF($G46="","",TENEMENT!C$9)</f>
        <v/>
      </c>
      <c r="D46" s="10" t="str">
        <f>IF($G46="","",TENEMENT!D$9)</f>
        <v/>
      </c>
      <c r="E46" s="10" t="str">
        <f>IF($G46="","",TENEMENT!E$9)</f>
        <v/>
      </c>
      <c r="F46" s="10" t="str">
        <f>IF($G46="","",TENEMENT!F$9)</f>
        <v/>
      </c>
      <c r="G46" s="7"/>
      <c r="H46" s="86"/>
      <c r="I46" s="86"/>
      <c r="J46" s="89"/>
      <c r="K46" s="89"/>
      <c r="L46" s="90"/>
      <c r="M46" s="88"/>
      <c r="N46" s="86"/>
      <c r="O46" s="86"/>
      <c r="P46" s="78"/>
      <c r="Q46" s="87"/>
    </row>
    <row r="47" spans="1:17" x14ac:dyDescent="0.2">
      <c r="A47" s="8"/>
      <c r="B47" s="10" t="str">
        <f>IF($G47="","",TENEMENT!B$9)</f>
        <v/>
      </c>
      <c r="C47" s="10" t="str">
        <f>IF($G47="","",TENEMENT!C$9)</f>
        <v/>
      </c>
      <c r="D47" s="10" t="str">
        <f>IF($G47="","",TENEMENT!D$9)</f>
        <v/>
      </c>
      <c r="E47" s="10" t="str">
        <f>IF($G47="","",TENEMENT!E$9)</f>
        <v/>
      </c>
      <c r="F47" s="10" t="str">
        <f>IF($G47="","",TENEMENT!F$9)</f>
        <v/>
      </c>
      <c r="G47" s="7"/>
      <c r="H47" s="86"/>
      <c r="I47" s="86"/>
      <c r="J47" s="89"/>
      <c r="K47" s="89"/>
      <c r="L47" s="90"/>
      <c r="M47" s="88"/>
      <c r="N47" s="86"/>
      <c r="O47" s="86"/>
      <c r="P47" s="78"/>
      <c r="Q47" s="87"/>
    </row>
    <row r="48" spans="1:17" x14ac:dyDescent="0.2">
      <c r="A48" s="8"/>
      <c r="B48" s="10" t="str">
        <f>IF($G48="","",TENEMENT!B$9)</f>
        <v/>
      </c>
      <c r="C48" s="10" t="str">
        <f>IF($G48="","",TENEMENT!C$9)</f>
        <v/>
      </c>
      <c r="D48" s="10" t="str">
        <f>IF($G48="","",TENEMENT!D$9)</f>
        <v/>
      </c>
      <c r="E48" s="10" t="str">
        <f>IF($G48="","",TENEMENT!E$9)</f>
        <v/>
      </c>
      <c r="F48" s="10" t="str">
        <f>IF($G48="","",TENEMENT!F$9)</f>
        <v/>
      </c>
      <c r="G48" s="7"/>
      <c r="H48" s="86"/>
      <c r="I48" s="86"/>
      <c r="J48" s="89"/>
      <c r="K48" s="89"/>
      <c r="L48" s="90"/>
      <c r="M48" s="88"/>
      <c r="N48" s="86"/>
      <c r="O48" s="86"/>
      <c r="P48" s="78"/>
      <c r="Q48" s="87"/>
    </row>
    <row r="49" spans="1:17" x14ac:dyDescent="0.2">
      <c r="A49" s="8"/>
      <c r="B49" s="10" t="str">
        <f>IF($G49="","",TENEMENT!B$9)</f>
        <v/>
      </c>
      <c r="C49" s="10" t="str">
        <f>IF($G49="","",TENEMENT!C$9)</f>
        <v/>
      </c>
      <c r="D49" s="10" t="str">
        <f>IF($G49="","",TENEMENT!D$9)</f>
        <v/>
      </c>
      <c r="E49" s="10" t="str">
        <f>IF($G49="","",TENEMENT!E$9)</f>
        <v/>
      </c>
      <c r="F49" s="10" t="str">
        <f>IF($G49="","",TENEMENT!F$9)</f>
        <v/>
      </c>
      <c r="G49" s="7"/>
      <c r="H49" s="86"/>
      <c r="I49" s="86"/>
      <c r="J49" s="89"/>
      <c r="K49" s="89"/>
      <c r="L49" s="90"/>
      <c r="M49" s="88"/>
      <c r="N49" s="86"/>
      <c r="O49" s="86"/>
      <c r="P49" s="78"/>
      <c r="Q49" s="87"/>
    </row>
    <row r="50" spans="1:17" x14ac:dyDescent="0.2">
      <c r="A50" s="8"/>
      <c r="B50" s="10" t="str">
        <f>IF($G50="","",TENEMENT!B$9)</f>
        <v/>
      </c>
      <c r="C50" s="10" t="str">
        <f>IF($G50="","",TENEMENT!C$9)</f>
        <v/>
      </c>
      <c r="D50" s="10" t="str">
        <f>IF($G50="","",TENEMENT!D$9)</f>
        <v/>
      </c>
      <c r="E50" s="10" t="str">
        <f>IF($G50="","",TENEMENT!E$9)</f>
        <v/>
      </c>
      <c r="F50" s="10" t="str">
        <f>IF($G50="","",TENEMENT!F$9)</f>
        <v/>
      </c>
      <c r="G50" s="7"/>
      <c r="H50" s="86"/>
      <c r="I50" s="86"/>
      <c r="J50" s="89"/>
      <c r="K50" s="89"/>
      <c r="L50" s="90"/>
      <c r="M50" s="88"/>
      <c r="N50" s="86"/>
      <c r="O50" s="86"/>
      <c r="P50" s="78"/>
      <c r="Q50" s="87"/>
    </row>
    <row r="51" spans="1:17" x14ac:dyDescent="0.2">
      <c r="A51" s="8"/>
      <c r="B51" s="10" t="str">
        <f>IF($G51="","",TENEMENT!B$9)</f>
        <v/>
      </c>
      <c r="C51" s="10" t="str">
        <f>IF($G51="","",TENEMENT!C$9)</f>
        <v/>
      </c>
      <c r="D51" s="10" t="str">
        <f>IF($G51="","",TENEMENT!D$9)</f>
        <v/>
      </c>
      <c r="E51" s="10" t="str">
        <f>IF($G51="","",TENEMENT!E$9)</f>
        <v/>
      </c>
      <c r="F51" s="10" t="str">
        <f>IF($G51="","",TENEMENT!F$9)</f>
        <v/>
      </c>
      <c r="G51" s="7"/>
      <c r="H51" s="86"/>
      <c r="I51" s="86"/>
      <c r="J51" s="89"/>
      <c r="K51" s="89"/>
      <c r="L51" s="90"/>
      <c r="M51" s="88"/>
      <c r="N51" s="86"/>
      <c r="O51" s="86"/>
      <c r="P51" s="78"/>
      <c r="Q51" s="87"/>
    </row>
    <row r="52" spans="1:17" x14ac:dyDescent="0.2">
      <c r="A52" s="8"/>
      <c r="B52" s="10" t="str">
        <f>IF($G52="","",TENEMENT!B$9)</f>
        <v/>
      </c>
      <c r="C52" s="10" t="str">
        <f>IF($G52="","",TENEMENT!C$9)</f>
        <v/>
      </c>
      <c r="D52" s="10" t="str">
        <f>IF($G52="","",TENEMENT!D$9)</f>
        <v/>
      </c>
      <c r="E52" s="10" t="str">
        <f>IF($G52="","",TENEMENT!E$9)</f>
        <v/>
      </c>
      <c r="F52" s="10" t="str">
        <f>IF($G52="","",TENEMENT!F$9)</f>
        <v/>
      </c>
      <c r="G52" s="7"/>
      <c r="H52" s="86"/>
      <c r="I52" s="86"/>
      <c r="J52" s="89"/>
      <c r="K52" s="89"/>
      <c r="L52" s="90"/>
      <c r="M52" s="88"/>
      <c r="N52" s="86"/>
      <c r="O52" s="86"/>
      <c r="P52" s="78"/>
      <c r="Q52" s="87"/>
    </row>
    <row r="53" spans="1:17" x14ac:dyDescent="0.2">
      <c r="A53" s="8"/>
      <c r="B53" s="10" t="str">
        <f>IF($G53="","",TENEMENT!B$9)</f>
        <v/>
      </c>
      <c r="C53" s="10" t="str">
        <f>IF($G53="","",TENEMENT!C$9)</f>
        <v/>
      </c>
      <c r="D53" s="10" t="str">
        <f>IF($G53="","",TENEMENT!D$9)</f>
        <v/>
      </c>
      <c r="E53" s="10" t="str">
        <f>IF($G53="","",TENEMENT!E$9)</f>
        <v/>
      </c>
      <c r="F53" s="10" t="str">
        <f>IF($G53="","",TENEMENT!F$9)</f>
        <v/>
      </c>
      <c r="G53" s="7"/>
      <c r="H53" s="86"/>
      <c r="I53" s="86"/>
      <c r="J53" s="89"/>
      <c r="K53" s="89"/>
      <c r="L53" s="90"/>
      <c r="M53" s="88"/>
      <c r="N53" s="86"/>
      <c r="O53" s="86"/>
      <c r="P53" s="78"/>
      <c r="Q53" s="87"/>
    </row>
    <row r="54" spans="1:17" x14ac:dyDescent="0.2">
      <c r="A54" s="8"/>
      <c r="B54" s="10" t="str">
        <f>IF($G54="","",TENEMENT!B$9)</f>
        <v/>
      </c>
      <c r="C54" s="10" t="str">
        <f>IF($G54="","",TENEMENT!C$9)</f>
        <v/>
      </c>
      <c r="D54" s="10" t="str">
        <f>IF($G54="","",TENEMENT!D$9)</f>
        <v/>
      </c>
      <c r="E54" s="10" t="str">
        <f>IF($G54="","",TENEMENT!E$9)</f>
        <v/>
      </c>
      <c r="F54" s="10" t="str">
        <f>IF($G54="","",TENEMENT!F$9)</f>
        <v/>
      </c>
      <c r="G54" s="7"/>
      <c r="H54" s="86"/>
      <c r="I54" s="86"/>
      <c r="J54" s="89"/>
      <c r="K54" s="89"/>
      <c r="L54" s="90"/>
      <c r="M54" s="88"/>
      <c r="N54" s="86"/>
      <c r="O54" s="86"/>
      <c r="P54" s="78"/>
      <c r="Q54" s="87"/>
    </row>
    <row r="55" spans="1:17" x14ac:dyDescent="0.2">
      <c r="A55" s="8"/>
      <c r="B55" s="10" t="str">
        <f>IF($G55="","",TENEMENT!B$9)</f>
        <v/>
      </c>
      <c r="C55" s="10" t="str">
        <f>IF($G55="","",TENEMENT!C$9)</f>
        <v/>
      </c>
      <c r="D55" s="10" t="str">
        <f>IF($G55="","",TENEMENT!D$9)</f>
        <v/>
      </c>
      <c r="E55" s="10" t="str">
        <f>IF($G55="","",TENEMENT!E$9)</f>
        <v/>
      </c>
      <c r="F55" s="10" t="str">
        <f>IF($G55="","",TENEMENT!F$9)</f>
        <v/>
      </c>
      <c r="G55" s="7"/>
      <c r="H55" s="86"/>
      <c r="I55" s="86"/>
      <c r="J55" s="89"/>
      <c r="K55" s="89"/>
      <c r="L55" s="90"/>
      <c r="M55" s="88"/>
      <c r="N55" s="86"/>
      <c r="O55" s="86"/>
      <c r="P55" s="78"/>
      <c r="Q55" s="87"/>
    </row>
    <row r="56" spans="1:17" x14ac:dyDescent="0.2">
      <c r="A56" s="8"/>
      <c r="B56" s="10" t="str">
        <f>IF($G56="","",TENEMENT!B$9)</f>
        <v/>
      </c>
      <c r="C56" s="10" t="str">
        <f>IF($G56="","",TENEMENT!C$9)</f>
        <v/>
      </c>
      <c r="D56" s="10" t="str">
        <f>IF($G56="","",TENEMENT!D$9)</f>
        <v/>
      </c>
      <c r="E56" s="10" t="str">
        <f>IF($G56="","",TENEMENT!E$9)</f>
        <v/>
      </c>
      <c r="F56" s="10" t="str">
        <f>IF($G56="","",TENEMENT!F$9)</f>
        <v/>
      </c>
      <c r="G56" s="7"/>
      <c r="H56" s="86"/>
      <c r="I56" s="86"/>
      <c r="J56" s="89"/>
      <c r="K56" s="89"/>
      <c r="L56" s="90"/>
      <c r="M56" s="88"/>
      <c r="N56" s="86"/>
      <c r="O56" s="86"/>
      <c r="P56" s="78"/>
      <c r="Q56" s="87"/>
    </row>
    <row r="57" spans="1:17" x14ac:dyDescent="0.2">
      <c r="A57" s="8"/>
      <c r="B57" s="10" t="str">
        <f>IF($G57="","",TENEMENT!B$9)</f>
        <v/>
      </c>
      <c r="C57" s="10" t="str">
        <f>IF($G57="","",TENEMENT!C$9)</f>
        <v/>
      </c>
      <c r="D57" s="10" t="str">
        <f>IF($G57="","",TENEMENT!D$9)</f>
        <v/>
      </c>
      <c r="E57" s="10" t="str">
        <f>IF($G57="","",TENEMENT!E$9)</f>
        <v/>
      </c>
      <c r="F57" s="10" t="str">
        <f>IF($G57="","",TENEMENT!F$9)</f>
        <v/>
      </c>
      <c r="G57" s="7"/>
      <c r="H57" s="86"/>
      <c r="I57" s="86"/>
      <c r="J57" s="89"/>
      <c r="K57" s="89"/>
      <c r="L57" s="90"/>
      <c r="M57" s="88"/>
      <c r="N57" s="86"/>
      <c r="O57" s="86"/>
      <c r="P57" s="78"/>
      <c r="Q57" s="87"/>
    </row>
    <row r="58" spans="1:17" x14ac:dyDescent="0.2">
      <c r="A58" s="8"/>
      <c r="B58" s="10" t="str">
        <f>IF($G58="","",TENEMENT!B$9)</f>
        <v/>
      </c>
      <c r="C58" s="10" t="str">
        <f>IF($G58="","",TENEMENT!C$9)</f>
        <v/>
      </c>
      <c r="D58" s="10" t="str">
        <f>IF($G58="","",TENEMENT!D$9)</f>
        <v/>
      </c>
      <c r="E58" s="10" t="str">
        <f>IF($G58="","",TENEMENT!E$9)</f>
        <v/>
      </c>
      <c r="F58" s="10" t="str">
        <f>IF($G58="","",TENEMENT!F$9)</f>
        <v/>
      </c>
      <c r="G58" s="7"/>
      <c r="H58" s="86"/>
      <c r="I58" s="86"/>
      <c r="J58" s="89"/>
      <c r="K58" s="89"/>
      <c r="L58" s="90"/>
      <c r="M58" s="88"/>
      <c r="N58" s="86"/>
      <c r="O58" s="86"/>
      <c r="P58" s="78"/>
      <c r="Q58" s="87"/>
    </row>
    <row r="59" spans="1:17" x14ac:dyDescent="0.2">
      <c r="A59" s="8"/>
      <c r="B59" s="10" t="str">
        <f>IF($G59="","",TENEMENT!B$9)</f>
        <v/>
      </c>
      <c r="C59" s="10" t="str">
        <f>IF($G59="","",TENEMENT!C$9)</f>
        <v/>
      </c>
      <c r="D59" s="10" t="str">
        <f>IF($G59="","",TENEMENT!D$9)</f>
        <v/>
      </c>
      <c r="E59" s="10" t="str">
        <f>IF($G59="","",TENEMENT!E$9)</f>
        <v/>
      </c>
      <c r="F59" s="10" t="str">
        <f>IF($G59="","",TENEMENT!F$9)</f>
        <v/>
      </c>
      <c r="G59" s="7"/>
      <c r="H59" s="86"/>
      <c r="I59" s="86"/>
      <c r="J59" s="89"/>
      <c r="K59" s="89"/>
      <c r="L59" s="90"/>
      <c r="M59" s="88"/>
      <c r="N59" s="86"/>
      <c r="O59" s="86"/>
      <c r="P59" s="78"/>
      <c r="Q59" s="87"/>
    </row>
    <row r="60" spans="1:17" x14ac:dyDescent="0.2">
      <c r="A60" s="8"/>
      <c r="B60" s="10" t="str">
        <f>IF($G60="","",TENEMENT!B$9)</f>
        <v/>
      </c>
      <c r="C60" s="10" t="str">
        <f>IF($G60="","",TENEMENT!C$9)</f>
        <v/>
      </c>
      <c r="D60" s="10" t="str">
        <f>IF($G60="","",TENEMENT!D$9)</f>
        <v/>
      </c>
      <c r="E60" s="10" t="str">
        <f>IF($G60="","",TENEMENT!E$9)</f>
        <v/>
      </c>
      <c r="F60" s="10" t="str">
        <f>IF($G60="","",TENEMENT!F$9)</f>
        <v/>
      </c>
      <c r="G60" s="7"/>
      <c r="H60" s="86"/>
      <c r="I60" s="86"/>
      <c r="J60" s="89"/>
      <c r="K60" s="89"/>
      <c r="L60" s="90"/>
      <c r="M60" s="88"/>
      <c r="N60" s="86"/>
      <c r="O60" s="86"/>
      <c r="P60" s="78"/>
      <c r="Q60" s="87"/>
    </row>
    <row r="61" spans="1:17" x14ac:dyDescent="0.2">
      <c r="A61" s="8"/>
      <c r="B61" s="10" t="str">
        <f>IF($G61="","",TENEMENT!B$9)</f>
        <v/>
      </c>
      <c r="C61" s="10" t="str">
        <f>IF($G61="","",TENEMENT!C$9)</f>
        <v/>
      </c>
      <c r="D61" s="10" t="str">
        <f>IF($G61="","",TENEMENT!D$9)</f>
        <v/>
      </c>
      <c r="E61" s="10" t="str">
        <f>IF($G61="","",TENEMENT!E$9)</f>
        <v/>
      </c>
      <c r="F61" s="10" t="str">
        <f>IF($G61="","",TENEMENT!F$9)</f>
        <v/>
      </c>
      <c r="G61" s="7"/>
      <c r="H61" s="86"/>
      <c r="I61" s="86"/>
      <c r="J61" s="89"/>
      <c r="K61" s="89"/>
      <c r="L61" s="90"/>
      <c r="M61" s="88"/>
      <c r="N61" s="86"/>
      <c r="O61" s="86"/>
      <c r="P61" s="78"/>
      <c r="Q61" s="87"/>
    </row>
    <row r="62" spans="1:17" x14ac:dyDescent="0.2">
      <c r="A62" s="8"/>
      <c r="B62" s="10" t="str">
        <f>IF($G62="","",TENEMENT!B$9)</f>
        <v/>
      </c>
      <c r="C62" s="10" t="str">
        <f>IF($G62="","",TENEMENT!C$9)</f>
        <v/>
      </c>
      <c r="D62" s="10" t="str">
        <f>IF($G62="","",TENEMENT!D$9)</f>
        <v/>
      </c>
      <c r="E62" s="10" t="str">
        <f>IF($G62="","",TENEMENT!E$9)</f>
        <v/>
      </c>
      <c r="F62" s="10" t="str">
        <f>IF($G62="","",TENEMENT!F$9)</f>
        <v/>
      </c>
      <c r="G62" s="7"/>
      <c r="H62" s="86"/>
      <c r="I62" s="86"/>
      <c r="J62" s="89"/>
      <c r="K62" s="89"/>
      <c r="L62" s="90"/>
      <c r="M62" s="88"/>
      <c r="N62" s="86"/>
      <c r="O62" s="86"/>
      <c r="P62" s="78"/>
      <c r="Q62" s="87"/>
    </row>
    <row r="63" spans="1:17" x14ac:dyDescent="0.2">
      <c r="A63" s="8"/>
      <c r="B63" s="10" t="str">
        <f>IF($G63="","",TENEMENT!B$9)</f>
        <v/>
      </c>
      <c r="C63" s="10" t="str">
        <f>IF($G63="","",TENEMENT!C$9)</f>
        <v/>
      </c>
      <c r="D63" s="10" t="str">
        <f>IF($G63="","",TENEMENT!D$9)</f>
        <v/>
      </c>
      <c r="E63" s="10" t="str">
        <f>IF($G63="","",TENEMENT!E$9)</f>
        <v/>
      </c>
      <c r="F63" s="10" t="str">
        <f>IF($G63="","",TENEMENT!F$9)</f>
        <v/>
      </c>
      <c r="G63" s="7"/>
      <c r="H63" s="86"/>
      <c r="I63" s="86"/>
      <c r="J63" s="89"/>
      <c r="K63" s="89"/>
      <c r="L63" s="90"/>
      <c r="M63" s="88"/>
      <c r="N63" s="86"/>
      <c r="O63" s="86"/>
      <c r="P63" s="78"/>
      <c r="Q63" s="87"/>
    </row>
    <row r="64" spans="1:17" x14ac:dyDescent="0.2">
      <c r="A64" s="8"/>
      <c r="B64" s="10" t="str">
        <f>IF($G64="","",TENEMENT!B$9)</f>
        <v/>
      </c>
      <c r="C64" s="10" t="str">
        <f>IF($G64="","",TENEMENT!C$9)</f>
        <v/>
      </c>
      <c r="D64" s="10" t="str">
        <f>IF($G64="","",TENEMENT!D$9)</f>
        <v/>
      </c>
      <c r="E64" s="10" t="str">
        <f>IF($G64="","",TENEMENT!E$9)</f>
        <v/>
      </c>
      <c r="F64" s="10" t="str">
        <f>IF($G64="","",TENEMENT!F$9)</f>
        <v/>
      </c>
      <c r="G64" s="7"/>
      <c r="H64" s="86"/>
      <c r="I64" s="86"/>
      <c r="J64" s="89"/>
      <c r="K64" s="89"/>
      <c r="L64" s="90"/>
      <c r="M64" s="88"/>
      <c r="N64" s="86"/>
      <c r="O64" s="86"/>
      <c r="P64" s="78"/>
      <c r="Q64" s="87"/>
    </row>
    <row r="65" spans="1:17" x14ac:dyDescent="0.2">
      <c r="A65" s="8"/>
      <c r="B65" s="10" t="str">
        <f>IF($G65="","",TENEMENT!B$9)</f>
        <v/>
      </c>
      <c r="C65" s="10" t="str">
        <f>IF($G65="","",TENEMENT!C$9)</f>
        <v/>
      </c>
      <c r="D65" s="10" t="str">
        <f>IF($G65="","",TENEMENT!D$9)</f>
        <v/>
      </c>
      <c r="E65" s="10" t="str">
        <f>IF($G65="","",TENEMENT!E$9)</f>
        <v/>
      </c>
      <c r="F65" s="10" t="str">
        <f>IF($G65="","",TENEMENT!F$9)</f>
        <v/>
      </c>
      <c r="G65" s="7"/>
      <c r="H65" s="86"/>
      <c r="I65" s="86"/>
      <c r="J65" s="89"/>
      <c r="K65" s="89"/>
      <c r="L65" s="90"/>
      <c r="M65" s="88"/>
      <c r="N65" s="86"/>
      <c r="O65" s="86"/>
      <c r="P65" s="78"/>
      <c r="Q65" s="87"/>
    </row>
    <row r="66" spans="1:17" x14ac:dyDescent="0.2">
      <c r="A66" s="8"/>
      <c r="B66" s="10" t="str">
        <f>IF($G66="","",TENEMENT!B$9)</f>
        <v/>
      </c>
      <c r="C66" s="10" t="str">
        <f>IF($G66="","",TENEMENT!C$9)</f>
        <v/>
      </c>
      <c r="D66" s="10" t="str">
        <f>IF($G66="","",TENEMENT!D$9)</f>
        <v/>
      </c>
      <c r="E66" s="10" t="str">
        <f>IF($G66="","",TENEMENT!E$9)</f>
        <v/>
      </c>
      <c r="F66" s="10" t="str">
        <f>IF($G66="","",TENEMENT!F$9)</f>
        <v/>
      </c>
      <c r="G66" s="7"/>
      <c r="H66" s="86"/>
      <c r="I66" s="86"/>
      <c r="J66" s="89"/>
      <c r="K66" s="89"/>
      <c r="L66" s="90"/>
      <c r="M66" s="88"/>
      <c r="N66" s="86"/>
      <c r="O66" s="86"/>
      <c r="P66" s="78"/>
      <c r="Q66" s="87"/>
    </row>
    <row r="67" spans="1:17" x14ac:dyDescent="0.2">
      <c r="A67" s="8"/>
      <c r="B67" s="10" t="str">
        <f>IF($G67="","",TENEMENT!B$9)</f>
        <v/>
      </c>
      <c r="C67" s="10" t="str">
        <f>IF($G67="","",TENEMENT!C$9)</f>
        <v/>
      </c>
      <c r="D67" s="10" t="str">
        <f>IF($G67="","",TENEMENT!D$9)</f>
        <v/>
      </c>
      <c r="E67" s="10" t="str">
        <f>IF($G67="","",TENEMENT!E$9)</f>
        <v/>
      </c>
      <c r="F67" s="10" t="str">
        <f>IF($G67="","",TENEMENT!F$9)</f>
        <v/>
      </c>
      <c r="G67" s="7"/>
      <c r="H67" s="86"/>
      <c r="I67" s="86"/>
      <c r="J67" s="89"/>
      <c r="K67" s="89"/>
      <c r="L67" s="90"/>
      <c r="M67" s="88"/>
      <c r="N67" s="86"/>
      <c r="O67" s="86"/>
      <c r="P67" s="78"/>
      <c r="Q67" s="87"/>
    </row>
    <row r="68" spans="1:17" x14ac:dyDescent="0.2">
      <c r="A68" s="8"/>
      <c r="B68" s="10" t="str">
        <f>IF($G68="","",TENEMENT!B$9)</f>
        <v/>
      </c>
      <c r="C68" s="10" t="str">
        <f>IF($G68="","",TENEMENT!C$9)</f>
        <v/>
      </c>
      <c r="D68" s="10" t="str">
        <f>IF($G68="","",TENEMENT!D$9)</f>
        <v/>
      </c>
      <c r="E68" s="10" t="str">
        <f>IF($G68="","",TENEMENT!E$9)</f>
        <v/>
      </c>
      <c r="F68" s="10" t="str">
        <f>IF($G68="","",TENEMENT!F$9)</f>
        <v/>
      </c>
      <c r="G68" s="7"/>
      <c r="H68" s="86"/>
      <c r="I68" s="86"/>
      <c r="J68" s="89"/>
      <c r="K68" s="89"/>
      <c r="L68" s="90"/>
      <c r="M68" s="88"/>
      <c r="N68" s="86"/>
      <c r="O68" s="86"/>
      <c r="P68" s="78"/>
      <c r="Q68" s="87"/>
    </row>
    <row r="69" spans="1:17" x14ac:dyDescent="0.2">
      <c r="A69" s="8"/>
      <c r="B69" s="10" t="str">
        <f>IF($G69="","",TENEMENT!B$9)</f>
        <v/>
      </c>
      <c r="C69" s="10" t="str">
        <f>IF($G69="","",TENEMENT!C$9)</f>
        <v/>
      </c>
      <c r="D69" s="10" t="str">
        <f>IF($G69="","",TENEMENT!D$9)</f>
        <v/>
      </c>
      <c r="E69" s="10" t="str">
        <f>IF($G69="","",TENEMENT!E$9)</f>
        <v/>
      </c>
      <c r="F69" s="10" t="str">
        <f>IF($G69="","",TENEMENT!F$9)</f>
        <v/>
      </c>
      <c r="G69" s="7"/>
      <c r="H69" s="86"/>
      <c r="I69" s="86"/>
      <c r="J69" s="89"/>
      <c r="K69" s="89"/>
      <c r="L69" s="90"/>
      <c r="M69" s="88"/>
      <c r="N69" s="86"/>
      <c r="O69" s="86"/>
      <c r="P69" s="78"/>
      <c r="Q69" s="87"/>
    </row>
    <row r="70" spans="1:17" x14ac:dyDescent="0.2">
      <c r="A70" s="8"/>
      <c r="B70" s="10" t="str">
        <f>IF($G70="","",TENEMENT!B$9)</f>
        <v/>
      </c>
      <c r="C70" s="10" t="str">
        <f>IF($G70="","",TENEMENT!C$9)</f>
        <v/>
      </c>
      <c r="D70" s="10" t="str">
        <f>IF($G70="","",TENEMENT!D$9)</f>
        <v/>
      </c>
      <c r="E70" s="10" t="str">
        <f>IF($G70="","",TENEMENT!E$9)</f>
        <v/>
      </c>
      <c r="F70" s="10" t="str">
        <f>IF($G70="","",TENEMENT!F$9)</f>
        <v/>
      </c>
      <c r="G70" s="7"/>
      <c r="H70" s="86"/>
      <c r="I70" s="86"/>
      <c r="J70" s="89"/>
      <c r="K70" s="89"/>
      <c r="L70" s="90"/>
      <c r="M70" s="88"/>
      <c r="N70" s="86"/>
      <c r="O70" s="86"/>
      <c r="P70" s="78"/>
      <c r="Q70" s="87"/>
    </row>
    <row r="71" spans="1:17" x14ac:dyDescent="0.2">
      <c r="A71" s="8"/>
      <c r="B71" s="10" t="str">
        <f>IF($G71="","",TENEMENT!B$9)</f>
        <v/>
      </c>
      <c r="C71" s="10" t="str">
        <f>IF($G71="","",TENEMENT!C$9)</f>
        <v/>
      </c>
      <c r="D71" s="10" t="str">
        <f>IF($G71="","",TENEMENT!D$9)</f>
        <v/>
      </c>
      <c r="E71" s="10" t="str">
        <f>IF($G71="","",TENEMENT!E$9)</f>
        <v/>
      </c>
      <c r="F71" s="10" t="str">
        <f>IF($G71="","",TENEMENT!F$9)</f>
        <v/>
      </c>
      <c r="G71" s="7"/>
      <c r="H71" s="86"/>
      <c r="I71" s="86"/>
      <c r="J71" s="89"/>
      <c r="K71" s="89"/>
      <c r="L71" s="90"/>
      <c r="M71" s="88"/>
      <c r="N71" s="86"/>
      <c r="O71" s="86"/>
      <c r="P71" s="78"/>
      <c r="Q71" s="87"/>
    </row>
    <row r="72" spans="1:17" x14ac:dyDescent="0.2">
      <c r="A72" s="8"/>
      <c r="B72" s="10" t="str">
        <f>IF($G72="","",TENEMENT!B$9)</f>
        <v/>
      </c>
      <c r="C72" s="10" t="str">
        <f>IF($G72="","",TENEMENT!C$9)</f>
        <v/>
      </c>
      <c r="D72" s="10" t="str">
        <f>IF($G72="","",TENEMENT!D$9)</f>
        <v/>
      </c>
      <c r="E72" s="10" t="str">
        <f>IF($G72="","",TENEMENT!E$9)</f>
        <v/>
      </c>
      <c r="F72" s="10" t="str">
        <f>IF($G72="","",TENEMENT!F$9)</f>
        <v/>
      </c>
      <c r="G72" s="7"/>
      <c r="H72" s="86"/>
      <c r="I72" s="86"/>
      <c r="J72" s="89"/>
      <c r="K72" s="89"/>
      <c r="L72" s="90"/>
      <c r="M72" s="88"/>
      <c r="N72" s="86"/>
      <c r="O72" s="86"/>
      <c r="P72" s="78"/>
      <c r="Q72" s="87"/>
    </row>
    <row r="73" spans="1:17" x14ac:dyDescent="0.2">
      <c r="A73" s="8"/>
      <c r="B73" s="10" t="str">
        <f>IF($G73="","",TENEMENT!B$9)</f>
        <v/>
      </c>
      <c r="C73" s="10" t="str">
        <f>IF($G73="","",TENEMENT!C$9)</f>
        <v/>
      </c>
      <c r="D73" s="10" t="str">
        <f>IF($G73="","",TENEMENT!D$9)</f>
        <v/>
      </c>
      <c r="E73" s="10" t="str">
        <f>IF($G73="","",TENEMENT!E$9)</f>
        <v/>
      </c>
      <c r="F73" s="10" t="str">
        <f>IF($G73="","",TENEMENT!F$9)</f>
        <v/>
      </c>
      <c r="G73" s="7"/>
      <c r="H73" s="86"/>
      <c r="I73" s="86"/>
      <c r="J73" s="89"/>
      <c r="K73" s="89"/>
      <c r="L73" s="90"/>
      <c r="M73" s="88"/>
      <c r="N73" s="86"/>
      <c r="O73" s="86"/>
      <c r="P73" s="78"/>
      <c r="Q73" s="87"/>
    </row>
    <row r="74" spans="1:17" x14ac:dyDescent="0.2">
      <c r="A74" s="8"/>
      <c r="B74" s="10" t="str">
        <f>IF($G74="","",TENEMENT!B$9)</f>
        <v/>
      </c>
      <c r="C74" s="10" t="str">
        <f>IF($G74="","",TENEMENT!C$9)</f>
        <v/>
      </c>
      <c r="D74" s="10" t="str">
        <f>IF($G74="","",TENEMENT!D$9)</f>
        <v/>
      </c>
      <c r="E74" s="10" t="str">
        <f>IF($G74="","",TENEMENT!E$9)</f>
        <v/>
      </c>
      <c r="F74" s="10" t="str">
        <f>IF($G74="","",TENEMENT!F$9)</f>
        <v/>
      </c>
      <c r="G74" s="7"/>
      <c r="H74" s="86"/>
      <c r="I74" s="86"/>
      <c r="J74" s="89"/>
      <c r="K74" s="89"/>
      <c r="L74" s="90"/>
      <c r="M74" s="88"/>
      <c r="N74" s="86"/>
      <c r="O74" s="86"/>
      <c r="P74" s="78"/>
      <c r="Q74" s="87"/>
    </row>
    <row r="75" spans="1:17" x14ac:dyDescent="0.2">
      <c r="A75" s="8"/>
      <c r="B75" s="10" t="str">
        <f>IF($G75="","",TENEMENT!B$9)</f>
        <v/>
      </c>
      <c r="C75" s="10" t="str">
        <f>IF($G75="","",TENEMENT!C$9)</f>
        <v/>
      </c>
      <c r="D75" s="10" t="str">
        <f>IF($G75="","",TENEMENT!D$9)</f>
        <v/>
      </c>
      <c r="E75" s="10" t="str">
        <f>IF($G75="","",TENEMENT!E$9)</f>
        <v/>
      </c>
      <c r="F75" s="10" t="str">
        <f>IF($G75="","",TENEMENT!F$9)</f>
        <v/>
      </c>
      <c r="G75" s="7"/>
      <c r="H75" s="86"/>
      <c r="I75" s="86"/>
      <c r="J75" s="89"/>
      <c r="K75" s="89"/>
      <c r="L75" s="90"/>
      <c r="M75" s="88"/>
      <c r="N75" s="86"/>
      <c r="O75" s="86"/>
      <c r="P75" s="78"/>
      <c r="Q75" s="87"/>
    </row>
    <row r="76" spans="1:17" x14ac:dyDescent="0.2">
      <c r="A76" s="8"/>
      <c r="B76" s="10" t="str">
        <f>IF($G76="","",TENEMENT!B$9)</f>
        <v/>
      </c>
      <c r="C76" s="10" t="str">
        <f>IF($G76="","",TENEMENT!C$9)</f>
        <v/>
      </c>
      <c r="D76" s="10" t="str">
        <f>IF($G76="","",TENEMENT!D$9)</f>
        <v/>
      </c>
      <c r="E76" s="10" t="str">
        <f>IF($G76="","",TENEMENT!E$9)</f>
        <v/>
      </c>
      <c r="F76" s="10" t="str">
        <f>IF($G76="","",TENEMENT!F$9)</f>
        <v/>
      </c>
      <c r="G76" s="7"/>
      <c r="H76" s="86"/>
      <c r="I76" s="86"/>
      <c r="J76" s="89"/>
      <c r="K76" s="89"/>
      <c r="L76" s="90"/>
      <c r="M76" s="88"/>
      <c r="N76" s="86"/>
      <c r="O76" s="86"/>
      <c r="P76" s="78"/>
      <c r="Q76" s="87"/>
    </row>
    <row r="77" spans="1:17" x14ac:dyDescent="0.2">
      <c r="A77" s="8"/>
      <c r="B77" s="10" t="str">
        <f>IF($G77="","",TENEMENT!B$9)</f>
        <v/>
      </c>
      <c r="C77" s="10" t="str">
        <f>IF($G77="","",TENEMENT!C$9)</f>
        <v/>
      </c>
      <c r="D77" s="10" t="str">
        <f>IF($G77="","",TENEMENT!D$9)</f>
        <v/>
      </c>
      <c r="E77" s="10" t="str">
        <f>IF($G77="","",TENEMENT!E$9)</f>
        <v/>
      </c>
      <c r="F77" s="10" t="str">
        <f>IF($G77="","",TENEMENT!F$9)</f>
        <v/>
      </c>
      <c r="G77" s="7"/>
      <c r="H77" s="86"/>
      <c r="I77" s="86"/>
      <c r="J77" s="89"/>
      <c r="K77" s="89"/>
      <c r="L77" s="90"/>
      <c r="M77" s="88"/>
      <c r="N77" s="86"/>
      <c r="O77" s="86"/>
      <c r="P77" s="78"/>
      <c r="Q77" s="87"/>
    </row>
    <row r="78" spans="1:17" x14ac:dyDescent="0.2">
      <c r="A78" s="8"/>
      <c r="B78" s="10" t="str">
        <f>IF($G78="","",TENEMENT!B$9)</f>
        <v/>
      </c>
      <c r="C78" s="10" t="str">
        <f>IF($G78="","",TENEMENT!C$9)</f>
        <v/>
      </c>
      <c r="D78" s="10" t="str">
        <f>IF($G78="","",TENEMENT!D$9)</f>
        <v/>
      </c>
      <c r="E78" s="10" t="str">
        <f>IF($G78="","",TENEMENT!E$9)</f>
        <v/>
      </c>
      <c r="F78" s="10" t="str">
        <f>IF($G78="","",TENEMENT!F$9)</f>
        <v/>
      </c>
      <c r="G78" s="7"/>
      <c r="H78" s="86"/>
      <c r="I78" s="86"/>
      <c r="J78" s="89"/>
      <c r="K78" s="89"/>
      <c r="L78" s="90"/>
      <c r="M78" s="88"/>
      <c r="N78" s="86"/>
      <c r="O78" s="86"/>
      <c r="P78" s="78"/>
      <c r="Q78" s="87"/>
    </row>
    <row r="79" spans="1:17" x14ac:dyDescent="0.2">
      <c r="A79" s="8"/>
      <c r="B79" s="10" t="str">
        <f>IF($G79="","",TENEMENT!B$9)</f>
        <v/>
      </c>
      <c r="C79" s="10" t="str">
        <f>IF($G79="","",TENEMENT!C$9)</f>
        <v/>
      </c>
      <c r="D79" s="10" t="str">
        <f>IF($G79="","",TENEMENT!D$9)</f>
        <v/>
      </c>
      <c r="E79" s="10" t="str">
        <f>IF($G79="","",TENEMENT!E$9)</f>
        <v/>
      </c>
      <c r="F79" s="10" t="str">
        <f>IF($G79="","",TENEMENT!F$9)</f>
        <v/>
      </c>
      <c r="G79" s="7"/>
      <c r="H79" s="86"/>
      <c r="I79" s="86"/>
      <c r="J79" s="89"/>
      <c r="K79" s="89"/>
      <c r="L79" s="90"/>
      <c r="M79" s="88"/>
      <c r="N79" s="86"/>
      <c r="O79" s="86"/>
      <c r="P79" s="78"/>
      <c r="Q79" s="87"/>
    </row>
    <row r="80" spans="1:17" x14ac:dyDescent="0.2">
      <c r="A80" s="8"/>
      <c r="B80" s="10" t="str">
        <f>IF($G80="","",TENEMENT!B$9)</f>
        <v/>
      </c>
      <c r="C80" s="10" t="str">
        <f>IF($G80="","",TENEMENT!C$9)</f>
        <v/>
      </c>
      <c r="D80" s="10" t="str">
        <f>IF($G80="","",TENEMENT!D$9)</f>
        <v/>
      </c>
      <c r="E80" s="10" t="str">
        <f>IF($G80="","",TENEMENT!E$9)</f>
        <v/>
      </c>
      <c r="F80" s="10" t="str">
        <f>IF($G80="","",TENEMENT!F$9)</f>
        <v/>
      </c>
      <c r="G80" s="7"/>
      <c r="H80" s="86"/>
      <c r="I80" s="86"/>
      <c r="J80" s="89"/>
      <c r="K80" s="89"/>
      <c r="L80" s="90"/>
      <c r="M80" s="88"/>
      <c r="N80" s="86"/>
      <c r="O80" s="86"/>
      <c r="P80" s="78"/>
      <c r="Q80" s="87"/>
    </row>
    <row r="81" spans="1:17" x14ac:dyDescent="0.2">
      <c r="A81" s="8"/>
      <c r="B81" s="10" t="str">
        <f>IF($G81="","",TENEMENT!B$9)</f>
        <v/>
      </c>
      <c r="C81" s="10" t="str">
        <f>IF($G81="","",TENEMENT!C$9)</f>
        <v/>
      </c>
      <c r="D81" s="10" t="str">
        <f>IF($G81="","",TENEMENT!D$9)</f>
        <v/>
      </c>
      <c r="E81" s="10" t="str">
        <f>IF($G81="","",TENEMENT!E$9)</f>
        <v/>
      </c>
      <c r="F81" s="10" t="str">
        <f>IF($G81="","",TENEMENT!F$9)</f>
        <v/>
      </c>
      <c r="G81" s="7"/>
      <c r="H81" s="86"/>
      <c r="I81" s="86"/>
      <c r="J81" s="89"/>
      <c r="K81" s="89"/>
      <c r="L81" s="90"/>
      <c r="M81" s="88"/>
      <c r="N81" s="86"/>
      <c r="O81" s="86"/>
      <c r="P81" s="78"/>
      <c r="Q81" s="87"/>
    </row>
    <row r="82" spans="1:17" x14ac:dyDescent="0.2">
      <c r="A82" s="8"/>
      <c r="B82" s="10" t="str">
        <f>IF($G82="","",TENEMENT!B$9)</f>
        <v/>
      </c>
      <c r="C82" s="10" t="str">
        <f>IF($G82="","",TENEMENT!C$9)</f>
        <v/>
      </c>
      <c r="D82" s="10" t="str">
        <f>IF($G82="","",TENEMENT!D$9)</f>
        <v/>
      </c>
      <c r="E82" s="10" t="str">
        <f>IF($G82="","",TENEMENT!E$9)</f>
        <v/>
      </c>
      <c r="F82" s="10" t="str">
        <f>IF($G82="","",TENEMENT!F$9)</f>
        <v/>
      </c>
      <c r="G82" s="7"/>
      <c r="H82" s="86"/>
      <c r="I82" s="86"/>
      <c r="J82" s="89"/>
      <c r="K82" s="89"/>
      <c r="L82" s="90"/>
      <c r="M82" s="88"/>
      <c r="N82" s="86"/>
      <c r="O82" s="86"/>
      <c r="P82" s="78"/>
      <c r="Q82" s="87"/>
    </row>
    <row r="83" spans="1:17" x14ac:dyDescent="0.2">
      <c r="A83" s="8"/>
      <c r="B83" s="10" t="str">
        <f>IF($G83="","",TENEMENT!B$9)</f>
        <v/>
      </c>
      <c r="C83" s="10" t="str">
        <f>IF($G83="","",TENEMENT!C$9)</f>
        <v/>
      </c>
      <c r="D83" s="10" t="str">
        <f>IF($G83="","",TENEMENT!D$9)</f>
        <v/>
      </c>
      <c r="E83" s="10" t="str">
        <f>IF($G83="","",TENEMENT!E$9)</f>
        <v/>
      </c>
      <c r="F83" s="10" t="str">
        <f>IF($G83="","",TENEMENT!F$9)</f>
        <v/>
      </c>
      <c r="G83" s="7"/>
      <c r="H83" s="86"/>
      <c r="I83" s="86"/>
      <c r="J83" s="89"/>
      <c r="K83" s="89"/>
      <c r="L83" s="90"/>
      <c r="M83" s="88"/>
      <c r="N83" s="86"/>
      <c r="O83" s="86"/>
      <c r="P83" s="78"/>
      <c r="Q83" s="87"/>
    </row>
    <row r="84" spans="1:17" x14ac:dyDescent="0.2">
      <c r="A84" s="8"/>
      <c r="B84" s="10" t="str">
        <f>IF($G84="","",TENEMENT!B$9)</f>
        <v/>
      </c>
      <c r="C84" s="10" t="str">
        <f>IF($G84="","",TENEMENT!C$9)</f>
        <v/>
      </c>
      <c r="D84" s="10" t="str">
        <f>IF($G84="","",TENEMENT!D$9)</f>
        <v/>
      </c>
      <c r="E84" s="10" t="str">
        <f>IF($G84="","",TENEMENT!E$9)</f>
        <v/>
      </c>
      <c r="F84" s="10" t="str">
        <f>IF($G84="","",TENEMENT!F$9)</f>
        <v/>
      </c>
      <c r="G84" s="7"/>
      <c r="H84" s="86"/>
      <c r="I84" s="86"/>
      <c r="J84" s="89"/>
      <c r="K84" s="89"/>
      <c r="L84" s="90"/>
      <c r="M84" s="88"/>
      <c r="N84" s="86"/>
      <c r="O84" s="86"/>
      <c r="P84" s="78"/>
      <c r="Q84" s="87"/>
    </row>
    <row r="85" spans="1:17" x14ac:dyDescent="0.2">
      <c r="A85" s="8"/>
      <c r="B85" s="10" t="str">
        <f>IF($G85="","",TENEMENT!B$9)</f>
        <v/>
      </c>
      <c r="C85" s="10" t="str">
        <f>IF($G85="","",TENEMENT!C$9)</f>
        <v/>
      </c>
      <c r="D85" s="10" t="str">
        <f>IF($G85="","",TENEMENT!D$9)</f>
        <v/>
      </c>
      <c r="E85" s="10" t="str">
        <f>IF($G85="","",TENEMENT!E$9)</f>
        <v/>
      </c>
      <c r="F85" s="10" t="str">
        <f>IF($G85="","",TENEMENT!F$9)</f>
        <v/>
      </c>
      <c r="G85" s="7"/>
      <c r="H85" s="86"/>
      <c r="I85" s="86"/>
      <c r="J85" s="89"/>
      <c r="K85" s="89"/>
      <c r="L85" s="90"/>
      <c r="M85" s="88"/>
      <c r="N85" s="86"/>
      <c r="O85" s="86"/>
      <c r="P85" s="78"/>
      <c r="Q85" s="87"/>
    </row>
    <row r="86" spans="1:17" x14ac:dyDescent="0.2">
      <c r="A86" s="8"/>
      <c r="B86" s="10" t="str">
        <f>IF($G86="","",TENEMENT!B$9)</f>
        <v/>
      </c>
      <c r="C86" s="10" t="str">
        <f>IF($G86="","",TENEMENT!C$9)</f>
        <v/>
      </c>
      <c r="D86" s="10" t="str">
        <f>IF($G86="","",TENEMENT!D$9)</f>
        <v/>
      </c>
      <c r="E86" s="10" t="str">
        <f>IF($G86="","",TENEMENT!E$9)</f>
        <v/>
      </c>
      <c r="F86" s="10" t="str">
        <f>IF($G86="","",TENEMENT!F$9)</f>
        <v/>
      </c>
      <c r="G86" s="7"/>
      <c r="H86" s="86"/>
      <c r="I86" s="86"/>
      <c r="J86" s="89"/>
      <c r="K86" s="89"/>
      <c r="L86" s="90"/>
      <c r="M86" s="88"/>
      <c r="N86" s="86"/>
      <c r="O86" s="86"/>
      <c r="P86" s="78"/>
      <c r="Q86" s="87"/>
    </row>
    <row r="87" spans="1:17" x14ac:dyDescent="0.2">
      <c r="A87" s="8"/>
      <c r="B87" s="10" t="str">
        <f>IF($G87="","",TENEMENT!B$9)</f>
        <v/>
      </c>
      <c r="C87" s="10" t="str">
        <f>IF($G87="","",TENEMENT!C$9)</f>
        <v/>
      </c>
      <c r="D87" s="10" t="str">
        <f>IF($G87="","",TENEMENT!D$9)</f>
        <v/>
      </c>
      <c r="E87" s="10" t="str">
        <f>IF($G87="","",TENEMENT!E$9)</f>
        <v/>
      </c>
      <c r="F87" s="10" t="str">
        <f>IF($G87="","",TENEMENT!F$9)</f>
        <v/>
      </c>
      <c r="G87" s="7"/>
      <c r="H87" s="86"/>
      <c r="I87" s="86"/>
      <c r="J87" s="89"/>
      <c r="K87" s="89"/>
      <c r="L87" s="90"/>
      <c r="M87" s="88"/>
      <c r="N87" s="86"/>
      <c r="O87" s="86"/>
      <c r="P87" s="78"/>
      <c r="Q87" s="87"/>
    </row>
    <row r="88" spans="1:17" x14ac:dyDescent="0.2">
      <c r="A88" s="8"/>
      <c r="B88" s="10" t="str">
        <f>IF($G88="","",TENEMENT!B$9)</f>
        <v/>
      </c>
      <c r="C88" s="10" t="str">
        <f>IF($G88="","",TENEMENT!C$9)</f>
        <v/>
      </c>
      <c r="D88" s="10" t="str">
        <f>IF($G88="","",TENEMENT!D$9)</f>
        <v/>
      </c>
      <c r="E88" s="10" t="str">
        <f>IF($G88="","",TENEMENT!E$9)</f>
        <v/>
      </c>
      <c r="F88" s="10" t="str">
        <f>IF($G88="","",TENEMENT!F$9)</f>
        <v/>
      </c>
      <c r="G88" s="7"/>
      <c r="H88" s="86"/>
      <c r="I88" s="86"/>
      <c r="J88" s="89"/>
      <c r="K88" s="89"/>
      <c r="L88" s="90"/>
      <c r="M88" s="88"/>
      <c r="N88" s="86"/>
      <c r="O88" s="86"/>
      <c r="P88" s="78"/>
      <c r="Q88" s="87"/>
    </row>
    <row r="89" spans="1:17" x14ac:dyDescent="0.2">
      <c r="A89" s="8"/>
      <c r="B89" s="10" t="str">
        <f>IF($G89="","",TENEMENT!B$9)</f>
        <v/>
      </c>
      <c r="C89" s="10" t="str">
        <f>IF($G89="","",TENEMENT!C$9)</f>
        <v/>
      </c>
      <c r="D89" s="10" t="str">
        <f>IF($G89="","",TENEMENT!D$9)</f>
        <v/>
      </c>
      <c r="E89" s="10" t="str">
        <f>IF($G89="","",TENEMENT!E$9)</f>
        <v/>
      </c>
      <c r="F89" s="10" t="str">
        <f>IF($G89="","",TENEMENT!F$9)</f>
        <v/>
      </c>
      <c r="G89" s="7"/>
      <c r="H89" s="86"/>
      <c r="I89" s="86"/>
      <c r="J89" s="89"/>
      <c r="K89" s="89"/>
      <c r="L89" s="90"/>
      <c r="M89" s="88"/>
      <c r="N89" s="86"/>
      <c r="O89" s="86"/>
      <c r="P89" s="78"/>
      <c r="Q89" s="87"/>
    </row>
    <row r="90" spans="1:17" x14ac:dyDescent="0.2">
      <c r="A90" s="8"/>
      <c r="B90" s="10" t="str">
        <f>IF($G90="","",TENEMENT!B$9)</f>
        <v/>
      </c>
      <c r="C90" s="10" t="str">
        <f>IF($G90="","",TENEMENT!C$9)</f>
        <v/>
      </c>
      <c r="D90" s="10" t="str">
        <f>IF($G90="","",TENEMENT!D$9)</f>
        <v/>
      </c>
      <c r="E90" s="10" t="str">
        <f>IF($G90="","",TENEMENT!E$9)</f>
        <v/>
      </c>
      <c r="F90" s="10" t="str">
        <f>IF($G90="","",TENEMENT!F$9)</f>
        <v/>
      </c>
      <c r="G90" s="7"/>
      <c r="H90" s="86"/>
      <c r="I90" s="86"/>
      <c r="J90" s="89"/>
      <c r="K90" s="89"/>
      <c r="L90" s="90"/>
      <c r="M90" s="88"/>
      <c r="N90" s="86"/>
      <c r="O90" s="86"/>
      <c r="P90" s="78"/>
      <c r="Q90" s="87"/>
    </row>
    <row r="91" spans="1:17" x14ac:dyDescent="0.2">
      <c r="A91" s="8"/>
      <c r="B91" s="10" t="str">
        <f>IF($G91="","",TENEMENT!B$9)</f>
        <v/>
      </c>
      <c r="C91" s="10" t="str">
        <f>IF($G91="","",TENEMENT!C$9)</f>
        <v/>
      </c>
      <c r="D91" s="10" t="str">
        <f>IF($G91="","",TENEMENT!D$9)</f>
        <v/>
      </c>
      <c r="E91" s="10" t="str">
        <f>IF($G91="","",TENEMENT!E$9)</f>
        <v/>
      </c>
      <c r="F91" s="10" t="str">
        <f>IF($G91="","",TENEMENT!F$9)</f>
        <v/>
      </c>
      <c r="G91" s="7"/>
      <c r="H91" s="86"/>
      <c r="I91" s="86"/>
      <c r="J91" s="89"/>
      <c r="K91" s="89"/>
      <c r="L91" s="90"/>
      <c r="M91" s="88"/>
      <c r="N91" s="86"/>
      <c r="O91" s="86"/>
      <c r="P91" s="78"/>
      <c r="Q91" s="87"/>
    </row>
    <row r="92" spans="1:17" x14ac:dyDescent="0.2">
      <c r="A92" s="8"/>
      <c r="B92" s="10" t="str">
        <f>IF($G92="","",TENEMENT!B$9)</f>
        <v/>
      </c>
      <c r="C92" s="10" t="str">
        <f>IF($G92="","",TENEMENT!C$9)</f>
        <v/>
      </c>
      <c r="D92" s="10" t="str">
        <f>IF($G92="","",TENEMENT!D$9)</f>
        <v/>
      </c>
      <c r="E92" s="10" t="str">
        <f>IF($G92="","",TENEMENT!E$9)</f>
        <v/>
      </c>
      <c r="F92" s="10" t="str">
        <f>IF($G92="","",TENEMENT!F$9)</f>
        <v/>
      </c>
      <c r="G92" s="7"/>
      <c r="H92" s="86"/>
      <c r="I92" s="86"/>
      <c r="J92" s="89"/>
      <c r="K92" s="89"/>
      <c r="L92" s="90"/>
      <c r="M92" s="88"/>
      <c r="N92" s="86"/>
      <c r="O92" s="86"/>
      <c r="P92" s="78"/>
      <c r="Q92" s="87"/>
    </row>
    <row r="93" spans="1:17" x14ac:dyDescent="0.2">
      <c r="A93" s="8"/>
      <c r="B93" s="10" t="str">
        <f>IF($G93="","",TENEMENT!B$9)</f>
        <v/>
      </c>
      <c r="C93" s="10" t="str">
        <f>IF($G93="","",TENEMENT!C$9)</f>
        <v/>
      </c>
      <c r="D93" s="10" t="str">
        <f>IF($G93="","",TENEMENT!D$9)</f>
        <v/>
      </c>
      <c r="E93" s="10" t="str">
        <f>IF($G93="","",TENEMENT!E$9)</f>
        <v/>
      </c>
      <c r="F93" s="10" t="str">
        <f>IF($G93="","",TENEMENT!F$9)</f>
        <v/>
      </c>
      <c r="G93" s="7"/>
      <c r="H93" s="86"/>
      <c r="I93" s="86"/>
      <c r="J93" s="89"/>
      <c r="K93" s="89"/>
      <c r="L93" s="90"/>
      <c r="M93" s="88"/>
      <c r="N93" s="86"/>
      <c r="O93" s="86"/>
      <c r="P93" s="78"/>
      <c r="Q93" s="87"/>
    </row>
    <row r="94" spans="1:17" x14ac:dyDescent="0.2">
      <c r="A94" s="8"/>
      <c r="B94" s="10" t="str">
        <f>IF($G94="","",TENEMENT!B$9)</f>
        <v/>
      </c>
      <c r="C94" s="10" t="str">
        <f>IF($G94="","",TENEMENT!C$9)</f>
        <v/>
      </c>
      <c r="D94" s="10" t="str">
        <f>IF($G94="","",TENEMENT!D$9)</f>
        <v/>
      </c>
      <c r="E94" s="10" t="str">
        <f>IF($G94="","",TENEMENT!E$9)</f>
        <v/>
      </c>
      <c r="F94" s="10" t="str">
        <f>IF($G94="","",TENEMENT!F$9)</f>
        <v/>
      </c>
      <c r="G94" s="7"/>
      <c r="H94" s="86"/>
      <c r="I94" s="86"/>
      <c r="J94" s="89"/>
      <c r="K94" s="89"/>
      <c r="L94" s="90"/>
      <c r="M94" s="88"/>
      <c r="N94" s="86"/>
      <c r="O94" s="86"/>
      <c r="P94" s="78"/>
      <c r="Q94" s="87"/>
    </row>
    <row r="95" spans="1:17" x14ac:dyDescent="0.2">
      <c r="A95" s="8"/>
      <c r="B95" s="10" t="str">
        <f>IF($G95="","",TENEMENT!B$9)</f>
        <v/>
      </c>
      <c r="C95" s="10" t="str">
        <f>IF($G95="","",TENEMENT!C$9)</f>
        <v/>
      </c>
      <c r="D95" s="10" t="str">
        <f>IF($G95="","",TENEMENT!D$9)</f>
        <v/>
      </c>
      <c r="E95" s="10" t="str">
        <f>IF($G95="","",TENEMENT!E$9)</f>
        <v/>
      </c>
      <c r="F95" s="10" t="str">
        <f>IF($G95="","",TENEMENT!F$9)</f>
        <v/>
      </c>
      <c r="G95" s="7"/>
      <c r="H95" s="86"/>
      <c r="I95" s="86"/>
      <c r="J95" s="89"/>
      <c r="K95" s="89"/>
      <c r="L95" s="90"/>
      <c r="M95" s="88"/>
      <c r="N95" s="86"/>
      <c r="O95" s="86"/>
      <c r="P95" s="78"/>
      <c r="Q95" s="87"/>
    </row>
    <row r="96" spans="1:17" x14ac:dyDescent="0.2">
      <c r="A96" s="8"/>
      <c r="B96" s="10" t="str">
        <f>IF($G96="","",TENEMENT!B$9)</f>
        <v/>
      </c>
      <c r="C96" s="10" t="str">
        <f>IF($G96="","",TENEMENT!C$9)</f>
        <v/>
      </c>
      <c r="D96" s="10" t="str">
        <f>IF($G96="","",TENEMENT!D$9)</f>
        <v/>
      </c>
      <c r="E96" s="10" t="str">
        <f>IF($G96="","",TENEMENT!E$9)</f>
        <v/>
      </c>
      <c r="F96" s="10" t="str">
        <f>IF($G96="","",TENEMENT!F$9)</f>
        <v/>
      </c>
      <c r="G96" s="7"/>
      <c r="H96" s="86"/>
      <c r="I96" s="86"/>
      <c r="J96" s="89"/>
      <c r="K96" s="89"/>
      <c r="L96" s="90"/>
      <c r="M96" s="88"/>
      <c r="N96" s="86"/>
      <c r="O96" s="86"/>
      <c r="P96" s="78"/>
      <c r="Q96" s="87"/>
    </row>
    <row r="97" spans="1:17" x14ac:dyDescent="0.2">
      <c r="A97" s="8"/>
      <c r="B97" s="10" t="str">
        <f>IF($G97="","",TENEMENT!B$9)</f>
        <v/>
      </c>
      <c r="C97" s="10" t="str">
        <f>IF($G97="","",TENEMENT!C$9)</f>
        <v/>
      </c>
      <c r="D97" s="10" t="str">
        <f>IF($G97="","",TENEMENT!D$9)</f>
        <v/>
      </c>
      <c r="E97" s="10" t="str">
        <f>IF($G97="","",TENEMENT!E$9)</f>
        <v/>
      </c>
      <c r="F97" s="10" t="str">
        <f>IF($G97="","",TENEMENT!F$9)</f>
        <v/>
      </c>
      <c r="G97" s="7"/>
      <c r="H97" s="86"/>
      <c r="I97" s="86"/>
      <c r="J97" s="89"/>
      <c r="K97" s="89"/>
      <c r="L97" s="90"/>
      <c r="M97" s="88"/>
      <c r="N97" s="86"/>
      <c r="O97" s="86"/>
      <c r="P97" s="78"/>
      <c r="Q97" s="87"/>
    </row>
    <row r="98" spans="1:17" x14ac:dyDescent="0.2">
      <c r="A98" s="8"/>
      <c r="B98" s="10" t="str">
        <f>IF($G98="","",TENEMENT!B$9)</f>
        <v/>
      </c>
      <c r="C98" s="10" t="str">
        <f>IF($G98="","",TENEMENT!C$9)</f>
        <v/>
      </c>
      <c r="D98" s="10" t="str">
        <f>IF($G98="","",TENEMENT!D$9)</f>
        <v/>
      </c>
      <c r="E98" s="10" t="str">
        <f>IF($G98="","",TENEMENT!E$9)</f>
        <v/>
      </c>
      <c r="F98" s="10" t="str">
        <f>IF($G98="","",TENEMENT!F$9)</f>
        <v/>
      </c>
      <c r="G98" s="7"/>
      <c r="H98" s="86"/>
      <c r="I98" s="86"/>
      <c r="J98" s="89"/>
      <c r="K98" s="89"/>
      <c r="L98" s="90"/>
      <c r="M98" s="88"/>
      <c r="N98" s="86"/>
      <c r="O98" s="86"/>
      <c r="P98" s="78"/>
      <c r="Q98" s="87"/>
    </row>
    <row r="99" spans="1:17" x14ac:dyDescent="0.2">
      <c r="A99" s="8"/>
      <c r="B99" s="10" t="str">
        <f>IF($G99="","",TENEMENT!B$9)</f>
        <v/>
      </c>
      <c r="C99" s="10" t="str">
        <f>IF($G99="","",TENEMENT!C$9)</f>
        <v/>
      </c>
      <c r="D99" s="10" t="str">
        <f>IF($G99="","",TENEMENT!D$9)</f>
        <v/>
      </c>
      <c r="E99" s="10" t="str">
        <f>IF($G99="","",TENEMENT!E$9)</f>
        <v/>
      </c>
      <c r="F99" s="10" t="str">
        <f>IF($G99="","",TENEMENT!F$9)</f>
        <v/>
      </c>
      <c r="G99" s="7"/>
      <c r="H99" s="86"/>
      <c r="I99" s="86"/>
      <c r="J99" s="89"/>
      <c r="K99" s="89"/>
      <c r="L99" s="90"/>
      <c r="M99" s="88"/>
      <c r="N99" s="86"/>
      <c r="O99" s="86"/>
      <c r="P99" s="78"/>
      <c r="Q99" s="87"/>
    </row>
    <row r="100" spans="1:17" x14ac:dyDescent="0.2">
      <c r="A100" s="8"/>
      <c r="B100" s="10" t="str">
        <f>IF($G100="","",TENEMENT!B$9)</f>
        <v/>
      </c>
      <c r="C100" s="10" t="str">
        <f>IF($G100="","",TENEMENT!C$9)</f>
        <v/>
      </c>
      <c r="D100" s="10" t="str">
        <f>IF($G100="","",TENEMENT!D$9)</f>
        <v/>
      </c>
      <c r="E100" s="10" t="str">
        <f>IF($G100="","",TENEMENT!E$9)</f>
        <v/>
      </c>
      <c r="F100" s="10" t="str">
        <f>IF($G100="","",TENEMENT!F$9)</f>
        <v/>
      </c>
      <c r="G100" s="7"/>
      <c r="H100" s="86"/>
      <c r="I100" s="86"/>
      <c r="J100" s="89"/>
      <c r="K100" s="89"/>
      <c r="L100" s="90"/>
      <c r="M100" s="88"/>
      <c r="N100" s="86"/>
      <c r="O100" s="86"/>
      <c r="P100" s="78"/>
      <c r="Q100" s="87"/>
    </row>
    <row r="101" spans="1:17" x14ac:dyDescent="0.2">
      <c r="A101" s="8"/>
      <c r="B101" s="10" t="str">
        <f>IF($G101="","",TENEMENT!B$9)</f>
        <v/>
      </c>
      <c r="C101" s="10" t="str">
        <f>IF($G101="","",TENEMENT!C$9)</f>
        <v/>
      </c>
      <c r="D101" s="10" t="str">
        <f>IF($G101="","",TENEMENT!D$9)</f>
        <v/>
      </c>
      <c r="E101" s="10" t="str">
        <f>IF($G101="","",TENEMENT!E$9)</f>
        <v/>
      </c>
      <c r="F101" s="10" t="str">
        <f>IF($G101="","",TENEMENT!F$9)</f>
        <v/>
      </c>
      <c r="G101" s="7"/>
      <c r="H101" s="86"/>
      <c r="I101" s="86"/>
      <c r="J101" s="89"/>
      <c r="K101" s="89"/>
      <c r="L101" s="90"/>
      <c r="M101" s="88"/>
      <c r="N101" s="86"/>
      <c r="O101" s="86"/>
      <c r="P101" s="78"/>
      <c r="Q101" s="87"/>
    </row>
    <row r="102" spans="1:17" x14ac:dyDescent="0.2">
      <c r="A102" s="8"/>
      <c r="B102" s="10" t="str">
        <f>IF($G102="","",TENEMENT!B$9)</f>
        <v/>
      </c>
      <c r="C102" s="10" t="str">
        <f>IF($G102="","",TENEMENT!C$9)</f>
        <v/>
      </c>
      <c r="D102" s="10" t="str">
        <f>IF($G102="","",TENEMENT!D$9)</f>
        <v/>
      </c>
      <c r="E102" s="10" t="str">
        <f>IF($G102="","",TENEMENT!E$9)</f>
        <v/>
      </c>
      <c r="F102" s="10" t="str">
        <f>IF($G102="","",TENEMENT!F$9)</f>
        <v/>
      </c>
      <c r="G102" s="7"/>
      <c r="H102" s="86"/>
      <c r="I102" s="86"/>
      <c r="J102" s="89"/>
      <c r="K102" s="89"/>
      <c r="L102" s="90"/>
      <c r="M102" s="88"/>
      <c r="N102" s="86"/>
      <c r="O102" s="86"/>
      <c r="P102" s="78"/>
      <c r="Q102" s="87"/>
    </row>
    <row r="103" spans="1:17" x14ac:dyDescent="0.2">
      <c r="A103" s="8"/>
      <c r="B103" s="10" t="str">
        <f>IF($G103="","",TENEMENT!B$9)</f>
        <v/>
      </c>
      <c r="C103" s="10" t="str">
        <f>IF($G103="","",TENEMENT!C$9)</f>
        <v/>
      </c>
      <c r="D103" s="10" t="str">
        <f>IF($G103="","",TENEMENT!D$9)</f>
        <v/>
      </c>
      <c r="E103" s="10" t="str">
        <f>IF($G103="","",TENEMENT!E$9)</f>
        <v/>
      </c>
      <c r="F103" s="10" t="str">
        <f>IF($G103="","",TENEMENT!F$9)</f>
        <v/>
      </c>
      <c r="G103" s="7"/>
      <c r="H103" s="86"/>
      <c r="I103" s="86"/>
      <c r="J103" s="89"/>
      <c r="K103" s="89"/>
      <c r="L103" s="90"/>
      <c r="M103" s="88"/>
      <c r="N103" s="86"/>
      <c r="O103" s="86"/>
      <c r="P103" s="78"/>
      <c r="Q103" s="87"/>
    </row>
    <row r="104" spans="1:17" x14ac:dyDescent="0.2">
      <c r="A104" s="8"/>
      <c r="B104" s="10" t="str">
        <f>IF($G104="","",TENEMENT!B$9)</f>
        <v/>
      </c>
      <c r="C104" s="10" t="str">
        <f>IF($G104="","",TENEMENT!C$9)</f>
        <v/>
      </c>
      <c r="D104" s="10" t="str">
        <f>IF($G104="","",TENEMENT!D$9)</f>
        <v/>
      </c>
      <c r="E104" s="10" t="str">
        <f>IF($G104="","",TENEMENT!E$9)</f>
        <v/>
      </c>
      <c r="F104" s="10" t="str">
        <f>IF($G104="","",TENEMENT!F$9)</f>
        <v/>
      </c>
      <c r="G104" s="7"/>
      <c r="H104" s="86"/>
      <c r="I104" s="86"/>
      <c r="J104" s="89"/>
      <c r="K104" s="89"/>
      <c r="L104" s="90"/>
      <c r="M104" s="88"/>
      <c r="N104" s="86"/>
      <c r="O104" s="86"/>
      <c r="P104" s="78"/>
      <c r="Q104" s="87"/>
    </row>
    <row r="105" spans="1:17" x14ac:dyDescent="0.2">
      <c r="A105" s="8"/>
      <c r="B105" s="10" t="str">
        <f>IF($G105="","",TENEMENT!B$9)</f>
        <v/>
      </c>
      <c r="C105" s="10" t="str">
        <f>IF($G105="","",TENEMENT!C$9)</f>
        <v/>
      </c>
      <c r="D105" s="10" t="str">
        <f>IF($G105="","",TENEMENT!D$9)</f>
        <v/>
      </c>
      <c r="E105" s="10" t="str">
        <f>IF($G105="","",TENEMENT!E$9)</f>
        <v/>
      </c>
      <c r="F105" s="10" t="str">
        <f>IF($G105="","",TENEMENT!F$9)</f>
        <v/>
      </c>
      <c r="G105" s="7"/>
      <c r="H105" s="86"/>
      <c r="I105" s="86"/>
      <c r="J105" s="89"/>
      <c r="K105" s="89"/>
      <c r="L105" s="90"/>
      <c r="M105" s="88"/>
      <c r="N105" s="86"/>
      <c r="O105" s="86"/>
      <c r="P105" s="78"/>
      <c r="Q105" s="87"/>
    </row>
    <row r="106" spans="1:17" x14ac:dyDescent="0.2">
      <c r="A106" s="8"/>
      <c r="B106" s="10" t="str">
        <f>IF($G106="","",TENEMENT!B$9)</f>
        <v/>
      </c>
      <c r="C106" s="10" t="str">
        <f>IF($G106="","",TENEMENT!C$9)</f>
        <v/>
      </c>
      <c r="D106" s="10" t="str">
        <f>IF($G106="","",TENEMENT!D$9)</f>
        <v/>
      </c>
      <c r="E106" s="10" t="str">
        <f>IF($G106="","",TENEMENT!E$9)</f>
        <v/>
      </c>
      <c r="F106" s="10" t="str">
        <f>IF($G106="","",TENEMENT!F$9)</f>
        <v/>
      </c>
      <c r="G106" s="7"/>
      <c r="H106" s="86"/>
      <c r="I106" s="86"/>
      <c r="J106" s="89"/>
      <c r="K106" s="89"/>
      <c r="L106" s="90"/>
      <c r="M106" s="88"/>
      <c r="N106" s="86"/>
      <c r="O106" s="86"/>
      <c r="P106" s="78"/>
      <c r="Q106" s="87"/>
    </row>
    <row r="107" spans="1:17" x14ac:dyDescent="0.2">
      <c r="A107" s="8"/>
      <c r="B107" s="10" t="str">
        <f>IF($G107="","",TENEMENT!B$9)</f>
        <v/>
      </c>
      <c r="C107" s="10" t="str">
        <f>IF($G107="","",TENEMENT!C$9)</f>
        <v/>
      </c>
      <c r="D107" s="10" t="str">
        <f>IF($G107="","",TENEMENT!D$9)</f>
        <v/>
      </c>
      <c r="E107" s="10" t="str">
        <f>IF($G107="","",TENEMENT!E$9)</f>
        <v/>
      </c>
      <c r="F107" s="10" t="str">
        <f>IF($G107="","",TENEMENT!F$9)</f>
        <v/>
      </c>
      <c r="G107" s="7"/>
      <c r="H107" s="86"/>
      <c r="I107" s="86"/>
      <c r="J107" s="89"/>
      <c r="K107" s="89"/>
      <c r="L107" s="90"/>
      <c r="M107" s="88"/>
      <c r="N107" s="86"/>
      <c r="O107" s="86"/>
      <c r="P107" s="78"/>
      <c r="Q107" s="87"/>
    </row>
    <row r="108" spans="1:17" x14ac:dyDescent="0.2">
      <c r="A108" s="8"/>
      <c r="B108" s="10" t="str">
        <f>IF($G108="","",TENEMENT!B$9)</f>
        <v/>
      </c>
      <c r="C108" s="10" t="str">
        <f>IF($G108="","",TENEMENT!C$9)</f>
        <v/>
      </c>
      <c r="D108" s="10" t="str">
        <f>IF($G108="","",TENEMENT!D$9)</f>
        <v/>
      </c>
      <c r="E108" s="10" t="str">
        <f>IF($G108="","",TENEMENT!E$9)</f>
        <v/>
      </c>
      <c r="F108" s="10" t="str">
        <f>IF($G108="","",TENEMENT!F$9)</f>
        <v/>
      </c>
      <c r="G108" s="7"/>
      <c r="H108" s="86"/>
      <c r="I108" s="86"/>
      <c r="J108" s="89"/>
      <c r="K108" s="89"/>
      <c r="L108" s="90"/>
      <c r="M108" s="88"/>
      <c r="N108" s="86"/>
      <c r="O108" s="86"/>
      <c r="P108" s="78"/>
      <c r="Q108" s="87"/>
    </row>
    <row r="109" spans="1:17" x14ac:dyDescent="0.2">
      <c r="A109" s="8"/>
      <c r="B109" s="10" t="str">
        <f>IF($G109="","",TENEMENT!B$9)</f>
        <v/>
      </c>
      <c r="C109" s="10" t="str">
        <f>IF($G109="","",TENEMENT!C$9)</f>
        <v/>
      </c>
      <c r="D109" s="10" t="str">
        <f>IF($G109="","",TENEMENT!D$9)</f>
        <v/>
      </c>
      <c r="E109" s="10" t="str">
        <f>IF($G109="","",TENEMENT!E$9)</f>
        <v/>
      </c>
      <c r="F109" s="10" t="str">
        <f>IF($G109="","",TENEMENT!F$9)</f>
        <v/>
      </c>
      <c r="G109" s="7"/>
      <c r="H109" s="86"/>
      <c r="I109" s="86"/>
      <c r="J109" s="89"/>
      <c r="K109" s="89"/>
      <c r="L109" s="90"/>
      <c r="M109" s="88"/>
      <c r="N109" s="86"/>
      <c r="O109" s="86"/>
      <c r="P109" s="78"/>
      <c r="Q109" s="87"/>
    </row>
    <row r="110" spans="1:17" x14ac:dyDescent="0.2">
      <c r="A110" s="8"/>
      <c r="B110" s="10" t="str">
        <f>IF($G110="","",TENEMENT!B$9)</f>
        <v/>
      </c>
      <c r="C110" s="10" t="str">
        <f>IF($G110="","",TENEMENT!C$9)</f>
        <v/>
      </c>
      <c r="D110" s="10" t="str">
        <f>IF($G110="","",TENEMENT!D$9)</f>
        <v/>
      </c>
      <c r="E110" s="10" t="str">
        <f>IF($G110="","",TENEMENT!E$9)</f>
        <v/>
      </c>
      <c r="F110" s="10" t="str">
        <f>IF($G110="","",TENEMENT!F$9)</f>
        <v/>
      </c>
      <c r="G110" s="7"/>
      <c r="H110" s="86"/>
      <c r="I110" s="86"/>
      <c r="J110" s="89"/>
      <c r="K110" s="89"/>
      <c r="L110" s="90"/>
      <c r="M110" s="88"/>
      <c r="N110" s="86"/>
      <c r="O110" s="86"/>
      <c r="P110" s="78"/>
      <c r="Q110" s="87"/>
    </row>
    <row r="111" spans="1:17" x14ac:dyDescent="0.2">
      <c r="A111" s="8"/>
      <c r="B111" s="10" t="str">
        <f>IF($G111="","",TENEMENT!B$9)</f>
        <v/>
      </c>
      <c r="C111" s="10" t="str">
        <f>IF($G111="","",TENEMENT!C$9)</f>
        <v/>
      </c>
      <c r="D111" s="10" t="str">
        <f>IF($G111="","",TENEMENT!D$9)</f>
        <v/>
      </c>
      <c r="E111" s="10" t="str">
        <f>IF($G111="","",TENEMENT!E$9)</f>
        <v/>
      </c>
      <c r="F111" s="10" t="str">
        <f>IF($G111="","",TENEMENT!F$9)</f>
        <v/>
      </c>
      <c r="G111" s="7"/>
      <c r="H111" s="86"/>
      <c r="I111" s="86"/>
      <c r="J111" s="89"/>
      <c r="K111" s="89"/>
      <c r="L111" s="90"/>
      <c r="M111" s="88"/>
      <c r="N111" s="86"/>
      <c r="O111" s="86"/>
      <c r="P111" s="78"/>
      <c r="Q111" s="87"/>
    </row>
    <row r="112" spans="1:17" x14ac:dyDescent="0.2">
      <c r="A112" s="8"/>
      <c r="B112" s="10" t="str">
        <f>IF($G112="","",TENEMENT!B$9)</f>
        <v/>
      </c>
      <c r="C112" s="10" t="str">
        <f>IF($G112="","",TENEMENT!C$9)</f>
        <v/>
      </c>
      <c r="D112" s="10" t="str">
        <f>IF($G112="","",TENEMENT!D$9)</f>
        <v/>
      </c>
      <c r="E112" s="10" t="str">
        <f>IF($G112="","",TENEMENT!E$9)</f>
        <v/>
      </c>
      <c r="F112" s="10" t="str">
        <f>IF($G112="","",TENEMENT!F$9)</f>
        <v/>
      </c>
      <c r="G112" s="7"/>
      <c r="H112" s="86"/>
      <c r="I112" s="86"/>
      <c r="J112" s="89"/>
      <c r="K112" s="89"/>
      <c r="L112" s="90"/>
      <c r="M112" s="88"/>
      <c r="N112" s="86"/>
      <c r="O112" s="86"/>
      <c r="P112" s="78"/>
      <c r="Q112" s="87"/>
    </row>
    <row r="113" spans="1:17" x14ac:dyDescent="0.2">
      <c r="A113" s="8"/>
      <c r="B113" s="10" t="str">
        <f>IF($G113="","",TENEMENT!B$9)</f>
        <v/>
      </c>
      <c r="C113" s="10" t="str">
        <f>IF($G113="","",TENEMENT!C$9)</f>
        <v/>
      </c>
      <c r="D113" s="10" t="str">
        <f>IF($G113="","",TENEMENT!D$9)</f>
        <v/>
      </c>
      <c r="E113" s="10" t="str">
        <f>IF($G113="","",TENEMENT!E$9)</f>
        <v/>
      </c>
      <c r="F113" s="10" t="str">
        <f>IF($G113="","",TENEMENT!F$9)</f>
        <v/>
      </c>
      <c r="G113" s="7"/>
      <c r="H113" s="86"/>
      <c r="I113" s="86"/>
      <c r="J113" s="89"/>
      <c r="K113" s="89"/>
      <c r="L113" s="90"/>
      <c r="M113" s="88"/>
      <c r="N113" s="86"/>
      <c r="O113" s="86"/>
      <c r="P113" s="78"/>
      <c r="Q113" s="87"/>
    </row>
    <row r="114" spans="1:17" x14ac:dyDescent="0.2">
      <c r="A114" s="8"/>
      <c r="B114" s="10" t="str">
        <f>IF($G114="","",TENEMENT!B$9)</f>
        <v/>
      </c>
      <c r="C114" s="10" t="str">
        <f>IF($G114="","",TENEMENT!C$9)</f>
        <v/>
      </c>
      <c r="D114" s="10" t="str">
        <f>IF($G114="","",TENEMENT!D$9)</f>
        <v/>
      </c>
      <c r="E114" s="10" t="str">
        <f>IF($G114="","",TENEMENT!E$9)</f>
        <v/>
      </c>
      <c r="F114" s="10" t="str">
        <f>IF($G114="","",TENEMENT!F$9)</f>
        <v/>
      </c>
      <c r="G114" s="7"/>
      <c r="H114" s="86"/>
      <c r="I114" s="86"/>
      <c r="J114" s="89"/>
      <c r="K114" s="89"/>
      <c r="L114" s="90"/>
      <c r="M114" s="88"/>
      <c r="N114" s="86"/>
      <c r="O114" s="86"/>
      <c r="P114" s="78"/>
      <c r="Q114" s="87"/>
    </row>
    <row r="115" spans="1:17" x14ac:dyDescent="0.2">
      <c r="A115" s="8"/>
      <c r="B115" s="10" t="str">
        <f>IF($G115="","",TENEMENT!B$9)</f>
        <v/>
      </c>
      <c r="C115" s="10" t="str">
        <f>IF($G115="","",TENEMENT!C$9)</f>
        <v/>
      </c>
      <c r="D115" s="10" t="str">
        <f>IF($G115="","",TENEMENT!D$9)</f>
        <v/>
      </c>
      <c r="E115" s="10" t="str">
        <f>IF($G115="","",TENEMENT!E$9)</f>
        <v/>
      </c>
      <c r="F115" s="10" t="str">
        <f>IF($G115="","",TENEMENT!F$9)</f>
        <v/>
      </c>
      <c r="G115" s="7"/>
      <c r="H115" s="86"/>
      <c r="I115" s="86"/>
      <c r="J115" s="89"/>
      <c r="K115" s="89"/>
      <c r="L115" s="90"/>
      <c r="M115" s="88"/>
      <c r="N115" s="86"/>
      <c r="O115" s="86"/>
      <c r="P115" s="78"/>
      <c r="Q115" s="87"/>
    </row>
    <row r="116" spans="1:17" x14ac:dyDescent="0.2">
      <c r="A116" s="8"/>
      <c r="B116" s="10" t="str">
        <f>IF($G116="","",TENEMENT!B$9)</f>
        <v/>
      </c>
      <c r="C116" s="10" t="str">
        <f>IF($G116="","",TENEMENT!C$9)</f>
        <v/>
      </c>
      <c r="D116" s="10" t="str">
        <f>IF($G116="","",TENEMENT!D$9)</f>
        <v/>
      </c>
      <c r="E116" s="10" t="str">
        <f>IF($G116="","",TENEMENT!E$9)</f>
        <v/>
      </c>
      <c r="F116" s="10" t="str">
        <f>IF($G116="","",TENEMENT!F$9)</f>
        <v/>
      </c>
      <c r="G116" s="7"/>
      <c r="H116" s="86"/>
      <c r="I116" s="86"/>
      <c r="J116" s="89"/>
      <c r="K116" s="89"/>
      <c r="L116" s="90"/>
      <c r="M116" s="88"/>
      <c r="N116" s="86"/>
      <c r="O116" s="86"/>
      <c r="P116" s="78"/>
      <c r="Q116" s="87"/>
    </row>
    <row r="117" spans="1:17" x14ac:dyDescent="0.2">
      <c r="A117" s="8"/>
      <c r="B117" s="10" t="str">
        <f>IF($G117="","",TENEMENT!B$9)</f>
        <v/>
      </c>
      <c r="C117" s="10" t="str">
        <f>IF($G117="","",TENEMENT!C$9)</f>
        <v/>
      </c>
      <c r="D117" s="10" t="str">
        <f>IF($G117="","",TENEMENT!D$9)</f>
        <v/>
      </c>
      <c r="E117" s="10" t="str">
        <f>IF($G117="","",TENEMENT!E$9)</f>
        <v/>
      </c>
      <c r="F117" s="10" t="str">
        <f>IF($G117="","",TENEMENT!F$9)</f>
        <v/>
      </c>
      <c r="G117" s="7"/>
      <c r="H117" s="86"/>
      <c r="I117" s="86"/>
      <c r="J117" s="89"/>
      <c r="K117" s="89"/>
      <c r="L117" s="90"/>
      <c r="M117" s="88"/>
      <c r="N117" s="86"/>
      <c r="O117" s="86"/>
      <c r="P117" s="78"/>
      <c r="Q117" s="87"/>
    </row>
    <row r="118" spans="1:17" x14ac:dyDescent="0.2">
      <c r="A118" s="8"/>
      <c r="B118" s="10" t="str">
        <f>IF($G118="","",TENEMENT!B$9)</f>
        <v/>
      </c>
      <c r="C118" s="10" t="str">
        <f>IF($G118="","",TENEMENT!C$9)</f>
        <v/>
      </c>
      <c r="D118" s="10" t="str">
        <f>IF($G118="","",TENEMENT!D$9)</f>
        <v/>
      </c>
      <c r="E118" s="10" t="str">
        <f>IF($G118="","",TENEMENT!E$9)</f>
        <v/>
      </c>
      <c r="F118" s="10" t="str">
        <f>IF($G118="","",TENEMENT!F$9)</f>
        <v/>
      </c>
      <c r="G118" s="7"/>
      <c r="H118" s="86"/>
      <c r="I118" s="86"/>
      <c r="J118" s="89"/>
      <c r="K118" s="89"/>
      <c r="L118" s="90"/>
      <c r="M118" s="88"/>
      <c r="N118" s="86"/>
      <c r="O118" s="86"/>
      <c r="P118" s="78"/>
      <c r="Q118" s="87"/>
    </row>
    <row r="119" spans="1:17" x14ac:dyDescent="0.2">
      <c r="A119" s="8"/>
      <c r="B119" s="10" t="str">
        <f>IF($G119="","",TENEMENT!B$9)</f>
        <v/>
      </c>
      <c r="C119" s="10" t="str">
        <f>IF($G119="","",TENEMENT!C$9)</f>
        <v/>
      </c>
      <c r="D119" s="10" t="str">
        <f>IF($G119="","",TENEMENT!D$9)</f>
        <v/>
      </c>
      <c r="E119" s="10" t="str">
        <f>IF($G119="","",TENEMENT!E$9)</f>
        <v/>
      </c>
      <c r="F119" s="10" t="str">
        <f>IF($G119="","",TENEMENT!F$9)</f>
        <v/>
      </c>
      <c r="G119" s="7"/>
      <c r="H119" s="86"/>
      <c r="I119" s="86"/>
      <c r="J119" s="89"/>
      <c r="K119" s="89"/>
      <c r="L119" s="90"/>
      <c r="M119" s="88"/>
      <c r="N119" s="86"/>
      <c r="O119" s="86"/>
      <c r="P119" s="78"/>
      <c r="Q119" s="87"/>
    </row>
    <row r="120" spans="1:17" x14ac:dyDescent="0.2">
      <c r="A120" s="8"/>
      <c r="B120" s="10" t="str">
        <f>IF($G120="","",TENEMENT!B$9)</f>
        <v/>
      </c>
      <c r="C120" s="10" t="str">
        <f>IF($G120="","",TENEMENT!C$9)</f>
        <v/>
      </c>
      <c r="D120" s="10" t="str">
        <f>IF($G120="","",TENEMENT!D$9)</f>
        <v/>
      </c>
      <c r="E120" s="10" t="str">
        <f>IF($G120="","",TENEMENT!E$9)</f>
        <v/>
      </c>
      <c r="F120" s="10" t="str">
        <f>IF($G120="","",TENEMENT!F$9)</f>
        <v/>
      </c>
      <c r="G120" s="7"/>
      <c r="H120" s="86"/>
      <c r="I120" s="86"/>
      <c r="J120" s="89"/>
      <c r="K120" s="89"/>
      <c r="L120" s="90"/>
      <c r="M120" s="88"/>
      <c r="N120" s="86"/>
      <c r="O120" s="86"/>
      <c r="P120" s="78"/>
      <c r="Q120" s="87"/>
    </row>
    <row r="121" spans="1:17" x14ac:dyDescent="0.2">
      <c r="A121" s="8"/>
      <c r="B121" s="10" t="str">
        <f>IF($G121="","",TENEMENT!B$9)</f>
        <v/>
      </c>
      <c r="C121" s="10" t="str">
        <f>IF($G121="","",TENEMENT!C$9)</f>
        <v/>
      </c>
      <c r="D121" s="10" t="str">
        <f>IF($G121="","",TENEMENT!D$9)</f>
        <v/>
      </c>
      <c r="E121" s="10" t="str">
        <f>IF($G121="","",TENEMENT!E$9)</f>
        <v/>
      </c>
      <c r="F121" s="10" t="str">
        <f>IF($G121="","",TENEMENT!F$9)</f>
        <v/>
      </c>
      <c r="G121" s="7"/>
      <c r="H121" s="86"/>
      <c r="I121" s="86"/>
      <c r="J121" s="89"/>
      <c r="K121" s="89"/>
      <c r="L121" s="90"/>
      <c r="M121" s="88"/>
      <c r="N121" s="86"/>
      <c r="O121" s="86"/>
      <c r="P121" s="78"/>
      <c r="Q121" s="87"/>
    </row>
    <row r="122" spans="1:17" x14ac:dyDescent="0.2">
      <c r="A122" s="8"/>
      <c r="B122" s="10" t="str">
        <f>IF($G122="","",TENEMENT!B$9)</f>
        <v/>
      </c>
      <c r="C122" s="10" t="str">
        <f>IF($G122="","",TENEMENT!C$9)</f>
        <v/>
      </c>
      <c r="D122" s="10" t="str">
        <f>IF($G122="","",TENEMENT!D$9)</f>
        <v/>
      </c>
      <c r="E122" s="10" t="str">
        <f>IF($G122="","",TENEMENT!E$9)</f>
        <v/>
      </c>
      <c r="F122" s="10" t="str">
        <f>IF($G122="","",TENEMENT!F$9)</f>
        <v/>
      </c>
      <c r="G122" s="7"/>
      <c r="H122" s="86"/>
      <c r="I122" s="86"/>
      <c r="J122" s="89"/>
      <c r="K122" s="89"/>
      <c r="L122" s="90"/>
      <c r="M122" s="88"/>
      <c r="N122" s="86"/>
      <c r="O122" s="86"/>
      <c r="P122" s="78"/>
      <c r="Q122" s="87"/>
    </row>
    <row r="123" spans="1:17" x14ac:dyDescent="0.2">
      <c r="A123" s="8"/>
      <c r="B123" s="10" t="str">
        <f>IF($G123="","",TENEMENT!B$9)</f>
        <v/>
      </c>
      <c r="C123" s="10" t="str">
        <f>IF($G123="","",TENEMENT!C$9)</f>
        <v/>
      </c>
      <c r="D123" s="10" t="str">
        <f>IF($G123="","",TENEMENT!D$9)</f>
        <v/>
      </c>
      <c r="E123" s="10" t="str">
        <f>IF($G123="","",TENEMENT!E$9)</f>
        <v/>
      </c>
      <c r="F123" s="10" t="str">
        <f>IF($G123="","",TENEMENT!F$9)</f>
        <v/>
      </c>
      <c r="G123" s="7"/>
      <c r="H123" s="86"/>
      <c r="I123" s="86"/>
      <c r="J123" s="89"/>
      <c r="K123" s="89"/>
      <c r="L123" s="90"/>
      <c r="M123" s="88"/>
      <c r="N123" s="86"/>
      <c r="O123" s="86"/>
      <c r="P123" s="78"/>
      <c r="Q123" s="87"/>
    </row>
    <row r="124" spans="1:17" x14ac:dyDescent="0.2">
      <c r="A124" s="8"/>
      <c r="B124" s="10" t="str">
        <f>IF($G124="","",TENEMENT!B$9)</f>
        <v/>
      </c>
      <c r="C124" s="10" t="str">
        <f>IF($G124="","",TENEMENT!C$9)</f>
        <v/>
      </c>
      <c r="D124" s="10" t="str">
        <f>IF($G124="","",TENEMENT!D$9)</f>
        <v/>
      </c>
      <c r="E124" s="10" t="str">
        <f>IF($G124="","",TENEMENT!E$9)</f>
        <v/>
      </c>
      <c r="F124" s="10" t="str">
        <f>IF($G124="","",TENEMENT!F$9)</f>
        <v/>
      </c>
      <c r="G124" s="7"/>
      <c r="H124" s="86"/>
      <c r="I124" s="86"/>
      <c r="J124" s="89"/>
      <c r="K124" s="89"/>
      <c r="L124" s="90"/>
      <c r="M124" s="88"/>
      <c r="N124" s="86"/>
      <c r="O124" s="86"/>
      <c r="P124" s="78"/>
      <c r="Q124" s="87"/>
    </row>
    <row r="125" spans="1:17" x14ac:dyDescent="0.2">
      <c r="A125" s="8"/>
      <c r="B125" s="10" t="str">
        <f>IF($G125="","",TENEMENT!B$9)</f>
        <v/>
      </c>
      <c r="C125" s="10" t="str">
        <f>IF($G125="","",TENEMENT!C$9)</f>
        <v/>
      </c>
      <c r="D125" s="10" t="str">
        <f>IF($G125="","",TENEMENT!D$9)</f>
        <v/>
      </c>
      <c r="E125" s="10" t="str">
        <f>IF($G125="","",TENEMENT!E$9)</f>
        <v/>
      </c>
      <c r="F125" s="10" t="str">
        <f>IF($G125="","",TENEMENT!F$9)</f>
        <v/>
      </c>
      <c r="G125" s="7"/>
      <c r="H125" s="86"/>
      <c r="I125" s="86"/>
      <c r="J125" s="89"/>
      <c r="K125" s="89"/>
      <c r="L125" s="90"/>
      <c r="M125" s="88"/>
      <c r="N125" s="86"/>
      <c r="O125" s="86"/>
      <c r="P125" s="78"/>
      <c r="Q125" s="87"/>
    </row>
    <row r="126" spans="1:17" x14ac:dyDescent="0.2">
      <c r="A126" s="8"/>
      <c r="B126" s="10" t="str">
        <f>IF($G126="","",TENEMENT!B$9)</f>
        <v/>
      </c>
      <c r="C126" s="10" t="str">
        <f>IF($G126="","",TENEMENT!C$9)</f>
        <v/>
      </c>
      <c r="D126" s="10" t="str">
        <f>IF($G126="","",TENEMENT!D$9)</f>
        <v/>
      </c>
      <c r="E126" s="10" t="str">
        <f>IF($G126="","",TENEMENT!E$9)</f>
        <v/>
      </c>
      <c r="F126" s="10" t="str">
        <f>IF($G126="","",TENEMENT!F$9)</f>
        <v/>
      </c>
      <c r="G126" s="7"/>
      <c r="H126" s="86"/>
      <c r="I126" s="86"/>
      <c r="J126" s="89"/>
      <c r="K126" s="89"/>
      <c r="L126" s="90"/>
      <c r="M126" s="88"/>
      <c r="N126" s="86"/>
      <c r="O126" s="86"/>
      <c r="P126" s="78"/>
      <c r="Q126" s="87"/>
    </row>
    <row r="127" spans="1:17" x14ac:dyDescent="0.2">
      <c r="A127" s="8"/>
      <c r="B127" s="10" t="str">
        <f>IF($G127="","",TENEMENT!B$9)</f>
        <v/>
      </c>
      <c r="C127" s="10" t="str">
        <f>IF($G127="","",TENEMENT!C$9)</f>
        <v/>
      </c>
      <c r="D127" s="10" t="str">
        <f>IF($G127="","",TENEMENT!D$9)</f>
        <v/>
      </c>
      <c r="E127" s="10" t="str">
        <f>IF($G127="","",TENEMENT!E$9)</f>
        <v/>
      </c>
      <c r="F127" s="10" t="str">
        <f>IF($G127="","",TENEMENT!F$9)</f>
        <v/>
      </c>
      <c r="G127" s="7"/>
      <c r="H127" s="86"/>
      <c r="I127" s="86"/>
      <c r="J127" s="89"/>
      <c r="K127" s="89"/>
      <c r="L127" s="90"/>
      <c r="M127" s="88"/>
      <c r="N127" s="86"/>
      <c r="O127" s="86"/>
      <c r="P127" s="78"/>
      <c r="Q127" s="87"/>
    </row>
    <row r="128" spans="1:17" x14ac:dyDescent="0.2">
      <c r="A128" s="8"/>
      <c r="B128" s="10" t="str">
        <f>IF($G128="","",TENEMENT!B$9)</f>
        <v/>
      </c>
      <c r="C128" s="10" t="str">
        <f>IF($G128="","",TENEMENT!C$9)</f>
        <v/>
      </c>
      <c r="D128" s="10" t="str">
        <f>IF($G128="","",TENEMENT!D$9)</f>
        <v/>
      </c>
      <c r="E128" s="10" t="str">
        <f>IF($G128="","",TENEMENT!E$9)</f>
        <v/>
      </c>
      <c r="F128" s="10" t="str">
        <f>IF($G128="","",TENEMENT!F$9)</f>
        <v/>
      </c>
      <c r="G128" s="7"/>
      <c r="H128" s="86"/>
      <c r="I128" s="86"/>
      <c r="J128" s="89"/>
      <c r="K128" s="89"/>
      <c r="L128" s="90"/>
      <c r="M128" s="88"/>
      <c r="N128" s="86"/>
      <c r="O128" s="86"/>
      <c r="P128" s="78"/>
      <c r="Q128" s="87"/>
    </row>
    <row r="129" spans="1:17" x14ac:dyDescent="0.2">
      <c r="A129" s="8"/>
      <c r="B129" s="10" t="str">
        <f>IF($G129="","",TENEMENT!B$9)</f>
        <v/>
      </c>
      <c r="C129" s="10" t="str">
        <f>IF($G129="","",TENEMENT!C$9)</f>
        <v/>
      </c>
      <c r="D129" s="10" t="str">
        <f>IF($G129="","",TENEMENT!D$9)</f>
        <v/>
      </c>
      <c r="E129" s="10" t="str">
        <f>IF($G129="","",TENEMENT!E$9)</f>
        <v/>
      </c>
      <c r="F129" s="10" t="str">
        <f>IF($G129="","",TENEMENT!F$9)</f>
        <v/>
      </c>
      <c r="G129" s="7"/>
      <c r="H129" s="86"/>
      <c r="I129" s="86"/>
      <c r="J129" s="89"/>
      <c r="K129" s="89"/>
      <c r="L129" s="90"/>
      <c r="M129" s="88"/>
      <c r="N129" s="86"/>
      <c r="O129" s="86"/>
      <c r="P129" s="78"/>
      <c r="Q129" s="87"/>
    </row>
    <row r="130" spans="1:17" x14ac:dyDescent="0.2">
      <c r="A130" s="8"/>
      <c r="B130" s="10" t="str">
        <f>IF($G130="","",TENEMENT!B$9)</f>
        <v/>
      </c>
      <c r="C130" s="10" t="str">
        <f>IF($G130="","",TENEMENT!C$9)</f>
        <v/>
      </c>
      <c r="D130" s="10" t="str">
        <f>IF($G130="","",TENEMENT!D$9)</f>
        <v/>
      </c>
      <c r="E130" s="10" t="str">
        <f>IF($G130="","",TENEMENT!E$9)</f>
        <v/>
      </c>
      <c r="F130" s="10" t="str">
        <f>IF($G130="","",TENEMENT!F$9)</f>
        <v/>
      </c>
      <c r="G130" s="7"/>
      <c r="H130" s="86"/>
      <c r="I130" s="86"/>
      <c r="J130" s="89"/>
      <c r="K130" s="89"/>
      <c r="L130" s="90"/>
      <c r="M130" s="88"/>
      <c r="N130" s="86"/>
      <c r="O130" s="86"/>
      <c r="P130" s="78"/>
      <c r="Q130" s="87"/>
    </row>
    <row r="131" spans="1:17" x14ac:dyDescent="0.2">
      <c r="A131" s="8"/>
      <c r="B131" s="10" t="str">
        <f>IF($G131="","",TENEMENT!B$9)</f>
        <v/>
      </c>
      <c r="C131" s="10" t="str">
        <f>IF($G131="","",TENEMENT!C$9)</f>
        <v/>
      </c>
      <c r="D131" s="10" t="str">
        <f>IF($G131="","",TENEMENT!D$9)</f>
        <v/>
      </c>
      <c r="E131" s="10" t="str">
        <f>IF($G131="","",TENEMENT!E$9)</f>
        <v/>
      </c>
      <c r="F131" s="10" t="str">
        <f>IF($G131="","",TENEMENT!F$9)</f>
        <v/>
      </c>
      <c r="G131" s="7"/>
      <c r="H131" s="86"/>
      <c r="I131" s="86"/>
      <c r="J131" s="89"/>
      <c r="K131" s="89"/>
      <c r="L131" s="90"/>
      <c r="M131" s="88"/>
      <c r="N131" s="86"/>
      <c r="O131" s="86"/>
      <c r="P131" s="78"/>
      <c r="Q131" s="87"/>
    </row>
    <row r="132" spans="1:17" x14ac:dyDescent="0.2">
      <c r="A132" s="8"/>
      <c r="B132" s="10" t="str">
        <f>IF($G132="","",TENEMENT!B$9)</f>
        <v/>
      </c>
      <c r="C132" s="10" t="str">
        <f>IF($G132="","",TENEMENT!C$9)</f>
        <v/>
      </c>
      <c r="D132" s="10" t="str">
        <f>IF($G132="","",TENEMENT!D$9)</f>
        <v/>
      </c>
      <c r="E132" s="10" t="str">
        <f>IF($G132="","",TENEMENT!E$9)</f>
        <v/>
      </c>
      <c r="F132" s="10" t="str">
        <f>IF($G132="","",TENEMENT!F$9)</f>
        <v/>
      </c>
      <c r="G132" s="7"/>
      <c r="H132" s="86"/>
      <c r="I132" s="86"/>
      <c r="J132" s="89"/>
      <c r="K132" s="89"/>
      <c r="L132" s="90"/>
      <c r="M132" s="88"/>
      <c r="N132" s="86"/>
      <c r="O132" s="86"/>
      <c r="P132" s="78"/>
      <c r="Q132" s="87"/>
    </row>
    <row r="133" spans="1:17" x14ac:dyDescent="0.2">
      <c r="A133" s="8"/>
      <c r="B133" s="10" t="str">
        <f>IF($G133="","",TENEMENT!B$9)</f>
        <v/>
      </c>
      <c r="C133" s="10" t="str">
        <f>IF($G133="","",TENEMENT!C$9)</f>
        <v/>
      </c>
      <c r="D133" s="10" t="str">
        <f>IF($G133="","",TENEMENT!D$9)</f>
        <v/>
      </c>
      <c r="E133" s="10" t="str">
        <f>IF($G133="","",TENEMENT!E$9)</f>
        <v/>
      </c>
      <c r="F133" s="10" t="str">
        <f>IF($G133="","",TENEMENT!F$9)</f>
        <v/>
      </c>
      <c r="G133" s="7"/>
      <c r="H133" s="86"/>
      <c r="I133" s="86"/>
      <c r="J133" s="89"/>
      <c r="K133" s="89"/>
      <c r="L133" s="90"/>
      <c r="M133" s="88"/>
      <c r="N133" s="86"/>
      <c r="O133" s="86"/>
      <c r="P133" s="78"/>
      <c r="Q133" s="87"/>
    </row>
    <row r="134" spans="1:17" x14ac:dyDescent="0.2">
      <c r="A134" s="8"/>
      <c r="B134" s="10" t="str">
        <f>IF($G134="","",TENEMENT!B$9)</f>
        <v/>
      </c>
      <c r="C134" s="10" t="str">
        <f>IF($G134="","",TENEMENT!C$9)</f>
        <v/>
      </c>
      <c r="D134" s="10" t="str">
        <f>IF($G134="","",TENEMENT!D$9)</f>
        <v/>
      </c>
      <c r="E134" s="10" t="str">
        <f>IF($G134="","",TENEMENT!E$9)</f>
        <v/>
      </c>
      <c r="F134" s="10" t="str">
        <f>IF($G134="","",TENEMENT!F$9)</f>
        <v/>
      </c>
      <c r="G134" s="7"/>
      <c r="H134" s="86"/>
      <c r="I134" s="86"/>
      <c r="J134" s="89"/>
      <c r="K134" s="89"/>
      <c r="L134" s="90"/>
      <c r="M134" s="88"/>
      <c r="N134" s="86"/>
      <c r="O134" s="86"/>
      <c r="P134" s="78"/>
      <c r="Q134" s="87"/>
    </row>
    <row r="135" spans="1:17" x14ac:dyDescent="0.2">
      <c r="A135" s="8"/>
      <c r="B135" s="10" t="str">
        <f>IF($G135="","",TENEMENT!B$9)</f>
        <v/>
      </c>
      <c r="C135" s="10" t="str">
        <f>IF($G135="","",TENEMENT!C$9)</f>
        <v/>
      </c>
      <c r="D135" s="10" t="str">
        <f>IF($G135="","",TENEMENT!D$9)</f>
        <v/>
      </c>
      <c r="E135" s="10" t="str">
        <f>IF($G135="","",TENEMENT!E$9)</f>
        <v/>
      </c>
      <c r="F135" s="10" t="str">
        <f>IF($G135="","",TENEMENT!F$9)</f>
        <v/>
      </c>
      <c r="G135" s="7"/>
      <c r="H135" s="86"/>
      <c r="I135" s="86"/>
      <c r="J135" s="89"/>
      <c r="K135" s="89"/>
      <c r="L135" s="90"/>
      <c r="M135" s="88"/>
      <c r="N135" s="86"/>
      <c r="O135" s="86"/>
      <c r="P135" s="78"/>
      <c r="Q135" s="87"/>
    </row>
    <row r="136" spans="1:17" x14ac:dyDescent="0.2">
      <c r="A136" s="8"/>
      <c r="B136" s="10" t="str">
        <f>IF($G136="","",TENEMENT!B$9)</f>
        <v/>
      </c>
      <c r="C136" s="10" t="str">
        <f>IF($G136="","",TENEMENT!C$9)</f>
        <v/>
      </c>
      <c r="D136" s="10" t="str">
        <f>IF($G136="","",TENEMENT!D$9)</f>
        <v/>
      </c>
      <c r="E136" s="10" t="str">
        <f>IF($G136="","",TENEMENT!E$9)</f>
        <v/>
      </c>
      <c r="F136" s="10" t="str">
        <f>IF($G136="","",TENEMENT!F$9)</f>
        <v/>
      </c>
      <c r="G136" s="7"/>
      <c r="H136" s="86"/>
      <c r="I136" s="86"/>
      <c r="J136" s="89"/>
      <c r="K136" s="89"/>
      <c r="L136" s="90"/>
      <c r="M136" s="88"/>
      <c r="N136" s="86"/>
      <c r="O136" s="86"/>
      <c r="P136" s="78"/>
      <c r="Q136" s="87"/>
    </row>
    <row r="137" spans="1:17" x14ac:dyDescent="0.2">
      <c r="A137" s="8"/>
      <c r="B137" s="10" t="str">
        <f>IF($G137="","",TENEMENT!B$9)</f>
        <v/>
      </c>
      <c r="C137" s="10" t="str">
        <f>IF($G137="","",TENEMENT!C$9)</f>
        <v/>
      </c>
      <c r="D137" s="10" t="str">
        <f>IF($G137="","",TENEMENT!D$9)</f>
        <v/>
      </c>
      <c r="E137" s="10" t="str">
        <f>IF($G137="","",TENEMENT!E$9)</f>
        <v/>
      </c>
      <c r="F137" s="10" t="str">
        <f>IF($G137="","",TENEMENT!F$9)</f>
        <v/>
      </c>
      <c r="G137" s="7"/>
      <c r="H137" s="86"/>
      <c r="I137" s="86"/>
      <c r="J137" s="89"/>
      <c r="K137" s="89"/>
      <c r="L137" s="90"/>
      <c r="M137" s="88"/>
      <c r="N137" s="86"/>
      <c r="O137" s="86"/>
      <c r="P137" s="78"/>
      <c r="Q137" s="87"/>
    </row>
    <row r="138" spans="1:17" x14ac:dyDescent="0.2">
      <c r="A138" s="8"/>
      <c r="B138" s="10" t="str">
        <f>IF($G138="","",TENEMENT!B$9)</f>
        <v/>
      </c>
      <c r="C138" s="10" t="str">
        <f>IF($G138="","",TENEMENT!C$9)</f>
        <v/>
      </c>
      <c r="D138" s="10" t="str">
        <f>IF($G138="","",TENEMENT!D$9)</f>
        <v/>
      </c>
      <c r="E138" s="10" t="str">
        <f>IF($G138="","",TENEMENT!E$9)</f>
        <v/>
      </c>
      <c r="F138" s="10" t="str">
        <f>IF($G138="","",TENEMENT!F$9)</f>
        <v/>
      </c>
      <c r="G138" s="7"/>
      <c r="H138" s="86"/>
      <c r="I138" s="86"/>
      <c r="J138" s="89"/>
      <c r="K138" s="89"/>
      <c r="L138" s="90"/>
      <c r="M138" s="88"/>
      <c r="N138" s="86"/>
      <c r="O138" s="86"/>
      <c r="P138" s="78"/>
      <c r="Q138" s="87"/>
    </row>
    <row r="139" spans="1:17" x14ac:dyDescent="0.2">
      <c r="A139" s="8"/>
      <c r="B139" s="10" t="str">
        <f>IF($G139="","",TENEMENT!B$9)</f>
        <v/>
      </c>
      <c r="C139" s="10" t="str">
        <f>IF($G139="","",TENEMENT!C$9)</f>
        <v/>
      </c>
      <c r="D139" s="10" t="str">
        <f>IF($G139="","",TENEMENT!D$9)</f>
        <v/>
      </c>
      <c r="E139" s="10" t="str">
        <f>IF($G139="","",TENEMENT!E$9)</f>
        <v/>
      </c>
      <c r="F139" s="10" t="str">
        <f>IF($G139="","",TENEMENT!F$9)</f>
        <v/>
      </c>
      <c r="G139" s="7"/>
      <c r="H139" s="86"/>
      <c r="I139" s="86"/>
      <c r="J139" s="89"/>
      <c r="K139" s="89"/>
      <c r="L139" s="90"/>
      <c r="M139" s="88"/>
      <c r="N139" s="86"/>
      <c r="O139" s="86"/>
      <c r="P139" s="78"/>
      <c r="Q139" s="87"/>
    </row>
    <row r="140" spans="1:17" x14ac:dyDescent="0.2">
      <c r="A140" s="8"/>
      <c r="B140" s="10" t="str">
        <f>IF($G140="","",TENEMENT!B$9)</f>
        <v/>
      </c>
      <c r="C140" s="10" t="str">
        <f>IF($G140="","",TENEMENT!C$9)</f>
        <v/>
      </c>
      <c r="D140" s="10" t="str">
        <f>IF($G140="","",TENEMENT!D$9)</f>
        <v/>
      </c>
      <c r="E140" s="10" t="str">
        <f>IF($G140="","",TENEMENT!E$9)</f>
        <v/>
      </c>
      <c r="F140" s="10" t="str">
        <f>IF($G140="","",TENEMENT!F$9)</f>
        <v/>
      </c>
      <c r="G140" s="7"/>
      <c r="H140" s="86"/>
      <c r="I140" s="86"/>
      <c r="J140" s="89"/>
      <c r="K140" s="89"/>
      <c r="L140" s="90"/>
      <c r="M140" s="88"/>
      <c r="N140" s="86"/>
      <c r="O140" s="86"/>
      <c r="P140" s="78"/>
      <c r="Q140" s="87"/>
    </row>
    <row r="141" spans="1:17" x14ac:dyDescent="0.2">
      <c r="A141" s="8"/>
      <c r="B141" s="10" t="str">
        <f>IF($G141="","",TENEMENT!B$9)</f>
        <v/>
      </c>
      <c r="C141" s="10" t="str">
        <f>IF($G141="","",TENEMENT!C$9)</f>
        <v/>
      </c>
      <c r="D141" s="10" t="str">
        <f>IF($G141="","",TENEMENT!D$9)</f>
        <v/>
      </c>
      <c r="E141" s="10" t="str">
        <f>IF($G141="","",TENEMENT!E$9)</f>
        <v/>
      </c>
      <c r="F141" s="10" t="str">
        <f>IF($G141="","",TENEMENT!F$9)</f>
        <v/>
      </c>
      <c r="G141" s="7"/>
      <c r="H141" s="86"/>
      <c r="I141" s="86"/>
      <c r="J141" s="89"/>
      <c r="K141" s="89"/>
      <c r="L141" s="90"/>
      <c r="M141" s="88"/>
      <c r="N141" s="86"/>
      <c r="O141" s="86"/>
      <c r="P141" s="78"/>
      <c r="Q141" s="87"/>
    </row>
    <row r="142" spans="1:17" x14ac:dyDescent="0.2">
      <c r="A142" s="8"/>
      <c r="B142" s="10" t="str">
        <f>IF($G142="","",TENEMENT!B$9)</f>
        <v/>
      </c>
      <c r="C142" s="10" t="str">
        <f>IF($G142="","",TENEMENT!C$9)</f>
        <v/>
      </c>
      <c r="D142" s="10" t="str">
        <f>IF($G142="","",TENEMENT!D$9)</f>
        <v/>
      </c>
      <c r="E142" s="10" t="str">
        <f>IF($G142="","",TENEMENT!E$9)</f>
        <v/>
      </c>
      <c r="F142" s="10" t="str">
        <f>IF($G142="","",TENEMENT!F$9)</f>
        <v/>
      </c>
      <c r="G142" s="7"/>
      <c r="H142" s="86"/>
      <c r="I142" s="86"/>
      <c r="J142" s="89"/>
      <c r="K142" s="89"/>
      <c r="L142" s="90"/>
      <c r="M142" s="88"/>
      <c r="N142" s="86"/>
      <c r="O142" s="86"/>
      <c r="P142" s="78"/>
      <c r="Q142" s="87"/>
    </row>
    <row r="143" spans="1:17" x14ac:dyDescent="0.2">
      <c r="A143" s="8"/>
      <c r="B143" s="10" t="str">
        <f>IF($G143="","",TENEMENT!B$9)</f>
        <v/>
      </c>
      <c r="C143" s="10" t="str">
        <f>IF($G143="","",TENEMENT!C$9)</f>
        <v/>
      </c>
      <c r="D143" s="10" t="str">
        <f>IF($G143="","",TENEMENT!D$9)</f>
        <v/>
      </c>
      <c r="E143" s="10" t="str">
        <f>IF($G143="","",TENEMENT!E$9)</f>
        <v/>
      </c>
      <c r="F143" s="10" t="str">
        <f>IF($G143="","",TENEMENT!F$9)</f>
        <v/>
      </c>
      <c r="G143" s="7"/>
      <c r="H143" s="86"/>
      <c r="I143" s="86"/>
      <c r="J143" s="89"/>
      <c r="K143" s="89"/>
      <c r="L143" s="90"/>
      <c r="M143" s="88"/>
      <c r="N143" s="86"/>
      <c r="O143" s="86"/>
      <c r="P143" s="78"/>
      <c r="Q143" s="87"/>
    </row>
    <row r="144" spans="1:17" x14ac:dyDescent="0.2">
      <c r="A144" s="8"/>
      <c r="B144" s="10" t="str">
        <f>IF($G144="","",TENEMENT!B$9)</f>
        <v/>
      </c>
      <c r="C144" s="10" t="str">
        <f>IF($G144="","",TENEMENT!C$9)</f>
        <v/>
      </c>
      <c r="D144" s="10" t="str">
        <f>IF($G144="","",TENEMENT!D$9)</f>
        <v/>
      </c>
      <c r="E144" s="10" t="str">
        <f>IF($G144="","",TENEMENT!E$9)</f>
        <v/>
      </c>
      <c r="F144" s="10" t="str">
        <f>IF($G144="","",TENEMENT!F$9)</f>
        <v/>
      </c>
      <c r="G144" s="7"/>
      <c r="H144" s="86"/>
      <c r="I144" s="86"/>
      <c r="J144" s="89"/>
      <c r="K144" s="89"/>
      <c r="L144" s="90"/>
      <c r="M144" s="88"/>
      <c r="N144" s="86"/>
      <c r="O144" s="86"/>
      <c r="P144" s="78"/>
      <c r="Q144" s="87"/>
    </row>
    <row r="145" spans="1:17" x14ac:dyDescent="0.2">
      <c r="A145" s="8"/>
      <c r="B145" s="10" t="str">
        <f>IF($G145="","",TENEMENT!B$9)</f>
        <v/>
      </c>
      <c r="C145" s="10" t="str">
        <f>IF($G145="","",TENEMENT!C$9)</f>
        <v/>
      </c>
      <c r="D145" s="10" t="str">
        <f>IF($G145="","",TENEMENT!D$9)</f>
        <v/>
      </c>
      <c r="E145" s="10" t="str">
        <f>IF($G145="","",TENEMENT!E$9)</f>
        <v/>
      </c>
      <c r="F145" s="10" t="str">
        <f>IF($G145="","",TENEMENT!F$9)</f>
        <v/>
      </c>
      <c r="G145" s="7"/>
      <c r="H145" s="86"/>
      <c r="I145" s="86"/>
      <c r="J145" s="89"/>
      <c r="K145" s="89"/>
      <c r="L145" s="90"/>
      <c r="M145" s="88"/>
      <c r="N145" s="86"/>
      <c r="O145" s="86"/>
      <c r="P145" s="78"/>
      <c r="Q145" s="87"/>
    </row>
    <row r="146" spans="1:17" x14ac:dyDescent="0.2">
      <c r="A146" s="8"/>
      <c r="B146" s="10" t="str">
        <f>IF($G146="","",TENEMENT!B$9)</f>
        <v/>
      </c>
      <c r="C146" s="10" t="str">
        <f>IF($G146="","",TENEMENT!C$9)</f>
        <v/>
      </c>
      <c r="D146" s="10" t="str">
        <f>IF($G146="","",TENEMENT!D$9)</f>
        <v/>
      </c>
      <c r="E146" s="10" t="str">
        <f>IF($G146="","",TENEMENT!E$9)</f>
        <v/>
      </c>
      <c r="F146" s="10" t="str">
        <f>IF($G146="","",TENEMENT!F$9)</f>
        <v/>
      </c>
      <c r="G146" s="7"/>
      <c r="H146" s="86"/>
      <c r="I146" s="86"/>
      <c r="J146" s="89"/>
      <c r="K146" s="89"/>
      <c r="L146" s="90"/>
      <c r="M146" s="88"/>
      <c r="N146" s="86"/>
      <c r="O146" s="86"/>
      <c r="P146" s="78"/>
      <c r="Q146" s="87"/>
    </row>
    <row r="147" spans="1:17" x14ac:dyDescent="0.2">
      <c r="A147" s="8"/>
      <c r="B147" s="10" t="str">
        <f>IF($G147="","",TENEMENT!B$9)</f>
        <v/>
      </c>
      <c r="C147" s="10" t="str">
        <f>IF($G147="","",TENEMENT!C$9)</f>
        <v/>
      </c>
      <c r="D147" s="10" t="str">
        <f>IF($G147="","",TENEMENT!D$9)</f>
        <v/>
      </c>
      <c r="E147" s="10" t="str">
        <f>IF($G147="","",TENEMENT!E$9)</f>
        <v/>
      </c>
      <c r="F147" s="10" t="str">
        <f>IF($G147="","",TENEMENT!F$9)</f>
        <v/>
      </c>
      <c r="G147" s="7"/>
      <c r="H147" s="86"/>
      <c r="I147" s="86"/>
      <c r="J147" s="89"/>
      <c r="K147" s="89"/>
      <c r="L147" s="90"/>
      <c r="M147" s="88"/>
      <c r="N147" s="86"/>
      <c r="O147" s="86"/>
      <c r="P147" s="78"/>
      <c r="Q147" s="87"/>
    </row>
    <row r="148" spans="1:17" x14ac:dyDescent="0.2">
      <c r="A148" s="8"/>
      <c r="B148" s="10" t="str">
        <f>IF($G148="","",TENEMENT!B$9)</f>
        <v/>
      </c>
      <c r="C148" s="10" t="str">
        <f>IF($G148="","",TENEMENT!C$9)</f>
        <v/>
      </c>
      <c r="D148" s="10" t="str">
        <f>IF($G148="","",TENEMENT!D$9)</f>
        <v/>
      </c>
      <c r="E148" s="10" t="str">
        <f>IF($G148="","",TENEMENT!E$9)</f>
        <v/>
      </c>
      <c r="F148" s="10" t="str">
        <f>IF($G148="","",TENEMENT!F$9)</f>
        <v/>
      </c>
      <c r="G148" s="7"/>
      <c r="H148" s="86"/>
      <c r="I148" s="86"/>
      <c r="J148" s="89"/>
      <c r="K148" s="89"/>
      <c r="L148" s="90"/>
      <c r="M148" s="88"/>
      <c r="N148" s="86"/>
      <c r="O148" s="86"/>
      <c r="P148" s="78"/>
      <c r="Q148" s="87"/>
    </row>
    <row r="149" spans="1:17" x14ac:dyDescent="0.2">
      <c r="A149" s="8"/>
      <c r="B149" s="10" t="str">
        <f>IF($G149="","",TENEMENT!B$9)</f>
        <v/>
      </c>
      <c r="C149" s="10" t="str">
        <f>IF($G149="","",TENEMENT!C$9)</f>
        <v/>
      </c>
      <c r="D149" s="10" t="str">
        <f>IF($G149="","",TENEMENT!D$9)</f>
        <v/>
      </c>
      <c r="E149" s="10" t="str">
        <f>IF($G149="","",TENEMENT!E$9)</f>
        <v/>
      </c>
      <c r="F149" s="10" t="str">
        <f>IF($G149="","",TENEMENT!F$9)</f>
        <v/>
      </c>
      <c r="G149" s="7"/>
      <c r="H149" s="86"/>
      <c r="I149" s="86"/>
      <c r="J149" s="89"/>
      <c r="K149" s="89"/>
      <c r="L149" s="90"/>
      <c r="M149" s="88"/>
      <c r="N149" s="86"/>
      <c r="O149" s="86"/>
      <c r="P149" s="78"/>
      <c r="Q149" s="87"/>
    </row>
    <row r="150" spans="1:17" x14ac:dyDescent="0.2">
      <c r="A150" s="8"/>
      <c r="B150" s="10" t="str">
        <f>IF($G150="","",TENEMENT!B$9)</f>
        <v/>
      </c>
      <c r="C150" s="10" t="str">
        <f>IF($G150="","",TENEMENT!C$9)</f>
        <v/>
      </c>
      <c r="D150" s="10" t="str">
        <f>IF($G150="","",TENEMENT!D$9)</f>
        <v/>
      </c>
      <c r="E150" s="10" t="str">
        <f>IF($G150="","",TENEMENT!E$9)</f>
        <v/>
      </c>
      <c r="F150" s="10" t="str">
        <f>IF($G150="","",TENEMENT!F$9)</f>
        <v/>
      </c>
      <c r="G150" s="7"/>
      <c r="H150" s="86"/>
      <c r="I150" s="86"/>
      <c r="J150" s="89"/>
      <c r="K150" s="89"/>
      <c r="L150" s="90"/>
      <c r="M150" s="88"/>
      <c r="N150" s="86"/>
      <c r="O150" s="86"/>
      <c r="P150" s="78"/>
      <c r="Q150" s="87"/>
    </row>
    <row r="151" spans="1:17" x14ac:dyDescent="0.2">
      <c r="A151" s="8"/>
      <c r="B151" s="10" t="str">
        <f>IF($G151="","",TENEMENT!B$9)</f>
        <v/>
      </c>
      <c r="C151" s="10" t="str">
        <f>IF($G151="","",TENEMENT!C$9)</f>
        <v/>
      </c>
      <c r="D151" s="10" t="str">
        <f>IF($G151="","",TENEMENT!D$9)</f>
        <v/>
      </c>
      <c r="E151" s="10" t="str">
        <f>IF($G151="","",TENEMENT!E$9)</f>
        <v/>
      </c>
      <c r="F151" s="10" t="str">
        <f>IF($G151="","",TENEMENT!F$9)</f>
        <v/>
      </c>
      <c r="G151" s="7"/>
      <c r="H151" s="86"/>
      <c r="I151" s="86"/>
      <c r="J151" s="89"/>
      <c r="K151" s="89"/>
      <c r="L151" s="90"/>
      <c r="M151" s="88"/>
      <c r="N151" s="86"/>
      <c r="O151" s="86"/>
      <c r="P151" s="78"/>
      <c r="Q151" s="87"/>
    </row>
    <row r="152" spans="1:17" x14ac:dyDescent="0.2">
      <c r="A152" s="8"/>
      <c r="B152" s="10" t="str">
        <f>IF($G152="","",TENEMENT!B$9)</f>
        <v/>
      </c>
      <c r="C152" s="10" t="str">
        <f>IF($G152="","",TENEMENT!C$9)</f>
        <v/>
      </c>
      <c r="D152" s="10" t="str">
        <f>IF($G152="","",TENEMENT!D$9)</f>
        <v/>
      </c>
      <c r="E152" s="10" t="str">
        <f>IF($G152="","",TENEMENT!E$9)</f>
        <v/>
      </c>
      <c r="F152" s="10" t="str">
        <f>IF($G152="","",TENEMENT!F$9)</f>
        <v/>
      </c>
      <c r="G152" s="7"/>
      <c r="H152" s="86"/>
      <c r="I152" s="86"/>
      <c r="J152" s="89"/>
      <c r="K152" s="89"/>
      <c r="L152" s="90"/>
      <c r="M152" s="88"/>
      <c r="N152" s="86"/>
      <c r="O152" s="86"/>
      <c r="P152" s="78"/>
      <c r="Q152" s="87"/>
    </row>
    <row r="153" spans="1:17" x14ac:dyDescent="0.2">
      <c r="A153" s="8"/>
      <c r="B153" s="10" t="str">
        <f>IF($G153="","",TENEMENT!B$9)</f>
        <v/>
      </c>
      <c r="C153" s="10" t="str">
        <f>IF($G153="","",TENEMENT!C$9)</f>
        <v/>
      </c>
      <c r="D153" s="10" t="str">
        <f>IF($G153="","",TENEMENT!D$9)</f>
        <v/>
      </c>
      <c r="E153" s="10" t="str">
        <f>IF($G153="","",TENEMENT!E$9)</f>
        <v/>
      </c>
      <c r="F153" s="10" t="str">
        <f>IF($G153="","",TENEMENT!F$9)</f>
        <v/>
      </c>
      <c r="G153" s="7"/>
      <c r="H153" s="86"/>
      <c r="I153" s="86"/>
      <c r="J153" s="89"/>
      <c r="K153" s="89"/>
      <c r="L153" s="90"/>
      <c r="M153" s="88"/>
      <c r="N153" s="86"/>
      <c r="O153" s="86"/>
      <c r="P153" s="78"/>
      <c r="Q153" s="87"/>
    </row>
    <row r="154" spans="1:17" x14ac:dyDescent="0.2">
      <c r="A154" s="8"/>
      <c r="B154" s="10" t="str">
        <f>IF($G154="","",TENEMENT!B$9)</f>
        <v/>
      </c>
      <c r="C154" s="10" t="str">
        <f>IF($G154="","",TENEMENT!C$9)</f>
        <v/>
      </c>
      <c r="D154" s="10" t="str">
        <f>IF($G154="","",TENEMENT!D$9)</f>
        <v/>
      </c>
      <c r="E154" s="10" t="str">
        <f>IF($G154="","",TENEMENT!E$9)</f>
        <v/>
      </c>
      <c r="F154" s="10" t="str">
        <f>IF($G154="","",TENEMENT!F$9)</f>
        <v/>
      </c>
      <c r="G154" s="7"/>
      <c r="H154" s="86"/>
      <c r="I154" s="86"/>
      <c r="J154" s="89"/>
      <c r="K154" s="89"/>
      <c r="L154" s="90"/>
      <c r="M154" s="88"/>
      <c r="N154" s="86"/>
      <c r="O154" s="86"/>
      <c r="P154" s="78"/>
      <c r="Q154" s="87"/>
    </row>
    <row r="155" spans="1:17" x14ac:dyDescent="0.2">
      <c r="A155" s="8"/>
      <c r="B155" s="10" t="str">
        <f>IF($G155="","",TENEMENT!B$9)</f>
        <v/>
      </c>
      <c r="C155" s="10" t="str">
        <f>IF($G155="","",TENEMENT!C$9)</f>
        <v/>
      </c>
      <c r="D155" s="10" t="str">
        <f>IF($G155="","",TENEMENT!D$9)</f>
        <v/>
      </c>
      <c r="E155" s="10" t="str">
        <f>IF($G155="","",TENEMENT!E$9)</f>
        <v/>
      </c>
      <c r="F155" s="10" t="str">
        <f>IF($G155="","",TENEMENT!F$9)</f>
        <v/>
      </c>
      <c r="G155" s="7"/>
      <c r="H155" s="86"/>
      <c r="I155" s="86"/>
      <c r="J155" s="89"/>
      <c r="K155" s="89"/>
      <c r="L155" s="90"/>
      <c r="M155" s="88"/>
      <c r="N155" s="86"/>
      <c r="O155" s="86"/>
      <c r="P155" s="78"/>
      <c r="Q155" s="87"/>
    </row>
    <row r="156" spans="1:17" x14ac:dyDescent="0.2">
      <c r="A156" s="8"/>
      <c r="B156" s="10" t="str">
        <f>IF($G156="","",TENEMENT!B$9)</f>
        <v/>
      </c>
      <c r="C156" s="10" t="str">
        <f>IF($G156="","",TENEMENT!C$9)</f>
        <v/>
      </c>
      <c r="D156" s="10" t="str">
        <f>IF($G156="","",TENEMENT!D$9)</f>
        <v/>
      </c>
      <c r="E156" s="10" t="str">
        <f>IF($G156="","",TENEMENT!E$9)</f>
        <v/>
      </c>
      <c r="F156" s="10" t="str">
        <f>IF($G156="","",TENEMENT!F$9)</f>
        <v/>
      </c>
      <c r="G156" s="7"/>
      <c r="H156" s="86"/>
      <c r="I156" s="86"/>
      <c r="J156" s="89"/>
      <c r="K156" s="89"/>
      <c r="L156" s="90"/>
      <c r="M156" s="88"/>
      <c r="N156" s="86"/>
      <c r="O156" s="86"/>
      <c r="P156" s="78"/>
      <c r="Q156" s="87"/>
    </row>
    <row r="157" spans="1:17" x14ac:dyDescent="0.2">
      <c r="A157" s="8"/>
      <c r="B157" s="10" t="str">
        <f>IF($G157="","",TENEMENT!B$9)</f>
        <v/>
      </c>
      <c r="C157" s="10" t="str">
        <f>IF($G157="","",TENEMENT!C$9)</f>
        <v/>
      </c>
      <c r="D157" s="10" t="str">
        <f>IF($G157="","",TENEMENT!D$9)</f>
        <v/>
      </c>
      <c r="E157" s="10" t="str">
        <f>IF($G157="","",TENEMENT!E$9)</f>
        <v/>
      </c>
      <c r="F157" s="10" t="str">
        <f>IF($G157="","",TENEMENT!F$9)</f>
        <v/>
      </c>
      <c r="G157" s="7"/>
      <c r="H157" s="86"/>
      <c r="I157" s="86"/>
      <c r="J157" s="89"/>
      <c r="K157" s="89"/>
      <c r="L157" s="90"/>
      <c r="M157" s="88"/>
      <c r="N157" s="86"/>
      <c r="O157" s="86"/>
      <c r="P157" s="78"/>
      <c r="Q157" s="87"/>
    </row>
    <row r="158" spans="1:17" x14ac:dyDescent="0.2">
      <c r="A158" s="8"/>
      <c r="B158" s="10" t="str">
        <f>IF($G158="","",TENEMENT!B$9)</f>
        <v/>
      </c>
      <c r="C158" s="10" t="str">
        <f>IF($G158="","",TENEMENT!C$9)</f>
        <v/>
      </c>
      <c r="D158" s="10" t="str">
        <f>IF($G158="","",TENEMENT!D$9)</f>
        <v/>
      </c>
      <c r="E158" s="10" t="str">
        <f>IF($G158="","",TENEMENT!E$9)</f>
        <v/>
      </c>
      <c r="F158" s="10" t="str">
        <f>IF($G158="","",TENEMENT!F$9)</f>
        <v/>
      </c>
      <c r="G158" s="7"/>
      <c r="H158" s="86"/>
      <c r="I158" s="86"/>
      <c r="J158" s="89"/>
      <c r="K158" s="89"/>
      <c r="L158" s="90"/>
      <c r="M158" s="88"/>
      <c r="N158" s="86"/>
      <c r="O158" s="86"/>
      <c r="P158" s="78"/>
      <c r="Q158" s="87"/>
    </row>
    <row r="159" spans="1:17" x14ac:dyDescent="0.2">
      <c r="A159" s="8"/>
      <c r="B159" s="10" t="str">
        <f>IF($G159="","",TENEMENT!B$9)</f>
        <v/>
      </c>
      <c r="C159" s="10" t="str">
        <f>IF($G159="","",TENEMENT!C$9)</f>
        <v/>
      </c>
      <c r="D159" s="10" t="str">
        <f>IF($G159="","",TENEMENT!D$9)</f>
        <v/>
      </c>
      <c r="E159" s="10" t="str">
        <f>IF($G159="","",TENEMENT!E$9)</f>
        <v/>
      </c>
      <c r="F159" s="10" t="str">
        <f>IF($G159="","",TENEMENT!F$9)</f>
        <v/>
      </c>
      <c r="G159" s="7"/>
      <c r="H159" s="86"/>
      <c r="I159" s="86"/>
      <c r="J159" s="89"/>
      <c r="K159" s="89"/>
      <c r="L159" s="90"/>
      <c r="M159" s="88"/>
      <c r="N159" s="86"/>
      <c r="O159" s="86"/>
      <c r="P159" s="78"/>
      <c r="Q159" s="87"/>
    </row>
    <row r="160" spans="1:17" x14ac:dyDescent="0.2">
      <c r="A160" s="8"/>
      <c r="B160" s="10" t="str">
        <f>IF($G160="","",TENEMENT!B$9)</f>
        <v/>
      </c>
      <c r="C160" s="10" t="str">
        <f>IF($G160="","",TENEMENT!C$9)</f>
        <v/>
      </c>
      <c r="D160" s="10" t="str">
        <f>IF($G160="","",TENEMENT!D$9)</f>
        <v/>
      </c>
      <c r="E160" s="10" t="str">
        <f>IF($G160="","",TENEMENT!E$9)</f>
        <v/>
      </c>
      <c r="F160" s="10" t="str">
        <f>IF($G160="","",TENEMENT!F$9)</f>
        <v/>
      </c>
      <c r="G160" s="7"/>
      <c r="H160" s="86"/>
      <c r="I160" s="86"/>
      <c r="J160" s="89"/>
      <c r="K160" s="89"/>
      <c r="L160" s="90"/>
      <c r="M160" s="88"/>
      <c r="N160" s="86"/>
      <c r="O160" s="86"/>
      <c r="P160" s="78"/>
      <c r="Q160" s="87"/>
    </row>
    <row r="161" spans="1:17" x14ac:dyDescent="0.2">
      <c r="A161" s="8"/>
      <c r="B161" s="10" t="str">
        <f>IF($G161="","",TENEMENT!B$9)</f>
        <v/>
      </c>
      <c r="C161" s="10" t="str">
        <f>IF($G161="","",TENEMENT!C$9)</f>
        <v/>
      </c>
      <c r="D161" s="10" t="str">
        <f>IF($G161="","",TENEMENT!D$9)</f>
        <v/>
      </c>
      <c r="E161" s="10" t="str">
        <f>IF($G161="","",TENEMENT!E$9)</f>
        <v/>
      </c>
      <c r="F161" s="10" t="str">
        <f>IF($G161="","",TENEMENT!F$9)</f>
        <v/>
      </c>
      <c r="G161" s="7"/>
      <c r="H161" s="86"/>
      <c r="I161" s="86"/>
      <c r="J161" s="89"/>
      <c r="K161" s="89"/>
      <c r="L161" s="90"/>
      <c r="M161" s="88"/>
      <c r="N161" s="86"/>
      <c r="O161" s="86"/>
      <c r="P161" s="78"/>
      <c r="Q161" s="87"/>
    </row>
    <row r="162" spans="1:17" x14ac:dyDescent="0.2">
      <c r="A162" s="8"/>
      <c r="B162" s="10" t="str">
        <f>IF($G162="","",TENEMENT!B$9)</f>
        <v/>
      </c>
      <c r="C162" s="10" t="str">
        <f>IF($G162="","",TENEMENT!C$9)</f>
        <v/>
      </c>
      <c r="D162" s="10" t="str">
        <f>IF($G162="","",TENEMENT!D$9)</f>
        <v/>
      </c>
      <c r="E162" s="10" t="str">
        <f>IF($G162="","",TENEMENT!E$9)</f>
        <v/>
      </c>
      <c r="F162" s="10" t="str">
        <f>IF($G162="","",TENEMENT!F$9)</f>
        <v/>
      </c>
      <c r="G162" s="7"/>
      <c r="H162" s="86"/>
      <c r="I162" s="86"/>
      <c r="J162" s="89"/>
      <c r="K162" s="89"/>
      <c r="L162" s="90"/>
      <c r="M162" s="88"/>
      <c r="N162" s="86"/>
      <c r="O162" s="86"/>
      <c r="P162" s="78"/>
      <c r="Q162" s="87"/>
    </row>
    <row r="163" spans="1:17" x14ac:dyDescent="0.2">
      <c r="A163" s="8"/>
      <c r="B163" s="10" t="str">
        <f>IF($G163="","",TENEMENT!B$9)</f>
        <v/>
      </c>
      <c r="C163" s="10" t="str">
        <f>IF($G163="","",TENEMENT!C$9)</f>
        <v/>
      </c>
      <c r="D163" s="10" t="str">
        <f>IF($G163="","",TENEMENT!D$9)</f>
        <v/>
      </c>
      <c r="E163" s="10" t="str">
        <f>IF($G163="","",TENEMENT!E$9)</f>
        <v/>
      </c>
      <c r="F163" s="10" t="str">
        <f>IF($G163="","",TENEMENT!F$9)</f>
        <v/>
      </c>
      <c r="G163" s="7"/>
      <c r="H163" s="86"/>
      <c r="I163" s="86"/>
      <c r="J163" s="89"/>
      <c r="K163" s="89"/>
      <c r="L163" s="90"/>
      <c r="M163" s="88"/>
      <c r="N163" s="86"/>
      <c r="O163" s="86"/>
      <c r="P163" s="78"/>
      <c r="Q163" s="87"/>
    </row>
    <row r="164" spans="1:17" x14ac:dyDescent="0.2">
      <c r="A164" s="8"/>
      <c r="B164" s="10" t="str">
        <f>IF($G164="","",TENEMENT!B$9)</f>
        <v/>
      </c>
      <c r="C164" s="10" t="str">
        <f>IF($G164="","",TENEMENT!C$9)</f>
        <v/>
      </c>
      <c r="D164" s="10" t="str">
        <f>IF($G164="","",TENEMENT!D$9)</f>
        <v/>
      </c>
      <c r="E164" s="10" t="str">
        <f>IF($G164="","",TENEMENT!E$9)</f>
        <v/>
      </c>
      <c r="F164" s="10" t="str">
        <f>IF($G164="","",TENEMENT!F$9)</f>
        <v/>
      </c>
      <c r="G164" s="7"/>
      <c r="H164" s="86"/>
      <c r="I164" s="86"/>
      <c r="J164" s="89"/>
      <c r="K164" s="89"/>
      <c r="L164" s="90"/>
      <c r="M164" s="88"/>
      <c r="N164" s="86"/>
      <c r="O164" s="86"/>
      <c r="P164" s="78"/>
      <c r="Q164" s="87"/>
    </row>
    <row r="165" spans="1:17" x14ac:dyDescent="0.2">
      <c r="A165" s="8"/>
      <c r="B165" s="10" t="str">
        <f>IF($G165="","",TENEMENT!B$9)</f>
        <v/>
      </c>
      <c r="C165" s="10" t="str">
        <f>IF($G165="","",TENEMENT!C$9)</f>
        <v/>
      </c>
      <c r="D165" s="10" t="str">
        <f>IF($G165="","",TENEMENT!D$9)</f>
        <v/>
      </c>
      <c r="E165" s="10" t="str">
        <f>IF($G165="","",TENEMENT!E$9)</f>
        <v/>
      </c>
      <c r="F165" s="10" t="str">
        <f>IF($G165="","",TENEMENT!F$9)</f>
        <v/>
      </c>
      <c r="G165" s="7"/>
      <c r="H165" s="86"/>
      <c r="I165" s="86"/>
      <c r="J165" s="89"/>
      <c r="K165" s="89"/>
      <c r="L165" s="90"/>
      <c r="M165" s="88"/>
      <c r="N165" s="86"/>
      <c r="O165" s="86"/>
      <c r="P165" s="78"/>
      <c r="Q165" s="87"/>
    </row>
    <row r="166" spans="1:17" x14ac:dyDescent="0.2">
      <c r="A166" s="8"/>
      <c r="B166" s="10" t="str">
        <f>IF($G166="","",TENEMENT!B$9)</f>
        <v/>
      </c>
      <c r="C166" s="10" t="str">
        <f>IF($G166="","",TENEMENT!C$9)</f>
        <v/>
      </c>
      <c r="D166" s="10" t="str">
        <f>IF($G166="","",TENEMENT!D$9)</f>
        <v/>
      </c>
      <c r="E166" s="10" t="str">
        <f>IF($G166="","",TENEMENT!E$9)</f>
        <v/>
      </c>
      <c r="F166" s="10" t="str">
        <f>IF($G166="","",TENEMENT!F$9)</f>
        <v/>
      </c>
      <c r="G166" s="7"/>
      <c r="H166" s="86"/>
      <c r="I166" s="86"/>
      <c r="J166" s="89"/>
      <c r="K166" s="89"/>
      <c r="L166" s="90"/>
      <c r="M166" s="88"/>
      <c r="N166" s="86"/>
      <c r="O166" s="86"/>
      <c r="P166" s="78"/>
      <c r="Q166" s="87"/>
    </row>
    <row r="167" spans="1:17" x14ac:dyDescent="0.2">
      <c r="A167" s="8"/>
      <c r="B167" s="10" t="str">
        <f>IF($G167="","",TENEMENT!B$9)</f>
        <v/>
      </c>
      <c r="C167" s="10" t="str">
        <f>IF($G167="","",TENEMENT!C$9)</f>
        <v/>
      </c>
      <c r="D167" s="10" t="str">
        <f>IF($G167="","",TENEMENT!D$9)</f>
        <v/>
      </c>
      <c r="E167" s="10" t="str">
        <f>IF($G167="","",TENEMENT!E$9)</f>
        <v/>
      </c>
      <c r="F167" s="10" t="str">
        <f>IF($G167="","",TENEMENT!F$9)</f>
        <v/>
      </c>
      <c r="G167" s="7"/>
      <c r="H167" s="86"/>
      <c r="I167" s="86"/>
      <c r="J167" s="89"/>
      <c r="K167" s="89"/>
      <c r="L167" s="90"/>
      <c r="M167" s="88"/>
      <c r="N167" s="86"/>
      <c r="O167" s="86"/>
      <c r="P167" s="78"/>
      <c r="Q167" s="87"/>
    </row>
    <row r="168" spans="1:17" x14ac:dyDescent="0.2">
      <c r="A168" s="8"/>
      <c r="B168" s="10" t="str">
        <f>IF($G168="","",TENEMENT!B$9)</f>
        <v/>
      </c>
      <c r="C168" s="10" t="str">
        <f>IF($G168="","",TENEMENT!C$9)</f>
        <v/>
      </c>
      <c r="D168" s="10" t="str">
        <f>IF($G168="","",TENEMENT!D$9)</f>
        <v/>
      </c>
      <c r="E168" s="10" t="str">
        <f>IF($G168="","",TENEMENT!E$9)</f>
        <v/>
      </c>
      <c r="F168" s="10" t="str">
        <f>IF($G168="","",TENEMENT!F$9)</f>
        <v/>
      </c>
      <c r="G168" s="7"/>
      <c r="H168" s="86"/>
      <c r="I168" s="86"/>
      <c r="J168" s="89"/>
      <c r="K168" s="89"/>
      <c r="L168" s="90"/>
      <c r="M168" s="88"/>
      <c r="N168" s="86"/>
      <c r="O168" s="86"/>
      <c r="P168" s="78"/>
      <c r="Q168" s="87"/>
    </row>
    <row r="169" spans="1:17" x14ac:dyDescent="0.2">
      <c r="A169" s="8"/>
      <c r="B169" s="10" t="str">
        <f>IF($G169="","",TENEMENT!B$9)</f>
        <v/>
      </c>
      <c r="C169" s="10" t="str">
        <f>IF($G169="","",TENEMENT!C$9)</f>
        <v/>
      </c>
      <c r="D169" s="10" t="str">
        <f>IF($G169="","",TENEMENT!D$9)</f>
        <v/>
      </c>
      <c r="E169" s="10" t="str">
        <f>IF($G169="","",TENEMENT!E$9)</f>
        <v/>
      </c>
      <c r="F169" s="10" t="str">
        <f>IF($G169="","",TENEMENT!F$9)</f>
        <v/>
      </c>
      <c r="G169" s="7"/>
      <c r="H169" s="86"/>
      <c r="I169" s="86"/>
      <c r="J169" s="89"/>
      <c r="K169" s="89"/>
      <c r="L169" s="90"/>
      <c r="M169" s="88"/>
      <c r="N169" s="86"/>
      <c r="O169" s="86"/>
      <c r="P169" s="78"/>
      <c r="Q169" s="87"/>
    </row>
    <row r="170" spans="1:17" x14ac:dyDescent="0.2">
      <c r="A170" s="8"/>
      <c r="B170" s="10" t="str">
        <f>IF($G170="","",TENEMENT!B$9)</f>
        <v/>
      </c>
      <c r="C170" s="10" t="str">
        <f>IF($G170="","",TENEMENT!C$9)</f>
        <v/>
      </c>
      <c r="D170" s="10" t="str">
        <f>IF($G170="","",TENEMENT!D$9)</f>
        <v/>
      </c>
      <c r="E170" s="10" t="str">
        <f>IF($G170="","",TENEMENT!E$9)</f>
        <v/>
      </c>
      <c r="F170" s="10" t="str">
        <f>IF($G170="","",TENEMENT!F$9)</f>
        <v/>
      </c>
      <c r="G170" s="7"/>
      <c r="H170" s="86"/>
      <c r="I170" s="86"/>
      <c r="J170" s="89"/>
      <c r="K170" s="89"/>
      <c r="L170" s="90"/>
      <c r="M170" s="88"/>
      <c r="N170" s="86"/>
      <c r="O170" s="86"/>
      <c r="P170" s="78"/>
      <c r="Q170" s="87"/>
    </row>
    <row r="171" spans="1:17" x14ac:dyDescent="0.2">
      <c r="A171" s="8"/>
      <c r="B171" s="10" t="str">
        <f>IF($G171="","",TENEMENT!B$9)</f>
        <v/>
      </c>
      <c r="C171" s="10" t="str">
        <f>IF($G171="","",TENEMENT!C$9)</f>
        <v/>
      </c>
      <c r="D171" s="10" t="str">
        <f>IF($G171="","",TENEMENT!D$9)</f>
        <v/>
      </c>
      <c r="E171" s="10" t="str">
        <f>IF($G171="","",TENEMENT!E$9)</f>
        <v/>
      </c>
      <c r="F171" s="10" t="str">
        <f>IF($G171="","",TENEMENT!F$9)</f>
        <v/>
      </c>
      <c r="G171" s="7"/>
      <c r="H171" s="86"/>
      <c r="I171" s="86"/>
      <c r="J171" s="89"/>
      <c r="K171" s="89"/>
      <c r="L171" s="90"/>
      <c r="M171" s="88"/>
      <c r="N171" s="86"/>
      <c r="O171" s="86"/>
      <c r="P171" s="78"/>
      <c r="Q171" s="87"/>
    </row>
    <row r="172" spans="1:17" x14ac:dyDescent="0.2">
      <c r="A172" s="8"/>
      <c r="B172" s="10" t="str">
        <f>IF($G172="","",TENEMENT!B$9)</f>
        <v/>
      </c>
      <c r="C172" s="10" t="str">
        <f>IF($G172="","",TENEMENT!C$9)</f>
        <v/>
      </c>
      <c r="D172" s="10" t="str">
        <f>IF($G172="","",TENEMENT!D$9)</f>
        <v/>
      </c>
      <c r="E172" s="10" t="str">
        <f>IF($G172="","",TENEMENT!E$9)</f>
        <v/>
      </c>
      <c r="F172" s="10" t="str">
        <f>IF($G172="","",TENEMENT!F$9)</f>
        <v/>
      </c>
      <c r="G172" s="7"/>
      <c r="H172" s="86"/>
      <c r="I172" s="86"/>
      <c r="J172" s="89"/>
      <c r="K172" s="89"/>
      <c r="L172" s="90"/>
      <c r="M172" s="88"/>
      <c r="N172" s="86"/>
      <c r="O172" s="86"/>
      <c r="P172" s="78"/>
      <c r="Q172" s="87"/>
    </row>
    <row r="173" spans="1:17" x14ac:dyDescent="0.2">
      <c r="A173" s="8"/>
      <c r="B173" s="10" t="str">
        <f>IF($G173="","",TENEMENT!B$9)</f>
        <v/>
      </c>
      <c r="C173" s="10" t="str">
        <f>IF($G173="","",TENEMENT!C$9)</f>
        <v/>
      </c>
      <c r="D173" s="10" t="str">
        <f>IF($G173="","",TENEMENT!D$9)</f>
        <v/>
      </c>
      <c r="E173" s="10" t="str">
        <f>IF($G173="","",TENEMENT!E$9)</f>
        <v/>
      </c>
      <c r="F173" s="10" t="str">
        <f>IF($G173="","",TENEMENT!F$9)</f>
        <v/>
      </c>
      <c r="G173" s="7"/>
      <c r="H173" s="86"/>
      <c r="I173" s="86"/>
      <c r="J173" s="89"/>
      <c r="K173" s="89"/>
      <c r="L173" s="90"/>
      <c r="M173" s="88"/>
      <c r="N173" s="86"/>
      <c r="O173" s="86"/>
      <c r="P173" s="78"/>
      <c r="Q173" s="87"/>
    </row>
    <row r="174" spans="1:17" x14ac:dyDescent="0.2">
      <c r="A174" s="8"/>
      <c r="B174" s="10" t="str">
        <f>IF($G174="","",TENEMENT!B$9)</f>
        <v/>
      </c>
      <c r="C174" s="10" t="str">
        <f>IF($G174="","",TENEMENT!C$9)</f>
        <v/>
      </c>
      <c r="D174" s="10" t="str">
        <f>IF($G174="","",TENEMENT!D$9)</f>
        <v/>
      </c>
      <c r="E174" s="10" t="str">
        <f>IF($G174="","",TENEMENT!E$9)</f>
        <v/>
      </c>
      <c r="F174" s="10" t="str">
        <f>IF($G174="","",TENEMENT!F$9)</f>
        <v/>
      </c>
      <c r="G174" s="7"/>
      <c r="H174" s="86"/>
      <c r="I174" s="86"/>
      <c r="J174" s="89"/>
      <c r="K174" s="89"/>
      <c r="L174" s="90"/>
      <c r="M174" s="88"/>
      <c r="N174" s="86"/>
      <c r="O174" s="86"/>
      <c r="P174" s="78"/>
      <c r="Q174" s="87"/>
    </row>
    <row r="175" spans="1:17" x14ac:dyDescent="0.2">
      <c r="A175" s="8"/>
      <c r="B175" s="10" t="str">
        <f>IF($G175="","",TENEMENT!B$9)</f>
        <v/>
      </c>
      <c r="C175" s="10" t="str">
        <f>IF($G175="","",TENEMENT!C$9)</f>
        <v/>
      </c>
      <c r="D175" s="10" t="str">
        <f>IF($G175="","",TENEMENT!D$9)</f>
        <v/>
      </c>
      <c r="E175" s="10" t="str">
        <f>IF($G175="","",TENEMENT!E$9)</f>
        <v/>
      </c>
      <c r="F175" s="10" t="str">
        <f>IF($G175="","",TENEMENT!F$9)</f>
        <v/>
      </c>
      <c r="G175" s="7"/>
      <c r="H175" s="86"/>
      <c r="I175" s="86"/>
      <c r="J175" s="89"/>
      <c r="K175" s="89"/>
      <c r="L175" s="90"/>
      <c r="M175" s="88"/>
      <c r="N175" s="86"/>
      <c r="O175" s="86"/>
      <c r="P175" s="78"/>
      <c r="Q175" s="87"/>
    </row>
    <row r="176" spans="1:17" x14ac:dyDescent="0.2">
      <c r="A176" s="8"/>
      <c r="B176" s="10" t="str">
        <f>IF($G176="","",TENEMENT!B$9)</f>
        <v/>
      </c>
      <c r="C176" s="10" t="str">
        <f>IF($G176="","",TENEMENT!C$9)</f>
        <v/>
      </c>
      <c r="D176" s="10" t="str">
        <f>IF($G176="","",TENEMENT!D$9)</f>
        <v/>
      </c>
      <c r="E176" s="10" t="str">
        <f>IF($G176="","",TENEMENT!E$9)</f>
        <v/>
      </c>
      <c r="F176" s="10" t="str">
        <f>IF($G176="","",TENEMENT!F$9)</f>
        <v/>
      </c>
      <c r="G176" s="7"/>
      <c r="H176" s="86"/>
      <c r="I176" s="86"/>
      <c r="J176" s="89"/>
      <c r="K176" s="89"/>
      <c r="L176" s="90"/>
      <c r="M176" s="88"/>
      <c r="N176" s="86"/>
      <c r="O176" s="86"/>
      <c r="P176" s="78"/>
      <c r="Q176" s="87"/>
    </row>
    <row r="177" spans="1:17" x14ac:dyDescent="0.2">
      <c r="A177" s="8"/>
      <c r="B177" s="10" t="str">
        <f>IF($G177="","",TENEMENT!B$9)</f>
        <v/>
      </c>
      <c r="C177" s="10" t="str">
        <f>IF($G177="","",TENEMENT!C$9)</f>
        <v/>
      </c>
      <c r="D177" s="10" t="str">
        <f>IF($G177="","",TENEMENT!D$9)</f>
        <v/>
      </c>
      <c r="E177" s="10" t="str">
        <f>IF($G177="","",TENEMENT!E$9)</f>
        <v/>
      </c>
      <c r="F177" s="10" t="str">
        <f>IF($G177="","",TENEMENT!F$9)</f>
        <v/>
      </c>
      <c r="G177" s="7"/>
      <c r="H177" s="86"/>
      <c r="I177" s="86"/>
      <c r="J177" s="89"/>
      <c r="K177" s="89"/>
      <c r="L177" s="90"/>
      <c r="M177" s="88"/>
      <c r="N177" s="86"/>
      <c r="O177" s="86"/>
      <c r="P177" s="78"/>
      <c r="Q177" s="87"/>
    </row>
    <row r="178" spans="1:17" x14ac:dyDescent="0.2">
      <c r="A178" s="8"/>
      <c r="B178" s="10" t="str">
        <f>IF($G178="","",TENEMENT!B$9)</f>
        <v/>
      </c>
      <c r="C178" s="10" t="str">
        <f>IF($G178="","",TENEMENT!C$9)</f>
        <v/>
      </c>
      <c r="D178" s="10" t="str">
        <f>IF($G178="","",TENEMENT!D$9)</f>
        <v/>
      </c>
      <c r="E178" s="10" t="str">
        <f>IF($G178="","",TENEMENT!E$9)</f>
        <v/>
      </c>
      <c r="F178" s="10" t="str">
        <f>IF($G178="","",TENEMENT!F$9)</f>
        <v/>
      </c>
      <c r="G178" s="7"/>
      <c r="H178" s="86"/>
      <c r="I178" s="86"/>
      <c r="J178" s="89"/>
      <c r="K178" s="89"/>
      <c r="L178" s="90"/>
      <c r="M178" s="88"/>
      <c r="N178" s="86"/>
      <c r="O178" s="86"/>
      <c r="P178" s="78"/>
      <c r="Q178" s="87"/>
    </row>
    <row r="179" spans="1:17" x14ac:dyDescent="0.2">
      <c r="A179" s="8"/>
      <c r="B179" s="10" t="str">
        <f>IF($G179="","",TENEMENT!B$9)</f>
        <v/>
      </c>
      <c r="C179" s="10" t="str">
        <f>IF($G179="","",TENEMENT!C$9)</f>
        <v/>
      </c>
      <c r="D179" s="10" t="str">
        <f>IF($G179="","",TENEMENT!D$9)</f>
        <v/>
      </c>
      <c r="E179" s="10" t="str">
        <f>IF($G179="","",TENEMENT!E$9)</f>
        <v/>
      </c>
      <c r="F179" s="10" t="str">
        <f>IF($G179="","",TENEMENT!F$9)</f>
        <v/>
      </c>
      <c r="G179" s="7"/>
      <c r="H179" s="86"/>
      <c r="I179" s="86"/>
      <c r="J179" s="89"/>
      <c r="K179" s="89"/>
      <c r="L179" s="90"/>
      <c r="M179" s="88"/>
      <c r="N179" s="86"/>
      <c r="O179" s="86"/>
      <c r="P179" s="78"/>
      <c r="Q179" s="87"/>
    </row>
    <row r="180" spans="1:17" x14ac:dyDescent="0.2">
      <c r="A180" s="8"/>
      <c r="B180" s="10" t="str">
        <f>IF($G180="","",TENEMENT!B$9)</f>
        <v/>
      </c>
      <c r="C180" s="10" t="str">
        <f>IF($G180="","",TENEMENT!C$9)</f>
        <v/>
      </c>
      <c r="D180" s="10" t="str">
        <f>IF($G180="","",TENEMENT!D$9)</f>
        <v/>
      </c>
      <c r="E180" s="10" t="str">
        <f>IF($G180="","",TENEMENT!E$9)</f>
        <v/>
      </c>
      <c r="F180" s="10" t="str">
        <f>IF($G180="","",TENEMENT!F$9)</f>
        <v/>
      </c>
      <c r="G180" s="7"/>
      <c r="H180" s="86"/>
      <c r="I180" s="86"/>
      <c r="J180" s="89"/>
      <c r="K180" s="89"/>
      <c r="L180" s="90"/>
      <c r="M180" s="88"/>
      <c r="N180" s="86"/>
      <c r="O180" s="86"/>
      <c r="P180" s="78"/>
      <c r="Q180" s="87"/>
    </row>
    <row r="181" spans="1:17" x14ac:dyDescent="0.2">
      <c r="A181" s="8"/>
      <c r="B181" s="10" t="str">
        <f>IF($G181="","",TENEMENT!B$9)</f>
        <v/>
      </c>
      <c r="C181" s="10" t="str">
        <f>IF($G181="","",TENEMENT!C$9)</f>
        <v/>
      </c>
      <c r="D181" s="10" t="str">
        <f>IF($G181="","",TENEMENT!D$9)</f>
        <v/>
      </c>
      <c r="E181" s="10" t="str">
        <f>IF($G181="","",TENEMENT!E$9)</f>
        <v/>
      </c>
      <c r="F181" s="10" t="str">
        <f>IF($G181="","",TENEMENT!F$9)</f>
        <v/>
      </c>
      <c r="G181" s="7"/>
      <c r="H181" s="86"/>
      <c r="I181" s="86"/>
      <c r="J181" s="89"/>
      <c r="K181" s="89"/>
      <c r="L181" s="90"/>
      <c r="M181" s="88"/>
      <c r="N181" s="86"/>
      <c r="O181" s="86"/>
      <c r="P181" s="78"/>
      <c r="Q181" s="87"/>
    </row>
    <row r="182" spans="1:17" x14ac:dyDescent="0.2">
      <c r="A182" s="8"/>
      <c r="B182" s="10" t="str">
        <f>IF($G182="","",TENEMENT!B$9)</f>
        <v/>
      </c>
      <c r="C182" s="10" t="str">
        <f>IF($G182="","",TENEMENT!C$9)</f>
        <v/>
      </c>
      <c r="D182" s="10" t="str">
        <f>IF($G182="","",TENEMENT!D$9)</f>
        <v/>
      </c>
      <c r="E182" s="10" t="str">
        <f>IF($G182="","",TENEMENT!E$9)</f>
        <v/>
      </c>
      <c r="F182" s="10" t="str">
        <f>IF($G182="","",TENEMENT!F$9)</f>
        <v/>
      </c>
      <c r="G182" s="7"/>
      <c r="H182" s="86"/>
      <c r="I182" s="86"/>
      <c r="J182" s="89"/>
      <c r="K182" s="89"/>
      <c r="L182" s="90"/>
      <c r="M182" s="88"/>
      <c r="N182" s="86"/>
      <c r="O182" s="86"/>
      <c r="P182" s="78"/>
      <c r="Q182" s="87"/>
    </row>
    <row r="183" spans="1:17" x14ac:dyDescent="0.2">
      <c r="A183" s="8"/>
      <c r="B183" s="10" t="str">
        <f>IF($G183="","",TENEMENT!B$9)</f>
        <v/>
      </c>
      <c r="C183" s="10" t="str">
        <f>IF($G183="","",TENEMENT!C$9)</f>
        <v/>
      </c>
      <c r="D183" s="10" t="str">
        <f>IF($G183="","",TENEMENT!D$9)</f>
        <v/>
      </c>
      <c r="E183" s="10" t="str">
        <f>IF($G183="","",TENEMENT!E$9)</f>
        <v/>
      </c>
      <c r="F183" s="10" t="str">
        <f>IF($G183="","",TENEMENT!F$9)</f>
        <v/>
      </c>
      <c r="G183" s="7"/>
      <c r="H183" s="86"/>
      <c r="I183" s="86"/>
      <c r="J183" s="89"/>
      <c r="K183" s="89"/>
      <c r="L183" s="90"/>
      <c r="M183" s="88"/>
      <c r="N183" s="86"/>
      <c r="O183" s="86"/>
      <c r="P183" s="78"/>
      <c r="Q183" s="87"/>
    </row>
    <row r="184" spans="1:17" x14ac:dyDescent="0.2">
      <c r="A184" s="8"/>
      <c r="B184" s="10" t="str">
        <f>IF($G184="","",TENEMENT!B$9)</f>
        <v/>
      </c>
      <c r="C184" s="10" t="str">
        <f>IF($G184="","",TENEMENT!C$9)</f>
        <v/>
      </c>
      <c r="D184" s="10" t="str">
        <f>IF($G184="","",TENEMENT!D$9)</f>
        <v/>
      </c>
      <c r="E184" s="10" t="str">
        <f>IF($G184="","",TENEMENT!E$9)</f>
        <v/>
      </c>
      <c r="F184" s="10" t="str">
        <f>IF($G184="","",TENEMENT!F$9)</f>
        <v/>
      </c>
      <c r="G184" s="7"/>
      <c r="H184" s="86"/>
      <c r="I184" s="86"/>
      <c r="J184" s="89"/>
      <c r="K184" s="89"/>
      <c r="L184" s="90"/>
      <c r="M184" s="88"/>
      <c r="N184" s="86"/>
      <c r="O184" s="86"/>
      <c r="P184" s="78"/>
      <c r="Q184" s="87"/>
    </row>
    <row r="185" spans="1:17" x14ac:dyDescent="0.2">
      <c r="A185" s="8"/>
      <c r="B185" s="10" t="str">
        <f>IF($G185="","",TENEMENT!B$9)</f>
        <v/>
      </c>
      <c r="C185" s="10" t="str">
        <f>IF($G185="","",TENEMENT!C$9)</f>
        <v/>
      </c>
      <c r="D185" s="10" t="str">
        <f>IF($G185="","",TENEMENT!D$9)</f>
        <v/>
      </c>
      <c r="E185" s="10" t="str">
        <f>IF($G185="","",TENEMENT!E$9)</f>
        <v/>
      </c>
      <c r="F185" s="10" t="str">
        <f>IF($G185="","",TENEMENT!F$9)</f>
        <v/>
      </c>
      <c r="G185" s="7"/>
      <c r="H185" s="86"/>
      <c r="I185" s="86"/>
      <c r="J185" s="89"/>
      <c r="K185" s="89"/>
      <c r="L185" s="90"/>
      <c r="M185" s="88"/>
      <c r="N185" s="86"/>
      <c r="O185" s="86"/>
      <c r="P185" s="78"/>
      <c r="Q185" s="87"/>
    </row>
    <row r="186" spans="1:17" x14ac:dyDescent="0.2">
      <c r="A186" s="8"/>
      <c r="B186" s="10" t="str">
        <f>IF($G186="","",TENEMENT!B$9)</f>
        <v/>
      </c>
      <c r="C186" s="10" t="str">
        <f>IF($G186="","",TENEMENT!C$9)</f>
        <v/>
      </c>
      <c r="D186" s="10" t="str">
        <f>IF($G186="","",TENEMENT!D$9)</f>
        <v/>
      </c>
      <c r="E186" s="10" t="str">
        <f>IF($G186="","",TENEMENT!E$9)</f>
        <v/>
      </c>
      <c r="F186" s="10" t="str">
        <f>IF($G186="","",TENEMENT!F$9)</f>
        <v/>
      </c>
      <c r="G186" s="7"/>
      <c r="H186" s="86"/>
      <c r="I186" s="86"/>
      <c r="J186" s="89"/>
      <c r="K186" s="89"/>
      <c r="L186" s="90"/>
      <c r="M186" s="88"/>
      <c r="N186" s="86"/>
      <c r="O186" s="86"/>
      <c r="P186" s="78"/>
      <c r="Q186" s="87"/>
    </row>
    <row r="187" spans="1:17" x14ac:dyDescent="0.2">
      <c r="A187" s="8"/>
      <c r="B187" s="10" t="str">
        <f>IF($G187="","",TENEMENT!B$9)</f>
        <v/>
      </c>
      <c r="C187" s="10" t="str">
        <f>IF($G187="","",TENEMENT!C$9)</f>
        <v/>
      </c>
      <c r="D187" s="10" t="str">
        <f>IF($G187="","",TENEMENT!D$9)</f>
        <v/>
      </c>
      <c r="E187" s="10" t="str">
        <f>IF($G187="","",TENEMENT!E$9)</f>
        <v/>
      </c>
      <c r="F187" s="10" t="str">
        <f>IF($G187="","",TENEMENT!F$9)</f>
        <v/>
      </c>
      <c r="G187" s="7"/>
      <c r="H187" s="86"/>
      <c r="I187" s="86"/>
      <c r="J187" s="89"/>
      <c r="K187" s="89"/>
      <c r="L187" s="90"/>
      <c r="M187" s="88"/>
      <c r="N187" s="86"/>
      <c r="O187" s="86"/>
      <c r="P187" s="78"/>
      <c r="Q187" s="87"/>
    </row>
    <row r="188" spans="1:17" x14ac:dyDescent="0.2">
      <c r="A188" s="8"/>
      <c r="B188" s="10" t="str">
        <f>IF($G188="","",TENEMENT!B$9)</f>
        <v/>
      </c>
      <c r="C188" s="10" t="str">
        <f>IF($G188="","",TENEMENT!C$9)</f>
        <v/>
      </c>
      <c r="D188" s="10" t="str">
        <f>IF($G188="","",TENEMENT!D$9)</f>
        <v/>
      </c>
      <c r="E188" s="10" t="str">
        <f>IF($G188="","",TENEMENT!E$9)</f>
        <v/>
      </c>
      <c r="F188" s="10" t="str">
        <f>IF($G188="","",TENEMENT!F$9)</f>
        <v/>
      </c>
      <c r="G188" s="7"/>
      <c r="H188" s="86"/>
      <c r="I188" s="86"/>
      <c r="J188" s="89"/>
      <c r="K188" s="89"/>
      <c r="L188" s="90"/>
      <c r="M188" s="88"/>
      <c r="N188" s="86"/>
      <c r="O188" s="86"/>
      <c r="P188" s="78"/>
      <c r="Q188" s="87"/>
    </row>
    <row r="189" spans="1:17" x14ac:dyDescent="0.2">
      <c r="A189" s="8"/>
      <c r="B189" s="10" t="str">
        <f>IF($G189="","",TENEMENT!B$9)</f>
        <v/>
      </c>
      <c r="C189" s="10" t="str">
        <f>IF($G189="","",TENEMENT!C$9)</f>
        <v/>
      </c>
      <c r="D189" s="10" t="str">
        <f>IF($G189="","",TENEMENT!D$9)</f>
        <v/>
      </c>
      <c r="E189" s="10" t="str">
        <f>IF($G189="","",TENEMENT!E$9)</f>
        <v/>
      </c>
      <c r="F189" s="10" t="str">
        <f>IF($G189="","",TENEMENT!F$9)</f>
        <v/>
      </c>
      <c r="G189" s="7"/>
      <c r="H189" s="86"/>
      <c r="I189" s="86"/>
      <c r="J189" s="89"/>
      <c r="K189" s="89"/>
      <c r="L189" s="90"/>
      <c r="M189" s="88"/>
      <c r="N189" s="86"/>
      <c r="O189" s="86"/>
      <c r="P189" s="78"/>
      <c r="Q189" s="87"/>
    </row>
    <row r="190" spans="1:17" x14ac:dyDescent="0.2">
      <c r="A190" s="8"/>
      <c r="B190" s="10" t="str">
        <f>IF($G190="","",TENEMENT!B$9)</f>
        <v/>
      </c>
      <c r="C190" s="10" t="str">
        <f>IF($G190="","",TENEMENT!C$9)</f>
        <v/>
      </c>
      <c r="D190" s="10" t="str">
        <f>IF($G190="","",TENEMENT!D$9)</f>
        <v/>
      </c>
      <c r="E190" s="10" t="str">
        <f>IF($G190="","",TENEMENT!E$9)</f>
        <v/>
      </c>
      <c r="F190" s="10" t="str">
        <f>IF($G190="","",TENEMENT!F$9)</f>
        <v/>
      </c>
      <c r="G190" s="7"/>
      <c r="H190" s="86"/>
      <c r="I190" s="86"/>
      <c r="J190" s="89"/>
      <c r="K190" s="89"/>
      <c r="L190" s="90"/>
      <c r="M190" s="88"/>
      <c r="N190" s="86"/>
      <c r="O190" s="86"/>
      <c r="P190" s="78"/>
      <c r="Q190" s="87"/>
    </row>
    <row r="191" spans="1:17" x14ac:dyDescent="0.2">
      <c r="A191" s="8"/>
      <c r="B191" s="10" t="str">
        <f>IF($G191="","",TENEMENT!B$9)</f>
        <v/>
      </c>
      <c r="C191" s="10" t="str">
        <f>IF($G191="","",TENEMENT!C$9)</f>
        <v/>
      </c>
      <c r="D191" s="10" t="str">
        <f>IF($G191="","",TENEMENT!D$9)</f>
        <v/>
      </c>
      <c r="E191" s="10" t="str">
        <f>IF($G191="","",TENEMENT!E$9)</f>
        <v/>
      </c>
      <c r="F191" s="10" t="str">
        <f>IF($G191="","",TENEMENT!F$9)</f>
        <v/>
      </c>
      <c r="G191" s="7"/>
      <c r="H191" s="86"/>
      <c r="I191" s="86"/>
      <c r="J191" s="89"/>
      <c r="K191" s="89"/>
      <c r="L191" s="90"/>
      <c r="M191" s="88"/>
      <c r="N191" s="86"/>
      <c r="O191" s="86"/>
      <c r="P191" s="78"/>
      <c r="Q191" s="87"/>
    </row>
    <row r="192" spans="1:17" x14ac:dyDescent="0.2">
      <c r="A192" s="8"/>
      <c r="B192" s="10" t="str">
        <f>IF($G192="","",TENEMENT!B$9)</f>
        <v/>
      </c>
      <c r="C192" s="10" t="str">
        <f>IF($G192="","",TENEMENT!C$9)</f>
        <v/>
      </c>
      <c r="D192" s="10" t="str">
        <f>IF($G192="","",TENEMENT!D$9)</f>
        <v/>
      </c>
      <c r="E192" s="10" t="str">
        <f>IF($G192="","",TENEMENT!E$9)</f>
        <v/>
      </c>
      <c r="F192" s="10" t="str">
        <f>IF($G192="","",TENEMENT!F$9)</f>
        <v/>
      </c>
      <c r="G192" s="7"/>
      <c r="H192" s="86"/>
      <c r="I192" s="86"/>
      <c r="J192" s="89"/>
      <c r="K192" s="89"/>
      <c r="L192" s="90"/>
      <c r="M192" s="88"/>
      <c r="N192" s="86"/>
      <c r="O192" s="86"/>
      <c r="P192" s="78"/>
      <c r="Q192" s="87"/>
    </row>
    <row r="193" spans="1:17" x14ac:dyDescent="0.2">
      <c r="A193" s="8"/>
      <c r="B193" s="10" t="str">
        <f>IF($G193="","",TENEMENT!B$9)</f>
        <v/>
      </c>
      <c r="C193" s="10" t="str">
        <f>IF($G193="","",TENEMENT!C$9)</f>
        <v/>
      </c>
      <c r="D193" s="10" t="str">
        <f>IF($G193="","",TENEMENT!D$9)</f>
        <v/>
      </c>
      <c r="E193" s="10" t="str">
        <f>IF($G193="","",TENEMENT!E$9)</f>
        <v/>
      </c>
      <c r="F193" s="10" t="str">
        <f>IF($G193="","",TENEMENT!F$9)</f>
        <v/>
      </c>
      <c r="G193" s="7"/>
      <c r="H193" s="86"/>
      <c r="I193" s="86"/>
      <c r="J193" s="89"/>
      <c r="K193" s="89"/>
      <c r="L193" s="90"/>
      <c r="M193" s="88"/>
      <c r="N193" s="86"/>
      <c r="O193" s="86"/>
      <c r="P193" s="78"/>
      <c r="Q193" s="87"/>
    </row>
    <row r="194" spans="1:17" x14ac:dyDescent="0.2">
      <c r="A194" s="8"/>
      <c r="B194" s="10" t="str">
        <f>IF($G194="","",TENEMENT!B$9)</f>
        <v/>
      </c>
      <c r="C194" s="10" t="str">
        <f>IF($G194="","",TENEMENT!C$9)</f>
        <v/>
      </c>
      <c r="D194" s="10" t="str">
        <f>IF($G194="","",TENEMENT!D$9)</f>
        <v/>
      </c>
      <c r="E194" s="10" t="str">
        <f>IF($G194="","",TENEMENT!E$9)</f>
        <v/>
      </c>
      <c r="F194" s="10" t="str">
        <f>IF($G194="","",TENEMENT!F$9)</f>
        <v/>
      </c>
      <c r="G194" s="7"/>
      <c r="H194" s="86"/>
      <c r="I194" s="86"/>
      <c r="J194" s="89"/>
      <c r="K194" s="89"/>
      <c r="L194" s="90"/>
      <c r="M194" s="88"/>
      <c r="N194" s="86"/>
      <c r="O194" s="86"/>
      <c r="P194" s="78"/>
      <c r="Q194" s="87"/>
    </row>
    <row r="195" spans="1:17" x14ac:dyDescent="0.2">
      <c r="A195" s="8"/>
      <c r="B195" s="10" t="str">
        <f>IF($G195="","",TENEMENT!B$9)</f>
        <v/>
      </c>
      <c r="C195" s="10" t="str">
        <f>IF($G195="","",TENEMENT!C$9)</f>
        <v/>
      </c>
      <c r="D195" s="10" t="str">
        <f>IF($G195="","",TENEMENT!D$9)</f>
        <v/>
      </c>
      <c r="E195" s="10" t="str">
        <f>IF($G195="","",TENEMENT!E$9)</f>
        <v/>
      </c>
      <c r="F195" s="10" t="str">
        <f>IF($G195="","",TENEMENT!F$9)</f>
        <v/>
      </c>
      <c r="G195" s="7"/>
      <c r="H195" s="86"/>
      <c r="I195" s="86"/>
      <c r="J195" s="89"/>
      <c r="K195" s="89"/>
      <c r="L195" s="90"/>
      <c r="M195" s="88"/>
      <c r="N195" s="86"/>
      <c r="O195" s="86"/>
      <c r="P195" s="78"/>
      <c r="Q195" s="87"/>
    </row>
    <row r="196" spans="1:17" x14ac:dyDescent="0.2">
      <c r="A196" s="8"/>
      <c r="B196" s="10" t="str">
        <f>IF($G196="","",TENEMENT!B$9)</f>
        <v/>
      </c>
      <c r="C196" s="10" t="str">
        <f>IF($G196="","",TENEMENT!C$9)</f>
        <v/>
      </c>
      <c r="D196" s="10" t="str">
        <f>IF($G196="","",TENEMENT!D$9)</f>
        <v/>
      </c>
      <c r="E196" s="10" t="str">
        <f>IF($G196="","",TENEMENT!E$9)</f>
        <v/>
      </c>
      <c r="F196" s="10" t="str">
        <f>IF($G196="","",TENEMENT!F$9)</f>
        <v/>
      </c>
      <c r="G196" s="7"/>
      <c r="H196" s="86"/>
      <c r="I196" s="86"/>
      <c r="J196" s="89"/>
      <c r="K196" s="89"/>
      <c r="L196" s="90"/>
      <c r="M196" s="88"/>
      <c r="N196" s="86"/>
      <c r="O196" s="86"/>
      <c r="P196" s="78"/>
      <c r="Q196" s="87"/>
    </row>
    <row r="197" spans="1:17" x14ac:dyDescent="0.2">
      <c r="A197" s="8"/>
      <c r="B197" s="10" t="str">
        <f>IF($G197="","",TENEMENT!B$9)</f>
        <v/>
      </c>
      <c r="C197" s="10" t="str">
        <f>IF($G197="","",TENEMENT!C$9)</f>
        <v/>
      </c>
      <c r="D197" s="10" t="str">
        <f>IF($G197="","",TENEMENT!D$9)</f>
        <v/>
      </c>
      <c r="E197" s="10" t="str">
        <f>IF($G197="","",TENEMENT!E$9)</f>
        <v/>
      </c>
      <c r="F197" s="10" t="str">
        <f>IF($G197="","",TENEMENT!F$9)</f>
        <v/>
      </c>
      <c r="G197" s="7"/>
      <c r="H197" s="86"/>
      <c r="I197" s="86"/>
      <c r="J197" s="89"/>
      <c r="K197" s="89"/>
      <c r="L197" s="90"/>
      <c r="M197" s="88"/>
      <c r="N197" s="86"/>
      <c r="O197" s="86"/>
      <c r="P197" s="78"/>
      <c r="Q197" s="87"/>
    </row>
    <row r="198" spans="1:17" x14ac:dyDescent="0.2">
      <c r="A198" s="8"/>
      <c r="B198" s="10" t="str">
        <f>IF($G198="","",TENEMENT!B$9)</f>
        <v/>
      </c>
      <c r="C198" s="10" t="str">
        <f>IF($G198="","",TENEMENT!C$9)</f>
        <v/>
      </c>
      <c r="D198" s="10" t="str">
        <f>IF($G198="","",TENEMENT!D$9)</f>
        <v/>
      </c>
      <c r="E198" s="10" t="str">
        <f>IF($G198="","",TENEMENT!E$9)</f>
        <v/>
      </c>
      <c r="F198" s="10" t="str">
        <f>IF($G198="","",TENEMENT!F$9)</f>
        <v/>
      </c>
      <c r="G198" s="7"/>
      <c r="H198" s="86"/>
      <c r="I198" s="86"/>
      <c r="J198" s="89"/>
      <c r="K198" s="89"/>
      <c r="L198" s="90"/>
      <c r="M198" s="88"/>
      <c r="N198" s="86"/>
      <c r="O198" s="86"/>
      <c r="P198" s="78"/>
      <c r="Q198" s="87"/>
    </row>
    <row r="199" spans="1:17" x14ac:dyDescent="0.2">
      <c r="A199" s="8"/>
      <c r="B199" s="10" t="str">
        <f>IF($G199="","",TENEMENT!B$9)</f>
        <v/>
      </c>
      <c r="C199" s="10" t="str">
        <f>IF($G199="","",TENEMENT!C$9)</f>
        <v/>
      </c>
      <c r="D199" s="10" t="str">
        <f>IF($G199="","",TENEMENT!D$9)</f>
        <v/>
      </c>
      <c r="E199" s="10" t="str">
        <f>IF($G199="","",TENEMENT!E$9)</f>
        <v/>
      </c>
      <c r="F199" s="10" t="str">
        <f>IF($G199="","",TENEMENT!F$9)</f>
        <v/>
      </c>
      <c r="G199" s="7"/>
      <c r="H199" s="86"/>
      <c r="I199" s="86"/>
      <c r="J199" s="89"/>
      <c r="K199" s="89"/>
      <c r="L199" s="90"/>
      <c r="M199" s="88"/>
      <c r="N199" s="86"/>
      <c r="O199" s="86"/>
      <c r="P199" s="78"/>
      <c r="Q199" s="87"/>
    </row>
    <row r="200" spans="1:17" x14ac:dyDescent="0.2">
      <c r="A200" s="8"/>
      <c r="B200" s="10" t="str">
        <f>IF($G200="","",TENEMENT!B$9)</f>
        <v/>
      </c>
      <c r="C200" s="10" t="str">
        <f>IF($G200="","",TENEMENT!C$9)</f>
        <v/>
      </c>
      <c r="D200" s="10" t="str">
        <f>IF($G200="","",TENEMENT!D$9)</f>
        <v/>
      </c>
      <c r="E200" s="10" t="str">
        <f>IF($G200="","",TENEMENT!E$9)</f>
        <v/>
      </c>
      <c r="F200" s="10" t="str">
        <f>IF($G200="","",TENEMENT!F$9)</f>
        <v/>
      </c>
      <c r="G200" s="7"/>
      <c r="H200" s="86"/>
      <c r="I200" s="86"/>
      <c r="J200" s="89"/>
      <c r="K200" s="89"/>
      <c r="L200" s="90"/>
      <c r="M200" s="88"/>
      <c r="N200" s="86"/>
      <c r="O200" s="86"/>
      <c r="P200" s="78"/>
      <c r="Q200" s="87"/>
    </row>
  </sheetData>
  <customSheetViews>
    <customSheetView guid="{853B6239-A439-411F-9927-AA08BF431DBB}" scale="75" hiddenColumns="1" state="hidden">
      <selection activeCell="P9" activeCellId="1" sqref="G9 P9"/>
      <pageMargins left="0.7" right="0.7" top="0.75" bottom="0.75" header="0.3" footer="0.3"/>
      <pageSetup paperSize="9" orientation="portrait" r:id="rId1"/>
    </customSheetView>
    <customSheetView guid="{03B04745-F29E-4E26-B62E-F0D2264078A4}" scale="75" hiddenColumns="1" state="hidden">
      <selection activeCell="P9" activeCellId="1" sqref="G9 P9"/>
      <pageMargins left="0.7" right="0.7" top="0.75" bottom="0.75" header="0.3" footer="0.3"/>
      <pageSetup paperSize="9" orientation="portrait" r:id="rId2"/>
    </customSheetView>
    <customSheetView guid="{DEC7CBE2-9713-4252-8444-1D6959C164AB}" scale="75" hiddenColumns="1" state="hidden">
      <selection activeCell="P9" activeCellId="1" sqref="G9 P9"/>
      <pageMargins left="0.7" right="0.7" top="0.75" bottom="0.75" header="0.3" footer="0.3"/>
      <pageSetup paperSize="9" orientation="portrait" r:id="rId3"/>
    </customSheetView>
    <customSheetView guid="{9F9DAF4D-D2EF-4660-943E-0C19C13C2663}"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7" priority="1" operator="containsText" text="Y">
      <formula>NOT(ISERROR(SEARCH("Y",A3)))</formula>
    </cfRule>
  </conditionalFormatting>
  <conditionalFormatting sqref="S3:IV3">
    <cfRule type="containsText" dxfId="6"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20</v>
      </c>
      <c r="C1" s="2" t="s">
        <v>121</v>
      </c>
      <c r="D1" s="2" t="s">
        <v>122</v>
      </c>
      <c r="E1" s="2" t="s">
        <v>123</v>
      </c>
      <c r="F1" s="2" t="s">
        <v>124</v>
      </c>
      <c r="G1" s="2" t="s">
        <v>276</v>
      </c>
      <c r="H1" s="2" t="s">
        <v>1052</v>
      </c>
      <c r="I1" s="2" t="str">
        <f>IF(ISNUMBER(SEARCH("D",TENEMENT!$G$9)),"LONGITUDE","EASTING")</f>
        <v>EASTING</v>
      </c>
      <c r="J1" s="2" t="str">
        <f>IF(ISNUMBER(SEARCH("D",TENEMENT!$G$9)),"LATITUDE","NORTHING")</f>
        <v>NORTHING</v>
      </c>
      <c r="K1" s="2" t="s">
        <v>327</v>
      </c>
      <c r="L1" s="2" t="s">
        <v>1070</v>
      </c>
      <c r="M1" s="2" t="s">
        <v>1075</v>
      </c>
      <c r="N1" s="2" t="s">
        <v>1076</v>
      </c>
      <c r="O1" s="2" t="s">
        <v>280</v>
      </c>
      <c r="P1" s="2" t="s">
        <v>1071</v>
      </c>
      <c r="Q1" s="2" t="s">
        <v>1059</v>
      </c>
      <c r="R1" s="2" t="s">
        <v>1058</v>
      </c>
      <c r="S1" s="2" t="s">
        <v>1065</v>
      </c>
      <c r="T1" s="2" t="s">
        <v>312</v>
      </c>
      <c r="U1" s="71" t="s">
        <v>1050</v>
      </c>
      <c r="V1" s="71" t="s">
        <v>1051</v>
      </c>
    </row>
    <row r="2" spans="1:22" ht="25.25" customHeight="1" x14ac:dyDescent="0.2">
      <c r="A2" s="32" t="s">
        <v>120</v>
      </c>
      <c r="B2" s="33" t="s">
        <v>125</v>
      </c>
      <c r="C2" s="33" t="s">
        <v>125</v>
      </c>
      <c r="D2" s="33" t="s">
        <v>126</v>
      </c>
      <c r="E2" s="33" t="s">
        <v>127</v>
      </c>
      <c r="F2" s="33" t="s">
        <v>128</v>
      </c>
      <c r="G2" s="33" t="s">
        <v>1034</v>
      </c>
      <c r="H2" s="33" t="s">
        <v>1053</v>
      </c>
      <c r="I2" s="33" t="str">
        <f>IF(ISNUMBER(SEARCH("NULL",TENEMENT!#REF!)),"Longitude",IF(ISNUMBER(SEARCH("GDA",TENEMENT!#REF!)),"Longitude",IF(ISNUMBER(SEARCH("AGD",TENEMENT!#REF!)),"Longitude",IF(ISNUMBER(SEARCH("AMG",TENEMENT!#REF!)),"AMG_E","MGA_E"))))</f>
        <v>MGA_E</v>
      </c>
      <c r="J2" s="33" t="str">
        <f>IF(ISNUMBER(SEARCH("NULL",TENEMENT!#REF!)),"Latitude",IF(ISNUMBER(SEARCH("GDA",TENEMENT!#REF!)),"Latitude",IF(ISNUMBER(SEARCH("AGD",TENEMENT!#REF!)),"Latitude",IF(ISNUMBER(SEARCH("AMG",TENEMENT!#REF!)),"AMG_N","MGA_N"))))</f>
        <v>MGA_N</v>
      </c>
      <c r="K2" s="33" t="s">
        <v>1030</v>
      </c>
      <c r="L2" s="33" t="s">
        <v>1055</v>
      </c>
      <c r="M2" s="33" t="s">
        <v>1056</v>
      </c>
      <c r="N2" s="33" t="s">
        <v>1057</v>
      </c>
      <c r="O2" s="33" t="s">
        <v>1067</v>
      </c>
      <c r="P2" s="33"/>
      <c r="Q2" s="33" t="s">
        <v>1079</v>
      </c>
      <c r="R2" s="33" t="s">
        <v>1080</v>
      </c>
      <c r="S2" s="33" t="s">
        <v>1060</v>
      </c>
      <c r="T2" s="68" t="s">
        <v>317</v>
      </c>
      <c r="U2" s="72" t="s">
        <v>1061</v>
      </c>
      <c r="V2" s="72"/>
    </row>
    <row r="3" spans="1:22" ht="25.25" customHeight="1" outlineLevel="1" x14ac:dyDescent="0.2">
      <c r="A3" s="43" t="s">
        <v>3</v>
      </c>
      <c r="B3" s="4" t="s">
        <v>4</v>
      </c>
      <c r="C3" s="4" t="s">
        <v>4</v>
      </c>
      <c r="D3" s="4" t="s">
        <v>4</v>
      </c>
      <c r="E3" s="4" t="s">
        <v>4</v>
      </c>
      <c r="F3" s="4" t="s">
        <v>4</v>
      </c>
      <c r="G3" s="4" t="s">
        <v>4</v>
      </c>
      <c r="H3" s="4" t="s">
        <v>4</v>
      </c>
      <c r="I3" s="4" t="s">
        <v>4</v>
      </c>
      <c r="J3" s="4" t="s">
        <v>4</v>
      </c>
      <c r="K3" s="4" t="s">
        <v>4</v>
      </c>
      <c r="L3" s="4"/>
      <c r="M3" s="4"/>
      <c r="N3" s="4"/>
      <c r="O3" s="4" t="s">
        <v>4</v>
      </c>
      <c r="P3" s="4"/>
      <c r="Q3" s="4"/>
      <c r="R3" s="4" t="s">
        <v>4</v>
      </c>
      <c r="S3" s="4" t="s">
        <v>4</v>
      </c>
      <c r="T3" s="76" t="s">
        <v>357</v>
      </c>
      <c r="U3" s="73" t="s">
        <v>1062</v>
      </c>
      <c r="V3" s="73" t="s">
        <v>1062</v>
      </c>
    </row>
    <row r="4" spans="1:22" ht="25.25" customHeight="1" outlineLevel="1" x14ac:dyDescent="0.2">
      <c r="A4" s="5" t="s">
        <v>5</v>
      </c>
      <c r="B4" s="6" t="s">
        <v>6</v>
      </c>
      <c r="C4" s="6" t="s">
        <v>8</v>
      </c>
      <c r="D4" s="6" t="s">
        <v>6</v>
      </c>
      <c r="E4" s="6" t="s">
        <v>6</v>
      </c>
      <c r="F4" s="6" t="s">
        <v>6</v>
      </c>
      <c r="G4" s="6" t="s">
        <v>6</v>
      </c>
      <c r="H4" s="6" t="s">
        <v>6</v>
      </c>
      <c r="I4" s="6" t="s">
        <v>8</v>
      </c>
      <c r="J4" s="6" t="s">
        <v>8</v>
      </c>
      <c r="K4" s="6" t="s">
        <v>8</v>
      </c>
      <c r="L4" s="6" t="s">
        <v>6</v>
      </c>
      <c r="M4" s="6" t="s">
        <v>1085</v>
      </c>
      <c r="N4" s="6" t="s">
        <v>1086</v>
      </c>
      <c r="O4" s="6" t="s">
        <v>7</v>
      </c>
      <c r="P4" s="6" t="s">
        <v>1072</v>
      </c>
      <c r="Q4" s="6" t="s">
        <v>8</v>
      </c>
      <c r="R4" s="6" t="s">
        <v>8</v>
      </c>
      <c r="S4" s="6" t="s">
        <v>8</v>
      </c>
      <c r="T4" s="69" t="s">
        <v>1063</v>
      </c>
      <c r="U4" s="74" t="s">
        <v>1064</v>
      </c>
      <c r="V4" s="74" t="s">
        <v>1064</v>
      </c>
    </row>
    <row r="5" spans="1:22" ht="25.25" customHeight="1" outlineLevel="1" x14ac:dyDescent="0.2">
      <c r="A5" s="5" t="s">
        <v>9</v>
      </c>
      <c r="B5" s="6">
        <v>8</v>
      </c>
      <c r="C5" s="6">
        <v>8</v>
      </c>
      <c r="D5" s="6">
        <v>40</v>
      </c>
      <c r="E5" s="6">
        <v>255</v>
      </c>
      <c r="F5" s="6">
        <v>40</v>
      </c>
      <c r="G5" s="6">
        <v>40</v>
      </c>
      <c r="H5" s="6">
        <v>40</v>
      </c>
      <c r="I5" s="6" t="str">
        <f>IF($N$1="EASTING","10,5","14,9")</f>
        <v>14,9</v>
      </c>
      <c r="J5" s="6" t="str">
        <f>IF($O$1="NORTHING","10,5","14,9")</f>
        <v>14,9</v>
      </c>
      <c r="K5" s="6" t="s">
        <v>10</v>
      </c>
      <c r="L5" s="6">
        <v>8</v>
      </c>
      <c r="M5" s="6">
        <v>40</v>
      </c>
      <c r="N5" s="6">
        <v>40</v>
      </c>
      <c r="O5" s="6" t="s">
        <v>7</v>
      </c>
      <c r="P5" s="6" t="s">
        <v>1072</v>
      </c>
      <c r="Q5" s="6" t="s">
        <v>10</v>
      </c>
      <c r="R5" s="6" t="s">
        <v>10</v>
      </c>
      <c r="S5" s="6">
        <v>1</v>
      </c>
      <c r="T5" s="69" t="s">
        <v>315</v>
      </c>
      <c r="U5" s="74">
        <v>0.01</v>
      </c>
      <c r="V5" s="74">
        <v>0.01</v>
      </c>
    </row>
    <row r="6" spans="1:22" ht="25.25" customHeight="1" outlineLevel="1" x14ac:dyDescent="0.2">
      <c r="A6" s="5" t="s">
        <v>11</v>
      </c>
      <c r="B6" s="6" t="s">
        <v>12</v>
      </c>
      <c r="C6" s="6" t="s">
        <v>12</v>
      </c>
      <c r="D6" s="6"/>
      <c r="E6" s="6" t="s">
        <v>12</v>
      </c>
      <c r="F6" s="6" t="s">
        <v>12</v>
      </c>
      <c r="G6" s="6" t="s">
        <v>12</v>
      </c>
      <c r="H6" s="6" t="s">
        <v>12</v>
      </c>
      <c r="I6" s="6" t="str">
        <f>IF($N$1="EASTING","METRES","DECIMAL DEGREES")</f>
        <v>DECIMAL DEGREES</v>
      </c>
      <c r="J6" s="6" t="str">
        <f>IF($O$1="NORTHING","METRES","DECIMAL DEGREES")</f>
        <v>DECIMAL DEGREES</v>
      </c>
      <c r="K6" s="6" t="s">
        <v>13</v>
      </c>
      <c r="L6" s="6" t="s">
        <v>12</v>
      </c>
      <c r="M6" s="6" t="s">
        <v>12</v>
      </c>
      <c r="N6" s="6" t="s">
        <v>12</v>
      </c>
      <c r="O6" s="6" t="s">
        <v>402</v>
      </c>
      <c r="P6" s="92">
        <v>0</v>
      </c>
      <c r="Q6" s="6" t="s">
        <v>1066</v>
      </c>
      <c r="R6" s="6" t="s">
        <v>1066</v>
      </c>
      <c r="S6" s="6" t="s">
        <v>12</v>
      </c>
      <c r="T6" s="69" t="s">
        <v>313</v>
      </c>
      <c r="U6" s="74" t="s">
        <v>320</v>
      </c>
      <c r="V6" s="74" t="s">
        <v>320</v>
      </c>
    </row>
    <row r="7" spans="1:22" ht="25.25" customHeight="1" outlineLevel="1" x14ac:dyDescent="0.2">
      <c r="A7" s="5" t="s">
        <v>14</v>
      </c>
      <c r="B7" s="6" t="s">
        <v>12</v>
      </c>
      <c r="C7" s="6" t="s">
        <v>12</v>
      </c>
      <c r="D7" s="6"/>
      <c r="E7" s="6" t="s">
        <v>12</v>
      </c>
      <c r="F7" s="6" t="s">
        <v>12</v>
      </c>
      <c r="G7" s="6" t="s">
        <v>12</v>
      </c>
      <c r="H7" s="6" t="s">
        <v>12</v>
      </c>
      <c r="I7" s="6">
        <f>IF($N$1="EASTING",2,6)</f>
        <v>6</v>
      </c>
      <c r="J7" s="6">
        <f>IF($O$1="NORTHING","2",6)</f>
        <v>6</v>
      </c>
      <c r="K7" s="6">
        <v>1</v>
      </c>
      <c r="L7" s="6" t="s">
        <v>12</v>
      </c>
      <c r="M7" s="6" t="s">
        <v>12</v>
      </c>
      <c r="N7" s="6" t="s">
        <v>12</v>
      </c>
      <c r="O7" s="6" t="s">
        <v>12</v>
      </c>
      <c r="P7" s="6" t="s">
        <v>12</v>
      </c>
      <c r="Q7" s="6" t="s">
        <v>12</v>
      </c>
      <c r="R7" s="6" t="s">
        <v>12</v>
      </c>
      <c r="S7" s="6" t="s">
        <v>12</v>
      </c>
      <c r="T7" s="69" t="s">
        <v>314</v>
      </c>
      <c r="U7" s="74">
        <v>0.01</v>
      </c>
      <c r="V7" s="74">
        <v>0.01</v>
      </c>
    </row>
    <row r="8" spans="1:22" ht="200" customHeight="1" outlineLevel="1" x14ac:dyDescent="0.2">
      <c r="A8" s="44" t="s">
        <v>15</v>
      </c>
      <c r="B8" s="40" t="s">
        <v>129</v>
      </c>
      <c r="C8" s="40" t="s">
        <v>130</v>
      </c>
      <c r="D8" s="40" t="s">
        <v>131</v>
      </c>
      <c r="E8" s="40" t="s">
        <v>132</v>
      </c>
      <c r="F8" s="40" t="s">
        <v>133</v>
      </c>
      <c r="G8" s="45" t="s">
        <v>290</v>
      </c>
      <c r="H8" s="45" t="s">
        <v>1084</v>
      </c>
      <c r="I8" s="45" t="str">
        <f>IF($I$1="EASTING","EASTING: X offet from the UTM zone point of origin in metres","LONGITUDE: Angular distance in decimal degrees, east or west of the prime meridian. A negative value represents a west longitude.")</f>
        <v>EASTING: X offet from the UTM zone point of origin in metres</v>
      </c>
      <c r="J8" s="45" t="str">
        <f>IF($J$1="NORTHING","NORTHING: Y offet from the UTM zone point of origin in metres","LATITUDE: Angular distance in decimal degrees, north or south of the equator. A negative value represents a south latitude.")</f>
        <v>NORTHING: Y offet from the UTM zone point of origin in metres</v>
      </c>
      <c r="K8" s="45" t="s">
        <v>328</v>
      </c>
      <c r="L8" s="45" t="s">
        <v>1074</v>
      </c>
      <c r="M8" s="45" t="s">
        <v>1077</v>
      </c>
      <c r="N8" s="45" t="s">
        <v>1078</v>
      </c>
      <c r="O8" s="45" t="s">
        <v>406</v>
      </c>
      <c r="P8" s="45" t="s">
        <v>1073</v>
      </c>
      <c r="Q8" s="45" t="s">
        <v>1083</v>
      </c>
      <c r="R8" s="45" t="s">
        <v>1082</v>
      </c>
      <c r="S8" s="45" t="s">
        <v>1081</v>
      </c>
      <c r="T8" s="70" t="s">
        <v>1049</v>
      </c>
      <c r="U8" s="75" t="s">
        <v>151</v>
      </c>
      <c r="V8" s="75" t="s">
        <v>151</v>
      </c>
    </row>
    <row r="9" spans="1:22" x14ac:dyDescent="0.2">
      <c r="A9" s="8"/>
      <c r="B9" s="10" t="str">
        <f>IF($H9="","",TENEMENT!B$9)</f>
        <v/>
      </c>
      <c r="C9" s="10" t="str">
        <f>IF($H9="","",TENEMENT!C$9)</f>
        <v/>
      </c>
      <c r="D9" s="10" t="str">
        <f>IF($H9="","",TENEMENT!D$9)</f>
        <v/>
      </c>
      <c r="E9" s="10" t="str">
        <f>IF($H9="","",TENEMENT!E$9)</f>
        <v/>
      </c>
      <c r="F9" s="10" t="str">
        <f>IF($H9="","",TENEMENT!F$9)</f>
        <v/>
      </c>
      <c r="G9" s="7"/>
      <c r="H9" s="7"/>
      <c r="I9" s="89"/>
      <c r="J9" s="89"/>
      <c r="K9" s="90"/>
      <c r="L9" s="88"/>
      <c r="M9" s="86"/>
      <c r="N9" s="86"/>
      <c r="O9" s="88"/>
      <c r="P9" s="93"/>
      <c r="Q9" s="86"/>
      <c r="R9" s="86"/>
      <c r="S9" s="86"/>
      <c r="T9" s="86"/>
      <c r="U9" s="87"/>
      <c r="V9" s="87"/>
    </row>
    <row r="10" spans="1:22" x14ac:dyDescent="0.2">
      <c r="A10" s="8"/>
      <c r="B10" s="10" t="str">
        <f>IF($H10="","",TENEMENT!B$9)</f>
        <v/>
      </c>
      <c r="C10" s="10" t="str">
        <f>IF($H10="","",TENEMENT!C$9)</f>
        <v/>
      </c>
      <c r="D10" s="10" t="str">
        <f>IF($H10="","",TENEMENT!D$9)</f>
        <v/>
      </c>
      <c r="E10" s="10" t="str">
        <f>IF($H10="","",TENEMENT!E$9)</f>
        <v/>
      </c>
      <c r="F10" s="10" t="str">
        <f>IF($H10="","",TENEMENT!F$9)</f>
        <v/>
      </c>
      <c r="G10" s="7"/>
      <c r="H10" s="7"/>
      <c r="I10" s="89"/>
      <c r="J10" s="89"/>
      <c r="K10" s="90"/>
      <c r="L10" s="88"/>
      <c r="M10" s="86"/>
      <c r="N10" s="86"/>
      <c r="O10" s="88"/>
      <c r="P10" s="88"/>
      <c r="Q10" s="86"/>
      <c r="R10" s="86"/>
      <c r="S10" s="86"/>
      <c r="T10" s="86"/>
      <c r="U10" s="87"/>
      <c r="V10" s="87"/>
    </row>
    <row r="11" spans="1:22" x14ac:dyDescent="0.2">
      <c r="A11" s="8"/>
      <c r="B11" s="10" t="str">
        <f>IF($H11="","",TENEMENT!B$9)</f>
        <v/>
      </c>
      <c r="C11" s="10" t="str">
        <f>IF($H11="","",TENEMENT!C$9)</f>
        <v/>
      </c>
      <c r="D11" s="10" t="str">
        <f>IF($H11="","",TENEMENT!D$9)</f>
        <v/>
      </c>
      <c r="E11" s="10" t="str">
        <f>IF($H11="","",TENEMENT!E$9)</f>
        <v/>
      </c>
      <c r="F11" s="10" t="str">
        <f>IF($H11="","",TENEMENT!F$9)</f>
        <v/>
      </c>
      <c r="G11" s="7"/>
      <c r="H11" s="7"/>
      <c r="I11" s="89"/>
      <c r="J11" s="89"/>
      <c r="K11" s="90"/>
      <c r="L11" s="88"/>
      <c r="M11" s="86"/>
      <c r="N11" s="86"/>
      <c r="O11" s="88"/>
      <c r="P11" s="88"/>
      <c r="Q11" s="86"/>
      <c r="R11" s="86"/>
      <c r="S11" s="86"/>
      <c r="T11" s="86"/>
      <c r="U11" s="87"/>
      <c r="V11" s="87"/>
    </row>
    <row r="12" spans="1:22" x14ac:dyDescent="0.2">
      <c r="A12" s="8"/>
      <c r="B12" s="10" t="str">
        <f>IF($H12="","",TENEMENT!B$9)</f>
        <v/>
      </c>
      <c r="C12" s="10" t="str">
        <f>IF($H12="","",TENEMENT!C$9)</f>
        <v/>
      </c>
      <c r="D12" s="10" t="str">
        <f>IF($H12="","",TENEMENT!D$9)</f>
        <v/>
      </c>
      <c r="E12" s="10" t="str">
        <f>IF($H12="","",TENEMENT!E$9)</f>
        <v/>
      </c>
      <c r="F12" s="10" t="str">
        <f>IF($H12="","",TENEMENT!F$9)</f>
        <v/>
      </c>
      <c r="G12" s="7"/>
      <c r="H12" s="7"/>
      <c r="I12" s="89"/>
      <c r="J12" s="89"/>
      <c r="K12" s="90"/>
      <c r="L12" s="88"/>
      <c r="M12" s="86"/>
      <c r="N12" s="86"/>
      <c r="O12" s="88"/>
      <c r="P12" s="88"/>
      <c r="Q12" s="86"/>
      <c r="R12" s="86"/>
      <c r="S12" s="86"/>
      <c r="T12" s="86"/>
      <c r="U12" s="87"/>
      <c r="V12" s="87"/>
    </row>
    <row r="13" spans="1:22" x14ac:dyDescent="0.2">
      <c r="A13" s="8"/>
      <c r="B13" s="10" t="str">
        <f>IF($H13="","",TENEMENT!B$9)</f>
        <v/>
      </c>
      <c r="C13" s="10" t="str">
        <f>IF($H13="","",TENEMENT!C$9)</f>
        <v/>
      </c>
      <c r="D13" s="10" t="str">
        <f>IF($H13="","",TENEMENT!D$9)</f>
        <v/>
      </c>
      <c r="E13" s="10" t="str">
        <f>IF($H13="","",TENEMENT!E$9)</f>
        <v/>
      </c>
      <c r="F13" s="10" t="str">
        <f>IF($H13="","",TENEMENT!F$9)</f>
        <v/>
      </c>
      <c r="G13" s="7"/>
      <c r="H13" s="7"/>
      <c r="I13" s="89"/>
      <c r="J13" s="89"/>
      <c r="K13" s="90"/>
      <c r="L13" s="88"/>
      <c r="M13" s="86"/>
      <c r="N13" s="86"/>
      <c r="O13" s="88"/>
      <c r="P13" s="88"/>
      <c r="Q13" s="86"/>
      <c r="R13" s="86"/>
      <c r="S13" s="86"/>
      <c r="T13" s="86"/>
      <c r="U13" s="87"/>
      <c r="V13" s="87"/>
    </row>
    <row r="14" spans="1:22" x14ac:dyDescent="0.2">
      <c r="A14" s="8"/>
      <c r="B14" s="10" t="str">
        <f>IF($H14="","",TENEMENT!B$9)</f>
        <v/>
      </c>
      <c r="C14" s="10" t="str">
        <f>IF($H14="","",TENEMENT!C$9)</f>
        <v/>
      </c>
      <c r="D14" s="10" t="str">
        <f>IF($H14="","",TENEMENT!D$9)</f>
        <v/>
      </c>
      <c r="E14" s="10" t="str">
        <f>IF($H14="","",TENEMENT!E$9)</f>
        <v/>
      </c>
      <c r="F14" s="10" t="str">
        <f>IF($H14="","",TENEMENT!F$9)</f>
        <v/>
      </c>
      <c r="G14" s="7"/>
      <c r="H14" s="7"/>
      <c r="I14" s="89"/>
      <c r="J14" s="89"/>
      <c r="K14" s="90"/>
      <c r="L14" s="88"/>
      <c r="M14" s="86"/>
      <c r="N14" s="86"/>
      <c r="O14" s="88"/>
      <c r="P14" s="88"/>
      <c r="Q14" s="86"/>
      <c r="R14" s="86"/>
      <c r="S14" s="86"/>
      <c r="T14" s="86"/>
      <c r="U14" s="87"/>
      <c r="V14" s="87"/>
    </row>
    <row r="15" spans="1:22" x14ac:dyDescent="0.2">
      <c r="A15" s="8"/>
      <c r="B15" s="10" t="str">
        <f>IF($H15="","",TENEMENT!B$9)</f>
        <v/>
      </c>
      <c r="C15" s="10" t="str">
        <f>IF($H15="","",TENEMENT!C$9)</f>
        <v/>
      </c>
      <c r="D15" s="10" t="str">
        <f>IF($H15="","",TENEMENT!D$9)</f>
        <v/>
      </c>
      <c r="E15" s="10" t="str">
        <f>IF($H15="","",TENEMENT!E$9)</f>
        <v/>
      </c>
      <c r="F15" s="10" t="str">
        <f>IF($H15="","",TENEMENT!F$9)</f>
        <v/>
      </c>
      <c r="G15" s="7"/>
      <c r="H15" s="7"/>
      <c r="I15" s="89"/>
      <c r="J15" s="89"/>
      <c r="K15" s="90"/>
      <c r="L15" s="88"/>
      <c r="M15" s="86"/>
      <c r="N15" s="86"/>
      <c r="O15" s="88"/>
      <c r="P15" s="88"/>
      <c r="Q15" s="86"/>
      <c r="R15" s="86"/>
      <c r="S15" s="86"/>
      <c r="T15" s="86"/>
      <c r="U15" s="87"/>
      <c r="V15" s="87"/>
    </row>
    <row r="16" spans="1:22" x14ac:dyDescent="0.2">
      <c r="A16" s="8"/>
      <c r="B16" s="10" t="str">
        <f>IF($H16="","",TENEMENT!B$9)</f>
        <v/>
      </c>
      <c r="C16" s="10" t="str">
        <f>IF($H16="","",TENEMENT!C$9)</f>
        <v/>
      </c>
      <c r="D16" s="10" t="str">
        <f>IF($H16="","",TENEMENT!D$9)</f>
        <v/>
      </c>
      <c r="E16" s="10" t="str">
        <f>IF($H16="","",TENEMENT!E$9)</f>
        <v/>
      </c>
      <c r="F16" s="10" t="str">
        <f>IF($H16="","",TENEMENT!F$9)</f>
        <v/>
      </c>
      <c r="G16" s="7"/>
      <c r="H16" s="7"/>
      <c r="I16" s="89"/>
      <c r="J16" s="89"/>
      <c r="K16" s="90"/>
      <c r="L16" s="88"/>
      <c r="M16" s="86"/>
      <c r="N16" s="86"/>
      <c r="O16" s="88"/>
      <c r="P16" s="88"/>
      <c r="Q16" s="86"/>
      <c r="R16" s="86"/>
      <c r="S16" s="86"/>
      <c r="T16" s="86"/>
      <c r="U16" s="87"/>
      <c r="V16" s="87"/>
    </row>
    <row r="17" spans="1:22" x14ac:dyDescent="0.2">
      <c r="A17" s="8"/>
      <c r="B17" s="10" t="str">
        <f>IF($H17="","",TENEMENT!B$9)</f>
        <v/>
      </c>
      <c r="C17" s="10" t="str">
        <f>IF($H17="","",TENEMENT!C$9)</f>
        <v/>
      </c>
      <c r="D17" s="10" t="str">
        <f>IF($H17="","",TENEMENT!D$9)</f>
        <v/>
      </c>
      <c r="E17" s="10" t="str">
        <f>IF($H17="","",TENEMENT!E$9)</f>
        <v/>
      </c>
      <c r="F17" s="10" t="str">
        <f>IF($H17="","",TENEMENT!F$9)</f>
        <v/>
      </c>
      <c r="G17" s="7"/>
      <c r="H17" s="7"/>
      <c r="I17" s="89"/>
      <c r="J17" s="89"/>
      <c r="K17" s="90"/>
      <c r="L17" s="88"/>
      <c r="M17" s="86"/>
      <c r="N17" s="86"/>
      <c r="O17" s="88"/>
      <c r="P17" s="88"/>
      <c r="Q17" s="86"/>
      <c r="R17" s="86"/>
      <c r="S17" s="86"/>
      <c r="T17" s="86"/>
      <c r="U17" s="87"/>
      <c r="V17" s="87"/>
    </row>
    <row r="18" spans="1:22" x14ac:dyDescent="0.2">
      <c r="A18" s="8"/>
      <c r="B18" s="10" t="str">
        <f>IF($H18="","",TENEMENT!B$9)</f>
        <v/>
      </c>
      <c r="C18" s="10" t="str">
        <f>IF($H18="","",TENEMENT!C$9)</f>
        <v/>
      </c>
      <c r="D18" s="10" t="str">
        <f>IF($H18="","",TENEMENT!D$9)</f>
        <v/>
      </c>
      <c r="E18" s="10" t="str">
        <f>IF($H18="","",TENEMENT!E$9)</f>
        <v/>
      </c>
      <c r="F18" s="10" t="str">
        <f>IF($H18="","",TENEMENT!F$9)</f>
        <v/>
      </c>
      <c r="G18" s="7"/>
      <c r="H18" s="7"/>
      <c r="I18" s="89"/>
      <c r="J18" s="89"/>
      <c r="K18" s="90"/>
      <c r="L18" s="88"/>
      <c r="M18" s="86"/>
      <c r="N18" s="86"/>
      <c r="O18" s="88"/>
      <c r="P18" s="88"/>
      <c r="Q18" s="86"/>
      <c r="R18" s="86"/>
      <c r="S18" s="86"/>
      <c r="T18" s="86"/>
      <c r="U18" s="87"/>
      <c r="V18" s="87"/>
    </row>
    <row r="19" spans="1:22" x14ac:dyDescent="0.2">
      <c r="A19" s="8"/>
      <c r="B19" s="10" t="str">
        <f>IF($H19="","",TENEMENT!B$9)</f>
        <v/>
      </c>
      <c r="C19" s="10" t="str">
        <f>IF($H19="","",TENEMENT!C$9)</f>
        <v/>
      </c>
      <c r="D19" s="10" t="str">
        <f>IF($H19="","",TENEMENT!D$9)</f>
        <v/>
      </c>
      <c r="E19" s="10" t="str">
        <f>IF($H19="","",TENEMENT!E$9)</f>
        <v/>
      </c>
      <c r="F19" s="10" t="str">
        <f>IF($H19="","",TENEMENT!F$9)</f>
        <v/>
      </c>
      <c r="G19" s="7"/>
      <c r="H19" s="7"/>
      <c r="I19" s="89"/>
      <c r="J19" s="89"/>
      <c r="K19" s="90"/>
      <c r="L19" s="88"/>
      <c r="M19" s="86"/>
      <c r="N19" s="86"/>
      <c r="O19" s="88"/>
      <c r="P19" s="88"/>
      <c r="Q19" s="86"/>
      <c r="R19" s="86"/>
      <c r="S19" s="86"/>
      <c r="T19" s="86"/>
      <c r="U19" s="87"/>
      <c r="V19" s="87"/>
    </row>
    <row r="20" spans="1:22" x14ac:dyDescent="0.2">
      <c r="A20" s="8"/>
      <c r="B20" s="10" t="str">
        <f>IF($H20="","",TENEMENT!B$9)</f>
        <v/>
      </c>
      <c r="C20" s="10" t="str">
        <f>IF($H20="","",TENEMENT!C$9)</f>
        <v/>
      </c>
      <c r="D20" s="10" t="str">
        <f>IF($H20="","",TENEMENT!D$9)</f>
        <v/>
      </c>
      <c r="E20" s="10" t="str">
        <f>IF($H20="","",TENEMENT!E$9)</f>
        <v/>
      </c>
      <c r="F20" s="10" t="str">
        <f>IF($H20="","",TENEMENT!F$9)</f>
        <v/>
      </c>
      <c r="G20" s="7"/>
      <c r="H20" s="7"/>
      <c r="I20" s="89"/>
      <c r="J20" s="89"/>
      <c r="K20" s="90"/>
      <c r="L20" s="88"/>
      <c r="M20" s="86"/>
      <c r="N20" s="86"/>
      <c r="O20" s="88"/>
      <c r="P20" s="88"/>
      <c r="Q20" s="86"/>
      <c r="R20" s="86"/>
      <c r="S20" s="86"/>
      <c r="T20" s="86"/>
      <c r="U20" s="87"/>
      <c r="V20" s="87"/>
    </row>
    <row r="21" spans="1:22" x14ac:dyDescent="0.2">
      <c r="A21" s="8"/>
      <c r="B21" s="10" t="str">
        <f>IF($H21="","",TENEMENT!B$9)</f>
        <v/>
      </c>
      <c r="C21" s="10" t="str">
        <f>IF($H21="","",TENEMENT!C$9)</f>
        <v/>
      </c>
      <c r="D21" s="10" t="str">
        <f>IF($H21="","",TENEMENT!D$9)</f>
        <v/>
      </c>
      <c r="E21" s="10" t="str">
        <f>IF($H21="","",TENEMENT!E$9)</f>
        <v/>
      </c>
      <c r="F21" s="10" t="str">
        <f>IF($H21="","",TENEMENT!F$9)</f>
        <v/>
      </c>
      <c r="G21" s="7"/>
      <c r="H21" s="7"/>
      <c r="I21" s="89"/>
      <c r="J21" s="89"/>
      <c r="K21" s="90"/>
      <c r="L21" s="88"/>
      <c r="M21" s="86"/>
      <c r="N21" s="86"/>
      <c r="O21" s="88"/>
      <c r="P21" s="88"/>
      <c r="Q21" s="86"/>
      <c r="R21" s="86"/>
      <c r="S21" s="86"/>
      <c r="T21" s="86"/>
      <c r="U21" s="87"/>
      <c r="V21" s="87"/>
    </row>
    <row r="22" spans="1:22" x14ac:dyDescent="0.2">
      <c r="A22" s="8"/>
      <c r="B22" s="10" t="str">
        <f>IF($H22="","",TENEMENT!B$9)</f>
        <v/>
      </c>
      <c r="C22" s="10" t="str">
        <f>IF($H22="","",TENEMENT!C$9)</f>
        <v/>
      </c>
      <c r="D22" s="10" t="str">
        <f>IF($H22="","",TENEMENT!D$9)</f>
        <v/>
      </c>
      <c r="E22" s="10" t="str">
        <f>IF($H22="","",TENEMENT!E$9)</f>
        <v/>
      </c>
      <c r="F22" s="10" t="str">
        <f>IF($H22="","",TENEMENT!F$9)</f>
        <v/>
      </c>
      <c r="G22" s="7"/>
      <c r="H22" s="7"/>
      <c r="I22" s="89"/>
      <c r="J22" s="89"/>
      <c r="K22" s="90"/>
      <c r="L22" s="88"/>
      <c r="M22" s="86"/>
      <c r="N22" s="86"/>
      <c r="O22" s="88"/>
      <c r="P22" s="88"/>
      <c r="Q22" s="86"/>
      <c r="R22" s="86"/>
      <c r="S22" s="86"/>
      <c r="T22" s="86"/>
      <c r="U22" s="87"/>
      <c r="V22" s="87"/>
    </row>
    <row r="23" spans="1:22" x14ac:dyDescent="0.2">
      <c r="A23" s="8"/>
      <c r="B23" s="10" t="str">
        <f>IF($H23="","",TENEMENT!B$9)</f>
        <v/>
      </c>
      <c r="C23" s="10" t="str">
        <f>IF($H23="","",TENEMENT!C$9)</f>
        <v/>
      </c>
      <c r="D23" s="10" t="str">
        <f>IF($H23="","",TENEMENT!D$9)</f>
        <v/>
      </c>
      <c r="E23" s="10" t="str">
        <f>IF($H23="","",TENEMENT!E$9)</f>
        <v/>
      </c>
      <c r="F23" s="10" t="str">
        <f>IF($H23="","",TENEMENT!F$9)</f>
        <v/>
      </c>
      <c r="G23" s="7"/>
      <c r="H23" s="7"/>
      <c r="I23" s="89"/>
      <c r="J23" s="89"/>
      <c r="K23" s="90"/>
      <c r="L23" s="88"/>
      <c r="M23" s="86"/>
      <c r="N23" s="86"/>
      <c r="O23" s="88"/>
      <c r="P23" s="88"/>
      <c r="Q23" s="86"/>
      <c r="R23" s="86"/>
      <c r="S23" s="86"/>
      <c r="T23" s="86"/>
      <c r="U23" s="87"/>
      <c r="V23" s="87"/>
    </row>
    <row r="24" spans="1:22" x14ac:dyDescent="0.2">
      <c r="A24" s="8"/>
      <c r="B24" s="10" t="str">
        <f>IF($H24="","",TENEMENT!B$9)</f>
        <v/>
      </c>
      <c r="C24" s="10" t="str">
        <f>IF($H24="","",TENEMENT!C$9)</f>
        <v/>
      </c>
      <c r="D24" s="10" t="str">
        <f>IF($H24="","",TENEMENT!D$9)</f>
        <v/>
      </c>
      <c r="E24" s="10" t="str">
        <f>IF($H24="","",TENEMENT!E$9)</f>
        <v/>
      </c>
      <c r="F24" s="10" t="str">
        <f>IF($H24="","",TENEMENT!F$9)</f>
        <v/>
      </c>
      <c r="G24" s="7"/>
      <c r="H24" s="7"/>
      <c r="I24" s="89"/>
      <c r="J24" s="89"/>
      <c r="K24" s="90"/>
      <c r="L24" s="88"/>
      <c r="M24" s="86"/>
      <c r="N24" s="86"/>
      <c r="O24" s="88"/>
      <c r="P24" s="88"/>
      <c r="Q24" s="86"/>
      <c r="R24" s="86"/>
      <c r="S24" s="86"/>
      <c r="T24" s="86"/>
      <c r="U24" s="87"/>
      <c r="V24" s="87"/>
    </row>
    <row r="25" spans="1:22" x14ac:dyDescent="0.2">
      <c r="A25" s="8"/>
      <c r="B25" s="10" t="str">
        <f>IF($H25="","",TENEMENT!B$9)</f>
        <v/>
      </c>
      <c r="C25" s="10" t="str">
        <f>IF($H25="","",TENEMENT!C$9)</f>
        <v/>
      </c>
      <c r="D25" s="10" t="str">
        <f>IF($H25="","",TENEMENT!D$9)</f>
        <v/>
      </c>
      <c r="E25" s="10" t="str">
        <f>IF($H25="","",TENEMENT!E$9)</f>
        <v/>
      </c>
      <c r="F25" s="10" t="str">
        <f>IF($H25="","",TENEMENT!F$9)</f>
        <v/>
      </c>
      <c r="G25" s="7"/>
      <c r="H25" s="7"/>
      <c r="I25" s="89"/>
      <c r="J25" s="89"/>
      <c r="K25" s="90"/>
      <c r="L25" s="88"/>
      <c r="M25" s="86"/>
      <c r="N25" s="86"/>
      <c r="O25" s="88"/>
      <c r="P25" s="88"/>
      <c r="Q25" s="86"/>
      <c r="R25" s="86"/>
      <c r="S25" s="86"/>
      <c r="T25" s="86"/>
      <c r="U25" s="87"/>
      <c r="V25" s="87"/>
    </row>
    <row r="26" spans="1:22" x14ac:dyDescent="0.2">
      <c r="A26" s="8"/>
      <c r="B26" s="10" t="str">
        <f>IF($H26="","",TENEMENT!B$9)</f>
        <v/>
      </c>
      <c r="C26" s="10" t="str">
        <f>IF($H26="","",TENEMENT!C$9)</f>
        <v/>
      </c>
      <c r="D26" s="10" t="str">
        <f>IF($H26="","",TENEMENT!D$9)</f>
        <v/>
      </c>
      <c r="E26" s="10" t="str">
        <f>IF($H26="","",TENEMENT!E$9)</f>
        <v/>
      </c>
      <c r="F26" s="10" t="str">
        <f>IF($H26="","",TENEMENT!F$9)</f>
        <v/>
      </c>
      <c r="G26" s="7"/>
      <c r="H26" s="7"/>
      <c r="I26" s="89"/>
      <c r="J26" s="89"/>
      <c r="K26" s="90"/>
      <c r="L26" s="88"/>
      <c r="M26" s="86"/>
      <c r="N26" s="86"/>
      <c r="O26" s="88"/>
      <c r="P26" s="88"/>
      <c r="Q26" s="86"/>
      <c r="R26" s="86"/>
      <c r="S26" s="86"/>
      <c r="T26" s="86"/>
      <c r="U26" s="87"/>
      <c r="V26" s="87"/>
    </row>
    <row r="27" spans="1:22" x14ac:dyDescent="0.2">
      <c r="A27" s="8"/>
      <c r="B27" s="10" t="str">
        <f>IF($H27="","",TENEMENT!B$9)</f>
        <v/>
      </c>
      <c r="C27" s="10" t="str">
        <f>IF($H27="","",TENEMENT!C$9)</f>
        <v/>
      </c>
      <c r="D27" s="10" t="str">
        <f>IF($H27="","",TENEMENT!D$9)</f>
        <v/>
      </c>
      <c r="E27" s="10" t="str">
        <f>IF($H27="","",TENEMENT!E$9)</f>
        <v/>
      </c>
      <c r="F27" s="10" t="str">
        <f>IF($H27="","",TENEMENT!F$9)</f>
        <v/>
      </c>
      <c r="G27" s="7"/>
      <c r="H27" s="7"/>
      <c r="I27" s="89"/>
      <c r="J27" s="89"/>
      <c r="K27" s="90"/>
      <c r="L27" s="88"/>
      <c r="M27" s="86"/>
      <c r="N27" s="86"/>
      <c r="O27" s="88"/>
      <c r="P27" s="88"/>
      <c r="Q27" s="86"/>
      <c r="R27" s="86"/>
      <c r="S27" s="86"/>
      <c r="T27" s="86"/>
      <c r="U27" s="87"/>
      <c r="V27" s="87"/>
    </row>
    <row r="28" spans="1:22" x14ac:dyDescent="0.2">
      <c r="A28" s="8"/>
      <c r="B28" s="10" t="str">
        <f>IF($H28="","",TENEMENT!B$9)</f>
        <v/>
      </c>
      <c r="C28" s="10" t="str">
        <f>IF($H28="","",TENEMENT!C$9)</f>
        <v/>
      </c>
      <c r="D28" s="10" t="str">
        <f>IF($H28="","",TENEMENT!D$9)</f>
        <v/>
      </c>
      <c r="E28" s="10" t="str">
        <f>IF($H28="","",TENEMENT!E$9)</f>
        <v/>
      </c>
      <c r="F28" s="10" t="str">
        <f>IF($H28="","",TENEMENT!F$9)</f>
        <v/>
      </c>
      <c r="G28" s="7"/>
      <c r="H28" s="7"/>
      <c r="I28" s="89"/>
      <c r="J28" s="89"/>
      <c r="K28" s="90"/>
      <c r="L28" s="88"/>
      <c r="M28" s="86"/>
      <c r="N28" s="86"/>
      <c r="O28" s="88"/>
      <c r="P28" s="88"/>
      <c r="Q28" s="86"/>
      <c r="R28" s="86"/>
      <c r="S28" s="86"/>
      <c r="T28" s="86"/>
      <c r="U28" s="87"/>
      <c r="V28" s="87"/>
    </row>
    <row r="29" spans="1:22" x14ac:dyDescent="0.2">
      <c r="A29" s="8"/>
      <c r="B29" s="10" t="str">
        <f>IF($H29="","",TENEMENT!B$9)</f>
        <v/>
      </c>
      <c r="C29" s="10" t="str">
        <f>IF($H29="","",TENEMENT!C$9)</f>
        <v/>
      </c>
      <c r="D29" s="10" t="str">
        <f>IF($H29="","",TENEMENT!D$9)</f>
        <v/>
      </c>
      <c r="E29" s="10" t="str">
        <f>IF($H29="","",TENEMENT!E$9)</f>
        <v/>
      </c>
      <c r="F29" s="10" t="str">
        <f>IF($H29="","",TENEMENT!F$9)</f>
        <v/>
      </c>
      <c r="G29" s="7"/>
      <c r="H29" s="7"/>
      <c r="I29" s="89"/>
      <c r="J29" s="89"/>
      <c r="K29" s="90"/>
      <c r="L29" s="88"/>
      <c r="M29" s="86"/>
      <c r="N29" s="86"/>
      <c r="O29" s="88"/>
      <c r="P29" s="88"/>
      <c r="Q29" s="86"/>
      <c r="R29" s="86"/>
      <c r="S29" s="86"/>
      <c r="T29" s="86"/>
      <c r="U29" s="87"/>
      <c r="V29" s="87"/>
    </row>
    <row r="30" spans="1:22" x14ac:dyDescent="0.2">
      <c r="A30" s="8"/>
      <c r="B30" s="10" t="str">
        <f>IF($H30="","",TENEMENT!B$9)</f>
        <v/>
      </c>
      <c r="C30" s="10" t="str">
        <f>IF($H30="","",TENEMENT!C$9)</f>
        <v/>
      </c>
      <c r="D30" s="10" t="str">
        <f>IF($H30="","",TENEMENT!D$9)</f>
        <v/>
      </c>
      <c r="E30" s="10" t="str">
        <f>IF($H30="","",TENEMENT!E$9)</f>
        <v/>
      </c>
      <c r="F30" s="10" t="str">
        <f>IF($H30="","",TENEMENT!F$9)</f>
        <v/>
      </c>
      <c r="G30" s="7"/>
      <c r="H30" s="7"/>
      <c r="I30" s="89"/>
      <c r="J30" s="89"/>
      <c r="K30" s="90"/>
      <c r="L30" s="88"/>
      <c r="M30" s="86"/>
      <c r="N30" s="86"/>
      <c r="O30" s="88"/>
      <c r="P30" s="88"/>
      <c r="Q30" s="86"/>
      <c r="R30" s="86"/>
      <c r="S30" s="86"/>
      <c r="T30" s="86"/>
      <c r="U30" s="87"/>
      <c r="V30" s="87"/>
    </row>
    <row r="31" spans="1:22" x14ac:dyDescent="0.2">
      <c r="A31" s="8"/>
      <c r="B31" s="10" t="str">
        <f>IF($H31="","",TENEMENT!B$9)</f>
        <v/>
      </c>
      <c r="C31" s="10" t="str">
        <f>IF($H31="","",TENEMENT!C$9)</f>
        <v/>
      </c>
      <c r="D31" s="10" t="str">
        <f>IF($H31="","",TENEMENT!D$9)</f>
        <v/>
      </c>
      <c r="E31" s="10" t="str">
        <f>IF($H31="","",TENEMENT!E$9)</f>
        <v/>
      </c>
      <c r="F31" s="10" t="str">
        <f>IF($H31="","",TENEMENT!F$9)</f>
        <v/>
      </c>
      <c r="G31" s="7"/>
      <c r="H31" s="7"/>
      <c r="I31" s="89"/>
      <c r="J31" s="89"/>
      <c r="K31" s="90"/>
      <c r="L31" s="88"/>
      <c r="M31" s="86"/>
      <c r="N31" s="86"/>
      <c r="O31" s="88"/>
      <c r="P31" s="88"/>
      <c r="Q31" s="86"/>
      <c r="R31" s="86"/>
      <c r="S31" s="86"/>
      <c r="T31" s="86"/>
      <c r="U31" s="87"/>
      <c r="V31" s="87"/>
    </row>
    <row r="32" spans="1:22" x14ac:dyDescent="0.2">
      <c r="A32" s="8"/>
      <c r="B32" s="10" t="str">
        <f>IF($H32="","",TENEMENT!B$9)</f>
        <v/>
      </c>
      <c r="C32" s="10" t="str">
        <f>IF($H32="","",TENEMENT!C$9)</f>
        <v/>
      </c>
      <c r="D32" s="10" t="str">
        <f>IF($H32="","",TENEMENT!D$9)</f>
        <v/>
      </c>
      <c r="E32" s="10" t="str">
        <f>IF($H32="","",TENEMENT!E$9)</f>
        <v/>
      </c>
      <c r="F32" s="10" t="str">
        <f>IF($H32="","",TENEMENT!F$9)</f>
        <v/>
      </c>
      <c r="G32" s="7"/>
      <c r="H32" s="7"/>
      <c r="I32" s="89"/>
      <c r="J32" s="89"/>
      <c r="K32" s="90"/>
      <c r="L32" s="88"/>
      <c r="M32" s="86"/>
      <c r="N32" s="86"/>
      <c r="O32" s="88"/>
      <c r="P32" s="88"/>
      <c r="Q32" s="86"/>
      <c r="R32" s="86"/>
      <c r="S32" s="86"/>
      <c r="T32" s="86"/>
      <c r="U32" s="87"/>
      <c r="V32" s="87"/>
    </row>
    <row r="33" spans="1:22" x14ac:dyDescent="0.2">
      <c r="A33" s="8"/>
      <c r="B33" s="10" t="str">
        <f>IF($H33="","",TENEMENT!B$9)</f>
        <v/>
      </c>
      <c r="C33" s="10" t="str">
        <f>IF($H33="","",TENEMENT!C$9)</f>
        <v/>
      </c>
      <c r="D33" s="10" t="str">
        <f>IF($H33="","",TENEMENT!D$9)</f>
        <v/>
      </c>
      <c r="E33" s="10" t="str">
        <f>IF($H33="","",TENEMENT!E$9)</f>
        <v/>
      </c>
      <c r="F33" s="10" t="str">
        <f>IF($H33="","",TENEMENT!F$9)</f>
        <v/>
      </c>
      <c r="G33" s="7"/>
      <c r="H33" s="7"/>
      <c r="I33" s="89"/>
      <c r="J33" s="89"/>
      <c r="K33" s="90"/>
      <c r="L33" s="88"/>
      <c r="M33" s="86"/>
      <c r="N33" s="86"/>
      <c r="O33" s="88"/>
      <c r="P33" s="88"/>
      <c r="Q33" s="86"/>
      <c r="R33" s="86"/>
      <c r="S33" s="86"/>
      <c r="T33" s="86"/>
      <c r="U33" s="87"/>
      <c r="V33" s="87"/>
    </row>
    <row r="34" spans="1:22" x14ac:dyDescent="0.2">
      <c r="A34" s="8"/>
      <c r="B34" s="10" t="str">
        <f>IF($H34="","",TENEMENT!B$9)</f>
        <v/>
      </c>
      <c r="C34" s="10" t="str">
        <f>IF($H34="","",TENEMENT!C$9)</f>
        <v/>
      </c>
      <c r="D34" s="10" t="str">
        <f>IF($H34="","",TENEMENT!D$9)</f>
        <v/>
      </c>
      <c r="E34" s="10" t="str">
        <f>IF($H34="","",TENEMENT!E$9)</f>
        <v/>
      </c>
      <c r="F34" s="10" t="str">
        <f>IF($H34="","",TENEMENT!F$9)</f>
        <v/>
      </c>
      <c r="G34" s="7"/>
      <c r="H34" s="7"/>
      <c r="I34" s="89"/>
      <c r="J34" s="89"/>
      <c r="K34" s="90"/>
      <c r="L34" s="88"/>
      <c r="M34" s="86"/>
      <c r="N34" s="86"/>
      <c r="O34" s="88"/>
      <c r="P34" s="88"/>
      <c r="Q34" s="86"/>
      <c r="R34" s="86"/>
      <c r="S34" s="86"/>
      <c r="T34" s="86"/>
      <c r="U34" s="87"/>
      <c r="V34" s="87"/>
    </row>
    <row r="35" spans="1:22" x14ac:dyDescent="0.2">
      <c r="A35" s="8"/>
      <c r="B35" s="10" t="str">
        <f>IF($H35="","",TENEMENT!B$9)</f>
        <v/>
      </c>
      <c r="C35" s="10" t="str">
        <f>IF($H35="","",TENEMENT!C$9)</f>
        <v/>
      </c>
      <c r="D35" s="10" t="str">
        <f>IF($H35="","",TENEMENT!D$9)</f>
        <v/>
      </c>
      <c r="E35" s="10" t="str">
        <f>IF($H35="","",TENEMENT!E$9)</f>
        <v/>
      </c>
      <c r="F35" s="10" t="str">
        <f>IF($H35="","",TENEMENT!F$9)</f>
        <v/>
      </c>
      <c r="G35" s="7"/>
      <c r="H35" s="7"/>
      <c r="I35" s="89"/>
      <c r="J35" s="89"/>
      <c r="K35" s="90"/>
      <c r="L35" s="88"/>
      <c r="M35" s="86"/>
      <c r="N35" s="86"/>
      <c r="O35" s="88"/>
      <c r="P35" s="88"/>
      <c r="Q35" s="86"/>
      <c r="R35" s="86"/>
      <c r="S35" s="86"/>
      <c r="T35" s="86"/>
      <c r="U35" s="87"/>
      <c r="V35" s="87"/>
    </row>
    <row r="36" spans="1:22" x14ac:dyDescent="0.2">
      <c r="A36" s="8"/>
      <c r="B36" s="10" t="str">
        <f>IF($H36="","",TENEMENT!B$9)</f>
        <v/>
      </c>
      <c r="C36" s="10" t="str">
        <f>IF($H36="","",TENEMENT!C$9)</f>
        <v/>
      </c>
      <c r="D36" s="10" t="str">
        <f>IF($H36="","",TENEMENT!D$9)</f>
        <v/>
      </c>
      <c r="E36" s="10" t="str">
        <f>IF($H36="","",TENEMENT!E$9)</f>
        <v/>
      </c>
      <c r="F36" s="10" t="str">
        <f>IF($H36="","",TENEMENT!F$9)</f>
        <v/>
      </c>
      <c r="G36" s="7"/>
      <c r="H36" s="7"/>
      <c r="I36" s="89"/>
      <c r="J36" s="89"/>
      <c r="K36" s="90"/>
      <c r="L36" s="88"/>
      <c r="M36" s="86"/>
      <c r="N36" s="86"/>
      <c r="O36" s="88"/>
      <c r="P36" s="88"/>
      <c r="Q36" s="86"/>
      <c r="R36" s="86"/>
      <c r="S36" s="86"/>
      <c r="T36" s="86"/>
      <c r="U36" s="87"/>
      <c r="V36" s="87"/>
    </row>
    <row r="37" spans="1:22" x14ac:dyDescent="0.2">
      <c r="A37" s="8"/>
      <c r="B37" s="10" t="str">
        <f>IF($H37="","",TENEMENT!B$9)</f>
        <v/>
      </c>
      <c r="C37" s="10" t="str">
        <f>IF($H37="","",TENEMENT!C$9)</f>
        <v/>
      </c>
      <c r="D37" s="10" t="str">
        <f>IF($H37="","",TENEMENT!D$9)</f>
        <v/>
      </c>
      <c r="E37" s="10" t="str">
        <f>IF($H37="","",TENEMENT!E$9)</f>
        <v/>
      </c>
      <c r="F37" s="10" t="str">
        <f>IF($H37="","",TENEMENT!F$9)</f>
        <v/>
      </c>
      <c r="G37" s="7"/>
      <c r="H37" s="7"/>
      <c r="I37" s="89"/>
      <c r="J37" s="89"/>
      <c r="K37" s="90"/>
      <c r="L37" s="88"/>
      <c r="M37" s="86"/>
      <c r="N37" s="86"/>
      <c r="O37" s="88"/>
      <c r="P37" s="88"/>
      <c r="Q37" s="86"/>
      <c r="R37" s="86"/>
      <c r="S37" s="86"/>
      <c r="T37" s="86"/>
      <c r="U37" s="87"/>
      <c r="V37" s="87"/>
    </row>
    <row r="38" spans="1:22" x14ac:dyDescent="0.2">
      <c r="A38" s="8"/>
      <c r="B38" s="10" t="str">
        <f>IF($H38="","",TENEMENT!B$9)</f>
        <v/>
      </c>
      <c r="C38" s="10" t="str">
        <f>IF($H38="","",TENEMENT!C$9)</f>
        <v/>
      </c>
      <c r="D38" s="10" t="str">
        <f>IF($H38="","",TENEMENT!D$9)</f>
        <v/>
      </c>
      <c r="E38" s="10" t="str">
        <f>IF($H38="","",TENEMENT!E$9)</f>
        <v/>
      </c>
      <c r="F38" s="10" t="str">
        <f>IF($H38="","",TENEMENT!F$9)</f>
        <v/>
      </c>
      <c r="G38" s="7"/>
      <c r="H38" s="7"/>
      <c r="I38" s="89"/>
      <c r="J38" s="89"/>
      <c r="K38" s="90"/>
      <c r="L38" s="88"/>
      <c r="M38" s="86"/>
      <c r="N38" s="86"/>
      <c r="O38" s="88"/>
      <c r="P38" s="88"/>
      <c r="Q38" s="86"/>
      <c r="R38" s="86"/>
      <c r="S38" s="86"/>
      <c r="T38" s="86"/>
      <c r="U38" s="87"/>
      <c r="V38" s="87"/>
    </row>
    <row r="39" spans="1:22" x14ac:dyDescent="0.2">
      <c r="A39" s="8"/>
      <c r="B39" s="10" t="str">
        <f>IF($H39="","",TENEMENT!B$9)</f>
        <v/>
      </c>
      <c r="C39" s="10" t="str">
        <f>IF($H39="","",TENEMENT!C$9)</f>
        <v/>
      </c>
      <c r="D39" s="10" t="str">
        <f>IF($H39="","",TENEMENT!D$9)</f>
        <v/>
      </c>
      <c r="E39" s="10" t="str">
        <f>IF($H39="","",TENEMENT!E$9)</f>
        <v/>
      </c>
      <c r="F39" s="10" t="str">
        <f>IF($H39="","",TENEMENT!F$9)</f>
        <v/>
      </c>
      <c r="G39" s="7"/>
      <c r="H39" s="7"/>
      <c r="I39" s="89"/>
      <c r="J39" s="89"/>
      <c r="K39" s="90"/>
      <c r="L39" s="88"/>
      <c r="M39" s="86"/>
      <c r="N39" s="86"/>
      <c r="O39" s="88"/>
      <c r="P39" s="88"/>
      <c r="Q39" s="86"/>
      <c r="R39" s="86"/>
      <c r="S39" s="86"/>
      <c r="T39" s="86"/>
      <c r="U39" s="87"/>
      <c r="V39" s="87"/>
    </row>
    <row r="40" spans="1:22" x14ac:dyDescent="0.2">
      <c r="A40" s="8"/>
      <c r="B40" s="10" t="str">
        <f>IF($H40="","",TENEMENT!B$9)</f>
        <v/>
      </c>
      <c r="C40" s="10" t="str">
        <f>IF($H40="","",TENEMENT!C$9)</f>
        <v/>
      </c>
      <c r="D40" s="10" t="str">
        <f>IF($H40="","",TENEMENT!D$9)</f>
        <v/>
      </c>
      <c r="E40" s="10" t="str">
        <f>IF($H40="","",TENEMENT!E$9)</f>
        <v/>
      </c>
      <c r="F40" s="10" t="str">
        <f>IF($H40="","",TENEMENT!F$9)</f>
        <v/>
      </c>
      <c r="G40" s="7"/>
      <c r="H40" s="7"/>
      <c r="I40" s="89"/>
      <c r="J40" s="89"/>
      <c r="K40" s="90"/>
      <c r="L40" s="88"/>
      <c r="M40" s="86"/>
      <c r="N40" s="86"/>
      <c r="O40" s="88"/>
      <c r="P40" s="88"/>
      <c r="Q40" s="86"/>
      <c r="R40" s="86"/>
      <c r="S40" s="86"/>
      <c r="T40" s="86"/>
      <c r="U40" s="87"/>
      <c r="V40" s="87"/>
    </row>
    <row r="41" spans="1:22" x14ac:dyDescent="0.2">
      <c r="A41" s="8"/>
      <c r="B41" s="10" t="str">
        <f>IF($H41="","",TENEMENT!B$9)</f>
        <v/>
      </c>
      <c r="C41" s="10" t="str">
        <f>IF($H41="","",TENEMENT!C$9)</f>
        <v/>
      </c>
      <c r="D41" s="10" t="str">
        <f>IF($H41="","",TENEMENT!D$9)</f>
        <v/>
      </c>
      <c r="E41" s="10" t="str">
        <f>IF($H41="","",TENEMENT!E$9)</f>
        <v/>
      </c>
      <c r="F41" s="10" t="str">
        <f>IF($H41="","",TENEMENT!F$9)</f>
        <v/>
      </c>
      <c r="G41" s="7"/>
      <c r="H41" s="7"/>
      <c r="I41" s="89"/>
      <c r="J41" s="89"/>
      <c r="K41" s="90"/>
      <c r="L41" s="88"/>
      <c r="M41" s="86"/>
      <c r="N41" s="86"/>
      <c r="O41" s="88"/>
      <c r="P41" s="88"/>
      <c r="Q41" s="86"/>
      <c r="R41" s="86"/>
      <c r="S41" s="86"/>
      <c r="T41" s="86"/>
      <c r="U41" s="87"/>
      <c r="V41" s="87"/>
    </row>
    <row r="42" spans="1:22" x14ac:dyDescent="0.2">
      <c r="A42" s="8"/>
      <c r="B42" s="10" t="str">
        <f>IF($H42="","",TENEMENT!B$9)</f>
        <v/>
      </c>
      <c r="C42" s="10" t="str">
        <f>IF($H42="","",TENEMENT!C$9)</f>
        <v/>
      </c>
      <c r="D42" s="10" t="str">
        <f>IF($H42="","",TENEMENT!D$9)</f>
        <v/>
      </c>
      <c r="E42" s="10" t="str">
        <f>IF($H42="","",TENEMENT!E$9)</f>
        <v/>
      </c>
      <c r="F42" s="10" t="str">
        <f>IF($H42="","",TENEMENT!F$9)</f>
        <v/>
      </c>
      <c r="G42" s="7"/>
      <c r="H42" s="7"/>
      <c r="I42" s="89"/>
      <c r="J42" s="89"/>
      <c r="K42" s="90"/>
      <c r="L42" s="88"/>
      <c r="M42" s="86"/>
      <c r="N42" s="86"/>
      <c r="O42" s="88"/>
      <c r="P42" s="88"/>
      <c r="Q42" s="86"/>
      <c r="R42" s="86"/>
      <c r="S42" s="86"/>
      <c r="T42" s="86"/>
      <c r="U42" s="87"/>
      <c r="V42" s="87"/>
    </row>
    <row r="43" spans="1:22" x14ac:dyDescent="0.2">
      <c r="A43" s="8"/>
      <c r="B43" s="10" t="str">
        <f>IF($H43="","",TENEMENT!B$9)</f>
        <v/>
      </c>
      <c r="C43" s="10" t="str">
        <f>IF($H43="","",TENEMENT!C$9)</f>
        <v/>
      </c>
      <c r="D43" s="10" t="str">
        <f>IF($H43="","",TENEMENT!D$9)</f>
        <v/>
      </c>
      <c r="E43" s="10" t="str">
        <f>IF($H43="","",TENEMENT!E$9)</f>
        <v/>
      </c>
      <c r="F43" s="10" t="str">
        <f>IF($H43="","",TENEMENT!F$9)</f>
        <v/>
      </c>
      <c r="G43" s="7"/>
      <c r="H43" s="7"/>
      <c r="I43" s="89"/>
      <c r="J43" s="89"/>
      <c r="K43" s="90"/>
      <c r="L43" s="88"/>
      <c r="M43" s="86"/>
      <c r="N43" s="86"/>
      <c r="O43" s="88"/>
      <c r="P43" s="88"/>
      <c r="Q43" s="86"/>
      <c r="R43" s="86"/>
      <c r="S43" s="86"/>
      <c r="T43" s="86"/>
      <c r="U43" s="87"/>
      <c r="V43" s="87"/>
    </row>
    <row r="44" spans="1:22" x14ac:dyDescent="0.2">
      <c r="A44" s="8"/>
      <c r="B44" s="10" t="str">
        <f>IF($H44="","",TENEMENT!B$9)</f>
        <v/>
      </c>
      <c r="C44" s="10" t="str">
        <f>IF($H44="","",TENEMENT!C$9)</f>
        <v/>
      </c>
      <c r="D44" s="10" t="str">
        <f>IF($H44="","",TENEMENT!D$9)</f>
        <v/>
      </c>
      <c r="E44" s="10" t="str">
        <f>IF($H44="","",TENEMENT!E$9)</f>
        <v/>
      </c>
      <c r="F44" s="10" t="str">
        <f>IF($H44="","",TENEMENT!F$9)</f>
        <v/>
      </c>
      <c r="G44" s="7"/>
      <c r="H44" s="7"/>
      <c r="I44" s="89"/>
      <c r="J44" s="89"/>
      <c r="K44" s="90"/>
      <c r="L44" s="88"/>
      <c r="M44" s="86"/>
      <c r="N44" s="86"/>
      <c r="O44" s="88"/>
      <c r="P44" s="88"/>
      <c r="Q44" s="86"/>
      <c r="R44" s="86"/>
      <c r="S44" s="86"/>
      <c r="T44" s="86"/>
      <c r="U44" s="87"/>
      <c r="V44" s="87"/>
    </row>
    <row r="45" spans="1:22" x14ac:dyDescent="0.2">
      <c r="A45" s="8"/>
      <c r="B45" s="10" t="str">
        <f>IF($H45="","",TENEMENT!B$9)</f>
        <v/>
      </c>
      <c r="C45" s="10" t="str">
        <f>IF($H45="","",TENEMENT!C$9)</f>
        <v/>
      </c>
      <c r="D45" s="10" t="str">
        <f>IF($H45="","",TENEMENT!D$9)</f>
        <v/>
      </c>
      <c r="E45" s="10" t="str">
        <f>IF($H45="","",TENEMENT!E$9)</f>
        <v/>
      </c>
      <c r="F45" s="10" t="str">
        <f>IF($H45="","",TENEMENT!F$9)</f>
        <v/>
      </c>
      <c r="G45" s="7"/>
      <c r="H45" s="7"/>
      <c r="I45" s="89"/>
      <c r="J45" s="89"/>
      <c r="K45" s="90"/>
      <c r="L45" s="88"/>
      <c r="M45" s="86"/>
      <c r="N45" s="86"/>
      <c r="O45" s="88"/>
      <c r="P45" s="88"/>
      <c r="Q45" s="86"/>
      <c r="R45" s="86"/>
      <c r="S45" s="86"/>
      <c r="T45" s="86"/>
      <c r="U45" s="87"/>
      <c r="V45" s="87"/>
    </row>
    <row r="46" spans="1:22" x14ac:dyDescent="0.2">
      <c r="A46" s="8"/>
      <c r="B46" s="10" t="str">
        <f>IF($H46="","",TENEMENT!B$9)</f>
        <v/>
      </c>
      <c r="C46" s="10" t="str">
        <f>IF($H46="","",TENEMENT!C$9)</f>
        <v/>
      </c>
      <c r="D46" s="10" t="str">
        <f>IF($H46="","",TENEMENT!D$9)</f>
        <v/>
      </c>
      <c r="E46" s="10" t="str">
        <f>IF($H46="","",TENEMENT!E$9)</f>
        <v/>
      </c>
      <c r="F46" s="10" t="str">
        <f>IF($H46="","",TENEMENT!F$9)</f>
        <v/>
      </c>
      <c r="G46" s="7"/>
      <c r="H46" s="7"/>
      <c r="I46" s="89"/>
      <c r="J46" s="89"/>
      <c r="K46" s="90"/>
      <c r="L46" s="88"/>
      <c r="M46" s="86"/>
      <c r="N46" s="86"/>
      <c r="O46" s="88"/>
      <c r="P46" s="88"/>
      <c r="Q46" s="86"/>
      <c r="R46" s="86"/>
      <c r="S46" s="86"/>
      <c r="T46" s="86"/>
      <c r="U46" s="87"/>
      <c r="V46" s="87"/>
    </row>
    <row r="47" spans="1:22" x14ac:dyDescent="0.2">
      <c r="A47" s="8"/>
      <c r="B47" s="10" t="str">
        <f>IF($H47="","",TENEMENT!B$9)</f>
        <v/>
      </c>
      <c r="C47" s="10" t="str">
        <f>IF($H47="","",TENEMENT!C$9)</f>
        <v/>
      </c>
      <c r="D47" s="10" t="str">
        <f>IF($H47="","",TENEMENT!D$9)</f>
        <v/>
      </c>
      <c r="E47" s="10" t="str">
        <f>IF($H47="","",TENEMENT!E$9)</f>
        <v/>
      </c>
      <c r="F47" s="10" t="str">
        <f>IF($H47="","",TENEMENT!F$9)</f>
        <v/>
      </c>
      <c r="G47" s="7"/>
      <c r="H47" s="7"/>
      <c r="I47" s="89"/>
      <c r="J47" s="89"/>
      <c r="K47" s="90"/>
      <c r="L47" s="88"/>
      <c r="M47" s="86"/>
      <c r="N47" s="86"/>
      <c r="O47" s="88"/>
      <c r="P47" s="88"/>
      <c r="Q47" s="86"/>
      <c r="R47" s="86"/>
      <c r="S47" s="86"/>
      <c r="T47" s="86"/>
      <c r="U47" s="87"/>
      <c r="V47" s="87"/>
    </row>
    <row r="48" spans="1:22" x14ac:dyDescent="0.2">
      <c r="A48" s="8"/>
      <c r="B48" s="10" t="str">
        <f>IF($H48="","",TENEMENT!B$9)</f>
        <v/>
      </c>
      <c r="C48" s="10" t="str">
        <f>IF($H48="","",TENEMENT!C$9)</f>
        <v/>
      </c>
      <c r="D48" s="10" t="str">
        <f>IF($H48="","",TENEMENT!D$9)</f>
        <v/>
      </c>
      <c r="E48" s="10" t="str">
        <f>IF($H48="","",TENEMENT!E$9)</f>
        <v/>
      </c>
      <c r="F48" s="10" t="str">
        <f>IF($H48="","",TENEMENT!F$9)</f>
        <v/>
      </c>
      <c r="G48" s="7"/>
      <c r="H48" s="7"/>
      <c r="I48" s="89"/>
      <c r="J48" s="89"/>
      <c r="K48" s="90"/>
      <c r="L48" s="88"/>
      <c r="M48" s="86"/>
      <c r="N48" s="86"/>
      <c r="O48" s="88"/>
      <c r="P48" s="88"/>
      <c r="Q48" s="86"/>
      <c r="R48" s="86"/>
      <c r="S48" s="86"/>
      <c r="T48" s="86"/>
      <c r="U48" s="87"/>
      <c r="V48" s="87"/>
    </row>
    <row r="49" spans="1:22" x14ac:dyDescent="0.2">
      <c r="A49" s="8"/>
      <c r="B49" s="10" t="str">
        <f>IF($H49="","",TENEMENT!B$9)</f>
        <v/>
      </c>
      <c r="C49" s="10" t="str">
        <f>IF($H49="","",TENEMENT!C$9)</f>
        <v/>
      </c>
      <c r="D49" s="10" t="str">
        <f>IF($H49="","",TENEMENT!D$9)</f>
        <v/>
      </c>
      <c r="E49" s="10" t="str">
        <f>IF($H49="","",TENEMENT!E$9)</f>
        <v/>
      </c>
      <c r="F49" s="10" t="str">
        <f>IF($H49="","",TENEMENT!F$9)</f>
        <v/>
      </c>
      <c r="G49" s="7"/>
      <c r="H49" s="7"/>
      <c r="I49" s="89"/>
      <c r="J49" s="89"/>
      <c r="K49" s="90"/>
      <c r="L49" s="88"/>
      <c r="M49" s="86"/>
      <c r="N49" s="86"/>
      <c r="O49" s="88"/>
      <c r="P49" s="88"/>
      <c r="Q49" s="86"/>
      <c r="R49" s="86"/>
      <c r="S49" s="86"/>
      <c r="T49" s="86"/>
      <c r="U49" s="87"/>
      <c r="V49" s="87"/>
    </row>
    <row r="50" spans="1:22" x14ac:dyDescent="0.2">
      <c r="A50" s="8"/>
      <c r="B50" s="10" t="str">
        <f>IF($H50="","",TENEMENT!B$9)</f>
        <v/>
      </c>
      <c r="C50" s="10" t="str">
        <f>IF($H50="","",TENEMENT!C$9)</f>
        <v/>
      </c>
      <c r="D50" s="10" t="str">
        <f>IF($H50="","",TENEMENT!D$9)</f>
        <v/>
      </c>
      <c r="E50" s="10" t="str">
        <f>IF($H50="","",TENEMENT!E$9)</f>
        <v/>
      </c>
      <c r="F50" s="10" t="str">
        <f>IF($H50="","",TENEMENT!F$9)</f>
        <v/>
      </c>
      <c r="G50" s="7"/>
      <c r="H50" s="7"/>
      <c r="I50" s="89"/>
      <c r="J50" s="89"/>
      <c r="K50" s="90"/>
      <c r="L50" s="88"/>
      <c r="M50" s="86"/>
      <c r="N50" s="86"/>
      <c r="O50" s="88"/>
      <c r="P50" s="88"/>
      <c r="Q50" s="86"/>
      <c r="R50" s="86"/>
      <c r="S50" s="86"/>
      <c r="T50" s="86"/>
      <c r="U50" s="87"/>
      <c r="V50" s="87"/>
    </row>
    <row r="51" spans="1:22" x14ac:dyDescent="0.2">
      <c r="A51" s="8"/>
      <c r="B51" s="10" t="str">
        <f>IF($H51="","",TENEMENT!B$9)</f>
        <v/>
      </c>
      <c r="C51" s="10" t="str">
        <f>IF($H51="","",TENEMENT!C$9)</f>
        <v/>
      </c>
      <c r="D51" s="10" t="str">
        <f>IF($H51="","",TENEMENT!D$9)</f>
        <v/>
      </c>
      <c r="E51" s="10" t="str">
        <f>IF($H51="","",TENEMENT!E$9)</f>
        <v/>
      </c>
      <c r="F51" s="10" t="str">
        <f>IF($H51="","",TENEMENT!F$9)</f>
        <v/>
      </c>
      <c r="G51" s="7"/>
      <c r="H51" s="7"/>
      <c r="I51" s="89"/>
      <c r="J51" s="89"/>
      <c r="K51" s="90"/>
      <c r="L51" s="88"/>
      <c r="M51" s="86"/>
      <c r="N51" s="86"/>
      <c r="O51" s="88"/>
      <c r="P51" s="88"/>
      <c r="Q51" s="86"/>
      <c r="R51" s="86"/>
      <c r="S51" s="86"/>
      <c r="T51" s="86"/>
      <c r="U51" s="87"/>
      <c r="V51" s="87"/>
    </row>
    <row r="52" spans="1:22" x14ac:dyDescent="0.2">
      <c r="A52" s="8"/>
      <c r="B52" s="10" t="str">
        <f>IF($H52="","",TENEMENT!B$9)</f>
        <v/>
      </c>
      <c r="C52" s="10" t="str">
        <f>IF($H52="","",TENEMENT!C$9)</f>
        <v/>
      </c>
      <c r="D52" s="10" t="str">
        <f>IF($H52="","",TENEMENT!D$9)</f>
        <v/>
      </c>
      <c r="E52" s="10" t="str">
        <f>IF($H52="","",TENEMENT!E$9)</f>
        <v/>
      </c>
      <c r="F52" s="10" t="str">
        <f>IF($H52="","",TENEMENT!F$9)</f>
        <v/>
      </c>
      <c r="G52" s="7"/>
      <c r="H52" s="7"/>
      <c r="I52" s="89"/>
      <c r="J52" s="89"/>
      <c r="K52" s="90"/>
      <c r="L52" s="88"/>
      <c r="M52" s="86"/>
      <c r="N52" s="86"/>
      <c r="O52" s="88"/>
      <c r="P52" s="88"/>
      <c r="Q52" s="86"/>
      <c r="R52" s="86"/>
      <c r="S52" s="86"/>
      <c r="T52" s="86"/>
      <c r="U52" s="87"/>
      <c r="V52" s="87"/>
    </row>
    <row r="53" spans="1:22" x14ac:dyDescent="0.2">
      <c r="A53" s="8"/>
      <c r="B53" s="10" t="str">
        <f>IF($H53="","",TENEMENT!B$9)</f>
        <v/>
      </c>
      <c r="C53" s="10" t="str">
        <f>IF($H53="","",TENEMENT!C$9)</f>
        <v/>
      </c>
      <c r="D53" s="10" t="str">
        <f>IF($H53="","",TENEMENT!D$9)</f>
        <v/>
      </c>
      <c r="E53" s="10" t="str">
        <f>IF($H53="","",TENEMENT!E$9)</f>
        <v/>
      </c>
      <c r="F53" s="10" t="str">
        <f>IF($H53="","",TENEMENT!F$9)</f>
        <v/>
      </c>
      <c r="G53" s="7"/>
      <c r="H53" s="7"/>
      <c r="I53" s="89"/>
      <c r="J53" s="89"/>
      <c r="K53" s="90"/>
      <c r="L53" s="88"/>
      <c r="M53" s="86"/>
      <c r="N53" s="86"/>
      <c r="O53" s="88"/>
      <c r="P53" s="88"/>
      <c r="Q53" s="86"/>
      <c r="R53" s="86"/>
      <c r="S53" s="86"/>
      <c r="T53" s="86"/>
      <c r="U53" s="87"/>
      <c r="V53" s="87"/>
    </row>
    <row r="54" spans="1:22" x14ac:dyDescent="0.2">
      <c r="A54" s="8"/>
      <c r="B54" s="10" t="str">
        <f>IF($H54="","",TENEMENT!B$9)</f>
        <v/>
      </c>
      <c r="C54" s="10" t="str">
        <f>IF($H54="","",TENEMENT!C$9)</f>
        <v/>
      </c>
      <c r="D54" s="10" t="str">
        <f>IF($H54="","",TENEMENT!D$9)</f>
        <v/>
      </c>
      <c r="E54" s="10" t="str">
        <f>IF($H54="","",TENEMENT!E$9)</f>
        <v/>
      </c>
      <c r="F54" s="10" t="str">
        <f>IF($H54="","",TENEMENT!F$9)</f>
        <v/>
      </c>
      <c r="G54" s="7"/>
      <c r="H54" s="7"/>
      <c r="I54" s="89"/>
      <c r="J54" s="89"/>
      <c r="K54" s="90"/>
      <c r="L54" s="88"/>
      <c r="M54" s="86"/>
      <c r="N54" s="86"/>
      <c r="O54" s="88"/>
      <c r="P54" s="88"/>
      <c r="Q54" s="86"/>
      <c r="R54" s="86"/>
      <c r="S54" s="86"/>
      <c r="T54" s="86"/>
      <c r="U54" s="87"/>
      <c r="V54" s="87"/>
    </row>
    <row r="55" spans="1:22" x14ac:dyDescent="0.2">
      <c r="A55" s="8"/>
      <c r="B55" s="10" t="str">
        <f>IF($H55="","",TENEMENT!B$9)</f>
        <v/>
      </c>
      <c r="C55" s="10" t="str">
        <f>IF($H55="","",TENEMENT!C$9)</f>
        <v/>
      </c>
      <c r="D55" s="10" t="str">
        <f>IF($H55="","",TENEMENT!D$9)</f>
        <v/>
      </c>
      <c r="E55" s="10" t="str">
        <f>IF($H55="","",TENEMENT!E$9)</f>
        <v/>
      </c>
      <c r="F55" s="10" t="str">
        <f>IF($H55="","",TENEMENT!F$9)</f>
        <v/>
      </c>
      <c r="G55" s="7"/>
      <c r="H55" s="7"/>
      <c r="I55" s="89"/>
      <c r="J55" s="89"/>
      <c r="K55" s="90"/>
      <c r="L55" s="88"/>
      <c r="M55" s="86"/>
      <c r="N55" s="86"/>
      <c r="O55" s="88"/>
      <c r="P55" s="88"/>
      <c r="Q55" s="86"/>
      <c r="R55" s="86"/>
      <c r="S55" s="86"/>
      <c r="T55" s="86"/>
      <c r="U55" s="87"/>
      <c r="V55" s="87"/>
    </row>
    <row r="56" spans="1:22" x14ac:dyDescent="0.2">
      <c r="A56" s="8"/>
      <c r="B56" s="10" t="str">
        <f>IF($H56="","",TENEMENT!B$9)</f>
        <v/>
      </c>
      <c r="C56" s="10" t="str">
        <f>IF($H56="","",TENEMENT!C$9)</f>
        <v/>
      </c>
      <c r="D56" s="10" t="str">
        <f>IF($H56="","",TENEMENT!D$9)</f>
        <v/>
      </c>
      <c r="E56" s="10" t="str">
        <f>IF($H56="","",TENEMENT!E$9)</f>
        <v/>
      </c>
      <c r="F56" s="10" t="str">
        <f>IF($H56="","",TENEMENT!F$9)</f>
        <v/>
      </c>
      <c r="G56" s="7"/>
      <c r="H56" s="7"/>
      <c r="I56" s="89"/>
      <c r="J56" s="89"/>
      <c r="K56" s="90"/>
      <c r="L56" s="88"/>
      <c r="M56" s="86"/>
      <c r="N56" s="86"/>
      <c r="O56" s="88"/>
      <c r="P56" s="88"/>
      <c r="Q56" s="86"/>
      <c r="R56" s="86"/>
      <c r="S56" s="86"/>
      <c r="T56" s="86"/>
      <c r="U56" s="87"/>
      <c r="V56" s="87"/>
    </row>
    <row r="57" spans="1:22" x14ac:dyDescent="0.2">
      <c r="A57" s="8"/>
      <c r="B57" s="10" t="str">
        <f>IF($H57="","",TENEMENT!B$9)</f>
        <v/>
      </c>
      <c r="C57" s="10" t="str">
        <f>IF($H57="","",TENEMENT!C$9)</f>
        <v/>
      </c>
      <c r="D57" s="10" t="str">
        <f>IF($H57="","",TENEMENT!D$9)</f>
        <v/>
      </c>
      <c r="E57" s="10" t="str">
        <f>IF($H57="","",TENEMENT!E$9)</f>
        <v/>
      </c>
      <c r="F57" s="10" t="str">
        <f>IF($H57="","",TENEMENT!F$9)</f>
        <v/>
      </c>
      <c r="G57" s="7"/>
      <c r="H57" s="7"/>
      <c r="I57" s="89"/>
      <c r="J57" s="89"/>
      <c r="K57" s="90"/>
      <c r="L57" s="88"/>
      <c r="M57" s="86"/>
      <c r="N57" s="86"/>
      <c r="O57" s="88"/>
      <c r="P57" s="88"/>
      <c r="Q57" s="86"/>
      <c r="R57" s="86"/>
      <c r="S57" s="86"/>
      <c r="T57" s="86"/>
      <c r="U57" s="87"/>
      <c r="V57" s="87"/>
    </row>
    <row r="58" spans="1:22" x14ac:dyDescent="0.2">
      <c r="A58" s="8"/>
      <c r="B58" s="10" t="str">
        <f>IF($H58="","",TENEMENT!B$9)</f>
        <v/>
      </c>
      <c r="C58" s="10" t="str">
        <f>IF($H58="","",TENEMENT!C$9)</f>
        <v/>
      </c>
      <c r="D58" s="10" t="str">
        <f>IF($H58="","",TENEMENT!D$9)</f>
        <v/>
      </c>
      <c r="E58" s="10" t="str">
        <f>IF($H58="","",TENEMENT!E$9)</f>
        <v/>
      </c>
      <c r="F58" s="10" t="str">
        <f>IF($H58="","",TENEMENT!F$9)</f>
        <v/>
      </c>
      <c r="G58" s="7"/>
      <c r="H58" s="7"/>
      <c r="I58" s="89"/>
      <c r="J58" s="89"/>
      <c r="K58" s="90"/>
      <c r="L58" s="88"/>
      <c r="M58" s="86"/>
      <c r="N58" s="86"/>
      <c r="O58" s="88"/>
      <c r="P58" s="88"/>
      <c r="Q58" s="86"/>
      <c r="R58" s="86"/>
      <c r="S58" s="86"/>
      <c r="T58" s="86"/>
      <c r="U58" s="87"/>
      <c r="V58" s="87"/>
    </row>
    <row r="59" spans="1:22" x14ac:dyDescent="0.2">
      <c r="A59" s="8"/>
      <c r="B59" s="10" t="str">
        <f>IF($H59="","",TENEMENT!B$9)</f>
        <v/>
      </c>
      <c r="C59" s="10" t="str">
        <f>IF($H59="","",TENEMENT!C$9)</f>
        <v/>
      </c>
      <c r="D59" s="10" t="str">
        <f>IF($H59="","",TENEMENT!D$9)</f>
        <v/>
      </c>
      <c r="E59" s="10" t="str">
        <f>IF($H59="","",TENEMENT!E$9)</f>
        <v/>
      </c>
      <c r="F59" s="10" t="str">
        <f>IF($H59="","",TENEMENT!F$9)</f>
        <v/>
      </c>
      <c r="G59" s="7"/>
      <c r="H59" s="7"/>
      <c r="I59" s="89"/>
      <c r="J59" s="89"/>
      <c r="K59" s="90"/>
      <c r="L59" s="88"/>
      <c r="M59" s="86"/>
      <c r="N59" s="86"/>
      <c r="O59" s="88"/>
      <c r="P59" s="88"/>
      <c r="Q59" s="86"/>
      <c r="R59" s="86"/>
      <c r="S59" s="86"/>
      <c r="T59" s="86"/>
      <c r="U59" s="87"/>
      <c r="V59" s="87"/>
    </row>
    <row r="60" spans="1:22" x14ac:dyDescent="0.2">
      <c r="A60" s="8"/>
      <c r="B60" s="10" t="str">
        <f>IF($H60="","",TENEMENT!B$9)</f>
        <v/>
      </c>
      <c r="C60" s="10" t="str">
        <f>IF($H60="","",TENEMENT!C$9)</f>
        <v/>
      </c>
      <c r="D60" s="10" t="str">
        <f>IF($H60="","",TENEMENT!D$9)</f>
        <v/>
      </c>
      <c r="E60" s="10" t="str">
        <f>IF($H60="","",TENEMENT!E$9)</f>
        <v/>
      </c>
      <c r="F60" s="10" t="str">
        <f>IF($H60="","",TENEMENT!F$9)</f>
        <v/>
      </c>
      <c r="G60" s="7"/>
      <c r="H60" s="7"/>
      <c r="I60" s="89"/>
      <c r="J60" s="89"/>
      <c r="K60" s="90"/>
      <c r="L60" s="88"/>
      <c r="M60" s="86"/>
      <c r="N60" s="86"/>
      <c r="O60" s="88"/>
      <c r="P60" s="88"/>
      <c r="Q60" s="86"/>
      <c r="R60" s="86"/>
      <c r="S60" s="86"/>
      <c r="T60" s="86"/>
      <c r="U60" s="87"/>
      <c r="V60" s="87"/>
    </row>
    <row r="61" spans="1:22" x14ac:dyDescent="0.2">
      <c r="A61" s="8"/>
      <c r="B61" s="10" t="str">
        <f>IF($H61="","",TENEMENT!B$9)</f>
        <v/>
      </c>
      <c r="C61" s="10" t="str">
        <f>IF($H61="","",TENEMENT!C$9)</f>
        <v/>
      </c>
      <c r="D61" s="10" t="str">
        <f>IF($H61="","",TENEMENT!D$9)</f>
        <v/>
      </c>
      <c r="E61" s="10" t="str">
        <f>IF($H61="","",TENEMENT!E$9)</f>
        <v/>
      </c>
      <c r="F61" s="10" t="str">
        <f>IF($H61="","",TENEMENT!F$9)</f>
        <v/>
      </c>
      <c r="G61" s="7"/>
      <c r="H61" s="7"/>
      <c r="I61" s="89"/>
      <c r="J61" s="89"/>
      <c r="K61" s="90"/>
      <c r="L61" s="88"/>
      <c r="M61" s="86"/>
      <c r="N61" s="86"/>
      <c r="O61" s="88"/>
      <c r="P61" s="88"/>
      <c r="Q61" s="86"/>
      <c r="R61" s="86"/>
      <c r="S61" s="86"/>
      <c r="T61" s="86"/>
      <c r="U61" s="87"/>
      <c r="V61" s="87"/>
    </row>
    <row r="62" spans="1:22" x14ac:dyDescent="0.2">
      <c r="A62" s="8"/>
      <c r="B62" s="10" t="str">
        <f>IF($H62="","",TENEMENT!B$9)</f>
        <v/>
      </c>
      <c r="C62" s="10" t="str">
        <f>IF($H62="","",TENEMENT!C$9)</f>
        <v/>
      </c>
      <c r="D62" s="10" t="str">
        <f>IF($H62="","",TENEMENT!D$9)</f>
        <v/>
      </c>
      <c r="E62" s="10" t="str">
        <f>IF($H62="","",TENEMENT!E$9)</f>
        <v/>
      </c>
      <c r="F62" s="10" t="str">
        <f>IF($H62="","",TENEMENT!F$9)</f>
        <v/>
      </c>
      <c r="G62" s="7"/>
      <c r="H62" s="7"/>
      <c r="I62" s="89"/>
      <c r="J62" s="89"/>
      <c r="K62" s="90"/>
      <c r="L62" s="88"/>
      <c r="M62" s="86"/>
      <c r="N62" s="86"/>
      <c r="O62" s="88"/>
      <c r="P62" s="88"/>
      <c r="Q62" s="86"/>
      <c r="R62" s="86"/>
      <c r="S62" s="86"/>
      <c r="T62" s="86"/>
      <c r="U62" s="87"/>
      <c r="V62" s="87"/>
    </row>
    <row r="63" spans="1:22" x14ac:dyDescent="0.2">
      <c r="A63" s="8"/>
      <c r="B63" s="10" t="str">
        <f>IF($H63="","",TENEMENT!B$9)</f>
        <v/>
      </c>
      <c r="C63" s="10" t="str">
        <f>IF($H63="","",TENEMENT!C$9)</f>
        <v/>
      </c>
      <c r="D63" s="10" t="str">
        <f>IF($H63="","",TENEMENT!D$9)</f>
        <v/>
      </c>
      <c r="E63" s="10" t="str">
        <f>IF($H63="","",TENEMENT!E$9)</f>
        <v/>
      </c>
      <c r="F63" s="10" t="str">
        <f>IF($H63="","",TENEMENT!F$9)</f>
        <v/>
      </c>
      <c r="G63" s="7"/>
      <c r="H63" s="7"/>
      <c r="I63" s="89"/>
      <c r="J63" s="89"/>
      <c r="K63" s="90"/>
      <c r="L63" s="88"/>
      <c r="M63" s="86"/>
      <c r="N63" s="86"/>
      <c r="O63" s="88"/>
      <c r="P63" s="88"/>
      <c r="Q63" s="86"/>
      <c r="R63" s="86"/>
      <c r="S63" s="86"/>
      <c r="T63" s="86"/>
      <c r="U63" s="87"/>
      <c r="V63" s="87"/>
    </row>
    <row r="64" spans="1:22" x14ac:dyDescent="0.2">
      <c r="A64" s="8"/>
      <c r="B64" s="10" t="str">
        <f>IF($H64="","",TENEMENT!B$9)</f>
        <v/>
      </c>
      <c r="C64" s="10" t="str">
        <f>IF($H64="","",TENEMENT!C$9)</f>
        <v/>
      </c>
      <c r="D64" s="10" t="str">
        <f>IF($H64="","",TENEMENT!D$9)</f>
        <v/>
      </c>
      <c r="E64" s="10" t="str">
        <f>IF($H64="","",TENEMENT!E$9)</f>
        <v/>
      </c>
      <c r="F64" s="10" t="str">
        <f>IF($H64="","",TENEMENT!F$9)</f>
        <v/>
      </c>
      <c r="G64" s="7"/>
      <c r="H64" s="7"/>
      <c r="I64" s="89"/>
      <c r="J64" s="89"/>
      <c r="K64" s="90"/>
      <c r="L64" s="88"/>
      <c r="M64" s="86"/>
      <c r="N64" s="86"/>
      <c r="O64" s="88"/>
      <c r="P64" s="88"/>
      <c r="Q64" s="86"/>
      <c r="R64" s="86"/>
      <c r="S64" s="86"/>
      <c r="T64" s="86"/>
      <c r="U64" s="87"/>
      <c r="V64" s="87"/>
    </row>
    <row r="65" spans="1:22" x14ac:dyDescent="0.2">
      <c r="A65" s="8"/>
      <c r="B65" s="10" t="str">
        <f>IF($H65="","",TENEMENT!B$9)</f>
        <v/>
      </c>
      <c r="C65" s="10" t="str">
        <f>IF($H65="","",TENEMENT!C$9)</f>
        <v/>
      </c>
      <c r="D65" s="10" t="str">
        <f>IF($H65="","",TENEMENT!D$9)</f>
        <v/>
      </c>
      <c r="E65" s="10" t="str">
        <f>IF($H65="","",TENEMENT!E$9)</f>
        <v/>
      </c>
      <c r="F65" s="10" t="str">
        <f>IF($H65="","",TENEMENT!F$9)</f>
        <v/>
      </c>
      <c r="G65" s="7"/>
      <c r="H65" s="7"/>
      <c r="I65" s="89"/>
      <c r="J65" s="89"/>
      <c r="K65" s="90"/>
      <c r="L65" s="88"/>
      <c r="M65" s="86"/>
      <c r="N65" s="86"/>
      <c r="O65" s="88"/>
      <c r="P65" s="88"/>
      <c r="Q65" s="86"/>
      <c r="R65" s="86"/>
      <c r="S65" s="86"/>
      <c r="T65" s="86"/>
      <c r="U65" s="87"/>
      <c r="V65" s="87"/>
    </row>
    <row r="66" spans="1:22" x14ac:dyDescent="0.2">
      <c r="A66" s="8"/>
      <c r="B66" s="10" t="str">
        <f>IF($H66="","",TENEMENT!B$9)</f>
        <v/>
      </c>
      <c r="C66" s="10" t="str">
        <f>IF($H66="","",TENEMENT!C$9)</f>
        <v/>
      </c>
      <c r="D66" s="10" t="str">
        <f>IF($H66="","",TENEMENT!D$9)</f>
        <v/>
      </c>
      <c r="E66" s="10" t="str">
        <f>IF($H66="","",TENEMENT!E$9)</f>
        <v/>
      </c>
      <c r="F66" s="10" t="str">
        <f>IF($H66="","",TENEMENT!F$9)</f>
        <v/>
      </c>
      <c r="G66" s="7"/>
      <c r="H66" s="7"/>
      <c r="I66" s="89"/>
      <c r="J66" s="89"/>
      <c r="K66" s="90"/>
      <c r="L66" s="88"/>
      <c r="M66" s="86"/>
      <c r="N66" s="86"/>
      <c r="O66" s="88"/>
      <c r="P66" s="88"/>
      <c r="Q66" s="86"/>
      <c r="R66" s="86"/>
      <c r="S66" s="86"/>
      <c r="T66" s="86"/>
      <c r="U66" s="87"/>
      <c r="V66" s="87"/>
    </row>
    <row r="67" spans="1:22" x14ac:dyDescent="0.2">
      <c r="A67" s="8"/>
      <c r="B67" s="10" t="str">
        <f>IF($H67="","",TENEMENT!B$9)</f>
        <v/>
      </c>
      <c r="C67" s="10" t="str">
        <f>IF($H67="","",TENEMENT!C$9)</f>
        <v/>
      </c>
      <c r="D67" s="10" t="str">
        <f>IF($H67="","",TENEMENT!D$9)</f>
        <v/>
      </c>
      <c r="E67" s="10" t="str">
        <f>IF($H67="","",TENEMENT!E$9)</f>
        <v/>
      </c>
      <c r="F67" s="10" t="str">
        <f>IF($H67="","",TENEMENT!F$9)</f>
        <v/>
      </c>
      <c r="G67" s="7"/>
      <c r="H67" s="7"/>
      <c r="I67" s="89"/>
      <c r="J67" s="89"/>
      <c r="K67" s="90"/>
      <c r="L67" s="88"/>
      <c r="M67" s="86"/>
      <c r="N67" s="86"/>
      <c r="O67" s="88"/>
      <c r="P67" s="88"/>
      <c r="Q67" s="86"/>
      <c r="R67" s="86"/>
      <c r="S67" s="86"/>
      <c r="T67" s="86"/>
      <c r="U67" s="87"/>
      <c r="V67" s="87"/>
    </row>
    <row r="68" spans="1:22" x14ac:dyDescent="0.2">
      <c r="A68" s="8"/>
      <c r="B68" s="10" t="str">
        <f>IF($H68="","",TENEMENT!B$9)</f>
        <v/>
      </c>
      <c r="C68" s="10" t="str">
        <f>IF($H68="","",TENEMENT!C$9)</f>
        <v/>
      </c>
      <c r="D68" s="10" t="str">
        <f>IF($H68="","",TENEMENT!D$9)</f>
        <v/>
      </c>
      <c r="E68" s="10" t="str">
        <f>IF($H68="","",TENEMENT!E$9)</f>
        <v/>
      </c>
      <c r="F68" s="10" t="str">
        <f>IF($H68="","",TENEMENT!F$9)</f>
        <v/>
      </c>
      <c r="G68" s="7"/>
      <c r="H68" s="7"/>
      <c r="I68" s="89"/>
      <c r="J68" s="89"/>
      <c r="K68" s="90"/>
      <c r="L68" s="88"/>
      <c r="M68" s="86"/>
      <c r="N68" s="86"/>
      <c r="O68" s="88"/>
      <c r="P68" s="88"/>
      <c r="Q68" s="86"/>
      <c r="R68" s="86"/>
      <c r="S68" s="86"/>
      <c r="T68" s="86"/>
      <c r="U68" s="87"/>
      <c r="V68" s="87"/>
    </row>
    <row r="69" spans="1:22" x14ac:dyDescent="0.2">
      <c r="A69" s="8"/>
      <c r="B69" s="10" t="str">
        <f>IF($H69="","",TENEMENT!B$9)</f>
        <v/>
      </c>
      <c r="C69" s="10" t="str">
        <f>IF($H69="","",TENEMENT!C$9)</f>
        <v/>
      </c>
      <c r="D69" s="10" t="str">
        <f>IF($H69="","",TENEMENT!D$9)</f>
        <v/>
      </c>
      <c r="E69" s="10" t="str">
        <f>IF($H69="","",TENEMENT!E$9)</f>
        <v/>
      </c>
      <c r="F69" s="10" t="str">
        <f>IF($H69="","",TENEMENT!F$9)</f>
        <v/>
      </c>
      <c r="G69" s="7"/>
      <c r="H69" s="7"/>
      <c r="I69" s="89"/>
      <c r="J69" s="89"/>
      <c r="K69" s="90"/>
      <c r="L69" s="88"/>
      <c r="M69" s="86"/>
      <c r="N69" s="86"/>
      <c r="O69" s="88"/>
      <c r="P69" s="88"/>
      <c r="Q69" s="86"/>
      <c r="R69" s="86"/>
      <c r="S69" s="86"/>
      <c r="T69" s="86"/>
      <c r="U69" s="87"/>
      <c r="V69" s="87"/>
    </row>
    <row r="70" spans="1:22" x14ac:dyDescent="0.2">
      <c r="A70" s="8"/>
      <c r="B70" s="10" t="str">
        <f>IF($H70="","",TENEMENT!B$9)</f>
        <v/>
      </c>
      <c r="C70" s="10" t="str">
        <f>IF($H70="","",TENEMENT!C$9)</f>
        <v/>
      </c>
      <c r="D70" s="10" t="str">
        <f>IF($H70="","",TENEMENT!D$9)</f>
        <v/>
      </c>
      <c r="E70" s="10" t="str">
        <f>IF($H70="","",TENEMENT!E$9)</f>
        <v/>
      </c>
      <c r="F70" s="10" t="str">
        <f>IF($H70="","",TENEMENT!F$9)</f>
        <v/>
      </c>
      <c r="G70" s="7"/>
      <c r="H70" s="7"/>
      <c r="I70" s="89"/>
      <c r="J70" s="89"/>
      <c r="K70" s="90"/>
      <c r="L70" s="88"/>
      <c r="M70" s="86"/>
      <c r="N70" s="86"/>
      <c r="O70" s="88"/>
      <c r="P70" s="88"/>
      <c r="Q70" s="86"/>
      <c r="R70" s="86"/>
      <c r="S70" s="86"/>
      <c r="T70" s="86"/>
      <c r="U70" s="87"/>
      <c r="V70" s="87"/>
    </row>
    <row r="71" spans="1:22" x14ac:dyDescent="0.2">
      <c r="A71" s="8"/>
      <c r="B71" s="10" t="str">
        <f>IF($H71="","",TENEMENT!B$9)</f>
        <v/>
      </c>
      <c r="C71" s="10" t="str">
        <f>IF($H71="","",TENEMENT!C$9)</f>
        <v/>
      </c>
      <c r="D71" s="10" t="str">
        <f>IF($H71="","",TENEMENT!D$9)</f>
        <v/>
      </c>
      <c r="E71" s="10" t="str">
        <f>IF($H71="","",TENEMENT!E$9)</f>
        <v/>
      </c>
      <c r="F71" s="10" t="str">
        <f>IF($H71="","",TENEMENT!F$9)</f>
        <v/>
      </c>
      <c r="G71" s="7"/>
      <c r="H71" s="7"/>
      <c r="I71" s="89"/>
      <c r="J71" s="89"/>
      <c r="K71" s="90"/>
      <c r="L71" s="88"/>
      <c r="M71" s="86"/>
      <c r="N71" s="86"/>
      <c r="O71" s="88"/>
      <c r="P71" s="88"/>
      <c r="Q71" s="86"/>
      <c r="R71" s="86"/>
      <c r="S71" s="86"/>
      <c r="T71" s="86"/>
      <c r="U71" s="87"/>
      <c r="V71" s="87"/>
    </row>
    <row r="72" spans="1:22" x14ac:dyDescent="0.2">
      <c r="A72" s="8"/>
      <c r="B72" s="10" t="str">
        <f>IF($H72="","",TENEMENT!B$9)</f>
        <v/>
      </c>
      <c r="C72" s="10" t="str">
        <f>IF($H72="","",TENEMENT!C$9)</f>
        <v/>
      </c>
      <c r="D72" s="10" t="str">
        <f>IF($H72="","",TENEMENT!D$9)</f>
        <v/>
      </c>
      <c r="E72" s="10" t="str">
        <f>IF($H72="","",TENEMENT!E$9)</f>
        <v/>
      </c>
      <c r="F72" s="10" t="str">
        <f>IF($H72="","",TENEMENT!F$9)</f>
        <v/>
      </c>
      <c r="G72" s="7"/>
      <c r="H72" s="7"/>
      <c r="I72" s="89"/>
      <c r="J72" s="89"/>
      <c r="K72" s="90"/>
      <c r="L72" s="88"/>
      <c r="M72" s="86"/>
      <c r="N72" s="86"/>
      <c r="O72" s="88"/>
      <c r="P72" s="88"/>
      <c r="Q72" s="86"/>
      <c r="R72" s="86"/>
      <c r="S72" s="86"/>
      <c r="T72" s="86"/>
      <c r="U72" s="87"/>
      <c r="V72" s="87"/>
    </row>
    <row r="73" spans="1:22" x14ac:dyDescent="0.2">
      <c r="A73" s="8"/>
      <c r="B73" s="10" t="str">
        <f>IF($H73="","",TENEMENT!B$9)</f>
        <v/>
      </c>
      <c r="C73" s="10" t="str">
        <f>IF($H73="","",TENEMENT!C$9)</f>
        <v/>
      </c>
      <c r="D73" s="10" t="str">
        <f>IF($H73="","",TENEMENT!D$9)</f>
        <v/>
      </c>
      <c r="E73" s="10" t="str">
        <f>IF($H73="","",TENEMENT!E$9)</f>
        <v/>
      </c>
      <c r="F73" s="10" t="str">
        <f>IF($H73="","",TENEMENT!F$9)</f>
        <v/>
      </c>
      <c r="G73" s="7"/>
      <c r="H73" s="7"/>
      <c r="I73" s="89"/>
      <c r="J73" s="89"/>
      <c r="K73" s="90"/>
      <c r="L73" s="88"/>
      <c r="M73" s="86"/>
      <c r="N73" s="86"/>
      <c r="O73" s="88"/>
      <c r="P73" s="88"/>
      <c r="Q73" s="86"/>
      <c r="R73" s="86"/>
      <c r="S73" s="86"/>
      <c r="T73" s="86"/>
      <c r="U73" s="87"/>
      <c r="V73" s="87"/>
    </row>
    <row r="74" spans="1:22" x14ac:dyDescent="0.2">
      <c r="A74" s="8"/>
      <c r="B74" s="10" t="str">
        <f>IF($H74="","",TENEMENT!B$9)</f>
        <v/>
      </c>
      <c r="C74" s="10" t="str">
        <f>IF($H74="","",TENEMENT!C$9)</f>
        <v/>
      </c>
      <c r="D74" s="10" t="str">
        <f>IF($H74="","",TENEMENT!D$9)</f>
        <v/>
      </c>
      <c r="E74" s="10" t="str">
        <f>IF($H74="","",TENEMENT!E$9)</f>
        <v/>
      </c>
      <c r="F74" s="10" t="str">
        <f>IF($H74="","",TENEMENT!F$9)</f>
        <v/>
      </c>
      <c r="G74" s="7"/>
      <c r="H74" s="7"/>
      <c r="I74" s="89"/>
      <c r="J74" s="89"/>
      <c r="K74" s="90"/>
      <c r="L74" s="88"/>
      <c r="M74" s="86"/>
      <c r="N74" s="86"/>
      <c r="O74" s="88"/>
      <c r="P74" s="88"/>
      <c r="Q74" s="86"/>
      <c r="R74" s="86"/>
      <c r="S74" s="86"/>
      <c r="T74" s="86"/>
      <c r="U74" s="87"/>
      <c r="V74" s="87"/>
    </row>
    <row r="75" spans="1:22" x14ac:dyDescent="0.2">
      <c r="A75" s="8"/>
      <c r="B75" s="10" t="str">
        <f>IF($H75="","",TENEMENT!B$9)</f>
        <v/>
      </c>
      <c r="C75" s="10" t="str">
        <f>IF($H75="","",TENEMENT!C$9)</f>
        <v/>
      </c>
      <c r="D75" s="10" t="str">
        <f>IF($H75="","",TENEMENT!D$9)</f>
        <v/>
      </c>
      <c r="E75" s="10" t="str">
        <f>IF($H75="","",TENEMENT!E$9)</f>
        <v/>
      </c>
      <c r="F75" s="10" t="str">
        <f>IF($H75="","",TENEMENT!F$9)</f>
        <v/>
      </c>
      <c r="G75" s="7"/>
      <c r="H75" s="7"/>
      <c r="I75" s="89"/>
      <c r="J75" s="89"/>
      <c r="K75" s="90"/>
      <c r="L75" s="88"/>
      <c r="M75" s="86"/>
      <c r="N75" s="86"/>
      <c r="O75" s="88"/>
      <c r="P75" s="88"/>
      <c r="Q75" s="86"/>
      <c r="R75" s="86"/>
      <c r="S75" s="86"/>
      <c r="T75" s="86"/>
      <c r="U75" s="87"/>
      <c r="V75" s="87"/>
    </row>
    <row r="76" spans="1:22" x14ac:dyDescent="0.2">
      <c r="A76" s="8"/>
      <c r="B76" s="10" t="str">
        <f>IF($H76="","",TENEMENT!B$9)</f>
        <v/>
      </c>
      <c r="C76" s="10" t="str">
        <f>IF($H76="","",TENEMENT!C$9)</f>
        <v/>
      </c>
      <c r="D76" s="10" t="str">
        <f>IF($H76="","",TENEMENT!D$9)</f>
        <v/>
      </c>
      <c r="E76" s="10" t="str">
        <f>IF($H76="","",TENEMENT!E$9)</f>
        <v/>
      </c>
      <c r="F76" s="10" t="str">
        <f>IF($H76="","",TENEMENT!F$9)</f>
        <v/>
      </c>
      <c r="G76" s="7"/>
      <c r="H76" s="7"/>
      <c r="I76" s="89"/>
      <c r="J76" s="89"/>
      <c r="K76" s="90"/>
      <c r="L76" s="88"/>
      <c r="M76" s="86"/>
      <c r="N76" s="86"/>
      <c r="O76" s="88"/>
      <c r="P76" s="88"/>
      <c r="Q76" s="86"/>
      <c r="R76" s="86"/>
      <c r="S76" s="86"/>
      <c r="T76" s="86"/>
      <c r="U76" s="87"/>
      <c r="V76" s="87"/>
    </row>
    <row r="77" spans="1:22" x14ac:dyDescent="0.2">
      <c r="A77" s="8"/>
      <c r="B77" s="10" t="str">
        <f>IF($H77="","",TENEMENT!B$9)</f>
        <v/>
      </c>
      <c r="C77" s="10" t="str">
        <f>IF($H77="","",TENEMENT!C$9)</f>
        <v/>
      </c>
      <c r="D77" s="10" t="str">
        <f>IF($H77="","",TENEMENT!D$9)</f>
        <v/>
      </c>
      <c r="E77" s="10" t="str">
        <f>IF($H77="","",TENEMENT!E$9)</f>
        <v/>
      </c>
      <c r="F77" s="10" t="str">
        <f>IF($H77="","",TENEMENT!F$9)</f>
        <v/>
      </c>
      <c r="G77" s="7"/>
      <c r="H77" s="7"/>
      <c r="I77" s="89"/>
      <c r="J77" s="89"/>
      <c r="K77" s="90"/>
      <c r="L77" s="88"/>
      <c r="M77" s="86"/>
      <c r="N77" s="86"/>
      <c r="O77" s="88"/>
      <c r="P77" s="88"/>
      <c r="Q77" s="86"/>
      <c r="R77" s="86"/>
      <c r="S77" s="86"/>
      <c r="T77" s="86"/>
      <c r="U77" s="87"/>
      <c r="V77" s="87"/>
    </row>
    <row r="78" spans="1:22" x14ac:dyDescent="0.2">
      <c r="A78" s="8"/>
      <c r="B78" s="10" t="str">
        <f>IF($H78="","",TENEMENT!B$9)</f>
        <v/>
      </c>
      <c r="C78" s="10" t="str">
        <f>IF($H78="","",TENEMENT!C$9)</f>
        <v/>
      </c>
      <c r="D78" s="10" t="str">
        <f>IF($H78="","",TENEMENT!D$9)</f>
        <v/>
      </c>
      <c r="E78" s="10" t="str">
        <f>IF($H78="","",TENEMENT!E$9)</f>
        <v/>
      </c>
      <c r="F78" s="10" t="str">
        <f>IF($H78="","",TENEMENT!F$9)</f>
        <v/>
      </c>
      <c r="G78" s="7"/>
      <c r="H78" s="7"/>
      <c r="I78" s="89"/>
      <c r="J78" s="89"/>
      <c r="K78" s="90"/>
      <c r="L78" s="88"/>
      <c r="M78" s="86"/>
      <c r="N78" s="86"/>
      <c r="O78" s="88"/>
      <c r="P78" s="88"/>
      <c r="Q78" s="86"/>
      <c r="R78" s="86"/>
      <c r="S78" s="86"/>
      <c r="T78" s="86"/>
      <c r="U78" s="87"/>
      <c r="V78" s="87"/>
    </row>
    <row r="79" spans="1:22" x14ac:dyDescent="0.2">
      <c r="A79" s="8"/>
      <c r="B79" s="10" t="str">
        <f>IF($H79="","",TENEMENT!B$9)</f>
        <v/>
      </c>
      <c r="C79" s="10" t="str">
        <f>IF($H79="","",TENEMENT!C$9)</f>
        <v/>
      </c>
      <c r="D79" s="10" t="str">
        <f>IF($H79="","",TENEMENT!D$9)</f>
        <v/>
      </c>
      <c r="E79" s="10" t="str">
        <f>IF($H79="","",TENEMENT!E$9)</f>
        <v/>
      </c>
      <c r="F79" s="10" t="str">
        <f>IF($H79="","",TENEMENT!F$9)</f>
        <v/>
      </c>
      <c r="G79" s="7"/>
      <c r="H79" s="7"/>
      <c r="I79" s="89"/>
      <c r="J79" s="89"/>
      <c r="K79" s="90"/>
      <c r="L79" s="88"/>
      <c r="M79" s="86"/>
      <c r="N79" s="86"/>
      <c r="O79" s="88"/>
      <c r="P79" s="88"/>
      <c r="Q79" s="86"/>
      <c r="R79" s="86"/>
      <c r="S79" s="86"/>
      <c r="T79" s="86"/>
      <c r="U79" s="87"/>
      <c r="V79" s="87"/>
    </row>
    <row r="80" spans="1:22" x14ac:dyDescent="0.2">
      <c r="A80" s="8"/>
      <c r="B80" s="10" t="str">
        <f>IF($H80="","",TENEMENT!B$9)</f>
        <v/>
      </c>
      <c r="C80" s="10" t="str">
        <f>IF($H80="","",TENEMENT!C$9)</f>
        <v/>
      </c>
      <c r="D80" s="10" t="str">
        <f>IF($H80="","",TENEMENT!D$9)</f>
        <v/>
      </c>
      <c r="E80" s="10" t="str">
        <f>IF($H80="","",TENEMENT!E$9)</f>
        <v/>
      </c>
      <c r="F80" s="10" t="str">
        <f>IF($H80="","",TENEMENT!F$9)</f>
        <v/>
      </c>
      <c r="G80" s="7"/>
      <c r="H80" s="7"/>
      <c r="I80" s="89"/>
      <c r="J80" s="89"/>
      <c r="K80" s="90"/>
      <c r="L80" s="88"/>
      <c r="M80" s="86"/>
      <c r="N80" s="86"/>
      <c r="O80" s="88"/>
      <c r="P80" s="88"/>
      <c r="Q80" s="86"/>
      <c r="R80" s="86"/>
      <c r="S80" s="86"/>
      <c r="T80" s="86"/>
      <c r="U80" s="87"/>
      <c r="V80" s="87"/>
    </row>
    <row r="81" spans="1:22" x14ac:dyDescent="0.2">
      <c r="A81" s="8"/>
      <c r="B81" s="10" t="str">
        <f>IF($H81="","",TENEMENT!B$9)</f>
        <v/>
      </c>
      <c r="C81" s="10" t="str">
        <f>IF($H81="","",TENEMENT!C$9)</f>
        <v/>
      </c>
      <c r="D81" s="10" t="str">
        <f>IF($H81="","",TENEMENT!D$9)</f>
        <v/>
      </c>
      <c r="E81" s="10" t="str">
        <f>IF($H81="","",TENEMENT!E$9)</f>
        <v/>
      </c>
      <c r="F81" s="10" t="str">
        <f>IF($H81="","",TENEMENT!F$9)</f>
        <v/>
      </c>
      <c r="G81" s="7"/>
      <c r="H81" s="7"/>
      <c r="I81" s="89"/>
      <c r="J81" s="89"/>
      <c r="K81" s="90"/>
      <c r="L81" s="88"/>
      <c r="M81" s="86"/>
      <c r="N81" s="86"/>
      <c r="O81" s="88"/>
      <c r="P81" s="88"/>
      <c r="Q81" s="86"/>
      <c r="R81" s="86"/>
      <c r="S81" s="86"/>
      <c r="T81" s="86"/>
      <c r="U81" s="87"/>
      <c r="V81" s="87"/>
    </row>
    <row r="82" spans="1:22" x14ac:dyDescent="0.2">
      <c r="A82" s="8"/>
      <c r="B82" s="10" t="str">
        <f>IF($H82="","",TENEMENT!B$9)</f>
        <v/>
      </c>
      <c r="C82" s="10" t="str">
        <f>IF($H82="","",TENEMENT!C$9)</f>
        <v/>
      </c>
      <c r="D82" s="10" t="str">
        <f>IF($H82="","",TENEMENT!D$9)</f>
        <v/>
      </c>
      <c r="E82" s="10" t="str">
        <f>IF($H82="","",TENEMENT!E$9)</f>
        <v/>
      </c>
      <c r="F82" s="10" t="str">
        <f>IF($H82="","",TENEMENT!F$9)</f>
        <v/>
      </c>
      <c r="G82" s="7"/>
      <c r="H82" s="7"/>
      <c r="I82" s="89"/>
      <c r="J82" s="89"/>
      <c r="K82" s="90"/>
      <c r="L82" s="88"/>
      <c r="M82" s="86"/>
      <c r="N82" s="86"/>
      <c r="O82" s="88"/>
      <c r="P82" s="88"/>
      <c r="Q82" s="86"/>
      <c r="R82" s="86"/>
      <c r="S82" s="86"/>
      <c r="T82" s="86"/>
      <c r="U82" s="87"/>
      <c r="V82" s="87"/>
    </row>
    <row r="83" spans="1:22" x14ac:dyDescent="0.2">
      <c r="A83" s="8"/>
      <c r="B83" s="10" t="str">
        <f>IF($H83="","",TENEMENT!B$9)</f>
        <v/>
      </c>
      <c r="C83" s="10" t="str">
        <f>IF($H83="","",TENEMENT!C$9)</f>
        <v/>
      </c>
      <c r="D83" s="10" t="str">
        <f>IF($H83="","",TENEMENT!D$9)</f>
        <v/>
      </c>
      <c r="E83" s="10" t="str">
        <f>IF($H83="","",TENEMENT!E$9)</f>
        <v/>
      </c>
      <c r="F83" s="10" t="str">
        <f>IF($H83="","",TENEMENT!F$9)</f>
        <v/>
      </c>
      <c r="G83" s="7"/>
      <c r="H83" s="7"/>
      <c r="I83" s="89"/>
      <c r="J83" s="89"/>
      <c r="K83" s="90"/>
      <c r="L83" s="88"/>
      <c r="M83" s="86"/>
      <c r="N83" s="86"/>
      <c r="O83" s="88"/>
      <c r="P83" s="88"/>
      <c r="Q83" s="86"/>
      <c r="R83" s="86"/>
      <c r="S83" s="86"/>
      <c r="T83" s="86"/>
      <c r="U83" s="87"/>
      <c r="V83" s="87"/>
    </row>
    <row r="84" spans="1:22" x14ac:dyDescent="0.2">
      <c r="A84" s="8"/>
      <c r="B84" s="10" t="str">
        <f>IF($H84="","",TENEMENT!B$9)</f>
        <v/>
      </c>
      <c r="C84" s="10" t="str">
        <f>IF($H84="","",TENEMENT!C$9)</f>
        <v/>
      </c>
      <c r="D84" s="10" t="str">
        <f>IF($H84="","",TENEMENT!D$9)</f>
        <v/>
      </c>
      <c r="E84" s="10" t="str">
        <f>IF($H84="","",TENEMENT!E$9)</f>
        <v/>
      </c>
      <c r="F84" s="10" t="str">
        <f>IF($H84="","",TENEMENT!F$9)</f>
        <v/>
      </c>
      <c r="G84" s="7"/>
      <c r="H84" s="7"/>
      <c r="I84" s="89"/>
      <c r="J84" s="89"/>
      <c r="K84" s="90"/>
      <c r="L84" s="88"/>
      <c r="M84" s="86"/>
      <c r="N84" s="86"/>
      <c r="O84" s="88"/>
      <c r="P84" s="88"/>
      <c r="Q84" s="86"/>
      <c r="R84" s="86"/>
      <c r="S84" s="86"/>
      <c r="T84" s="86"/>
      <c r="U84" s="87"/>
      <c r="V84" s="87"/>
    </row>
    <row r="85" spans="1:22" x14ac:dyDescent="0.2">
      <c r="A85" s="8"/>
      <c r="B85" s="10" t="str">
        <f>IF($H85="","",TENEMENT!B$9)</f>
        <v/>
      </c>
      <c r="C85" s="10" t="str">
        <f>IF($H85="","",TENEMENT!C$9)</f>
        <v/>
      </c>
      <c r="D85" s="10" t="str">
        <f>IF($H85="","",TENEMENT!D$9)</f>
        <v/>
      </c>
      <c r="E85" s="10" t="str">
        <f>IF($H85="","",TENEMENT!E$9)</f>
        <v/>
      </c>
      <c r="F85" s="10" t="str">
        <f>IF($H85="","",TENEMENT!F$9)</f>
        <v/>
      </c>
      <c r="G85" s="7"/>
      <c r="H85" s="7"/>
      <c r="I85" s="89"/>
      <c r="J85" s="89"/>
      <c r="K85" s="90"/>
      <c r="L85" s="88"/>
      <c r="M85" s="86"/>
      <c r="N85" s="86"/>
      <c r="O85" s="88"/>
      <c r="P85" s="88"/>
      <c r="Q85" s="86"/>
      <c r="R85" s="86"/>
      <c r="S85" s="86"/>
      <c r="T85" s="86"/>
      <c r="U85" s="87"/>
      <c r="V85" s="87"/>
    </row>
    <row r="86" spans="1:22" x14ac:dyDescent="0.2">
      <c r="A86" s="8"/>
      <c r="B86" s="10" t="str">
        <f>IF($H86="","",TENEMENT!B$9)</f>
        <v/>
      </c>
      <c r="C86" s="10" t="str">
        <f>IF($H86="","",TENEMENT!C$9)</f>
        <v/>
      </c>
      <c r="D86" s="10" t="str">
        <f>IF($H86="","",TENEMENT!D$9)</f>
        <v/>
      </c>
      <c r="E86" s="10" t="str">
        <f>IF($H86="","",TENEMENT!E$9)</f>
        <v/>
      </c>
      <c r="F86" s="10" t="str">
        <f>IF($H86="","",TENEMENT!F$9)</f>
        <v/>
      </c>
      <c r="G86" s="7"/>
      <c r="H86" s="7"/>
      <c r="I86" s="89"/>
      <c r="J86" s="89"/>
      <c r="K86" s="90"/>
      <c r="L86" s="88"/>
      <c r="M86" s="86"/>
      <c r="N86" s="86"/>
      <c r="O86" s="88"/>
      <c r="P86" s="88"/>
      <c r="Q86" s="86"/>
      <c r="R86" s="86"/>
      <c r="S86" s="86"/>
      <c r="T86" s="86"/>
      <c r="U86" s="87"/>
      <c r="V86" s="87"/>
    </row>
    <row r="87" spans="1:22" x14ac:dyDescent="0.2">
      <c r="A87" s="8"/>
      <c r="B87" s="10" t="str">
        <f>IF($H87="","",TENEMENT!B$9)</f>
        <v/>
      </c>
      <c r="C87" s="10" t="str">
        <f>IF($H87="","",TENEMENT!C$9)</f>
        <v/>
      </c>
      <c r="D87" s="10" t="str">
        <f>IF($H87="","",TENEMENT!D$9)</f>
        <v/>
      </c>
      <c r="E87" s="10" t="str">
        <f>IF($H87="","",TENEMENT!E$9)</f>
        <v/>
      </c>
      <c r="F87" s="10" t="str">
        <f>IF($H87="","",TENEMENT!F$9)</f>
        <v/>
      </c>
      <c r="G87" s="7"/>
      <c r="H87" s="7"/>
      <c r="I87" s="89"/>
      <c r="J87" s="89"/>
      <c r="K87" s="90"/>
      <c r="L87" s="88"/>
      <c r="M87" s="86"/>
      <c r="N87" s="86"/>
      <c r="O87" s="88"/>
      <c r="P87" s="88"/>
      <c r="Q87" s="86"/>
      <c r="R87" s="86"/>
      <c r="S87" s="86"/>
      <c r="T87" s="86"/>
      <c r="U87" s="87"/>
      <c r="V87" s="87"/>
    </row>
    <row r="88" spans="1:22" x14ac:dyDescent="0.2">
      <c r="A88" s="8"/>
      <c r="B88" s="10" t="str">
        <f>IF($H88="","",TENEMENT!B$9)</f>
        <v/>
      </c>
      <c r="C88" s="10" t="str">
        <f>IF($H88="","",TENEMENT!C$9)</f>
        <v/>
      </c>
      <c r="D88" s="10" t="str">
        <f>IF($H88="","",TENEMENT!D$9)</f>
        <v/>
      </c>
      <c r="E88" s="10" t="str">
        <f>IF($H88="","",TENEMENT!E$9)</f>
        <v/>
      </c>
      <c r="F88" s="10" t="str">
        <f>IF($H88="","",TENEMENT!F$9)</f>
        <v/>
      </c>
      <c r="G88" s="7"/>
      <c r="H88" s="7"/>
      <c r="I88" s="89"/>
      <c r="J88" s="89"/>
      <c r="K88" s="90"/>
      <c r="L88" s="88"/>
      <c r="M88" s="86"/>
      <c r="N88" s="86"/>
      <c r="O88" s="88"/>
      <c r="P88" s="88"/>
      <c r="Q88" s="86"/>
      <c r="R88" s="86"/>
      <c r="S88" s="86"/>
      <c r="T88" s="86"/>
      <c r="U88" s="87"/>
      <c r="V88" s="87"/>
    </row>
    <row r="89" spans="1:22" x14ac:dyDescent="0.2">
      <c r="A89" s="8"/>
      <c r="B89" s="10" t="str">
        <f>IF($H89="","",TENEMENT!B$9)</f>
        <v/>
      </c>
      <c r="C89" s="10" t="str">
        <f>IF($H89="","",TENEMENT!C$9)</f>
        <v/>
      </c>
      <c r="D89" s="10" t="str">
        <f>IF($H89="","",TENEMENT!D$9)</f>
        <v/>
      </c>
      <c r="E89" s="10" t="str">
        <f>IF($H89="","",TENEMENT!E$9)</f>
        <v/>
      </c>
      <c r="F89" s="10" t="str">
        <f>IF($H89="","",TENEMENT!F$9)</f>
        <v/>
      </c>
      <c r="G89" s="7"/>
      <c r="H89" s="7"/>
      <c r="I89" s="89"/>
      <c r="J89" s="89"/>
      <c r="K89" s="90"/>
      <c r="L89" s="88"/>
      <c r="M89" s="86"/>
      <c r="N89" s="86"/>
      <c r="O89" s="88"/>
      <c r="P89" s="88"/>
      <c r="Q89" s="86"/>
      <c r="R89" s="86"/>
      <c r="S89" s="86"/>
      <c r="T89" s="86"/>
      <c r="U89" s="87"/>
      <c r="V89" s="87"/>
    </row>
    <row r="90" spans="1:22" x14ac:dyDescent="0.2">
      <c r="A90" s="8"/>
      <c r="B90" s="10" t="str">
        <f>IF($H90="","",TENEMENT!B$9)</f>
        <v/>
      </c>
      <c r="C90" s="10" t="str">
        <f>IF($H90="","",TENEMENT!C$9)</f>
        <v/>
      </c>
      <c r="D90" s="10" t="str">
        <f>IF($H90="","",TENEMENT!D$9)</f>
        <v/>
      </c>
      <c r="E90" s="10" t="str">
        <f>IF($H90="","",TENEMENT!E$9)</f>
        <v/>
      </c>
      <c r="F90" s="10" t="str">
        <f>IF($H90="","",TENEMENT!F$9)</f>
        <v/>
      </c>
      <c r="G90" s="7"/>
      <c r="H90" s="7"/>
      <c r="I90" s="89"/>
      <c r="J90" s="89"/>
      <c r="K90" s="90"/>
      <c r="L90" s="88"/>
      <c r="M90" s="86"/>
      <c r="N90" s="86"/>
      <c r="O90" s="88"/>
      <c r="P90" s="88"/>
      <c r="Q90" s="86"/>
      <c r="R90" s="86"/>
      <c r="S90" s="86"/>
      <c r="T90" s="86"/>
      <c r="U90" s="87"/>
      <c r="V90" s="87"/>
    </row>
    <row r="91" spans="1:22" x14ac:dyDescent="0.2">
      <c r="A91" s="8"/>
      <c r="B91" s="10" t="str">
        <f>IF($H91="","",TENEMENT!B$9)</f>
        <v/>
      </c>
      <c r="C91" s="10" t="str">
        <f>IF($H91="","",TENEMENT!C$9)</f>
        <v/>
      </c>
      <c r="D91" s="10" t="str">
        <f>IF($H91="","",TENEMENT!D$9)</f>
        <v/>
      </c>
      <c r="E91" s="10" t="str">
        <f>IF($H91="","",TENEMENT!E$9)</f>
        <v/>
      </c>
      <c r="F91" s="10" t="str">
        <f>IF($H91="","",TENEMENT!F$9)</f>
        <v/>
      </c>
      <c r="G91" s="7"/>
      <c r="H91" s="7"/>
      <c r="I91" s="89"/>
      <c r="J91" s="89"/>
      <c r="K91" s="90"/>
      <c r="L91" s="88"/>
      <c r="M91" s="86"/>
      <c r="N91" s="86"/>
      <c r="O91" s="88"/>
      <c r="P91" s="88"/>
      <c r="Q91" s="86"/>
      <c r="R91" s="86"/>
      <c r="S91" s="86"/>
      <c r="T91" s="86"/>
      <c r="U91" s="87"/>
      <c r="V91" s="87"/>
    </row>
    <row r="92" spans="1:22" x14ac:dyDescent="0.2">
      <c r="A92" s="8"/>
      <c r="B92" s="10" t="str">
        <f>IF($H92="","",TENEMENT!B$9)</f>
        <v/>
      </c>
      <c r="C92" s="10" t="str">
        <f>IF($H92="","",TENEMENT!C$9)</f>
        <v/>
      </c>
      <c r="D92" s="10" t="str">
        <f>IF($H92="","",TENEMENT!D$9)</f>
        <v/>
      </c>
      <c r="E92" s="10" t="str">
        <f>IF($H92="","",TENEMENT!E$9)</f>
        <v/>
      </c>
      <c r="F92" s="10" t="str">
        <f>IF($H92="","",TENEMENT!F$9)</f>
        <v/>
      </c>
      <c r="G92" s="7"/>
      <c r="H92" s="7"/>
      <c r="I92" s="89"/>
      <c r="J92" s="89"/>
      <c r="K92" s="90"/>
      <c r="L92" s="88"/>
      <c r="M92" s="86"/>
      <c r="N92" s="86"/>
      <c r="O92" s="88"/>
      <c r="P92" s="88"/>
      <c r="Q92" s="86"/>
      <c r="R92" s="86"/>
      <c r="S92" s="86"/>
      <c r="T92" s="86"/>
      <c r="U92" s="87"/>
      <c r="V92" s="87"/>
    </row>
    <row r="93" spans="1:22" x14ac:dyDescent="0.2">
      <c r="A93" s="8"/>
      <c r="B93" s="10" t="str">
        <f>IF($H93="","",TENEMENT!B$9)</f>
        <v/>
      </c>
      <c r="C93" s="10" t="str">
        <f>IF($H93="","",TENEMENT!C$9)</f>
        <v/>
      </c>
      <c r="D93" s="10" t="str">
        <f>IF($H93="","",TENEMENT!D$9)</f>
        <v/>
      </c>
      <c r="E93" s="10" t="str">
        <f>IF($H93="","",TENEMENT!E$9)</f>
        <v/>
      </c>
      <c r="F93" s="10" t="str">
        <f>IF($H93="","",TENEMENT!F$9)</f>
        <v/>
      </c>
      <c r="G93" s="7"/>
      <c r="H93" s="7"/>
      <c r="I93" s="89"/>
      <c r="J93" s="89"/>
      <c r="K93" s="90"/>
      <c r="L93" s="88"/>
      <c r="M93" s="86"/>
      <c r="N93" s="86"/>
      <c r="O93" s="88"/>
      <c r="P93" s="88"/>
      <c r="Q93" s="86"/>
      <c r="R93" s="86"/>
      <c r="S93" s="86"/>
      <c r="T93" s="86"/>
      <c r="U93" s="87"/>
      <c r="V93" s="87"/>
    </row>
    <row r="94" spans="1:22" x14ac:dyDescent="0.2">
      <c r="A94" s="8"/>
      <c r="B94" s="10" t="str">
        <f>IF($H94="","",TENEMENT!B$9)</f>
        <v/>
      </c>
      <c r="C94" s="10" t="str">
        <f>IF($H94="","",TENEMENT!C$9)</f>
        <v/>
      </c>
      <c r="D94" s="10" t="str">
        <f>IF($H94="","",TENEMENT!D$9)</f>
        <v/>
      </c>
      <c r="E94" s="10" t="str">
        <f>IF($H94="","",TENEMENT!E$9)</f>
        <v/>
      </c>
      <c r="F94" s="10" t="str">
        <f>IF($H94="","",TENEMENT!F$9)</f>
        <v/>
      </c>
      <c r="G94" s="7"/>
      <c r="H94" s="7"/>
      <c r="I94" s="89"/>
      <c r="J94" s="89"/>
      <c r="K94" s="90"/>
      <c r="L94" s="88"/>
      <c r="M94" s="86"/>
      <c r="N94" s="86"/>
      <c r="O94" s="88"/>
      <c r="P94" s="88"/>
      <c r="Q94" s="86"/>
      <c r="R94" s="86"/>
      <c r="S94" s="86"/>
      <c r="T94" s="86"/>
      <c r="U94" s="87"/>
      <c r="V94" s="87"/>
    </row>
    <row r="95" spans="1:22" x14ac:dyDescent="0.2">
      <c r="A95" s="8"/>
      <c r="B95" s="10" t="str">
        <f>IF($H95="","",TENEMENT!B$9)</f>
        <v/>
      </c>
      <c r="C95" s="10" t="str">
        <f>IF($H95="","",TENEMENT!C$9)</f>
        <v/>
      </c>
      <c r="D95" s="10" t="str">
        <f>IF($H95="","",TENEMENT!D$9)</f>
        <v/>
      </c>
      <c r="E95" s="10" t="str">
        <f>IF($H95="","",TENEMENT!E$9)</f>
        <v/>
      </c>
      <c r="F95" s="10" t="str">
        <f>IF($H95="","",TENEMENT!F$9)</f>
        <v/>
      </c>
      <c r="G95" s="7"/>
      <c r="H95" s="7"/>
      <c r="I95" s="89"/>
      <c r="J95" s="89"/>
      <c r="K95" s="90"/>
      <c r="L95" s="88"/>
      <c r="M95" s="86"/>
      <c r="N95" s="86"/>
      <c r="O95" s="88"/>
      <c r="P95" s="88"/>
      <c r="Q95" s="86"/>
      <c r="R95" s="86"/>
      <c r="S95" s="86"/>
      <c r="T95" s="86"/>
      <c r="U95" s="87"/>
      <c r="V95" s="87"/>
    </row>
    <row r="96" spans="1:22" x14ac:dyDescent="0.2">
      <c r="A96" s="8"/>
      <c r="B96" s="10" t="str">
        <f>IF($H96="","",TENEMENT!B$9)</f>
        <v/>
      </c>
      <c r="C96" s="10" t="str">
        <f>IF($H96="","",TENEMENT!C$9)</f>
        <v/>
      </c>
      <c r="D96" s="10" t="str">
        <f>IF($H96="","",TENEMENT!D$9)</f>
        <v/>
      </c>
      <c r="E96" s="10" t="str">
        <f>IF($H96="","",TENEMENT!E$9)</f>
        <v/>
      </c>
      <c r="F96" s="10" t="str">
        <f>IF($H96="","",TENEMENT!F$9)</f>
        <v/>
      </c>
      <c r="G96" s="7"/>
      <c r="H96" s="7"/>
      <c r="I96" s="89"/>
      <c r="J96" s="89"/>
      <c r="K96" s="90"/>
      <c r="L96" s="88"/>
      <c r="M96" s="86"/>
      <c r="N96" s="86"/>
      <c r="O96" s="88"/>
      <c r="P96" s="88"/>
      <c r="Q96" s="86"/>
      <c r="R96" s="86"/>
      <c r="S96" s="86"/>
      <c r="T96" s="86"/>
      <c r="U96" s="87"/>
      <c r="V96" s="87"/>
    </row>
    <row r="97" spans="1:22" x14ac:dyDescent="0.2">
      <c r="A97" s="8"/>
      <c r="B97" s="10" t="str">
        <f>IF($H97="","",TENEMENT!B$9)</f>
        <v/>
      </c>
      <c r="C97" s="10" t="str">
        <f>IF($H97="","",TENEMENT!C$9)</f>
        <v/>
      </c>
      <c r="D97" s="10" t="str">
        <f>IF($H97="","",TENEMENT!D$9)</f>
        <v/>
      </c>
      <c r="E97" s="10" t="str">
        <f>IF($H97="","",TENEMENT!E$9)</f>
        <v/>
      </c>
      <c r="F97" s="10" t="str">
        <f>IF($H97="","",TENEMENT!F$9)</f>
        <v/>
      </c>
      <c r="G97" s="7"/>
      <c r="H97" s="7"/>
      <c r="I97" s="89"/>
      <c r="J97" s="89"/>
      <c r="K97" s="90"/>
      <c r="L97" s="88"/>
      <c r="M97" s="86"/>
      <c r="N97" s="86"/>
      <c r="O97" s="88"/>
      <c r="P97" s="88"/>
      <c r="Q97" s="86"/>
      <c r="R97" s="86"/>
      <c r="S97" s="86"/>
      <c r="T97" s="86"/>
      <c r="U97" s="87"/>
      <c r="V97" s="87"/>
    </row>
    <row r="98" spans="1:22" x14ac:dyDescent="0.2">
      <c r="A98" s="8"/>
      <c r="B98" s="10" t="str">
        <f>IF($H98="","",TENEMENT!B$9)</f>
        <v/>
      </c>
      <c r="C98" s="10" t="str">
        <f>IF($H98="","",TENEMENT!C$9)</f>
        <v/>
      </c>
      <c r="D98" s="10" t="str">
        <f>IF($H98="","",TENEMENT!D$9)</f>
        <v/>
      </c>
      <c r="E98" s="10" t="str">
        <f>IF($H98="","",TENEMENT!E$9)</f>
        <v/>
      </c>
      <c r="F98" s="10" t="str">
        <f>IF($H98="","",TENEMENT!F$9)</f>
        <v/>
      </c>
      <c r="G98" s="7"/>
      <c r="H98" s="7"/>
      <c r="I98" s="89"/>
      <c r="J98" s="89"/>
      <c r="K98" s="90"/>
      <c r="L98" s="88"/>
      <c r="M98" s="86"/>
      <c r="N98" s="86"/>
      <c r="O98" s="88"/>
      <c r="P98" s="88"/>
      <c r="Q98" s="86"/>
      <c r="R98" s="86"/>
      <c r="S98" s="86"/>
      <c r="T98" s="86"/>
      <c r="U98" s="87"/>
      <c r="V98" s="87"/>
    </row>
    <row r="99" spans="1:22" x14ac:dyDescent="0.2">
      <c r="A99" s="8"/>
      <c r="B99" s="10" t="str">
        <f>IF($H99="","",TENEMENT!B$9)</f>
        <v/>
      </c>
      <c r="C99" s="10" t="str">
        <f>IF($H99="","",TENEMENT!C$9)</f>
        <v/>
      </c>
      <c r="D99" s="10" t="str">
        <f>IF($H99="","",TENEMENT!D$9)</f>
        <v/>
      </c>
      <c r="E99" s="10" t="str">
        <f>IF($H99="","",TENEMENT!E$9)</f>
        <v/>
      </c>
      <c r="F99" s="10" t="str">
        <f>IF($H99="","",TENEMENT!F$9)</f>
        <v/>
      </c>
      <c r="G99" s="7"/>
      <c r="H99" s="7"/>
      <c r="I99" s="89"/>
      <c r="J99" s="89"/>
      <c r="K99" s="90"/>
      <c r="L99" s="88"/>
      <c r="M99" s="86"/>
      <c r="N99" s="86"/>
      <c r="O99" s="88"/>
      <c r="P99" s="88"/>
      <c r="Q99" s="86"/>
      <c r="R99" s="86"/>
      <c r="S99" s="86"/>
      <c r="T99" s="86"/>
      <c r="U99" s="87"/>
      <c r="V99" s="87"/>
    </row>
    <row r="100" spans="1:22" x14ac:dyDescent="0.2">
      <c r="A100" s="8"/>
      <c r="B100" s="10" t="str">
        <f>IF($H100="","",TENEMENT!B$9)</f>
        <v/>
      </c>
      <c r="C100" s="10" t="str">
        <f>IF($H100="","",TENEMENT!C$9)</f>
        <v/>
      </c>
      <c r="D100" s="10" t="str">
        <f>IF($H100="","",TENEMENT!D$9)</f>
        <v/>
      </c>
      <c r="E100" s="10" t="str">
        <f>IF($H100="","",TENEMENT!E$9)</f>
        <v/>
      </c>
      <c r="F100" s="10" t="str">
        <f>IF($H100="","",TENEMENT!F$9)</f>
        <v/>
      </c>
      <c r="G100" s="7"/>
      <c r="H100" s="7"/>
      <c r="I100" s="89"/>
      <c r="J100" s="89"/>
      <c r="K100" s="90"/>
      <c r="L100" s="88"/>
      <c r="M100" s="86"/>
      <c r="N100" s="86"/>
      <c r="O100" s="88"/>
      <c r="P100" s="88"/>
      <c r="Q100" s="86"/>
      <c r="R100" s="86"/>
      <c r="S100" s="86"/>
      <c r="T100" s="86"/>
      <c r="U100" s="87"/>
      <c r="V100" s="87"/>
    </row>
    <row r="101" spans="1:22" x14ac:dyDescent="0.2">
      <c r="A101" s="8"/>
      <c r="B101" s="10" t="str">
        <f>IF($H101="","",TENEMENT!B$9)</f>
        <v/>
      </c>
      <c r="C101" s="10" t="str">
        <f>IF($H101="","",TENEMENT!C$9)</f>
        <v/>
      </c>
      <c r="D101" s="10" t="str">
        <f>IF($H101="","",TENEMENT!D$9)</f>
        <v/>
      </c>
      <c r="E101" s="10" t="str">
        <f>IF($H101="","",TENEMENT!E$9)</f>
        <v/>
      </c>
      <c r="F101" s="10" t="str">
        <f>IF($H101="","",TENEMENT!F$9)</f>
        <v/>
      </c>
      <c r="G101" s="7"/>
      <c r="H101" s="7"/>
      <c r="I101" s="89"/>
      <c r="J101" s="89"/>
      <c r="K101" s="90"/>
      <c r="L101" s="88"/>
      <c r="M101" s="86"/>
      <c r="N101" s="86"/>
      <c r="O101" s="88"/>
      <c r="P101" s="88"/>
      <c r="Q101" s="86"/>
      <c r="R101" s="86"/>
      <c r="S101" s="86"/>
      <c r="T101" s="86"/>
      <c r="U101" s="87"/>
      <c r="V101" s="87"/>
    </row>
    <row r="102" spans="1:22" x14ac:dyDescent="0.2">
      <c r="A102" s="8"/>
      <c r="B102" s="10" t="str">
        <f>IF($H102="","",TENEMENT!B$9)</f>
        <v/>
      </c>
      <c r="C102" s="10" t="str">
        <f>IF($H102="","",TENEMENT!C$9)</f>
        <v/>
      </c>
      <c r="D102" s="10" t="str">
        <f>IF($H102="","",TENEMENT!D$9)</f>
        <v/>
      </c>
      <c r="E102" s="10" t="str">
        <f>IF($H102="","",TENEMENT!E$9)</f>
        <v/>
      </c>
      <c r="F102" s="10" t="str">
        <f>IF($H102="","",TENEMENT!F$9)</f>
        <v/>
      </c>
      <c r="G102" s="7"/>
      <c r="H102" s="7"/>
      <c r="I102" s="89"/>
      <c r="J102" s="89"/>
      <c r="K102" s="90"/>
      <c r="L102" s="88"/>
      <c r="M102" s="86"/>
      <c r="N102" s="86"/>
      <c r="O102" s="88"/>
      <c r="P102" s="88"/>
      <c r="Q102" s="86"/>
      <c r="R102" s="86"/>
      <c r="S102" s="86"/>
      <c r="T102" s="86"/>
      <c r="U102" s="87"/>
      <c r="V102" s="87"/>
    </row>
    <row r="103" spans="1:22" x14ac:dyDescent="0.2">
      <c r="A103" s="8"/>
      <c r="B103" s="10" t="str">
        <f>IF($H103="","",TENEMENT!B$9)</f>
        <v/>
      </c>
      <c r="C103" s="10" t="str">
        <f>IF($H103="","",TENEMENT!C$9)</f>
        <v/>
      </c>
      <c r="D103" s="10" t="str">
        <f>IF($H103="","",TENEMENT!D$9)</f>
        <v/>
      </c>
      <c r="E103" s="10" t="str">
        <f>IF($H103="","",TENEMENT!E$9)</f>
        <v/>
      </c>
      <c r="F103" s="10" t="str">
        <f>IF($H103="","",TENEMENT!F$9)</f>
        <v/>
      </c>
      <c r="G103" s="7"/>
      <c r="H103" s="7"/>
      <c r="I103" s="89"/>
      <c r="J103" s="89"/>
      <c r="K103" s="90"/>
      <c r="L103" s="88"/>
      <c r="M103" s="86"/>
      <c r="N103" s="86"/>
      <c r="O103" s="88"/>
      <c r="P103" s="88"/>
      <c r="Q103" s="86"/>
      <c r="R103" s="86"/>
      <c r="S103" s="86"/>
      <c r="T103" s="86"/>
      <c r="U103" s="87"/>
      <c r="V103" s="87"/>
    </row>
    <row r="104" spans="1:22" x14ac:dyDescent="0.2">
      <c r="A104" s="8"/>
      <c r="B104" s="10" t="str">
        <f>IF($H104="","",TENEMENT!B$9)</f>
        <v/>
      </c>
      <c r="C104" s="10" t="str">
        <f>IF($H104="","",TENEMENT!C$9)</f>
        <v/>
      </c>
      <c r="D104" s="10" t="str">
        <f>IF($H104="","",TENEMENT!D$9)</f>
        <v/>
      </c>
      <c r="E104" s="10" t="str">
        <f>IF($H104="","",TENEMENT!E$9)</f>
        <v/>
      </c>
      <c r="F104" s="10" t="str">
        <f>IF($H104="","",TENEMENT!F$9)</f>
        <v/>
      </c>
      <c r="G104" s="7"/>
      <c r="H104" s="7"/>
      <c r="I104" s="89"/>
      <c r="J104" s="89"/>
      <c r="K104" s="90"/>
      <c r="L104" s="88"/>
      <c r="M104" s="86"/>
      <c r="N104" s="86"/>
      <c r="O104" s="88"/>
      <c r="P104" s="88"/>
      <c r="Q104" s="86"/>
      <c r="R104" s="86"/>
      <c r="S104" s="86"/>
      <c r="T104" s="86"/>
      <c r="U104" s="87"/>
      <c r="V104" s="87"/>
    </row>
    <row r="105" spans="1:22" x14ac:dyDescent="0.2">
      <c r="A105" s="8"/>
      <c r="B105" s="10" t="str">
        <f>IF($H105="","",TENEMENT!B$9)</f>
        <v/>
      </c>
      <c r="C105" s="10" t="str">
        <f>IF($H105="","",TENEMENT!C$9)</f>
        <v/>
      </c>
      <c r="D105" s="10" t="str">
        <f>IF($H105="","",TENEMENT!D$9)</f>
        <v/>
      </c>
      <c r="E105" s="10" t="str">
        <f>IF($H105="","",TENEMENT!E$9)</f>
        <v/>
      </c>
      <c r="F105" s="10" t="str">
        <f>IF($H105="","",TENEMENT!F$9)</f>
        <v/>
      </c>
      <c r="G105" s="7"/>
      <c r="H105" s="7"/>
      <c r="I105" s="89"/>
      <c r="J105" s="89"/>
      <c r="K105" s="90"/>
      <c r="L105" s="88"/>
      <c r="M105" s="86"/>
      <c r="N105" s="86"/>
      <c r="O105" s="88"/>
      <c r="P105" s="88"/>
      <c r="Q105" s="86"/>
      <c r="R105" s="86"/>
      <c r="S105" s="86"/>
      <c r="T105" s="86"/>
      <c r="U105" s="87"/>
      <c r="V105" s="87"/>
    </row>
    <row r="106" spans="1:22" x14ac:dyDescent="0.2">
      <c r="A106" s="8"/>
      <c r="B106" s="10" t="str">
        <f>IF($H106="","",TENEMENT!B$9)</f>
        <v/>
      </c>
      <c r="C106" s="10" t="str">
        <f>IF($H106="","",TENEMENT!C$9)</f>
        <v/>
      </c>
      <c r="D106" s="10" t="str">
        <f>IF($H106="","",TENEMENT!D$9)</f>
        <v/>
      </c>
      <c r="E106" s="10" t="str">
        <f>IF($H106="","",TENEMENT!E$9)</f>
        <v/>
      </c>
      <c r="F106" s="10" t="str">
        <f>IF($H106="","",TENEMENT!F$9)</f>
        <v/>
      </c>
      <c r="G106" s="7"/>
      <c r="H106" s="7"/>
      <c r="I106" s="89"/>
      <c r="J106" s="89"/>
      <c r="K106" s="90"/>
      <c r="L106" s="88"/>
      <c r="M106" s="86"/>
      <c r="N106" s="86"/>
      <c r="O106" s="88"/>
      <c r="P106" s="88"/>
      <c r="Q106" s="86"/>
      <c r="R106" s="86"/>
      <c r="S106" s="86"/>
      <c r="T106" s="86"/>
      <c r="U106" s="87"/>
      <c r="V106" s="87"/>
    </row>
    <row r="107" spans="1:22" x14ac:dyDescent="0.2">
      <c r="A107" s="8"/>
      <c r="B107" s="10" t="str">
        <f>IF($H107="","",TENEMENT!B$9)</f>
        <v/>
      </c>
      <c r="C107" s="10" t="str">
        <f>IF($H107="","",TENEMENT!C$9)</f>
        <v/>
      </c>
      <c r="D107" s="10" t="str">
        <f>IF($H107="","",TENEMENT!D$9)</f>
        <v/>
      </c>
      <c r="E107" s="10" t="str">
        <f>IF($H107="","",TENEMENT!E$9)</f>
        <v/>
      </c>
      <c r="F107" s="10" t="str">
        <f>IF($H107="","",TENEMENT!F$9)</f>
        <v/>
      </c>
      <c r="G107" s="7"/>
      <c r="H107" s="7"/>
      <c r="I107" s="89"/>
      <c r="J107" s="89"/>
      <c r="K107" s="90"/>
      <c r="L107" s="88"/>
      <c r="M107" s="86"/>
      <c r="N107" s="86"/>
      <c r="O107" s="88"/>
      <c r="P107" s="88"/>
      <c r="Q107" s="86"/>
      <c r="R107" s="86"/>
      <c r="S107" s="86"/>
      <c r="T107" s="86"/>
      <c r="U107" s="87"/>
      <c r="V107" s="87"/>
    </row>
    <row r="108" spans="1:22" x14ac:dyDescent="0.2">
      <c r="A108" s="8"/>
      <c r="B108" s="10" t="str">
        <f>IF($H108="","",TENEMENT!B$9)</f>
        <v/>
      </c>
      <c r="C108" s="10" t="str">
        <f>IF($H108="","",TENEMENT!C$9)</f>
        <v/>
      </c>
      <c r="D108" s="10" t="str">
        <f>IF($H108="","",TENEMENT!D$9)</f>
        <v/>
      </c>
      <c r="E108" s="10" t="str">
        <f>IF($H108="","",TENEMENT!E$9)</f>
        <v/>
      </c>
      <c r="F108" s="10" t="str">
        <f>IF($H108="","",TENEMENT!F$9)</f>
        <v/>
      </c>
      <c r="G108" s="7"/>
      <c r="H108" s="7"/>
      <c r="I108" s="89"/>
      <c r="J108" s="89"/>
      <c r="K108" s="90"/>
      <c r="L108" s="88"/>
      <c r="M108" s="86"/>
      <c r="N108" s="86"/>
      <c r="O108" s="88"/>
      <c r="P108" s="88"/>
      <c r="Q108" s="86"/>
      <c r="R108" s="86"/>
      <c r="S108" s="86"/>
      <c r="T108" s="86"/>
      <c r="U108" s="87"/>
      <c r="V108" s="87"/>
    </row>
    <row r="109" spans="1:22" x14ac:dyDescent="0.2">
      <c r="A109" s="8"/>
      <c r="B109" s="10" t="str">
        <f>IF($H109="","",TENEMENT!B$9)</f>
        <v/>
      </c>
      <c r="C109" s="10" t="str">
        <f>IF($H109="","",TENEMENT!C$9)</f>
        <v/>
      </c>
      <c r="D109" s="10" t="str">
        <f>IF($H109="","",TENEMENT!D$9)</f>
        <v/>
      </c>
      <c r="E109" s="10" t="str">
        <f>IF($H109="","",TENEMENT!E$9)</f>
        <v/>
      </c>
      <c r="F109" s="10" t="str">
        <f>IF($H109="","",TENEMENT!F$9)</f>
        <v/>
      </c>
      <c r="G109" s="7"/>
      <c r="H109" s="7"/>
      <c r="I109" s="89"/>
      <c r="J109" s="89"/>
      <c r="K109" s="90"/>
      <c r="L109" s="88"/>
      <c r="M109" s="86"/>
      <c r="N109" s="86"/>
      <c r="O109" s="88"/>
      <c r="P109" s="88"/>
      <c r="Q109" s="86"/>
      <c r="R109" s="86"/>
      <c r="S109" s="86"/>
      <c r="T109" s="86"/>
      <c r="U109" s="87"/>
      <c r="V109" s="87"/>
    </row>
    <row r="110" spans="1:22" x14ac:dyDescent="0.2">
      <c r="A110" s="8"/>
      <c r="B110" s="10" t="str">
        <f>IF($H110="","",TENEMENT!B$9)</f>
        <v/>
      </c>
      <c r="C110" s="10" t="str">
        <f>IF($H110="","",TENEMENT!C$9)</f>
        <v/>
      </c>
      <c r="D110" s="10" t="str">
        <f>IF($H110="","",TENEMENT!D$9)</f>
        <v/>
      </c>
      <c r="E110" s="10" t="str">
        <f>IF($H110="","",TENEMENT!E$9)</f>
        <v/>
      </c>
      <c r="F110" s="10" t="str">
        <f>IF($H110="","",TENEMENT!F$9)</f>
        <v/>
      </c>
      <c r="G110" s="7"/>
      <c r="H110" s="7"/>
      <c r="I110" s="89"/>
      <c r="J110" s="89"/>
      <c r="K110" s="90"/>
      <c r="L110" s="88"/>
      <c r="M110" s="86"/>
      <c r="N110" s="86"/>
      <c r="O110" s="88"/>
      <c r="P110" s="88"/>
      <c r="Q110" s="86"/>
      <c r="R110" s="86"/>
      <c r="S110" s="86"/>
      <c r="T110" s="86"/>
      <c r="U110" s="87"/>
      <c r="V110" s="87"/>
    </row>
    <row r="111" spans="1:22" x14ac:dyDescent="0.2">
      <c r="A111" s="8"/>
      <c r="B111" s="10" t="str">
        <f>IF($H111="","",TENEMENT!B$9)</f>
        <v/>
      </c>
      <c r="C111" s="10" t="str">
        <f>IF($H111="","",TENEMENT!C$9)</f>
        <v/>
      </c>
      <c r="D111" s="10" t="str">
        <f>IF($H111="","",TENEMENT!D$9)</f>
        <v/>
      </c>
      <c r="E111" s="10" t="str">
        <f>IF($H111="","",TENEMENT!E$9)</f>
        <v/>
      </c>
      <c r="F111" s="10" t="str">
        <f>IF($H111="","",TENEMENT!F$9)</f>
        <v/>
      </c>
      <c r="G111" s="7"/>
      <c r="H111" s="7"/>
      <c r="I111" s="89"/>
      <c r="J111" s="89"/>
      <c r="K111" s="90"/>
      <c r="L111" s="88"/>
      <c r="M111" s="86"/>
      <c r="N111" s="86"/>
      <c r="O111" s="88"/>
      <c r="P111" s="88"/>
      <c r="Q111" s="86"/>
      <c r="R111" s="86"/>
      <c r="S111" s="86"/>
      <c r="T111" s="86"/>
      <c r="U111" s="87"/>
      <c r="V111" s="87"/>
    </row>
    <row r="112" spans="1:22" x14ac:dyDescent="0.2">
      <c r="A112" s="8"/>
      <c r="B112" s="10" t="str">
        <f>IF($H112="","",TENEMENT!B$9)</f>
        <v/>
      </c>
      <c r="C112" s="10" t="str">
        <f>IF($H112="","",TENEMENT!C$9)</f>
        <v/>
      </c>
      <c r="D112" s="10" t="str">
        <f>IF($H112="","",TENEMENT!D$9)</f>
        <v/>
      </c>
      <c r="E112" s="10" t="str">
        <f>IF($H112="","",TENEMENT!E$9)</f>
        <v/>
      </c>
      <c r="F112" s="10" t="str">
        <f>IF($H112="","",TENEMENT!F$9)</f>
        <v/>
      </c>
      <c r="G112" s="7"/>
      <c r="H112" s="7"/>
      <c r="I112" s="89"/>
      <c r="J112" s="89"/>
      <c r="K112" s="90"/>
      <c r="L112" s="88"/>
      <c r="M112" s="86"/>
      <c r="N112" s="86"/>
      <c r="O112" s="88"/>
      <c r="P112" s="88"/>
      <c r="Q112" s="86"/>
      <c r="R112" s="86"/>
      <c r="S112" s="86"/>
      <c r="T112" s="86"/>
      <c r="U112" s="87"/>
      <c r="V112" s="87"/>
    </row>
    <row r="113" spans="1:22" x14ac:dyDescent="0.2">
      <c r="A113" s="8"/>
      <c r="B113" s="10" t="str">
        <f>IF($H113="","",TENEMENT!B$9)</f>
        <v/>
      </c>
      <c r="C113" s="10" t="str">
        <f>IF($H113="","",TENEMENT!C$9)</f>
        <v/>
      </c>
      <c r="D113" s="10" t="str">
        <f>IF($H113="","",TENEMENT!D$9)</f>
        <v/>
      </c>
      <c r="E113" s="10" t="str">
        <f>IF($H113="","",TENEMENT!E$9)</f>
        <v/>
      </c>
      <c r="F113" s="10" t="str">
        <f>IF($H113="","",TENEMENT!F$9)</f>
        <v/>
      </c>
      <c r="G113" s="7"/>
      <c r="H113" s="7"/>
      <c r="I113" s="89"/>
      <c r="J113" s="89"/>
      <c r="K113" s="90"/>
      <c r="L113" s="88"/>
      <c r="M113" s="86"/>
      <c r="N113" s="86"/>
      <c r="O113" s="88"/>
      <c r="P113" s="88"/>
      <c r="Q113" s="86"/>
      <c r="R113" s="86"/>
      <c r="S113" s="86"/>
      <c r="T113" s="86"/>
      <c r="U113" s="87"/>
      <c r="V113" s="87"/>
    </row>
    <row r="114" spans="1:22" x14ac:dyDescent="0.2">
      <c r="A114" s="8"/>
      <c r="B114" s="10" t="str">
        <f>IF($H114="","",TENEMENT!B$9)</f>
        <v/>
      </c>
      <c r="C114" s="10" t="str">
        <f>IF($H114="","",TENEMENT!C$9)</f>
        <v/>
      </c>
      <c r="D114" s="10" t="str">
        <f>IF($H114="","",TENEMENT!D$9)</f>
        <v/>
      </c>
      <c r="E114" s="10" t="str">
        <f>IF($H114="","",TENEMENT!E$9)</f>
        <v/>
      </c>
      <c r="F114" s="10" t="str">
        <f>IF($H114="","",TENEMENT!F$9)</f>
        <v/>
      </c>
      <c r="G114" s="7"/>
      <c r="H114" s="7"/>
      <c r="I114" s="89"/>
      <c r="J114" s="89"/>
      <c r="K114" s="90"/>
      <c r="L114" s="88"/>
      <c r="M114" s="86"/>
      <c r="N114" s="86"/>
      <c r="O114" s="88"/>
      <c r="P114" s="88"/>
      <c r="Q114" s="86"/>
      <c r="R114" s="86"/>
      <c r="S114" s="86"/>
      <c r="T114" s="86"/>
      <c r="U114" s="87"/>
      <c r="V114" s="87"/>
    </row>
    <row r="115" spans="1:22" x14ac:dyDescent="0.2">
      <c r="A115" s="8"/>
      <c r="B115" s="10" t="str">
        <f>IF($H115="","",TENEMENT!B$9)</f>
        <v/>
      </c>
      <c r="C115" s="10" t="str">
        <f>IF($H115="","",TENEMENT!C$9)</f>
        <v/>
      </c>
      <c r="D115" s="10" t="str">
        <f>IF($H115="","",TENEMENT!D$9)</f>
        <v/>
      </c>
      <c r="E115" s="10" t="str">
        <f>IF($H115="","",TENEMENT!E$9)</f>
        <v/>
      </c>
      <c r="F115" s="10" t="str">
        <f>IF($H115="","",TENEMENT!F$9)</f>
        <v/>
      </c>
      <c r="G115" s="7"/>
      <c r="H115" s="7"/>
      <c r="I115" s="89"/>
      <c r="J115" s="89"/>
      <c r="K115" s="90"/>
      <c r="L115" s="88"/>
      <c r="M115" s="86"/>
      <c r="N115" s="86"/>
      <c r="O115" s="88"/>
      <c r="P115" s="88"/>
      <c r="Q115" s="86"/>
      <c r="R115" s="86"/>
      <c r="S115" s="86"/>
      <c r="T115" s="86"/>
      <c r="U115" s="87"/>
      <c r="V115" s="87"/>
    </row>
    <row r="116" spans="1:22" x14ac:dyDescent="0.2">
      <c r="A116" s="8"/>
      <c r="B116" s="10" t="str">
        <f>IF($H116="","",TENEMENT!B$9)</f>
        <v/>
      </c>
      <c r="C116" s="10" t="str">
        <f>IF($H116="","",TENEMENT!C$9)</f>
        <v/>
      </c>
      <c r="D116" s="10" t="str">
        <f>IF($H116="","",TENEMENT!D$9)</f>
        <v/>
      </c>
      <c r="E116" s="10" t="str">
        <f>IF($H116="","",TENEMENT!E$9)</f>
        <v/>
      </c>
      <c r="F116" s="10" t="str">
        <f>IF($H116="","",TENEMENT!F$9)</f>
        <v/>
      </c>
      <c r="G116" s="7"/>
      <c r="H116" s="7"/>
      <c r="I116" s="89"/>
      <c r="J116" s="89"/>
      <c r="K116" s="90"/>
      <c r="L116" s="88"/>
      <c r="M116" s="86"/>
      <c r="N116" s="86"/>
      <c r="O116" s="88"/>
      <c r="P116" s="88"/>
      <c r="Q116" s="86"/>
      <c r="R116" s="86"/>
      <c r="S116" s="86"/>
      <c r="T116" s="86"/>
      <c r="U116" s="87"/>
      <c r="V116" s="87"/>
    </row>
    <row r="117" spans="1:22" x14ac:dyDescent="0.2">
      <c r="A117" s="8"/>
      <c r="B117" s="10" t="str">
        <f>IF($H117="","",TENEMENT!B$9)</f>
        <v/>
      </c>
      <c r="C117" s="10" t="str">
        <f>IF($H117="","",TENEMENT!C$9)</f>
        <v/>
      </c>
      <c r="D117" s="10" t="str">
        <f>IF($H117="","",TENEMENT!D$9)</f>
        <v/>
      </c>
      <c r="E117" s="10" t="str">
        <f>IF($H117="","",TENEMENT!E$9)</f>
        <v/>
      </c>
      <c r="F117" s="10" t="str">
        <f>IF($H117="","",TENEMENT!F$9)</f>
        <v/>
      </c>
      <c r="G117" s="7"/>
      <c r="H117" s="7"/>
      <c r="I117" s="89"/>
      <c r="J117" s="89"/>
      <c r="K117" s="90"/>
      <c r="L117" s="88"/>
      <c r="M117" s="86"/>
      <c r="N117" s="86"/>
      <c r="O117" s="88"/>
      <c r="P117" s="88"/>
      <c r="Q117" s="86"/>
      <c r="R117" s="86"/>
      <c r="S117" s="86"/>
      <c r="T117" s="86"/>
      <c r="U117" s="87"/>
      <c r="V117" s="87"/>
    </row>
    <row r="118" spans="1:22" x14ac:dyDescent="0.2">
      <c r="A118" s="8"/>
      <c r="B118" s="10" t="str">
        <f>IF($H118="","",TENEMENT!B$9)</f>
        <v/>
      </c>
      <c r="C118" s="10" t="str">
        <f>IF($H118="","",TENEMENT!C$9)</f>
        <v/>
      </c>
      <c r="D118" s="10" t="str">
        <f>IF($H118="","",TENEMENT!D$9)</f>
        <v/>
      </c>
      <c r="E118" s="10" t="str">
        <f>IF($H118="","",TENEMENT!E$9)</f>
        <v/>
      </c>
      <c r="F118" s="10" t="str">
        <f>IF($H118="","",TENEMENT!F$9)</f>
        <v/>
      </c>
      <c r="G118" s="7"/>
      <c r="H118" s="7"/>
      <c r="I118" s="89"/>
      <c r="J118" s="89"/>
      <c r="K118" s="90"/>
      <c r="L118" s="88"/>
      <c r="M118" s="86"/>
      <c r="N118" s="86"/>
      <c r="O118" s="88"/>
      <c r="P118" s="88"/>
      <c r="Q118" s="86"/>
      <c r="R118" s="86"/>
      <c r="S118" s="86"/>
      <c r="T118" s="86"/>
      <c r="U118" s="87"/>
      <c r="V118" s="87"/>
    </row>
    <row r="119" spans="1:22" x14ac:dyDescent="0.2">
      <c r="A119" s="8"/>
      <c r="B119" s="10" t="str">
        <f>IF($H119="","",TENEMENT!B$9)</f>
        <v/>
      </c>
      <c r="C119" s="10" t="str">
        <f>IF($H119="","",TENEMENT!C$9)</f>
        <v/>
      </c>
      <c r="D119" s="10" t="str">
        <f>IF($H119="","",TENEMENT!D$9)</f>
        <v/>
      </c>
      <c r="E119" s="10" t="str">
        <f>IF($H119="","",TENEMENT!E$9)</f>
        <v/>
      </c>
      <c r="F119" s="10" t="str">
        <f>IF($H119="","",TENEMENT!F$9)</f>
        <v/>
      </c>
      <c r="G119" s="7"/>
      <c r="H119" s="7"/>
      <c r="I119" s="89"/>
      <c r="J119" s="89"/>
      <c r="K119" s="90"/>
      <c r="L119" s="88"/>
      <c r="M119" s="86"/>
      <c r="N119" s="86"/>
      <c r="O119" s="88"/>
      <c r="P119" s="88"/>
      <c r="Q119" s="86"/>
      <c r="R119" s="86"/>
      <c r="S119" s="86"/>
      <c r="T119" s="86"/>
      <c r="U119" s="87"/>
      <c r="V119" s="87"/>
    </row>
    <row r="120" spans="1:22" x14ac:dyDescent="0.2">
      <c r="A120" s="8"/>
      <c r="B120" s="10" t="str">
        <f>IF($H120="","",TENEMENT!B$9)</f>
        <v/>
      </c>
      <c r="C120" s="10" t="str">
        <f>IF($H120="","",TENEMENT!C$9)</f>
        <v/>
      </c>
      <c r="D120" s="10" t="str">
        <f>IF($H120="","",TENEMENT!D$9)</f>
        <v/>
      </c>
      <c r="E120" s="10" t="str">
        <f>IF($H120="","",TENEMENT!E$9)</f>
        <v/>
      </c>
      <c r="F120" s="10" t="str">
        <f>IF($H120="","",TENEMENT!F$9)</f>
        <v/>
      </c>
      <c r="G120" s="7"/>
      <c r="H120" s="7"/>
      <c r="I120" s="89"/>
      <c r="J120" s="89"/>
      <c r="K120" s="90"/>
      <c r="L120" s="88"/>
      <c r="M120" s="86"/>
      <c r="N120" s="86"/>
      <c r="O120" s="88"/>
      <c r="P120" s="88"/>
      <c r="Q120" s="86"/>
      <c r="R120" s="86"/>
      <c r="S120" s="86"/>
      <c r="T120" s="86"/>
      <c r="U120" s="87"/>
      <c r="V120" s="87"/>
    </row>
    <row r="121" spans="1:22" x14ac:dyDescent="0.2">
      <c r="A121" s="8"/>
      <c r="B121" s="10" t="str">
        <f>IF($H121="","",TENEMENT!B$9)</f>
        <v/>
      </c>
      <c r="C121" s="10" t="str">
        <f>IF($H121="","",TENEMENT!C$9)</f>
        <v/>
      </c>
      <c r="D121" s="10" t="str">
        <f>IF($H121="","",TENEMENT!D$9)</f>
        <v/>
      </c>
      <c r="E121" s="10" t="str">
        <f>IF($H121="","",TENEMENT!E$9)</f>
        <v/>
      </c>
      <c r="F121" s="10" t="str">
        <f>IF($H121="","",TENEMENT!F$9)</f>
        <v/>
      </c>
      <c r="G121" s="7"/>
      <c r="H121" s="7"/>
      <c r="I121" s="89"/>
      <c r="J121" s="89"/>
      <c r="K121" s="90"/>
      <c r="L121" s="88"/>
      <c r="M121" s="86"/>
      <c r="N121" s="86"/>
      <c r="O121" s="88"/>
      <c r="P121" s="88"/>
      <c r="Q121" s="86"/>
      <c r="R121" s="86"/>
      <c r="S121" s="86"/>
      <c r="T121" s="86"/>
      <c r="U121" s="87"/>
      <c r="V121" s="87"/>
    </row>
    <row r="122" spans="1:22" x14ac:dyDescent="0.2">
      <c r="A122" s="8"/>
      <c r="B122" s="10" t="str">
        <f>IF($H122="","",TENEMENT!B$9)</f>
        <v/>
      </c>
      <c r="C122" s="10" t="str">
        <f>IF($H122="","",TENEMENT!C$9)</f>
        <v/>
      </c>
      <c r="D122" s="10" t="str">
        <f>IF($H122="","",TENEMENT!D$9)</f>
        <v/>
      </c>
      <c r="E122" s="10" t="str">
        <f>IF($H122="","",TENEMENT!E$9)</f>
        <v/>
      </c>
      <c r="F122" s="10" t="str">
        <f>IF($H122="","",TENEMENT!F$9)</f>
        <v/>
      </c>
      <c r="G122" s="7"/>
      <c r="H122" s="7"/>
      <c r="I122" s="89"/>
      <c r="J122" s="89"/>
      <c r="K122" s="90"/>
      <c r="L122" s="88"/>
      <c r="M122" s="86"/>
      <c r="N122" s="86"/>
      <c r="O122" s="88"/>
      <c r="P122" s="88"/>
      <c r="Q122" s="86"/>
      <c r="R122" s="86"/>
      <c r="S122" s="86"/>
      <c r="T122" s="86"/>
      <c r="U122" s="87"/>
      <c r="V122" s="87"/>
    </row>
    <row r="123" spans="1:22" x14ac:dyDescent="0.2">
      <c r="A123" s="8"/>
      <c r="B123" s="10" t="str">
        <f>IF($H123="","",TENEMENT!B$9)</f>
        <v/>
      </c>
      <c r="C123" s="10" t="str">
        <f>IF($H123="","",TENEMENT!C$9)</f>
        <v/>
      </c>
      <c r="D123" s="10" t="str">
        <f>IF($H123="","",TENEMENT!D$9)</f>
        <v/>
      </c>
      <c r="E123" s="10" t="str">
        <f>IF($H123="","",TENEMENT!E$9)</f>
        <v/>
      </c>
      <c r="F123" s="10" t="str">
        <f>IF($H123="","",TENEMENT!F$9)</f>
        <v/>
      </c>
      <c r="G123" s="7"/>
      <c r="H123" s="7"/>
      <c r="I123" s="89"/>
      <c r="J123" s="89"/>
      <c r="K123" s="90"/>
      <c r="L123" s="88"/>
      <c r="M123" s="86"/>
      <c r="N123" s="86"/>
      <c r="O123" s="88"/>
      <c r="P123" s="88"/>
      <c r="Q123" s="86"/>
      <c r="R123" s="86"/>
      <c r="S123" s="86"/>
      <c r="T123" s="86"/>
      <c r="U123" s="87"/>
      <c r="V123" s="87"/>
    </row>
    <row r="124" spans="1:22" x14ac:dyDescent="0.2">
      <c r="A124" s="8"/>
      <c r="B124" s="10" t="str">
        <f>IF($H124="","",TENEMENT!B$9)</f>
        <v/>
      </c>
      <c r="C124" s="10" t="str">
        <f>IF($H124="","",TENEMENT!C$9)</f>
        <v/>
      </c>
      <c r="D124" s="10" t="str">
        <f>IF($H124="","",TENEMENT!D$9)</f>
        <v/>
      </c>
      <c r="E124" s="10" t="str">
        <f>IF($H124="","",TENEMENT!E$9)</f>
        <v/>
      </c>
      <c r="F124" s="10" t="str">
        <f>IF($H124="","",TENEMENT!F$9)</f>
        <v/>
      </c>
      <c r="G124" s="7"/>
      <c r="H124" s="7"/>
      <c r="I124" s="89"/>
      <c r="J124" s="89"/>
      <c r="K124" s="90"/>
      <c r="L124" s="88"/>
      <c r="M124" s="86"/>
      <c r="N124" s="86"/>
      <c r="O124" s="88"/>
      <c r="P124" s="88"/>
      <c r="Q124" s="86"/>
      <c r="R124" s="86"/>
      <c r="S124" s="86"/>
      <c r="T124" s="86"/>
      <c r="U124" s="87"/>
      <c r="V124" s="87"/>
    </row>
    <row r="125" spans="1:22" x14ac:dyDescent="0.2">
      <c r="A125" s="8"/>
      <c r="B125" s="10" t="str">
        <f>IF($H125="","",TENEMENT!B$9)</f>
        <v/>
      </c>
      <c r="C125" s="10" t="str">
        <f>IF($H125="","",TENEMENT!C$9)</f>
        <v/>
      </c>
      <c r="D125" s="10" t="str">
        <f>IF($H125="","",TENEMENT!D$9)</f>
        <v/>
      </c>
      <c r="E125" s="10" t="str">
        <f>IF($H125="","",TENEMENT!E$9)</f>
        <v/>
      </c>
      <c r="F125" s="10" t="str">
        <f>IF($H125="","",TENEMENT!F$9)</f>
        <v/>
      </c>
      <c r="G125" s="7"/>
      <c r="H125" s="7"/>
      <c r="I125" s="89"/>
      <c r="J125" s="89"/>
      <c r="K125" s="90"/>
      <c r="L125" s="88"/>
      <c r="M125" s="86"/>
      <c r="N125" s="86"/>
      <c r="O125" s="88"/>
      <c r="P125" s="88"/>
      <c r="Q125" s="86"/>
      <c r="R125" s="86"/>
      <c r="S125" s="86"/>
      <c r="T125" s="86"/>
      <c r="U125" s="87"/>
      <c r="V125" s="87"/>
    </row>
    <row r="126" spans="1:22" x14ac:dyDescent="0.2">
      <c r="A126" s="8"/>
      <c r="B126" s="10" t="str">
        <f>IF($H126="","",TENEMENT!B$9)</f>
        <v/>
      </c>
      <c r="C126" s="10" t="str">
        <f>IF($H126="","",TENEMENT!C$9)</f>
        <v/>
      </c>
      <c r="D126" s="10" t="str">
        <f>IF($H126="","",TENEMENT!D$9)</f>
        <v/>
      </c>
      <c r="E126" s="10" t="str">
        <f>IF($H126="","",TENEMENT!E$9)</f>
        <v/>
      </c>
      <c r="F126" s="10" t="str">
        <f>IF($H126="","",TENEMENT!F$9)</f>
        <v/>
      </c>
      <c r="G126" s="7"/>
      <c r="H126" s="7"/>
      <c r="I126" s="89"/>
      <c r="J126" s="89"/>
      <c r="K126" s="90"/>
      <c r="L126" s="88"/>
      <c r="M126" s="86"/>
      <c r="N126" s="86"/>
      <c r="O126" s="88"/>
      <c r="P126" s="88"/>
      <c r="Q126" s="86"/>
      <c r="R126" s="86"/>
      <c r="S126" s="86"/>
      <c r="T126" s="86"/>
      <c r="U126" s="87"/>
      <c r="V126" s="87"/>
    </row>
    <row r="127" spans="1:22" x14ac:dyDescent="0.2">
      <c r="A127" s="8"/>
      <c r="B127" s="10" t="str">
        <f>IF($H127="","",TENEMENT!B$9)</f>
        <v/>
      </c>
      <c r="C127" s="10" t="str">
        <f>IF($H127="","",TENEMENT!C$9)</f>
        <v/>
      </c>
      <c r="D127" s="10" t="str">
        <f>IF($H127="","",TENEMENT!D$9)</f>
        <v/>
      </c>
      <c r="E127" s="10" t="str">
        <f>IF($H127="","",TENEMENT!E$9)</f>
        <v/>
      </c>
      <c r="F127" s="10" t="str">
        <f>IF($H127="","",TENEMENT!F$9)</f>
        <v/>
      </c>
      <c r="G127" s="7"/>
      <c r="H127" s="7"/>
      <c r="I127" s="89"/>
      <c r="J127" s="89"/>
      <c r="K127" s="90"/>
      <c r="L127" s="88"/>
      <c r="M127" s="86"/>
      <c r="N127" s="86"/>
      <c r="O127" s="88"/>
      <c r="P127" s="88"/>
      <c r="Q127" s="86"/>
      <c r="R127" s="86"/>
      <c r="S127" s="86"/>
      <c r="T127" s="86"/>
      <c r="U127" s="87"/>
      <c r="V127" s="87"/>
    </row>
    <row r="128" spans="1:22" x14ac:dyDescent="0.2">
      <c r="A128" s="8"/>
      <c r="B128" s="10" t="str">
        <f>IF($H128="","",TENEMENT!B$9)</f>
        <v/>
      </c>
      <c r="C128" s="10" t="str">
        <f>IF($H128="","",TENEMENT!C$9)</f>
        <v/>
      </c>
      <c r="D128" s="10" t="str">
        <f>IF($H128="","",TENEMENT!D$9)</f>
        <v/>
      </c>
      <c r="E128" s="10" t="str">
        <f>IF($H128="","",TENEMENT!E$9)</f>
        <v/>
      </c>
      <c r="F128" s="10" t="str">
        <f>IF($H128="","",TENEMENT!F$9)</f>
        <v/>
      </c>
      <c r="G128" s="7"/>
      <c r="H128" s="7"/>
      <c r="I128" s="89"/>
      <c r="J128" s="89"/>
      <c r="K128" s="90"/>
      <c r="L128" s="88"/>
      <c r="M128" s="86"/>
      <c r="N128" s="86"/>
      <c r="O128" s="88"/>
      <c r="P128" s="88"/>
      <c r="Q128" s="86"/>
      <c r="R128" s="86"/>
      <c r="S128" s="86"/>
      <c r="T128" s="86"/>
      <c r="U128" s="87"/>
      <c r="V128" s="87"/>
    </row>
    <row r="129" spans="1:22" x14ac:dyDescent="0.2">
      <c r="A129" s="8"/>
      <c r="B129" s="10" t="str">
        <f>IF($H129="","",TENEMENT!B$9)</f>
        <v/>
      </c>
      <c r="C129" s="10" t="str">
        <f>IF($H129="","",TENEMENT!C$9)</f>
        <v/>
      </c>
      <c r="D129" s="10" t="str">
        <f>IF($H129="","",TENEMENT!D$9)</f>
        <v/>
      </c>
      <c r="E129" s="10" t="str">
        <f>IF($H129="","",TENEMENT!E$9)</f>
        <v/>
      </c>
      <c r="F129" s="10" t="str">
        <f>IF($H129="","",TENEMENT!F$9)</f>
        <v/>
      </c>
      <c r="G129" s="7"/>
      <c r="H129" s="7"/>
      <c r="I129" s="89"/>
      <c r="J129" s="89"/>
      <c r="K129" s="90"/>
      <c r="L129" s="88"/>
      <c r="M129" s="86"/>
      <c r="N129" s="86"/>
      <c r="O129" s="88"/>
      <c r="P129" s="88"/>
      <c r="Q129" s="86"/>
      <c r="R129" s="86"/>
      <c r="S129" s="86"/>
      <c r="T129" s="86"/>
      <c r="U129" s="87"/>
      <c r="V129" s="87"/>
    </row>
    <row r="130" spans="1:22" x14ac:dyDescent="0.2">
      <c r="A130" s="8"/>
      <c r="B130" s="10" t="str">
        <f>IF($H130="","",TENEMENT!B$9)</f>
        <v/>
      </c>
      <c r="C130" s="10" t="str">
        <f>IF($H130="","",TENEMENT!C$9)</f>
        <v/>
      </c>
      <c r="D130" s="10" t="str">
        <f>IF($H130="","",TENEMENT!D$9)</f>
        <v/>
      </c>
      <c r="E130" s="10" t="str">
        <f>IF($H130="","",TENEMENT!E$9)</f>
        <v/>
      </c>
      <c r="F130" s="10" t="str">
        <f>IF($H130="","",TENEMENT!F$9)</f>
        <v/>
      </c>
      <c r="G130" s="7"/>
      <c r="H130" s="7"/>
      <c r="I130" s="89"/>
      <c r="J130" s="89"/>
      <c r="K130" s="90"/>
      <c r="L130" s="88"/>
      <c r="M130" s="86"/>
      <c r="N130" s="86"/>
      <c r="O130" s="88"/>
      <c r="P130" s="88"/>
      <c r="Q130" s="86"/>
      <c r="R130" s="86"/>
      <c r="S130" s="86"/>
      <c r="T130" s="86"/>
      <c r="U130" s="87"/>
      <c r="V130" s="87"/>
    </row>
    <row r="131" spans="1:22" x14ac:dyDescent="0.2">
      <c r="A131" s="8"/>
      <c r="B131" s="10" t="str">
        <f>IF($H131="","",TENEMENT!B$9)</f>
        <v/>
      </c>
      <c r="C131" s="10" t="str">
        <f>IF($H131="","",TENEMENT!C$9)</f>
        <v/>
      </c>
      <c r="D131" s="10" t="str">
        <f>IF($H131="","",TENEMENT!D$9)</f>
        <v/>
      </c>
      <c r="E131" s="10" t="str">
        <f>IF($H131="","",TENEMENT!E$9)</f>
        <v/>
      </c>
      <c r="F131" s="10" t="str">
        <f>IF($H131="","",TENEMENT!F$9)</f>
        <v/>
      </c>
      <c r="G131" s="7"/>
      <c r="H131" s="7"/>
      <c r="I131" s="89"/>
      <c r="J131" s="89"/>
      <c r="K131" s="90"/>
      <c r="L131" s="88"/>
      <c r="M131" s="86"/>
      <c r="N131" s="86"/>
      <c r="O131" s="88"/>
      <c r="P131" s="88"/>
      <c r="Q131" s="86"/>
      <c r="R131" s="86"/>
      <c r="S131" s="86"/>
      <c r="T131" s="86"/>
      <c r="U131" s="87"/>
      <c r="V131" s="87"/>
    </row>
    <row r="132" spans="1:22" x14ac:dyDescent="0.2">
      <c r="A132" s="8"/>
      <c r="B132" s="10" t="str">
        <f>IF($H132="","",TENEMENT!B$9)</f>
        <v/>
      </c>
      <c r="C132" s="10" t="str">
        <f>IF($H132="","",TENEMENT!C$9)</f>
        <v/>
      </c>
      <c r="D132" s="10" t="str">
        <f>IF($H132="","",TENEMENT!D$9)</f>
        <v/>
      </c>
      <c r="E132" s="10" t="str">
        <f>IF($H132="","",TENEMENT!E$9)</f>
        <v/>
      </c>
      <c r="F132" s="10" t="str">
        <f>IF($H132="","",TENEMENT!F$9)</f>
        <v/>
      </c>
      <c r="G132" s="7"/>
      <c r="H132" s="7"/>
      <c r="I132" s="89"/>
      <c r="J132" s="89"/>
      <c r="K132" s="90"/>
      <c r="L132" s="88"/>
      <c r="M132" s="86"/>
      <c r="N132" s="86"/>
      <c r="O132" s="88"/>
      <c r="P132" s="88"/>
      <c r="Q132" s="86"/>
      <c r="R132" s="86"/>
      <c r="S132" s="86"/>
      <c r="T132" s="86"/>
      <c r="U132" s="87"/>
      <c r="V132" s="87"/>
    </row>
    <row r="133" spans="1:22" x14ac:dyDescent="0.2">
      <c r="A133" s="8"/>
      <c r="B133" s="10" t="str">
        <f>IF($H133="","",TENEMENT!B$9)</f>
        <v/>
      </c>
      <c r="C133" s="10" t="str">
        <f>IF($H133="","",TENEMENT!C$9)</f>
        <v/>
      </c>
      <c r="D133" s="10" t="str">
        <f>IF($H133="","",TENEMENT!D$9)</f>
        <v/>
      </c>
      <c r="E133" s="10" t="str">
        <f>IF($H133="","",TENEMENT!E$9)</f>
        <v/>
      </c>
      <c r="F133" s="10" t="str">
        <f>IF($H133="","",TENEMENT!F$9)</f>
        <v/>
      </c>
      <c r="G133" s="7"/>
      <c r="H133" s="7"/>
      <c r="I133" s="89"/>
      <c r="J133" s="89"/>
      <c r="K133" s="90"/>
      <c r="L133" s="88"/>
      <c r="M133" s="86"/>
      <c r="N133" s="86"/>
      <c r="O133" s="88"/>
      <c r="P133" s="88"/>
      <c r="Q133" s="86"/>
      <c r="R133" s="86"/>
      <c r="S133" s="86"/>
      <c r="T133" s="86"/>
      <c r="U133" s="87"/>
      <c r="V133" s="87"/>
    </row>
    <row r="134" spans="1:22" x14ac:dyDescent="0.2">
      <c r="A134" s="8"/>
      <c r="B134" s="10" t="str">
        <f>IF($H134="","",TENEMENT!B$9)</f>
        <v/>
      </c>
      <c r="C134" s="10" t="str">
        <f>IF($H134="","",TENEMENT!C$9)</f>
        <v/>
      </c>
      <c r="D134" s="10" t="str">
        <f>IF($H134="","",TENEMENT!D$9)</f>
        <v/>
      </c>
      <c r="E134" s="10" t="str">
        <f>IF($H134="","",TENEMENT!E$9)</f>
        <v/>
      </c>
      <c r="F134" s="10" t="str">
        <f>IF($H134="","",TENEMENT!F$9)</f>
        <v/>
      </c>
      <c r="G134" s="7"/>
      <c r="H134" s="7"/>
      <c r="I134" s="89"/>
      <c r="J134" s="89"/>
      <c r="K134" s="90"/>
      <c r="L134" s="88"/>
      <c r="M134" s="86"/>
      <c r="N134" s="86"/>
      <c r="O134" s="88"/>
      <c r="P134" s="88"/>
      <c r="Q134" s="86"/>
      <c r="R134" s="86"/>
      <c r="S134" s="86"/>
      <c r="T134" s="86"/>
      <c r="U134" s="87"/>
      <c r="V134" s="87"/>
    </row>
    <row r="135" spans="1:22" x14ac:dyDescent="0.2">
      <c r="A135" s="8"/>
      <c r="B135" s="10" t="str">
        <f>IF($H135="","",TENEMENT!B$9)</f>
        <v/>
      </c>
      <c r="C135" s="10" t="str">
        <f>IF($H135="","",TENEMENT!C$9)</f>
        <v/>
      </c>
      <c r="D135" s="10" t="str">
        <f>IF($H135="","",TENEMENT!D$9)</f>
        <v/>
      </c>
      <c r="E135" s="10" t="str">
        <f>IF($H135="","",TENEMENT!E$9)</f>
        <v/>
      </c>
      <c r="F135" s="10" t="str">
        <f>IF($H135="","",TENEMENT!F$9)</f>
        <v/>
      </c>
      <c r="G135" s="7"/>
      <c r="H135" s="7"/>
      <c r="I135" s="89"/>
      <c r="J135" s="89"/>
      <c r="K135" s="90"/>
      <c r="L135" s="88"/>
      <c r="M135" s="86"/>
      <c r="N135" s="86"/>
      <c r="O135" s="88"/>
      <c r="P135" s="88"/>
      <c r="Q135" s="86"/>
      <c r="R135" s="86"/>
      <c r="S135" s="86"/>
      <c r="T135" s="86"/>
      <c r="U135" s="87"/>
      <c r="V135" s="87"/>
    </row>
    <row r="136" spans="1:22" x14ac:dyDescent="0.2">
      <c r="A136" s="8"/>
      <c r="B136" s="10" t="str">
        <f>IF($H136="","",TENEMENT!B$9)</f>
        <v/>
      </c>
      <c r="C136" s="10" t="str">
        <f>IF($H136="","",TENEMENT!C$9)</f>
        <v/>
      </c>
      <c r="D136" s="10" t="str">
        <f>IF($H136="","",TENEMENT!D$9)</f>
        <v/>
      </c>
      <c r="E136" s="10" t="str">
        <f>IF($H136="","",TENEMENT!E$9)</f>
        <v/>
      </c>
      <c r="F136" s="10" t="str">
        <f>IF($H136="","",TENEMENT!F$9)</f>
        <v/>
      </c>
      <c r="G136" s="7"/>
      <c r="H136" s="7"/>
      <c r="I136" s="89"/>
      <c r="J136" s="89"/>
      <c r="K136" s="90"/>
      <c r="L136" s="88"/>
      <c r="M136" s="86"/>
      <c r="N136" s="86"/>
      <c r="O136" s="88"/>
      <c r="P136" s="88"/>
      <c r="Q136" s="86"/>
      <c r="R136" s="86"/>
      <c r="S136" s="86"/>
      <c r="T136" s="86"/>
      <c r="U136" s="87"/>
      <c r="V136" s="87"/>
    </row>
    <row r="137" spans="1:22" x14ac:dyDescent="0.2">
      <c r="A137" s="8"/>
      <c r="B137" s="10" t="str">
        <f>IF($H137="","",TENEMENT!B$9)</f>
        <v/>
      </c>
      <c r="C137" s="10" t="str">
        <f>IF($H137="","",TENEMENT!C$9)</f>
        <v/>
      </c>
      <c r="D137" s="10" t="str">
        <f>IF($H137="","",TENEMENT!D$9)</f>
        <v/>
      </c>
      <c r="E137" s="10" t="str">
        <f>IF($H137="","",TENEMENT!E$9)</f>
        <v/>
      </c>
      <c r="F137" s="10" t="str">
        <f>IF($H137="","",TENEMENT!F$9)</f>
        <v/>
      </c>
      <c r="G137" s="7"/>
      <c r="H137" s="7"/>
      <c r="I137" s="89"/>
      <c r="J137" s="89"/>
      <c r="K137" s="90"/>
      <c r="L137" s="88"/>
      <c r="M137" s="86"/>
      <c r="N137" s="86"/>
      <c r="O137" s="88"/>
      <c r="P137" s="88"/>
      <c r="Q137" s="86"/>
      <c r="R137" s="86"/>
      <c r="S137" s="86"/>
      <c r="T137" s="86"/>
      <c r="U137" s="87"/>
      <c r="V137" s="87"/>
    </row>
    <row r="138" spans="1:22" x14ac:dyDescent="0.2">
      <c r="A138" s="8"/>
      <c r="B138" s="10" t="str">
        <f>IF($H138="","",TENEMENT!B$9)</f>
        <v/>
      </c>
      <c r="C138" s="10" t="str">
        <f>IF($H138="","",TENEMENT!C$9)</f>
        <v/>
      </c>
      <c r="D138" s="10" t="str">
        <f>IF($H138="","",TENEMENT!D$9)</f>
        <v/>
      </c>
      <c r="E138" s="10" t="str">
        <f>IF($H138="","",TENEMENT!E$9)</f>
        <v/>
      </c>
      <c r="F138" s="10" t="str">
        <f>IF($H138="","",TENEMENT!F$9)</f>
        <v/>
      </c>
      <c r="G138" s="7"/>
      <c r="H138" s="7"/>
      <c r="I138" s="89"/>
      <c r="J138" s="89"/>
      <c r="K138" s="90"/>
      <c r="L138" s="88"/>
      <c r="M138" s="86"/>
      <c r="N138" s="86"/>
      <c r="O138" s="88"/>
      <c r="P138" s="88"/>
      <c r="Q138" s="86"/>
      <c r="R138" s="86"/>
      <c r="S138" s="86"/>
      <c r="T138" s="86"/>
      <c r="U138" s="87"/>
      <c r="V138" s="87"/>
    </row>
    <row r="139" spans="1:22" x14ac:dyDescent="0.2">
      <c r="A139" s="8"/>
      <c r="B139" s="10" t="str">
        <f>IF($H139="","",TENEMENT!B$9)</f>
        <v/>
      </c>
      <c r="C139" s="10" t="str">
        <f>IF($H139="","",TENEMENT!C$9)</f>
        <v/>
      </c>
      <c r="D139" s="10" t="str">
        <f>IF($H139="","",TENEMENT!D$9)</f>
        <v/>
      </c>
      <c r="E139" s="10" t="str">
        <f>IF($H139="","",TENEMENT!E$9)</f>
        <v/>
      </c>
      <c r="F139" s="10" t="str">
        <f>IF($H139="","",TENEMENT!F$9)</f>
        <v/>
      </c>
      <c r="G139" s="7"/>
      <c r="H139" s="7"/>
      <c r="I139" s="89"/>
      <c r="J139" s="89"/>
      <c r="K139" s="90"/>
      <c r="L139" s="88"/>
      <c r="M139" s="86"/>
      <c r="N139" s="86"/>
      <c r="O139" s="88"/>
      <c r="P139" s="88"/>
      <c r="Q139" s="86"/>
      <c r="R139" s="86"/>
      <c r="S139" s="86"/>
      <c r="T139" s="86"/>
      <c r="U139" s="87"/>
      <c r="V139" s="87"/>
    </row>
    <row r="140" spans="1:22" x14ac:dyDescent="0.2">
      <c r="A140" s="8"/>
      <c r="B140" s="10" t="str">
        <f>IF($H140="","",TENEMENT!B$9)</f>
        <v/>
      </c>
      <c r="C140" s="10" t="str">
        <f>IF($H140="","",TENEMENT!C$9)</f>
        <v/>
      </c>
      <c r="D140" s="10" t="str">
        <f>IF($H140="","",TENEMENT!D$9)</f>
        <v/>
      </c>
      <c r="E140" s="10" t="str">
        <f>IF($H140="","",TENEMENT!E$9)</f>
        <v/>
      </c>
      <c r="F140" s="10" t="str">
        <f>IF($H140="","",TENEMENT!F$9)</f>
        <v/>
      </c>
      <c r="G140" s="7"/>
      <c r="H140" s="7"/>
      <c r="I140" s="89"/>
      <c r="J140" s="89"/>
      <c r="K140" s="90"/>
      <c r="L140" s="88"/>
      <c r="M140" s="86"/>
      <c r="N140" s="86"/>
      <c r="O140" s="88"/>
      <c r="P140" s="88"/>
      <c r="Q140" s="86"/>
      <c r="R140" s="86"/>
      <c r="S140" s="86"/>
      <c r="T140" s="86"/>
      <c r="U140" s="87"/>
      <c r="V140" s="87"/>
    </row>
    <row r="141" spans="1:22" x14ac:dyDescent="0.2">
      <c r="A141" s="8"/>
      <c r="B141" s="10" t="str">
        <f>IF($H141="","",TENEMENT!B$9)</f>
        <v/>
      </c>
      <c r="C141" s="10" t="str">
        <f>IF($H141="","",TENEMENT!C$9)</f>
        <v/>
      </c>
      <c r="D141" s="10" t="str">
        <f>IF($H141="","",TENEMENT!D$9)</f>
        <v/>
      </c>
      <c r="E141" s="10" t="str">
        <f>IF($H141="","",TENEMENT!E$9)</f>
        <v/>
      </c>
      <c r="F141" s="10" t="str">
        <f>IF($H141="","",TENEMENT!F$9)</f>
        <v/>
      </c>
      <c r="G141" s="7"/>
      <c r="H141" s="7"/>
      <c r="I141" s="89"/>
      <c r="J141" s="89"/>
      <c r="K141" s="90"/>
      <c r="L141" s="88"/>
      <c r="M141" s="86"/>
      <c r="N141" s="86"/>
      <c r="O141" s="88"/>
      <c r="P141" s="88"/>
      <c r="Q141" s="86"/>
      <c r="R141" s="86"/>
      <c r="S141" s="86"/>
      <c r="T141" s="86"/>
      <c r="U141" s="87"/>
      <c r="V141" s="87"/>
    </row>
    <row r="142" spans="1:22" x14ac:dyDescent="0.2">
      <c r="A142" s="8"/>
      <c r="B142" s="10" t="str">
        <f>IF($H142="","",TENEMENT!B$9)</f>
        <v/>
      </c>
      <c r="C142" s="10" t="str">
        <f>IF($H142="","",TENEMENT!C$9)</f>
        <v/>
      </c>
      <c r="D142" s="10" t="str">
        <f>IF($H142="","",TENEMENT!D$9)</f>
        <v/>
      </c>
      <c r="E142" s="10" t="str">
        <f>IF($H142="","",TENEMENT!E$9)</f>
        <v/>
      </c>
      <c r="F142" s="10" t="str">
        <f>IF($H142="","",TENEMENT!F$9)</f>
        <v/>
      </c>
      <c r="G142" s="7"/>
      <c r="H142" s="7"/>
      <c r="I142" s="89"/>
      <c r="J142" s="89"/>
      <c r="K142" s="90"/>
      <c r="L142" s="88"/>
      <c r="M142" s="86"/>
      <c r="N142" s="86"/>
      <c r="O142" s="88"/>
      <c r="P142" s="88"/>
      <c r="Q142" s="86"/>
      <c r="R142" s="86"/>
      <c r="S142" s="86"/>
      <c r="T142" s="86"/>
      <c r="U142" s="87"/>
      <c r="V142" s="87"/>
    </row>
    <row r="143" spans="1:22" x14ac:dyDescent="0.2">
      <c r="A143" s="8"/>
      <c r="B143" s="10" t="str">
        <f>IF($H143="","",TENEMENT!B$9)</f>
        <v/>
      </c>
      <c r="C143" s="10" t="str">
        <f>IF($H143="","",TENEMENT!C$9)</f>
        <v/>
      </c>
      <c r="D143" s="10" t="str">
        <f>IF($H143="","",TENEMENT!D$9)</f>
        <v/>
      </c>
      <c r="E143" s="10" t="str">
        <f>IF($H143="","",TENEMENT!E$9)</f>
        <v/>
      </c>
      <c r="F143" s="10" t="str">
        <f>IF($H143="","",TENEMENT!F$9)</f>
        <v/>
      </c>
      <c r="G143" s="7"/>
      <c r="H143" s="7"/>
      <c r="I143" s="89"/>
      <c r="J143" s="89"/>
      <c r="K143" s="90"/>
      <c r="L143" s="88"/>
      <c r="M143" s="86"/>
      <c r="N143" s="86"/>
      <c r="O143" s="88"/>
      <c r="P143" s="88"/>
      <c r="Q143" s="86"/>
      <c r="R143" s="86"/>
      <c r="S143" s="86"/>
      <c r="T143" s="86"/>
      <c r="U143" s="87"/>
      <c r="V143" s="87"/>
    </row>
    <row r="144" spans="1:22" x14ac:dyDescent="0.2">
      <c r="A144" s="8"/>
      <c r="B144" s="10" t="str">
        <f>IF($H144="","",TENEMENT!B$9)</f>
        <v/>
      </c>
      <c r="C144" s="10" t="str">
        <f>IF($H144="","",TENEMENT!C$9)</f>
        <v/>
      </c>
      <c r="D144" s="10" t="str">
        <f>IF($H144="","",TENEMENT!D$9)</f>
        <v/>
      </c>
      <c r="E144" s="10" t="str">
        <f>IF($H144="","",TENEMENT!E$9)</f>
        <v/>
      </c>
      <c r="F144" s="10" t="str">
        <f>IF($H144="","",TENEMENT!F$9)</f>
        <v/>
      </c>
      <c r="G144" s="7"/>
      <c r="H144" s="7"/>
      <c r="I144" s="89"/>
      <c r="J144" s="89"/>
      <c r="K144" s="90"/>
      <c r="L144" s="88"/>
      <c r="M144" s="86"/>
      <c r="N144" s="86"/>
      <c r="O144" s="88"/>
      <c r="P144" s="88"/>
      <c r="Q144" s="86"/>
      <c r="R144" s="86"/>
      <c r="S144" s="86"/>
      <c r="T144" s="86"/>
      <c r="U144" s="87"/>
      <c r="V144" s="87"/>
    </row>
    <row r="145" spans="1:22" x14ac:dyDescent="0.2">
      <c r="A145" s="8"/>
      <c r="B145" s="10" t="str">
        <f>IF($H145="","",TENEMENT!B$9)</f>
        <v/>
      </c>
      <c r="C145" s="10" t="str">
        <f>IF($H145="","",TENEMENT!C$9)</f>
        <v/>
      </c>
      <c r="D145" s="10" t="str">
        <f>IF($H145="","",TENEMENT!D$9)</f>
        <v/>
      </c>
      <c r="E145" s="10" t="str">
        <f>IF($H145="","",TENEMENT!E$9)</f>
        <v/>
      </c>
      <c r="F145" s="10" t="str">
        <f>IF($H145="","",TENEMENT!F$9)</f>
        <v/>
      </c>
      <c r="G145" s="7"/>
      <c r="H145" s="7"/>
      <c r="I145" s="89"/>
      <c r="J145" s="89"/>
      <c r="K145" s="90"/>
      <c r="L145" s="88"/>
      <c r="M145" s="86"/>
      <c r="N145" s="86"/>
      <c r="O145" s="88"/>
      <c r="P145" s="88"/>
      <c r="Q145" s="86"/>
      <c r="R145" s="86"/>
      <c r="S145" s="86"/>
      <c r="T145" s="86"/>
      <c r="U145" s="87"/>
      <c r="V145" s="87"/>
    </row>
    <row r="146" spans="1:22" x14ac:dyDescent="0.2">
      <c r="A146" s="8"/>
      <c r="B146" s="10" t="str">
        <f>IF($H146="","",TENEMENT!B$9)</f>
        <v/>
      </c>
      <c r="C146" s="10" t="str">
        <f>IF($H146="","",TENEMENT!C$9)</f>
        <v/>
      </c>
      <c r="D146" s="10" t="str">
        <f>IF($H146="","",TENEMENT!D$9)</f>
        <v/>
      </c>
      <c r="E146" s="10" t="str">
        <f>IF($H146="","",TENEMENT!E$9)</f>
        <v/>
      </c>
      <c r="F146" s="10" t="str">
        <f>IF($H146="","",TENEMENT!F$9)</f>
        <v/>
      </c>
      <c r="G146" s="7"/>
      <c r="H146" s="7"/>
      <c r="I146" s="89"/>
      <c r="J146" s="89"/>
      <c r="K146" s="90"/>
      <c r="L146" s="88"/>
      <c r="M146" s="86"/>
      <c r="N146" s="86"/>
      <c r="O146" s="88"/>
      <c r="P146" s="88"/>
      <c r="Q146" s="86"/>
      <c r="R146" s="86"/>
      <c r="S146" s="86"/>
      <c r="T146" s="86"/>
      <c r="U146" s="87"/>
      <c r="V146" s="87"/>
    </row>
    <row r="147" spans="1:22" x14ac:dyDescent="0.2">
      <c r="A147" s="8"/>
      <c r="B147" s="10" t="str">
        <f>IF($H147="","",TENEMENT!B$9)</f>
        <v/>
      </c>
      <c r="C147" s="10" t="str">
        <f>IF($H147="","",TENEMENT!C$9)</f>
        <v/>
      </c>
      <c r="D147" s="10" t="str">
        <f>IF($H147="","",TENEMENT!D$9)</f>
        <v/>
      </c>
      <c r="E147" s="10" t="str">
        <f>IF($H147="","",TENEMENT!E$9)</f>
        <v/>
      </c>
      <c r="F147" s="10" t="str">
        <f>IF($H147="","",TENEMENT!F$9)</f>
        <v/>
      </c>
      <c r="G147" s="7"/>
      <c r="H147" s="7"/>
      <c r="I147" s="89"/>
      <c r="J147" s="89"/>
      <c r="K147" s="90"/>
      <c r="L147" s="88"/>
      <c r="M147" s="86"/>
      <c r="N147" s="86"/>
      <c r="O147" s="88"/>
      <c r="P147" s="88"/>
      <c r="Q147" s="86"/>
      <c r="R147" s="86"/>
      <c r="S147" s="86"/>
      <c r="T147" s="86"/>
      <c r="U147" s="87"/>
      <c r="V147" s="87"/>
    </row>
    <row r="148" spans="1:22" x14ac:dyDescent="0.2">
      <c r="A148" s="8"/>
      <c r="B148" s="10" t="str">
        <f>IF($H148="","",TENEMENT!B$9)</f>
        <v/>
      </c>
      <c r="C148" s="10" t="str">
        <f>IF($H148="","",TENEMENT!C$9)</f>
        <v/>
      </c>
      <c r="D148" s="10" t="str">
        <f>IF($H148="","",TENEMENT!D$9)</f>
        <v/>
      </c>
      <c r="E148" s="10" t="str">
        <f>IF($H148="","",TENEMENT!E$9)</f>
        <v/>
      </c>
      <c r="F148" s="10" t="str">
        <f>IF($H148="","",TENEMENT!F$9)</f>
        <v/>
      </c>
      <c r="G148" s="7"/>
      <c r="H148" s="7"/>
      <c r="I148" s="89"/>
      <c r="J148" s="89"/>
      <c r="K148" s="90"/>
      <c r="L148" s="88"/>
      <c r="M148" s="86"/>
      <c r="N148" s="86"/>
      <c r="O148" s="88"/>
      <c r="P148" s="88"/>
      <c r="Q148" s="86"/>
      <c r="R148" s="86"/>
      <c r="S148" s="86"/>
      <c r="T148" s="86"/>
      <c r="U148" s="87"/>
      <c r="V148" s="87"/>
    </row>
    <row r="149" spans="1:22" x14ac:dyDescent="0.2">
      <c r="A149" s="8"/>
      <c r="B149" s="10" t="str">
        <f>IF($H149="","",TENEMENT!B$9)</f>
        <v/>
      </c>
      <c r="C149" s="10" t="str">
        <f>IF($H149="","",TENEMENT!C$9)</f>
        <v/>
      </c>
      <c r="D149" s="10" t="str">
        <f>IF($H149="","",TENEMENT!D$9)</f>
        <v/>
      </c>
      <c r="E149" s="10" t="str">
        <f>IF($H149="","",TENEMENT!E$9)</f>
        <v/>
      </c>
      <c r="F149" s="10" t="str">
        <f>IF($H149="","",TENEMENT!F$9)</f>
        <v/>
      </c>
      <c r="G149" s="7"/>
      <c r="H149" s="7"/>
      <c r="I149" s="89"/>
      <c r="J149" s="89"/>
      <c r="K149" s="90"/>
      <c r="L149" s="88"/>
      <c r="M149" s="86"/>
      <c r="N149" s="86"/>
      <c r="O149" s="88"/>
      <c r="P149" s="88"/>
      <c r="Q149" s="86"/>
      <c r="R149" s="86"/>
      <c r="S149" s="86"/>
      <c r="T149" s="86"/>
      <c r="U149" s="87"/>
      <c r="V149" s="87"/>
    </row>
    <row r="150" spans="1:22" x14ac:dyDescent="0.2">
      <c r="A150" s="8"/>
      <c r="B150" s="10" t="str">
        <f>IF($H150="","",TENEMENT!B$9)</f>
        <v/>
      </c>
      <c r="C150" s="10" t="str">
        <f>IF($H150="","",TENEMENT!C$9)</f>
        <v/>
      </c>
      <c r="D150" s="10" t="str">
        <f>IF($H150="","",TENEMENT!D$9)</f>
        <v/>
      </c>
      <c r="E150" s="10" t="str">
        <f>IF($H150="","",TENEMENT!E$9)</f>
        <v/>
      </c>
      <c r="F150" s="10" t="str">
        <f>IF($H150="","",TENEMENT!F$9)</f>
        <v/>
      </c>
      <c r="G150" s="7"/>
      <c r="H150" s="7"/>
      <c r="I150" s="89"/>
      <c r="J150" s="89"/>
      <c r="K150" s="90"/>
      <c r="L150" s="88"/>
      <c r="M150" s="86"/>
      <c r="N150" s="86"/>
      <c r="O150" s="88"/>
      <c r="P150" s="88"/>
      <c r="Q150" s="86"/>
      <c r="R150" s="86"/>
      <c r="S150" s="86"/>
      <c r="T150" s="86"/>
      <c r="U150" s="87"/>
      <c r="V150" s="87"/>
    </row>
    <row r="151" spans="1:22" x14ac:dyDescent="0.2">
      <c r="A151" s="8"/>
      <c r="B151" s="10" t="str">
        <f>IF($H151="","",TENEMENT!B$9)</f>
        <v/>
      </c>
      <c r="C151" s="10" t="str">
        <f>IF($H151="","",TENEMENT!C$9)</f>
        <v/>
      </c>
      <c r="D151" s="10" t="str">
        <f>IF($H151="","",TENEMENT!D$9)</f>
        <v/>
      </c>
      <c r="E151" s="10" t="str">
        <f>IF($H151="","",TENEMENT!E$9)</f>
        <v/>
      </c>
      <c r="F151" s="10" t="str">
        <f>IF($H151="","",TENEMENT!F$9)</f>
        <v/>
      </c>
      <c r="G151" s="7"/>
      <c r="H151" s="7"/>
      <c r="I151" s="89"/>
      <c r="J151" s="89"/>
      <c r="K151" s="90"/>
      <c r="L151" s="88"/>
      <c r="M151" s="86"/>
      <c r="N151" s="86"/>
      <c r="O151" s="88"/>
      <c r="P151" s="88"/>
      <c r="Q151" s="86"/>
      <c r="R151" s="86"/>
      <c r="S151" s="86"/>
      <c r="T151" s="86"/>
      <c r="U151" s="87"/>
      <c r="V151" s="87"/>
    </row>
    <row r="152" spans="1:22" x14ac:dyDescent="0.2">
      <c r="A152" s="8"/>
      <c r="B152" s="10" t="str">
        <f>IF($H152="","",TENEMENT!B$9)</f>
        <v/>
      </c>
      <c r="C152" s="10" t="str">
        <f>IF($H152="","",TENEMENT!C$9)</f>
        <v/>
      </c>
      <c r="D152" s="10" t="str">
        <f>IF($H152="","",TENEMENT!D$9)</f>
        <v/>
      </c>
      <c r="E152" s="10" t="str">
        <f>IF($H152="","",TENEMENT!E$9)</f>
        <v/>
      </c>
      <c r="F152" s="10" t="str">
        <f>IF($H152="","",TENEMENT!F$9)</f>
        <v/>
      </c>
      <c r="G152" s="7"/>
      <c r="H152" s="7"/>
      <c r="I152" s="89"/>
      <c r="J152" s="89"/>
      <c r="K152" s="90"/>
      <c r="L152" s="88"/>
      <c r="M152" s="86"/>
      <c r="N152" s="86"/>
      <c r="O152" s="88"/>
      <c r="P152" s="88"/>
      <c r="Q152" s="86"/>
      <c r="R152" s="86"/>
      <c r="S152" s="86"/>
      <c r="T152" s="86"/>
      <c r="U152" s="87"/>
      <c r="V152" s="87"/>
    </row>
    <row r="153" spans="1:22" x14ac:dyDescent="0.2">
      <c r="A153" s="8"/>
      <c r="B153" s="10" t="str">
        <f>IF($H153="","",TENEMENT!B$9)</f>
        <v/>
      </c>
      <c r="C153" s="10" t="str">
        <f>IF($H153="","",TENEMENT!C$9)</f>
        <v/>
      </c>
      <c r="D153" s="10" t="str">
        <f>IF($H153="","",TENEMENT!D$9)</f>
        <v/>
      </c>
      <c r="E153" s="10" t="str">
        <f>IF($H153="","",TENEMENT!E$9)</f>
        <v/>
      </c>
      <c r="F153" s="10" t="str">
        <f>IF($H153="","",TENEMENT!F$9)</f>
        <v/>
      </c>
      <c r="G153" s="7"/>
      <c r="H153" s="7"/>
      <c r="I153" s="89"/>
      <c r="J153" s="89"/>
      <c r="K153" s="90"/>
      <c r="L153" s="88"/>
      <c r="M153" s="86"/>
      <c r="N153" s="86"/>
      <c r="O153" s="88"/>
      <c r="P153" s="88"/>
      <c r="Q153" s="86"/>
      <c r="R153" s="86"/>
      <c r="S153" s="86"/>
      <c r="T153" s="86"/>
      <c r="U153" s="87"/>
      <c r="V153" s="87"/>
    </row>
    <row r="154" spans="1:22" x14ac:dyDescent="0.2">
      <c r="A154" s="8"/>
      <c r="B154" s="10" t="str">
        <f>IF($H154="","",TENEMENT!B$9)</f>
        <v/>
      </c>
      <c r="C154" s="10" t="str">
        <f>IF($H154="","",TENEMENT!C$9)</f>
        <v/>
      </c>
      <c r="D154" s="10" t="str">
        <f>IF($H154="","",TENEMENT!D$9)</f>
        <v/>
      </c>
      <c r="E154" s="10" t="str">
        <f>IF($H154="","",TENEMENT!E$9)</f>
        <v/>
      </c>
      <c r="F154" s="10" t="str">
        <f>IF($H154="","",TENEMENT!F$9)</f>
        <v/>
      </c>
      <c r="G154" s="7"/>
      <c r="H154" s="7"/>
      <c r="I154" s="89"/>
      <c r="J154" s="89"/>
      <c r="K154" s="90"/>
      <c r="L154" s="88"/>
      <c r="M154" s="86"/>
      <c r="N154" s="86"/>
      <c r="O154" s="88"/>
      <c r="P154" s="88"/>
      <c r="Q154" s="86"/>
      <c r="R154" s="86"/>
      <c r="S154" s="86"/>
      <c r="T154" s="86"/>
      <c r="U154" s="87"/>
      <c r="V154" s="87"/>
    </row>
    <row r="155" spans="1:22" x14ac:dyDescent="0.2">
      <c r="A155" s="8"/>
      <c r="B155" s="10" t="str">
        <f>IF($H155="","",TENEMENT!B$9)</f>
        <v/>
      </c>
      <c r="C155" s="10" t="str">
        <f>IF($H155="","",TENEMENT!C$9)</f>
        <v/>
      </c>
      <c r="D155" s="10" t="str">
        <f>IF($H155="","",TENEMENT!D$9)</f>
        <v/>
      </c>
      <c r="E155" s="10" t="str">
        <f>IF($H155="","",TENEMENT!E$9)</f>
        <v/>
      </c>
      <c r="F155" s="10" t="str">
        <f>IF($H155="","",TENEMENT!F$9)</f>
        <v/>
      </c>
      <c r="G155" s="7"/>
      <c r="H155" s="7"/>
      <c r="I155" s="89"/>
      <c r="J155" s="89"/>
      <c r="K155" s="90"/>
      <c r="L155" s="88"/>
      <c r="M155" s="86"/>
      <c r="N155" s="86"/>
      <c r="O155" s="88"/>
      <c r="P155" s="88"/>
      <c r="Q155" s="86"/>
      <c r="R155" s="86"/>
      <c r="S155" s="86"/>
      <c r="T155" s="86"/>
      <c r="U155" s="87"/>
      <c r="V155" s="87"/>
    </row>
    <row r="156" spans="1:22" x14ac:dyDescent="0.2">
      <c r="A156" s="8"/>
      <c r="B156" s="10" t="str">
        <f>IF($H156="","",TENEMENT!B$9)</f>
        <v/>
      </c>
      <c r="C156" s="10" t="str">
        <f>IF($H156="","",TENEMENT!C$9)</f>
        <v/>
      </c>
      <c r="D156" s="10" t="str">
        <f>IF($H156="","",TENEMENT!D$9)</f>
        <v/>
      </c>
      <c r="E156" s="10" t="str">
        <f>IF($H156="","",TENEMENT!E$9)</f>
        <v/>
      </c>
      <c r="F156" s="10" t="str">
        <f>IF($H156="","",TENEMENT!F$9)</f>
        <v/>
      </c>
      <c r="G156" s="7"/>
      <c r="H156" s="7"/>
      <c r="I156" s="89"/>
      <c r="J156" s="89"/>
      <c r="K156" s="90"/>
      <c r="L156" s="88"/>
      <c r="M156" s="86"/>
      <c r="N156" s="86"/>
      <c r="O156" s="88"/>
      <c r="P156" s="88"/>
      <c r="Q156" s="86"/>
      <c r="R156" s="86"/>
      <c r="S156" s="86"/>
      <c r="T156" s="86"/>
      <c r="U156" s="87"/>
      <c r="V156" s="87"/>
    </row>
    <row r="157" spans="1:22" x14ac:dyDescent="0.2">
      <c r="A157" s="8"/>
      <c r="B157" s="10" t="str">
        <f>IF($H157="","",TENEMENT!B$9)</f>
        <v/>
      </c>
      <c r="C157" s="10" t="str">
        <f>IF($H157="","",TENEMENT!C$9)</f>
        <v/>
      </c>
      <c r="D157" s="10" t="str">
        <f>IF($H157="","",TENEMENT!D$9)</f>
        <v/>
      </c>
      <c r="E157" s="10" t="str">
        <f>IF($H157="","",TENEMENT!E$9)</f>
        <v/>
      </c>
      <c r="F157" s="10" t="str">
        <f>IF($H157="","",TENEMENT!F$9)</f>
        <v/>
      </c>
      <c r="G157" s="7"/>
      <c r="H157" s="7"/>
      <c r="I157" s="89"/>
      <c r="J157" s="89"/>
      <c r="K157" s="90"/>
      <c r="L157" s="88"/>
      <c r="M157" s="86"/>
      <c r="N157" s="86"/>
      <c r="O157" s="88"/>
      <c r="P157" s="88"/>
      <c r="Q157" s="86"/>
      <c r="R157" s="86"/>
      <c r="S157" s="86"/>
      <c r="T157" s="86"/>
      <c r="U157" s="87"/>
      <c r="V157" s="87"/>
    </row>
    <row r="158" spans="1:22" x14ac:dyDescent="0.2">
      <c r="A158" s="8"/>
      <c r="B158" s="10" t="str">
        <f>IF($H158="","",TENEMENT!B$9)</f>
        <v/>
      </c>
      <c r="C158" s="10" t="str">
        <f>IF($H158="","",TENEMENT!C$9)</f>
        <v/>
      </c>
      <c r="D158" s="10" t="str">
        <f>IF($H158="","",TENEMENT!D$9)</f>
        <v/>
      </c>
      <c r="E158" s="10" t="str">
        <f>IF($H158="","",TENEMENT!E$9)</f>
        <v/>
      </c>
      <c r="F158" s="10" t="str">
        <f>IF($H158="","",TENEMENT!F$9)</f>
        <v/>
      </c>
      <c r="G158" s="7"/>
      <c r="H158" s="7"/>
      <c r="I158" s="89"/>
      <c r="J158" s="89"/>
      <c r="K158" s="90"/>
      <c r="L158" s="88"/>
      <c r="M158" s="86"/>
      <c r="N158" s="86"/>
      <c r="O158" s="88"/>
      <c r="P158" s="88"/>
      <c r="Q158" s="86"/>
      <c r="R158" s="86"/>
      <c r="S158" s="86"/>
      <c r="T158" s="86"/>
      <c r="U158" s="87"/>
      <c r="V158" s="87"/>
    </row>
    <row r="159" spans="1:22" x14ac:dyDescent="0.2">
      <c r="A159" s="8"/>
      <c r="B159" s="10" t="str">
        <f>IF($H159="","",TENEMENT!B$9)</f>
        <v/>
      </c>
      <c r="C159" s="10" t="str">
        <f>IF($H159="","",TENEMENT!C$9)</f>
        <v/>
      </c>
      <c r="D159" s="10" t="str">
        <f>IF($H159="","",TENEMENT!D$9)</f>
        <v/>
      </c>
      <c r="E159" s="10" t="str">
        <f>IF($H159="","",TENEMENT!E$9)</f>
        <v/>
      </c>
      <c r="F159" s="10" t="str">
        <f>IF($H159="","",TENEMENT!F$9)</f>
        <v/>
      </c>
      <c r="G159" s="7"/>
      <c r="H159" s="7"/>
      <c r="I159" s="89"/>
      <c r="J159" s="89"/>
      <c r="K159" s="90"/>
      <c r="L159" s="88"/>
      <c r="M159" s="86"/>
      <c r="N159" s="86"/>
      <c r="O159" s="88"/>
      <c r="P159" s="88"/>
      <c r="Q159" s="86"/>
      <c r="R159" s="86"/>
      <c r="S159" s="86"/>
      <c r="T159" s="86"/>
      <c r="U159" s="87"/>
      <c r="V159" s="87"/>
    </row>
    <row r="160" spans="1:22" x14ac:dyDescent="0.2">
      <c r="A160" s="8"/>
      <c r="B160" s="10" t="str">
        <f>IF($H160="","",TENEMENT!B$9)</f>
        <v/>
      </c>
      <c r="C160" s="10" t="str">
        <f>IF($H160="","",TENEMENT!C$9)</f>
        <v/>
      </c>
      <c r="D160" s="10" t="str">
        <f>IF($H160="","",TENEMENT!D$9)</f>
        <v/>
      </c>
      <c r="E160" s="10" t="str">
        <f>IF($H160="","",TENEMENT!E$9)</f>
        <v/>
      </c>
      <c r="F160" s="10" t="str">
        <f>IF($H160="","",TENEMENT!F$9)</f>
        <v/>
      </c>
      <c r="G160" s="7"/>
      <c r="H160" s="7"/>
      <c r="I160" s="89"/>
      <c r="J160" s="89"/>
      <c r="K160" s="90"/>
      <c r="L160" s="88"/>
      <c r="M160" s="86"/>
      <c r="N160" s="86"/>
      <c r="O160" s="88"/>
      <c r="P160" s="88"/>
      <c r="Q160" s="86"/>
      <c r="R160" s="86"/>
      <c r="S160" s="86"/>
      <c r="T160" s="86"/>
      <c r="U160" s="87"/>
      <c r="V160" s="87"/>
    </row>
    <row r="161" spans="1:22" x14ac:dyDescent="0.2">
      <c r="A161" s="8"/>
      <c r="B161" s="10" t="str">
        <f>IF($H161="","",TENEMENT!B$9)</f>
        <v/>
      </c>
      <c r="C161" s="10" t="str">
        <f>IF($H161="","",TENEMENT!C$9)</f>
        <v/>
      </c>
      <c r="D161" s="10" t="str">
        <f>IF($H161="","",TENEMENT!D$9)</f>
        <v/>
      </c>
      <c r="E161" s="10" t="str">
        <f>IF($H161="","",TENEMENT!E$9)</f>
        <v/>
      </c>
      <c r="F161" s="10" t="str">
        <f>IF($H161="","",TENEMENT!F$9)</f>
        <v/>
      </c>
      <c r="G161" s="7"/>
      <c r="H161" s="7"/>
      <c r="I161" s="89"/>
      <c r="J161" s="89"/>
      <c r="K161" s="90"/>
      <c r="L161" s="88"/>
      <c r="M161" s="86"/>
      <c r="N161" s="86"/>
      <c r="O161" s="88"/>
      <c r="P161" s="88"/>
      <c r="Q161" s="86"/>
      <c r="R161" s="86"/>
      <c r="S161" s="86"/>
      <c r="T161" s="86"/>
      <c r="U161" s="87"/>
      <c r="V161" s="87"/>
    </row>
    <row r="162" spans="1:22" x14ac:dyDescent="0.2">
      <c r="A162" s="8"/>
      <c r="B162" s="10" t="str">
        <f>IF($H162="","",TENEMENT!B$9)</f>
        <v/>
      </c>
      <c r="C162" s="10" t="str">
        <f>IF($H162="","",TENEMENT!C$9)</f>
        <v/>
      </c>
      <c r="D162" s="10" t="str">
        <f>IF($H162="","",TENEMENT!D$9)</f>
        <v/>
      </c>
      <c r="E162" s="10" t="str">
        <f>IF($H162="","",TENEMENT!E$9)</f>
        <v/>
      </c>
      <c r="F162" s="10" t="str">
        <f>IF($H162="","",TENEMENT!F$9)</f>
        <v/>
      </c>
      <c r="G162" s="7"/>
      <c r="H162" s="7"/>
      <c r="I162" s="89"/>
      <c r="J162" s="89"/>
      <c r="K162" s="90"/>
      <c r="L162" s="88"/>
      <c r="M162" s="86"/>
      <c r="N162" s="86"/>
      <c r="O162" s="88"/>
      <c r="P162" s="88"/>
      <c r="Q162" s="86"/>
      <c r="R162" s="86"/>
      <c r="S162" s="86"/>
      <c r="T162" s="86"/>
      <c r="U162" s="87"/>
      <c r="V162" s="87"/>
    </row>
    <row r="163" spans="1:22" x14ac:dyDescent="0.2">
      <c r="A163" s="8"/>
      <c r="B163" s="10" t="str">
        <f>IF($H163="","",TENEMENT!B$9)</f>
        <v/>
      </c>
      <c r="C163" s="10" t="str">
        <f>IF($H163="","",TENEMENT!C$9)</f>
        <v/>
      </c>
      <c r="D163" s="10" t="str">
        <f>IF($H163="","",TENEMENT!D$9)</f>
        <v/>
      </c>
      <c r="E163" s="10" t="str">
        <f>IF($H163="","",TENEMENT!E$9)</f>
        <v/>
      </c>
      <c r="F163" s="10" t="str">
        <f>IF($H163="","",TENEMENT!F$9)</f>
        <v/>
      </c>
      <c r="G163" s="7"/>
      <c r="H163" s="7"/>
      <c r="I163" s="89"/>
      <c r="J163" s="89"/>
      <c r="K163" s="90"/>
      <c r="L163" s="88"/>
      <c r="M163" s="86"/>
      <c r="N163" s="86"/>
      <c r="O163" s="88"/>
      <c r="P163" s="88"/>
      <c r="Q163" s="86"/>
      <c r="R163" s="86"/>
      <c r="S163" s="86"/>
      <c r="T163" s="86"/>
      <c r="U163" s="87"/>
      <c r="V163" s="87"/>
    </row>
    <row r="164" spans="1:22" x14ac:dyDescent="0.2">
      <c r="A164" s="8"/>
      <c r="B164" s="10" t="str">
        <f>IF($H164="","",TENEMENT!B$9)</f>
        <v/>
      </c>
      <c r="C164" s="10" t="str">
        <f>IF($H164="","",TENEMENT!C$9)</f>
        <v/>
      </c>
      <c r="D164" s="10" t="str">
        <f>IF($H164="","",TENEMENT!D$9)</f>
        <v/>
      </c>
      <c r="E164" s="10" t="str">
        <f>IF($H164="","",TENEMENT!E$9)</f>
        <v/>
      </c>
      <c r="F164" s="10" t="str">
        <f>IF($H164="","",TENEMENT!F$9)</f>
        <v/>
      </c>
      <c r="G164" s="7"/>
      <c r="H164" s="7"/>
      <c r="I164" s="89"/>
      <c r="J164" s="89"/>
      <c r="K164" s="90"/>
      <c r="L164" s="88"/>
      <c r="M164" s="86"/>
      <c r="N164" s="86"/>
      <c r="O164" s="88"/>
      <c r="P164" s="88"/>
      <c r="Q164" s="86"/>
      <c r="R164" s="86"/>
      <c r="S164" s="86"/>
      <c r="T164" s="86"/>
      <c r="U164" s="87"/>
      <c r="V164" s="87"/>
    </row>
    <row r="165" spans="1:22" x14ac:dyDescent="0.2">
      <c r="A165" s="8"/>
      <c r="B165" s="10" t="str">
        <f>IF($H165="","",TENEMENT!B$9)</f>
        <v/>
      </c>
      <c r="C165" s="10" t="str">
        <f>IF($H165="","",TENEMENT!C$9)</f>
        <v/>
      </c>
      <c r="D165" s="10" t="str">
        <f>IF($H165="","",TENEMENT!D$9)</f>
        <v/>
      </c>
      <c r="E165" s="10" t="str">
        <f>IF($H165="","",TENEMENT!E$9)</f>
        <v/>
      </c>
      <c r="F165" s="10" t="str">
        <f>IF($H165="","",TENEMENT!F$9)</f>
        <v/>
      </c>
      <c r="G165" s="7"/>
      <c r="H165" s="7"/>
      <c r="I165" s="89"/>
      <c r="J165" s="89"/>
      <c r="K165" s="90"/>
      <c r="L165" s="88"/>
      <c r="M165" s="86"/>
      <c r="N165" s="86"/>
      <c r="O165" s="88"/>
      <c r="P165" s="88"/>
      <c r="Q165" s="86"/>
      <c r="R165" s="86"/>
      <c r="S165" s="86"/>
      <c r="T165" s="86"/>
      <c r="U165" s="87"/>
      <c r="V165" s="87"/>
    </row>
    <row r="166" spans="1:22" x14ac:dyDescent="0.2">
      <c r="A166" s="8"/>
      <c r="B166" s="10" t="str">
        <f>IF($H166="","",TENEMENT!B$9)</f>
        <v/>
      </c>
      <c r="C166" s="10" t="str">
        <f>IF($H166="","",TENEMENT!C$9)</f>
        <v/>
      </c>
      <c r="D166" s="10" t="str">
        <f>IF($H166="","",TENEMENT!D$9)</f>
        <v/>
      </c>
      <c r="E166" s="10" t="str">
        <f>IF($H166="","",TENEMENT!E$9)</f>
        <v/>
      </c>
      <c r="F166" s="10" t="str">
        <f>IF($H166="","",TENEMENT!F$9)</f>
        <v/>
      </c>
      <c r="G166" s="7"/>
      <c r="H166" s="7"/>
      <c r="I166" s="89"/>
      <c r="J166" s="89"/>
      <c r="K166" s="90"/>
      <c r="L166" s="88"/>
      <c r="M166" s="86"/>
      <c r="N166" s="86"/>
      <c r="O166" s="88"/>
      <c r="P166" s="88"/>
      <c r="Q166" s="86"/>
      <c r="R166" s="86"/>
      <c r="S166" s="86"/>
      <c r="T166" s="86"/>
      <c r="U166" s="87"/>
      <c r="V166" s="87"/>
    </row>
    <row r="167" spans="1:22" x14ac:dyDescent="0.2">
      <c r="A167" s="8"/>
      <c r="B167" s="10" t="str">
        <f>IF($H167="","",TENEMENT!B$9)</f>
        <v/>
      </c>
      <c r="C167" s="10" t="str">
        <f>IF($H167="","",TENEMENT!C$9)</f>
        <v/>
      </c>
      <c r="D167" s="10" t="str">
        <f>IF($H167="","",TENEMENT!D$9)</f>
        <v/>
      </c>
      <c r="E167" s="10" t="str">
        <f>IF($H167="","",TENEMENT!E$9)</f>
        <v/>
      </c>
      <c r="F167" s="10" t="str">
        <f>IF($H167="","",TENEMENT!F$9)</f>
        <v/>
      </c>
      <c r="G167" s="7"/>
      <c r="H167" s="7"/>
      <c r="I167" s="89"/>
      <c r="J167" s="89"/>
      <c r="K167" s="90"/>
      <c r="L167" s="88"/>
      <c r="M167" s="86"/>
      <c r="N167" s="86"/>
      <c r="O167" s="88"/>
      <c r="P167" s="88"/>
      <c r="Q167" s="86"/>
      <c r="R167" s="86"/>
      <c r="S167" s="86"/>
      <c r="T167" s="86"/>
      <c r="U167" s="87"/>
      <c r="V167" s="87"/>
    </row>
    <row r="168" spans="1:22" x14ac:dyDescent="0.2">
      <c r="A168" s="8"/>
      <c r="B168" s="10" t="str">
        <f>IF($H168="","",TENEMENT!B$9)</f>
        <v/>
      </c>
      <c r="C168" s="10" t="str">
        <f>IF($H168="","",TENEMENT!C$9)</f>
        <v/>
      </c>
      <c r="D168" s="10" t="str">
        <f>IF($H168="","",TENEMENT!D$9)</f>
        <v/>
      </c>
      <c r="E168" s="10" t="str">
        <f>IF($H168="","",TENEMENT!E$9)</f>
        <v/>
      </c>
      <c r="F168" s="10" t="str">
        <f>IF($H168="","",TENEMENT!F$9)</f>
        <v/>
      </c>
      <c r="G168" s="7"/>
      <c r="H168" s="7"/>
      <c r="I168" s="89"/>
      <c r="J168" s="89"/>
      <c r="K168" s="90"/>
      <c r="L168" s="88"/>
      <c r="M168" s="86"/>
      <c r="N168" s="86"/>
      <c r="O168" s="88"/>
      <c r="P168" s="88"/>
      <c r="Q168" s="86"/>
      <c r="R168" s="86"/>
      <c r="S168" s="86"/>
      <c r="T168" s="86"/>
      <c r="U168" s="87"/>
      <c r="V168" s="87"/>
    </row>
    <row r="169" spans="1:22" x14ac:dyDescent="0.2">
      <c r="A169" s="8"/>
      <c r="B169" s="10" t="str">
        <f>IF($H169="","",TENEMENT!B$9)</f>
        <v/>
      </c>
      <c r="C169" s="10" t="str">
        <f>IF($H169="","",TENEMENT!C$9)</f>
        <v/>
      </c>
      <c r="D169" s="10" t="str">
        <f>IF($H169="","",TENEMENT!D$9)</f>
        <v/>
      </c>
      <c r="E169" s="10" t="str">
        <f>IF($H169="","",TENEMENT!E$9)</f>
        <v/>
      </c>
      <c r="F169" s="10" t="str">
        <f>IF($H169="","",TENEMENT!F$9)</f>
        <v/>
      </c>
      <c r="G169" s="7"/>
      <c r="H169" s="7"/>
      <c r="I169" s="89"/>
      <c r="J169" s="89"/>
      <c r="K169" s="90"/>
      <c r="L169" s="88"/>
      <c r="M169" s="86"/>
      <c r="N169" s="86"/>
      <c r="O169" s="88"/>
      <c r="P169" s="88"/>
      <c r="Q169" s="86"/>
      <c r="R169" s="86"/>
      <c r="S169" s="86"/>
      <c r="T169" s="86"/>
      <c r="U169" s="87"/>
      <c r="V169" s="87"/>
    </row>
    <row r="170" spans="1:22" x14ac:dyDescent="0.2">
      <c r="A170" s="8"/>
      <c r="B170" s="10" t="str">
        <f>IF($H170="","",TENEMENT!B$9)</f>
        <v/>
      </c>
      <c r="C170" s="10" t="str">
        <f>IF($H170="","",TENEMENT!C$9)</f>
        <v/>
      </c>
      <c r="D170" s="10" t="str">
        <f>IF($H170="","",TENEMENT!D$9)</f>
        <v/>
      </c>
      <c r="E170" s="10" t="str">
        <f>IF($H170="","",TENEMENT!E$9)</f>
        <v/>
      </c>
      <c r="F170" s="10" t="str">
        <f>IF($H170="","",TENEMENT!F$9)</f>
        <v/>
      </c>
      <c r="G170" s="7"/>
      <c r="H170" s="7"/>
      <c r="I170" s="89"/>
      <c r="J170" s="89"/>
      <c r="K170" s="90"/>
      <c r="L170" s="88"/>
      <c r="M170" s="86"/>
      <c r="N170" s="86"/>
      <c r="O170" s="88"/>
      <c r="P170" s="88"/>
      <c r="Q170" s="86"/>
      <c r="R170" s="86"/>
      <c r="S170" s="86"/>
      <c r="T170" s="86"/>
      <c r="U170" s="87"/>
      <c r="V170" s="87"/>
    </row>
    <row r="171" spans="1:22" x14ac:dyDescent="0.2">
      <c r="A171" s="8"/>
      <c r="B171" s="10" t="str">
        <f>IF($H171="","",TENEMENT!B$9)</f>
        <v/>
      </c>
      <c r="C171" s="10" t="str">
        <f>IF($H171="","",TENEMENT!C$9)</f>
        <v/>
      </c>
      <c r="D171" s="10" t="str">
        <f>IF($H171="","",TENEMENT!D$9)</f>
        <v/>
      </c>
      <c r="E171" s="10" t="str">
        <f>IF($H171="","",TENEMENT!E$9)</f>
        <v/>
      </c>
      <c r="F171" s="10" t="str">
        <f>IF($H171="","",TENEMENT!F$9)</f>
        <v/>
      </c>
      <c r="G171" s="7"/>
      <c r="H171" s="7"/>
      <c r="I171" s="89"/>
      <c r="J171" s="89"/>
      <c r="K171" s="90"/>
      <c r="L171" s="88"/>
      <c r="M171" s="86"/>
      <c r="N171" s="86"/>
      <c r="O171" s="88"/>
      <c r="P171" s="88"/>
      <c r="Q171" s="86"/>
      <c r="R171" s="86"/>
      <c r="S171" s="86"/>
      <c r="T171" s="86"/>
      <c r="U171" s="87"/>
      <c r="V171" s="87"/>
    </row>
    <row r="172" spans="1:22" x14ac:dyDescent="0.2">
      <c r="A172" s="8"/>
      <c r="B172" s="10" t="str">
        <f>IF($H172="","",TENEMENT!B$9)</f>
        <v/>
      </c>
      <c r="C172" s="10" t="str">
        <f>IF($H172="","",TENEMENT!C$9)</f>
        <v/>
      </c>
      <c r="D172" s="10" t="str">
        <f>IF($H172="","",TENEMENT!D$9)</f>
        <v/>
      </c>
      <c r="E172" s="10" t="str">
        <f>IF($H172="","",TENEMENT!E$9)</f>
        <v/>
      </c>
      <c r="F172" s="10" t="str">
        <f>IF($H172="","",TENEMENT!F$9)</f>
        <v/>
      </c>
      <c r="G172" s="7"/>
      <c r="H172" s="7"/>
      <c r="I172" s="89"/>
      <c r="J172" s="89"/>
      <c r="K172" s="90"/>
      <c r="L172" s="88"/>
      <c r="M172" s="86"/>
      <c r="N172" s="86"/>
      <c r="O172" s="88"/>
      <c r="P172" s="88"/>
      <c r="Q172" s="86"/>
      <c r="R172" s="86"/>
      <c r="S172" s="86"/>
      <c r="T172" s="86"/>
      <c r="U172" s="87"/>
      <c r="V172" s="87"/>
    </row>
    <row r="173" spans="1:22" x14ac:dyDescent="0.2">
      <c r="A173" s="8"/>
      <c r="B173" s="10" t="str">
        <f>IF($H173="","",TENEMENT!B$9)</f>
        <v/>
      </c>
      <c r="C173" s="10" t="str">
        <f>IF($H173="","",TENEMENT!C$9)</f>
        <v/>
      </c>
      <c r="D173" s="10" t="str">
        <f>IF($H173="","",TENEMENT!D$9)</f>
        <v/>
      </c>
      <c r="E173" s="10" t="str">
        <f>IF($H173="","",TENEMENT!E$9)</f>
        <v/>
      </c>
      <c r="F173" s="10" t="str">
        <f>IF($H173="","",TENEMENT!F$9)</f>
        <v/>
      </c>
      <c r="G173" s="7"/>
      <c r="H173" s="7"/>
      <c r="I173" s="89"/>
      <c r="J173" s="89"/>
      <c r="K173" s="90"/>
      <c r="L173" s="88"/>
      <c r="M173" s="86"/>
      <c r="N173" s="86"/>
      <c r="O173" s="88"/>
      <c r="P173" s="88"/>
      <c r="Q173" s="86"/>
      <c r="R173" s="86"/>
      <c r="S173" s="86"/>
      <c r="T173" s="86"/>
      <c r="U173" s="87"/>
      <c r="V173" s="87"/>
    </row>
    <row r="174" spans="1:22" x14ac:dyDescent="0.2">
      <c r="A174" s="8"/>
      <c r="B174" s="10" t="str">
        <f>IF($H174="","",TENEMENT!B$9)</f>
        <v/>
      </c>
      <c r="C174" s="10" t="str">
        <f>IF($H174="","",TENEMENT!C$9)</f>
        <v/>
      </c>
      <c r="D174" s="10" t="str">
        <f>IF($H174="","",TENEMENT!D$9)</f>
        <v/>
      </c>
      <c r="E174" s="10" t="str">
        <f>IF($H174="","",TENEMENT!E$9)</f>
        <v/>
      </c>
      <c r="F174" s="10" t="str">
        <f>IF($H174="","",TENEMENT!F$9)</f>
        <v/>
      </c>
      <c r="G174" s="7"/>
      <c r="H174" s="7"/>
      <c r="I174" s="89"/>
      <c r="J174" s="89"/>
      <c r="K174" s="90"/>
      <c r="L174" s="88"/>
      <c r="M174" s="86"/>
      <c r="N174" s="86"/>
      <c r="O174" s="88"/>
      <c r="P174" s="88"/>
      <c r="Q174" s="86"/>
      <c r="R174" s="86"/>
      <c r="S174" s="86"/>
      <c r="T174" s="86"/>
      <c r="U174" s="87"/>
      <c r="V174" s="87"/>
    </row>
    <row r="175" spans="1:22" x14ac:dyDescent="0.2">
      <c r="A175" s="8"/>
      <c r="B175" s="10" t="str">
        <f>IF($H175="","",TENEMENT!B$9)</f>
        <v/>
      </c>
      <c r="C175" s="10" t="str">
        <f>IF($H175="","",TENEMENT!C$9)</f>
        <v/>
      </c>
      <c r="D175" s="10" t="str">
        <f>IF($H175="","",TENEMENT!D$9)</f>
        <v/>
      </c>
      <c r="E175" s="10" t="str">
        <f>IF($H175="","",TENEMENT!E$9)</f>
        <v/>
      </c>
      <c r="F175" s="10" t="str">
        <f>IF($H175="","",TENEMENT!F$9)</f>
        <v/>
      </c>
      <c r="G175" s="7"/>
      <c r="H175" s="7"/>
      <c r="I175" s="89"/>
      <c r="J175" s="89"/>
      <c r="K175" s="90"/>
      <c r="L175" s="88"/>
      <c r="M175" s="86"/>
      <c r="N175" s="86"/>
      <c r="O175" s="88"/>
      <c r="P175" s="88"/>
      <c r="Q175" s="86"/>
      <c r="R175" s="86"/>
      <c r="S175" s="86"/>
      <c r="T175" s="86"/>
      <c r="U175" s="87"/>
      <c r="V175" s="87"/>
    </row>
    <row r="176" spans="1:22" x14ac:dyDescent="0.2">
      <c r="A176" s="8"/>
      <c r="B176" s="10" t="str">
        <f>IF($H176="","",TENEMENT!B$9)</f>
        <v/>
      </c>
      <c r="C176" s="10" t="str">
        <f>IF($H176="","",TENEMENT!C$9)</f>
        <v/>
      </c>
      <c r="D176" s="10" t="str">
        <f>IF($H176="","",TENEMENT!D$9)</f>
        <v/>
      </c>
      <c r="E176" s="10" t="str">
        <f>IF($H176="","",TENEMENT!E$9)</f>
        <v/>
      </c>
      <c r="F176" s="10" t="str">
        <f>IF($H176="","",TENEMENT!F$9)</f>
        <v/>
      </c>
      <c r="G176" s="7"/>
      <c r="H176" s="7"/>
      <c r="I176" s="89"/>
      <c r="J176" s="89"/>
      <c r="K176" s="90"/>
      <c r="L176" s="88"/>
      <c r="M176" s="86"/>
      <c r="N176" s="86"/>
      <c r="O176" s="88"/>
      <c r="P176" s="88"/>
      <c r="Q176" s="86"/>
      <c r="R176" s="86"/>
      <c r="S176" s="86"/>
      <c r="T176" s="86"/>
      <c r="U176" s="87"/>
      <c r="V176" s="87"/>
    </row>
    <row r="177" spans="1:22" x14ac:dyDescent="0.2">
      <c r="A177" s="8"/>
      <c r="B177" s="10" t="str">
        <f>IF($H177="","",TENEMENT!B$9)</f>
        <v/>
      </c>
      <c r="C177" s="10" t="str">
        <f>IF($H177="","",TENEMENT!C$9)</f>
        <v/>
      </c>
      <c r="D177" s="10" t="str">
        <f>IF($H177="","",TENEMENT!D$9)</f>
        <v/>
      </c>
      <c r="E177" s="10" t="str">
        <f>IF($H177="","",TENEMENT!E$9)</f>
        <v/>
      </c>
      <c r="F177" s="10" t="str">
        <f>IF($H177="","",TENEMENT!F$9)</f>
        <v/>
      </c>
      <c r="G177" s="7"/>
      <c r="H177" s="7"/>
      <c r="I177" s="89"/>
      <c r="J177" s="89"/>
      <c r="K177" s="90"/>
      <c r="L177" s="88"/>
      <c r="M177" s="86"/>
      <c r="N177" s="86"/>
      <c r="O177" s="88"/>
      <c r="P177" s="88"/>
      <c r="Q177" s="86"/>
      <c r="R177" s="86"/>
      <c r="S177" s="86"/>
      <c r="T177" s="86"/>
      <c r="U177" s="87"/>
      <c r="V177" s="87"/>
    </row>
    <row r="178" spans="1:22" x14ac:dyDescent="0.2">
      <c r="A178" s="8"/>
      <c r="B178" s="10" t="str">
        <f>IF($H178="","",TENEMENT!B$9)</f>
        <v/>
      </c>
      <c r="C178" s="10" t="str">
        <f>IF($H178="","",TENEMENT!C$9)</f>
        <v/>
      </c>
      <c r="D178" s="10" t="str">
        <f>IF($H178="","",TENEMENT!D$9)</f>
        <v/>
      </c>
      <c r="E178" s="10" t="str">
        <f>IF($H178="","",TENEMENT!E$9)</f>
        <v/>
      </c>
      <c r="F178" s="10" t="str">
        <f>IF($H178="","",TENEMENT!F$9)</f>
        <v/>
      </c>
      <c r="G178" s="7"/>
      <c r="H178" s="7"/>
      <c r="I178" s="89"/>
      <c r="J178" s="89"/>
      <c r="K178" s="90"/>
      <c r="L178" s="88"/>
      <c r="M178" s="86"/>
      <c r="N178" s="86"/>
      <c r="O178" s="88"/>
      <c r="P178" s="88"/>
      <c r="Q178" s="86"/>
      <c r="R178" s="86"/>
      <c r="S178" s="86"/>
      <c r="T178" s="86"/>
      <c r="U178" s="87"/>
      <c r="V178" s="87"/>
    </row>
    <row r="179" spans="1:22" x14ac:dyDescent="0.2">
      <c r="A179" s="8"/>
      <c r="B179" s="10" t="str">
        <f>IF($H179="","",TENEMENT!B$9)</f>
        <v/>
      </c>
      <c r="C179" s="10" t="str">
        <f>IF($H179="","",TENEMENT!C$9)</f>
        <v/>
      </c>
      <c r="D179" s="10" t="str">
        <f>IF($H179="","",TENEMENT!D$9)</f>
        <v/>
      </c>
      <c r="E179" s="10" t="str">
        <f>IF($H179="","",TENEMENT!E$9)</f>
        <v/>
      </c>
      <c r="F179" s="10" t="str">
        <f>IF($H179="","",TENEMENT!F$9)</f>
        <v/>
      </c>
      <c r="G179" s="7"/>
      <c r="H179" s="7"/>
      <c r="I179" s="89"/>
      <c r="J179" s="89"/>
      <c r="K179" s="90"/>
      <c r="L179" s="88"/>
      <c r="M179" s="86"/>
      <c r="N179" s="86"/>
      <c r="O179" s="88"/>
      <c r="P179" s="88"/>
      <c r="Q179" s="86"/>
      <c r="R179" s="86"/>
      <c r="S179" s="86"/>
      <c r="T179" s="86"/>
      <c r="U179" s="87"/>
      <c r="V179" s="87"/>
    </row>
    <row r="180" spans="1:22" x14ac:dyDescent="0.2">
      <c r="A180" s="8"/>
      <c r="B180" s="10" t="str">
        <f>IF($H180="","",TENEMENT!B$9)</f>
        <v/>
      </c>
      <c r="C180" s="10" t="str">
        <f>IF($H180="","",TENEMENT!C$9)</f>
        <v/>
      </c>
      <c r="D180" s="10" t="str">
        <f>IF($H180="","",TENEMENT!D$9)</f>
        <v/>
      </c>
      <c r="E180" s="10" t="str">
        <f>IF($H180="","",TENEMENT!E$9)</f>
        <v/>
      </c>
      <c r="F180" s="10" t="str">
        <f>IF($H180="","",TENEMENT!F$9)</f>
        <v/>
      </c>
      <c r="G180" s="7"/>
      <c r="H180" s="7"/>
      <c r="I180" s="89"/>
      <c r="J180" s="89"/>
      <c r="K180" s="90"/>
      <c r="L180" s="88"/>
      <c r="M180" s="86"/>
      <c r="N180" s="86"/>
      <c r="O180" s="88"/>
      <c r="P180" s="88"/>
      <c r="Q180" s="86"/>
      <c r="R180" s="86"/>
      <c r="S180" s="86"/>
      <c r="T180" s="86"/>
      <c r="U180" s="87"/>
      <c r="V180" s="87"/>
    </row>
    <row r="181" spans="1:22" x14ac:dyDescent="0.2">
      <c r="A181" s="8"/>
      <c r="B181" s="10" t="str">
        <f>IF($H181="","",TENEMENT!B$9)</f>
        <v/>
      </c>
      <c r="C181" s="10" t="str">
        <f>IF($H181="","",TENEMENT!C$9)</f>
        <v/>
      </c>
      <c r="D181" s="10" t="str">
        <f>IF($H181="","",TENEMENT!D$9)</f>
        <v/>
      </c>
      <c r="E181" s="10" t="str">
        <f>IF($H181="","",TENEMENT!E$9)</f>
        <v/>
      </c>
      <c r="F181" s="10" t="str">
        <f>IF($H181="","",TENEMENT!F$9)</f>
        <v/>
      </c>
      <c r="G181" s="7"/>
      <c r="H181" s="7"/>
      <c r="I181" s="89"/>
      <c r="J181" s="89"/>
      <c r="K181" s="90"/>
      <c r="L181" s="88"/>
      <c r="M181" s="86"/>
      <c r="N181" s="86"/>
      <c r="O181" s="88"/>
      <c r="P181" s="88"/>
      <c r="Q181" s="86"/>
      <c r="R181" s="86"/>
      <c r="S181" s="86"/>
      <c r="T181" s="86"/>
      <c r="U181" s="87"/>
      <c r="V181" s="87"/>
    </row>
    <row r="182" spans="1:22" x14ac:dyDescent="0.2">
      <c r="A182" s="8"/>
      <c r="B182" s="10" t="str">
        <f>IF($H182="","",TENEMENT!B$9)</f>
        <v/>
      </c>
      <c r="C182" s="10" t="str">
        <f>IF($H182="","",TENEMENT!C$9)</f>
        <v/>
      </c>
      <c r="D182" s="10" t="str">
        <f>IF($H182="","",TENEMENT!D$9)</f>
        <v/>
      </c>
      <c r="E182" s="10" t="str">
        <f>IF($H182="","",TENEMENT!E$9)</f>
        <v/>
      </c>
      <c r="F182" s="10" t="str">
        <f>IF($H182="","",TENEMENT!F$9)</f>
        <v/>
      </c>
      <c r="G182" s="7"/>
      <c r="H182" s="7"/>
      <c r="I182" s="89"/>
      <c r="J182" s="89"/>
      <c r="K182" s="90"/>
      <c r="L182" s="88"/>
      <c r="M182" s="86"/>
      <c r="N182" s="86"/>
      <c r="O182" s="88"/>
      <c r="P182" s="88"/>
      <c r="Q182" s="86"/>
      <c r="R182" s="86"/>
      <c r="S182" s="86"/>
      <c r="T182" s="86"/>
      <c r="U182" s="87"/>
      <c r="V182" s="87"/>
    </row>
    <row r="183" spans="1:22" x14ac:dyDescent="0.2">
      <c r="A183" s="8"/>
      <c r="B183" s="10" t="str">
        <f>IF($H183="","",TENEMENT!B$9)</f>
        <v/>
      </c>
      <c r="C183" s="10" t="str">
        <f>IF($H183="","",TENEMENT!C$9)</f>
        <v/>
      </c>
      <c r="D183" s="10" t="str">
        <f>IF($H183="","",TENEMENT!D$9)</f>
        <v/>
      </c>
      <c r="E183" s="10" t="str">
        <f>IF($H183="","",TENEMENT!E$9)</f>
        <v/>
      </c>
      <c r="F183" s="10" t="str">
        <f>IF($H183="","",TENEMENT!F$9)</f>
        <v/>
      </c>
      <c r="G183" s="7"/>
      <c r="H183" s="7"/>
      <c r="I183" s="89"/>
      <c r="J183" s="89"/>
      <c r="K183" s="90"/>
      <c r="L183" s="88"/>
      <c r="M183" s="86"/>
      <c r="N183" s="86"/>
      <c r="O183" s="88"/>
      <c r="P183" s="88"/>
      <c r="Q183" s="86"/>
      <c r="R183" s="86"/>
      <c r="S183" s="86"/>
      <c r="T183" s="86"/>
      <c r="U183" s="87"/>
      <c r="V183" s="87"/>
    </row>
    <row r="184" spans="1:22" x14ac:dyDescent="0.2">
      <c r="A184" s="8"/>
      <c r="B184" s="10" t="str">
        <f>IF($H184="","",TENEMENT!B$9)</f>
        <v/>
      </c>
      <c r="C184" s="10" t="str">
        <f>IF($H184="","",TENEMENT!C$9)</f>
        <v/>
      </c>
      <c r="D184" s="10" t="str">
        <f>IF($H184="","",TENEMENT!D$9)</f>
        <v/>
      </c>
      <c r="E184" s="10" t="str">
        <f>IF($H184="","",TENEMENT!E$9)</f>
        <v/>
      </c>
      <c r="F184" s="10" t="str">
        <f>IF($H184="","",TENEMENT!F$9)</f>
        <v/>
      </c>
      <c r="G184" s="7"/>
      <c r="H184" s="7"/>
      <c r="I184" s="89"/>
      <c r="J184" s="89"/>
      <c r="K184" s="90"/>
      <c r="L184" s="88"/>
      <c r="M184" s="86"/>
      <c r="N184" s="86"/>
      <c r="O184" s="88"/>
      <c r="P184" s="88"/>
      <c r="Q184" s="86"/>
      <c r="R184" s="86"/>
      <c r="S184" s="86"/>
      <c r="T184" s="86"/>
      <c r="U184" s="87"/>
      <c r="V184" s="87"/>
    </row>
    <row r="185" spans="1:22" x14ac:dyDescent="0.2">
      <c r="A185" s="8"/>
      <c r="B185" s="10" t="str">
        <f>IF($H185="","",TENEMENT!B$9)</f>
        <v/>
      </c>
      <c r="C185" s="10" t="str">
        <f>IF($H185="","",TENEMENT!C$9)</f>
        <v/>
      </c>
      <c r="D185" s="10" t="str">
        <f>IF($H185="","",TENEMENT!D$9)</f>
        <v/>
      </c>
      <c r="E185" s="10" t="str">
        <f>IF($H185="","",TENEMENT!E$9)</f>
        <v/>
      </c>
      <c r="F185" s="10" t="str">
        <f>IF($H185="","",TENEMENT!F$9)</f>
        <v/>
      </c>
      <c r="G185" s="7"/>
      <c r="H185" s="7"/>
      <c r="I185" s="89"/>
      <c r="J185" s="89"/>
      <c r="K185" s="90"/>
      <c r="L185" s="88"/>
      <c r="M185" s="86"/>
      <c r="N185" s="86"/>
      <c r="O185" s="88"/>
      <c r="P185" s="88"/>
      <c r="Q185" s="86"/>
      <c r="R185" s="86"/>
      <c r="S185" s="86"/>
      <c r="T185" s="86"/>
      <c r="U185" s="87"/>
      <c r="V185" s="87"/>
    </row>
    <row r="186" spans="1:22" x14ac:dyDescent="0.2">
      <c r="A186" s="8"/>
      <c r="B186" s="10" t="str">
        <f>IF($H186="","",TENEMENT!B$9)</f>
        <v/>
      </c>
      <c r="C186" s="10" t="str">
        <f>IF($H186="","",TENEMENT!C$9)</f>
        <v/>
      </c>
      <c r="D186" s="10" t="str">
        <f>IF($H186="","",TENEMENT!D$9)</f>
        <v/>
      </c>
      <c r="E186" s="10" t="str">
        <f>IF($H186="","",TENEMENT!E$9)</f>
        <v/>
      </c>
      <c r="F186" s="10" t="str">
        <f>IF($H186="","",TENEMENT!F$9)</f>
        <v/>
      </c>
      <c r="G186" s="7"/>
      <c r="H186" s="7"/>
      <c r="I186" s="89"/>
      <c r="J186" s="89"/>
      <c r="K186" s="90"/>
      <c r="L186" s="88"/>
      <c r="M186" s="86"/>
      <c r="N186" s="86"/>
      <c r="O186" s="88"/>
      <c r="P186" s="88"/>
      <c r="Q186" s="86"/>
      <c r="R186" s="86"/>
      <c r="S186" s="86"/>
      <c r="T186" s="86"/>
      <c r="U186" s="87"/>
      <c r="V186" s="87"/>
    </row>
    <row r="187" spans="1:22" x14ac:dyDescent="0.2">
      <c r="A187" s="8"/>
      <c r="B187" s="10" t="str">
        <f>IF($H187="","",TENEMENT!B$9)</f>
        <v/>
      </c>
      <c r="C187" s="10" t="str">
        <f>IF($H187="","",TENEMENT!C$9)</f>
        <v/>
      </c>
      <c r="D187" s="10" t="str">
        <f>IF($H187="","",TENEMENT!D$9)</f>
        <v/>
      </c>
      <c r="E187" s="10" t="str">
        <f>IF($H187="","",TENEMENT!E$9)</f>
        <v/>
      </c>
      <c r="F187" s="10" t="str">
        <f>IF($H187="","",TENEMENT!F$9)</f>
        <v/>
      </c>
      <c r="G187" s="7"/>
      <c r="H187" s="7"/>
      <c r="I187" s="89"/>
      <c r="J187" s="89"/>
      <c r="K187" s="90"/>
      <c r="L187" s="88"/>
      <c r="M187" s="86"/>
      <c r="N187" s="86"/>
      <c r="O187" s="88"/>
      <c r="P187" s="88"/>
      <c r="Q187" s="86"/>
      <c r="R187" s="86"/>
      <c r="S187" s="86"/>
      <c r="T187" s="86"/>
      <c r="U187" s="87"/>
      <c r="V187" s="87"/>
    </row>
    <row r="188" spans="1:22" x14ac:dyDescent="0.2">
      <c r="A188" s="8"/>
      <c r="B188" s="10" t="str">
        <f>IF($H188="","",TENEMENT!B$9)</f>
        <v/>
      </c>
      <c r="C188" s="10" t="str">
        <f>IF($H188="","",TENEMENT!C$9)</f>
        <v/>
      </c>
      <c r="D188" s="10" t="str">
        <f>IF($H188="","",TENEMENT!D$9)</f>
        <v/>
      </c>
      <c r="E188" s="10" t="str">
        <f>IF($H188="","",TENEMENT!E$9)</f>
        <v/>
      </c>
      <c r="F188" s="10" t="str">
        <f>IF($H188="","",TENEMENT!F$9)</f>
        <v/>
      </c>
      <c r="G188" s="7"/>
      <c r="H188" s="7"/>
      <c r="I188" s="89"/>
      <c r="J188" s="89"/>
      <c r="K188" s="90"/>
      <c r="L188" s="88"/>
      <c r="M188" s="86"/>
      <c r="N188" s="86"/>
      <c r="O188" s="88"/>
      <c r="P188" s="88"/>
      <c r="Q188" s="86"/>
      <c r="R188" s="86"/>
      <c r="S188" s="86"/>
      <c r="T188" s="86"/>
      <c r="U188" s="87"/>
      <c r="V188" s="87"/>
    </row>
    <row r="189" spans="1:22" x14ac:dyDescent="0.2">
      <c r="A189" s="8"/>
      <c r="B189" s="10" t="str">
        <f>IF($H189="","",TENEMENT!B$9)</f>
        <v/>
      </c>
      <c r="C189" s="10" t="str">
        <f>IF($H189="","",TENEMENT!C$9)</f>
        <v/>
      </c>
      <c r="D189" s="10" t="str">
        <f>IF($H189="","",TENEMENT!D$9)</f>
        <v/>
      </c>
      <c r="E189" s="10" t="str">
        <f>IF($H189="","",TENEMENT!E$9)</f>
        <v/>
      </c>
      <c r="F189" s="10" t="str">
        <f>IF($H189="","",TENEMENT!F$9)</f>
        <v/>
      </c>
      <c r="G189" s="7"/>
      <c r="H189" s="7"/>
      <c r="I189" s="89"/>
      <c r="J189" s="89"/>
      <c r="K189" s="90"/>
      <c r="L189" s="88"/>
      <c r="M189" s="86"/>
      <c r="N189" s="86"/>
      <c r="O189" s="88"/>
      <c r="P189" s="88"/>
      <c r="Q189" s="86"/>
      <c r="R189" s="86"/>
      <c r="S189" s="86"/>
      <c r="T189" s="86"/>
      <c r="U189" s="87"/>
      <c r="V189" s="87"/>
    </row>
    <row r="190" spans="1:22" x14ac:dyDescent="0.2">
      <c r="A190" s="8"/>
      <c r="B190" s="10" t="str">
        <f>IF($H190="","",TENEMENT!B$9)</f>
        <v/>
      </c>
      <c r="C190" s="10" t="str">
        <f>IF($H190="","",TENEMENT!C$9)</f>
        <v/>
      </c>
      <c r="D190" s="10" t="str">
        <f>IF($H190="","",TENEMENT!D$9)</f>
        <v/>
      </c>
      <c r="E190" s="10" t="str">
        <f>IF($H190="","",TENEMENT!E$9)</f>
        <v/>
      </c>
      <c r="F190" s="10" t="str">
        <f>IF($H190="","",TENEMENT!F$9)</f>
        <v/>
      </c>
      <c r="G190" s="7"/>
      <c r="H190" s="7"/>
      <c r="I190" s="89"/>
      <c r="J190" s="89"/>
      <c r="K190" s="90"/>
      <c r="L190" s="88"/>
      <c r="M190" s="86"/>
      <c r="N190" s="86"/>
      <c r="O190" s="88"/>
      <c r="P190" s="88"/>
      <c r="Q190" s="86"/>
      <c r="R190" s="86"/>
      <c r="S190" s="86"/>
      <c r="T190" s="86"/>
      <c r="U190" s="87"/>
      <c r="V190" s="87"/>
    </row>
    <row r="191" spans="1:22" x14ac:dyDescent="0.2">
      <c r="A191" s="8"/>
      <c r="B191" s="10" t="str">
        <f>IF($H191="","",TENEMENT!B$9)</f>
        <v/>
      </c>
      <c r="C191" s="10" t="str">
        <f>IF($H191="","",TENEMENT!C$9)</f>
        <v/>
      </c>
      <c r="D191" s="10" t="str">
        <f>IF($H191="","",TENEMENT!D$9)</f>
        <v/>
      </c>
      <c r="E191" s="10" t="str">
        <f>IF($H191="","",TENEMENT!E$9)</f>
        <v/>
      </c>
      <c r="F191" s="10" t="str">
        <f>IF($H191="","",TENEMENT!F$9)</f>
        <v/>
      </c>
      <c r="G191" s="7"/>
      <c r="H191" s="7"/>
      <c r="I191" s="89"/>
      <c r="J191" s="89"/>
      <c r="K191" s="90"/>
      <c r="L191" s="88"/>
      <c r="M191" s="86"/>
      <c r="N191" s="86"/>
      <c r="O191" s="88"/>
      <c r="P191" s="88"/>
      <c r="Q191" s="86"/>
      <c r="R191" s="86"/>
      <c r="S191" s="86"/>
      <c r="T191" s="86"/>
      <c r="U191" s="87"/>
      <c r="V191" s="87"/>
    </row>
    <row r="192" spans="1:22" x14ac:dyDescent="0.2">
      <c r="A192" s="8"/>
      <c r="B192" s="10" t="str">
        <f>IF($H192="","",TENEMENT!B$9)</f>
        <v/>
      </c>
      <c r="C192" s="10" t="str">
        <f>IF($H192="","",TENEMENT!C$9)</f>
        <v/>
      </c>
      <c r="D192" s="10" t="str">
        <f>IF($H192="","",TENEMENT!D$9)</f>
        <v/>
      </c>
      <c r="E192" s="10" t="str">
        <f>IF($H192="","",TENEMENT!E$9)</f>
        <v/>
      </c>
      <c r="F192" s="10" t="str">
        <f>IF($H192="","",TENEMENT!F$9)</f>
        <v/>
      </c>
      <c r="G192" s="7"/>
      <c r="H192" s="7"/>
      <c r="I192" s="89"/>
      <c r="J192" s="89"/>
      <c r="K192" s="90"/>
      <c r="L192" s="88"/>
      <c r="M192" s="86"/>
      <c r="N192" s="86"/>
      <c r="O192" s="88"/>
      <c r="P192" s="88"/>
      <c r="Q192" s="86"/>
      <c r="R192" s="86"/>
      <c r="S192" s="86"/>
      <c r="T192" s="86"/>
      <c r="U192" s="87"/>
      <c r="V192" s="87"/>
    </row>
    <row r="193" spans="1:22" x14ac:dyDescent="0.2">
      <c r="A193" s="8"/>
      <c r="B193" s="10" t="str">
        <f>IF($H193="","",TENEMENT!B$9)</f>
        <v/>
      </c>
      <c r="C193" s="10" t="str">
        <f>IF($H193="","",TENEMENT!C$9)</f>
        <v/>
      </c>
      <c r="D193" s="10" t="str">
        <f>IF($H193="","",TENEMENT!D$9)</f>
        <v/>
      </c>
      <c r="E193" s="10" t="str">
        <f>IF($H193="","",TENEMENT!E$9)</f>
        <v/>
      </c>
      <c r="F193" s="10" t="str">
        <f>IF($H193="","",TENEMENT!F$9)</f>
        <v/>
      </c>
      <c r="G193" s="7"/>
      <c r="H193" s="7"/>
      <c r="I193" s="89"/>
      <c r="J193" s="89"/>
      <c r="K193" s="90"/>
      <c r="L193" s="88"/>
      <c r="M193" s="86"/>
      <c r="N193" s="86"/>
      <c r="O193" s="88"/>
      <c r="P193" s="88"/>
      <c r="Q193" s="86"/>
      <c r="R193" s="86"/>
      <c r="S193" s="86"/>
      <c r="T193" s="86"/>
      <c r="U193" s="87"/>
      <c r="V193" s="87"/>
    </row>
    <row r="194" spans="1:22" x14ac:dyDescent="0.2">
      <c r="A194" s="8"/>
      <c r="B194" s="10" t="str">
        <f>IF($H194="","",TENEMENT!B$9)</f>
        <v/>
      </c>
      <c r="C194" s="10" t="str">
        <f>IF($H194="","",TENEMENT!C$9)</f>
        <v/>
      </c>
      <c r="D194" s="10" t="str">
        <f>IF($H194="","",TENEMENT!D$9)</f>
        <v/>
      </c>
      <c r="E194" s="10" t="str">
        <f>IF($H194="","",TENEMENT!E$9)</f>
        <v/>
      </c>
      <c r="F194" s="10" t="str">
        <f>IF($H194="","",TENEMENT!F$9)</f>
        <v/>
      </c>
      <c r="G194" s="7"/>
      <c r="H194" s="7"/>
      <c r="I194" s="89"/>
      <c r="J194" s="89"/>
      <c r="K194" s="90"/>
      <c r="L194" s="88"/>
      <c r="M194" s="86"/>
      <c r="N194" s="86"/>
      <c r="O194" s="88"/>
      <c r="P194" s="88"/>
      <c r="Q194" s="86"/>
      <c r="R194" s="86"/>
      <c r="S194" s="86"/>
      <c r="T194" s="86"/>
      <c r="U194" s="87"/>
      <c r="V194" s="87"/>
    </row>
    <row r="195" spans="1:22" x14ac:dyDescent="0.2">
      <c r="A195" s="8"/>
      <c r="B195" s="10" t="str">
        <f>IF($H195="","",TENEMENT!B$9)</f>
        <v/>
      </c>
      <c r="C195" s="10" t="str">
        <f>IF($H195="","",TENEMENT!C$9)</f>
        <v/>
      </c>
      <c r="D195" s="10" t="str">
        <f>IF($H195="","",TENEMENT!D$9)</f>
        <v/>
      </c>
      <c r="E195" s="10" t="str">
        <f>IF($H195="","",TENEMENT!E$9)</f>
        <v/>
      </c>
      <c r="F195" s="10" t="str">
        <f>IF($H195="","",TENEMENT!F$9)</f>
        <v/>
      </c>
      <c r="G195" s="7"/>
      <c r="H195" s="7"/>
      <c r="I195" s="89"/>
      <c r="J195" s="89"/>
      <c r="K195" s="90"/>
      <c r="L195" s="88"/>
      <c r="M195" s="86"/>
      <c r="N195" s="86"/>
      <c r="O195" s="88"/>
      <c r="P195" s="88"/>
      <c r="Q195" s="86"/>
      <c r="R195" s="86"/>
      <c r="S195" s="86"/>
      <c r="T195" s="86"/>
      <c r="U195" s="87"/>
      <c r="V195" s="87"/>
    </row>
    <row r="196" spans="1:22" x14ac:dyDescent="0.2">
      <c r="A196" s="8"/>
      <c r="B196" s="10" t="str">
        <f>IF($H196="","",TENEMENT!B$9)</f>
        <v/>
      </c>
      <c r="C196" s="10" t="str">
        <f>IF($H196="","",TENEMENT!C$9)</f>
        <v/>
      </c>
      <c r="D196" s="10" t="str">
        <f>IF($H196="","",TENEMENT!D$9)</f>
        <v/>
      </c>
      <c r="E196" s="10" t="str">
        <f>IF($H196="","",TENEMENT!E$9)</f>
        <v/>
      </c>
      <c r="F196" s="10" t="str">
        <f>IF($H196="","",TENEMENT!F$9)</f>
        <v/>
      </c>
      <c r="G196" s="7"/>
      <c r="H196" s="7"/>
      <c r="I196" s="89"/>
      <c r="J196" s="89"/>
      <c r="K196" s="90"/>
      <c r="L196" s="88"/>
      <c r="M196" s="86"/>
      <c r="N196" s="86"/>
      <c r="O196" s="88"/>
      <c r="P196" s="88"/>
      <c r="Q196" s="86"/>
      <c r="R196" s="86"/>
      <c r="S196" s="86"/>
      <c r="T196" s="86"/>
      <c r="U196" s="87"/>
      <c r="V196" s="87"/>
    </row>
    <row r="197" spans="1:22" x14ac:dyDescent="0.2">
      <c r="A197" s="8"/>
      <c r="B197" s="10" t="str">
        <f>IF($H197="","",TENEMENT!B$9)</f>
        <v/>
      </c>
      <c r="C197" s="10" t="str">
        <f>IF($H197="","",TENEMENT!C$9)</f>
        <v/>
      </c>
      <c r="D197" s="10" t="str">
        <f>IF($H197="","",TENEMENT!D$9)</f>
        <v/>
      </c>
      <c r="E197" s="10" t="str">
        <f>IF($H197="","",TENEMENT!E$9)</f>
        <v/>
      </c>
      <c r="F197" s="10" t="str">
        <f>IF($H197="","",TENEMENT!F$9)</f>
        <v/>
      </c>
      <c r="G197" s="7"/>
      <c r="H197" s="7"/>
      <c r="I197" s="89"/>
      <c r="J197" s="89"/>
      <c r="K197" s="90"/>
      <c r="L197" s="88"/>
      <c r="M197" s="86"/>
      <c r="N197" s="86"/>
      <c r="O197" s="88"/>
      <c r="P197" s="88"/>
      <c r="Q197" s="86"/>
      <c r="R197" s="86"/>
      <c r="S197" s="86"/>
      <c r="T197" s="86"/>
      <c r="U197" s="87"/>
      <c r="V197" s="87"/>
    </row>
    <row r="198" spans="1:22" x14ac:dyDescent="0.2">
      <c r="A198" s="8"/>
      <c r="B198" s="10" t="str">
        <f>IF($H198="","",TENEMENT!B$9)</f>
        <v/>
      </c>
      <c r="C198" s="10" t="str">
        <f>IF($H198="","",TENEMENT!C$9)</f>
        <v/>
      </c>
      <c r="D198" s="10" t="str">
        <f>IF($H198="","",TENEMENT!D$9)</f>
        <v/>
      </c>
      <c r="E198" s="10" t="str">
        <f>IF($H198="","",TENEMENT!E$9)</f>
        <v/>
      </c>
      <c r="F198" s="10" t="str">
        <f>IF($H198="","",TENEMENT!F$9)</f>
        <v/>
      </c>
      <c r="G198" s="7"/>
      <c r="H198" s="7"/>
      <c r="I198" s="89"/>
      <c r="J198" s="89"/>
      <c r="K198" s="90"/>
      <c r="L198" s="88"/>
      <c r="M198" s="86"/>
      <c r="N198" s="86"/>
      <c r="O198" s="88"/>
      <c r="P198" s="88"/>
      <c r="Q198" s="86"/>
      <c r="R198" s="86"/>
      <c r="S198" s="86"/>
      <c r="T198" s="86"/>
      <c r="U198" s="87"/>
      <c r="V198" s="87"/>
    </row>
    <row r="199" spans="1:22" x14ac:dyDescent="0.2">
      <c r="A199" s="8"/>
      <c r="B199" s="10" t="str">
        <f>IF($H199="","",TENEMENT!B$9)</f>
        <v/>
      </c>
      <c r="C199" s="10" t="str">
        <f>IF($H199="","",TENEMENT!C$9)</f>
        <v/>
      </c>
      <c r="D199" s="10" t="str">
        <f>IF($H199="","",TENEMENT!D$9)</f>
        <v/>
      </c>
      <c r="E199" s="10" t="str">
        <f>IF($H199="","",TENEMENT!E$9)</f>
        <v/>
      </c>
      <c r="F199" s="10" t="str">
        <f>IF($H199="","",TENEMENT!F$9)</f>
        <v/>
      </c>
      <c r="G199" s="7"/>
      <c r="H199" s="7"/>
      <c r="I199" s="89"/>
      <c r="J199" s="89"/>
      <c r="K199" s="90"/>
      <c r="L199" s="88"/>
      <c r="M199" s="86"/>
      <c r="N199" s="86"/>
      <c r="O199" s="88"/>
      <c r="P199" s="88"/>
      <c r="Q199" s="86"/>
      <c r="R199" s="86"/>
      <c r="S199" s="86"/>
      <c r="T199" s="86"/>
      <c r="U199" s="87"/>
      <c r="V199" s="87"/>
    </row>
    <row r="200" spans="1:22" x14ac:dyDescent="0.2">
      <c r="A200" s="8"/>
      <c r="B200" s="10" t="str">
        <f>IF($H200="","",TENEMENT!B$9)</f>
        <v/>
      </c>
      <c r="C200" s="10" t="str">
        <f>IF($H200="","",TENEMENT!C$9)</f>
        <v/>
      </c>
      <c r="D200" s="10" t="str">
        <f>IF($H200="","",TENEMENT!D$9)</f>
        <v/>
      </c>
      <c r="E200" s="10" t="str">
        <f>IF($H200="","",TENEMENT!E$9)</f>
        <v/>
      </c>
      <c r="F200" s="10" t="str">
        <f>IF($H200="","",TENEMENT!F$9)</f>
        <v/>
      </c>
      <c r="G200" s="7"/>
      <c r="H200" s="7"/>
      <c r="I200" s="89"/>
      <c r="J200" s="89"/>
      <c r="K200" s="90"/>
      <c r="L200" s="88"/>
      <c r="M200" s="86"/>
      <c r="N200" s="86"/>
      <c r="O200" s="88"/>
      <c r="P200" s="88"/>
      <c r="Q200" s="86"/>
      <c r="R200" s="86"/>
      <c r="S200" s="86"/>
      <c r="T200" s="86"/>
      <c r="U200" s="87"/>
      <c r="V200" s="87"/>
    </row>
  </sheetData>
  <customSheetViews>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1"/>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2"/>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3"/>
    </customSheetView>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5" priority="15" operator="containsText" text="Y">
      <formula>NOT(ISERROR(SEARCH("Y",A3)))</formula>
    </cfRule>
  </conditionalFormatting>
  <conditionalFormatting sqref="G3:S3">
    <cfRule type="containsText" dxfId="4" priority="1" operator="containsText" text="Y">
      <formula>NOT(ISERROR(SEARCH("Y",G3)))</formula>
    </cfRule>
  </conditionalFormatting>
  <conditionalFormatting sqref="U3:IV3">
    <cfRule type="containsText" dxfId="3" priority="10" operator="containsText" text="Y">
      <formula>NOT(ISERROR(SEARCH("Y",U3)))</formula>
    </cfRule>
  </conditionalFormatting>
  <pageMargins left="0.7" right="0.7" top="0.75" bottom="0.75" header="0.3" footer="0.3"/>
  <pageSetup paperSize="9" orientation="portrait" r:id="rId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1">
    <tabColor rgb="FFC00000"/>
  </sheetPr>
  <dimension ref="A1:W17"/>
  <sheetViews>
    <sheetView zoomScale="70" zoomScaleNormal="70" workbookViewId="0">
      <selection activeCell="B9" sqref="B9"/>
    </sheetView>
  </sheetViews>
  <sheetFormatPr baseColWidth="10" defaultColWidth="8.83203125" defaultRowHeight="15" outlineLevelRow="1" x14ac:dyDescent="0.2"/>
  <cols>
    <col min="1" max="23" width="30.83203125" customWidth="1"/>
  </cols>
  <sheetData>
    <row r="1" spans="1:23" ht="25.25" customHeight="1" x14ac:dyDescent="0.2">
      <c r="A1" s="1" t="s">
        <v>0</v>
      </c>
      <c r="B1" s="94" t="s">
        <v>123</v>
      </c>
      <c r="C1" s="94" t="s">
        <v>396</v>
      </c>
      <c r="D1" s="94" t="s">
        <v>401</v>
      </c>
      <c r="E1" s="94" t="s">
        <v>256</v>
      </c>
      <c r="F1" s="94" t="s">
        <v>397</v>
      </c>
      <c r="G1" s="94" t="s">
        <v>15169</v>
      </c>
      <c r="H1" s="94" t="s">
        <v>5339</v>
      </c>
      <c r="I1" s="94" t="s">
        <v>5340</v>
      </c>
      <c r="J1" s="94" t="s">
        <v>5341</v>
      </c>
      <c r="K1" s="94" t="s">
        <v>5342</v>
      </c>
      <c r="L1" s="94" t="s">
        <v>5343</v>
      </c>
      <c r="M1" s="94" t="s">
        <v>18001</v>
      </c>
      <c r="N1" s="94" t="s">
        <v>398</v>
      </c>
      <c r="O1" s="94" t="s">
        <v>399</v>
      </c>
      <c r="P1" s="94" t="s">
        <v>18002</v>
      </c>
      <c r="Q1" s="94" t="s">
        <v>18003</v>
      </c>
      <c r="R1" s="94" t="s">
        <v>18005</v>
      </c>
      <c r="S1" s="94" t="s">
        <v>18004</v>
      </c>
      <c r="T1" s="94" t="s">
        <v>18006</v>
      </c>
      <c r="U1" s="94" t="s">
        <v>400</v>
      </c>
      <c r="V1" s="94" t="s">
        <v>408</v>
      </c>
      <c r="W1" s="94" t="s">
        <v>2</v>
      </c>
    </row>
    <row r="2" spans="1:23" ht="25.25" customHeight="1" outlineLevel="1" x14ac:dyDescent="0.2">
      <c r="A2" s="32" t="s">
        <v>120</v>
      </c>
      <c r="B2" s="162" t="s">
        <v>127</v>
      </c>
      <c r="C2" s="162"/>
      <c r="D2" s="162"/>
      <c r="E2" s="162"/>
      <c r="F2" s="162"/>
      <c r="G2" s="162"/>
      <c r="H2" s="162"/>
      <c r="I2" s="162"/>
      <c r="J2" s="162"/>
      <c r="K2" s="162"/>
      <c r="L2" s="162"/>
      <c r="M2" s="162"/>
      <c r="N2" s="162"/>
      <c r="O2" s="162"/>
      <c r="P2" s="162"/>
      <c r="Q2" s="162"/>
      <c r="R2" s="162"/>
      <c r="S2" s="162"/>
      <c r="T2" s="162"/>
      <c r="U2" s="162"/>
      <c r="V2" s="162"/>
      <c r="W2" s="162" t="s">
        <v>19080</v>
      </c>
    </row>
    <row r="3" spans="1:23" ht="25.25" customHeight="1" outlineLevel="1" x14ac:dyDescent="0.2">
      <c r="A3" s="43" t="s">
        <v>3</v>
      </c>
      <c r="B3" s="157" t="s">
        <v>4</v>
      </c>
      <c r="C3" s="157" t="s">
        <v>4</v>
      </c>
      <c r="D3" s="157"/>
      <c r="E3" s="157" t="s">
        <v>4</v>
      </c>
      <c r="F3" s="157" t="s">
        <v>4</v>
      </c>
      <c r="G3" s="157" t="s">
        <v>4</v>
      </c>
      <c r="H3" s="157" t="s">
        <v>15371</v>
      </c>
      <c r="I3" s="157" t="s">
        <v>15371</v>
      </c>
      <c r="J3" s="157" t="s">
        <v>15371</v>
      </c>
      <c r="K3" s="157" t="s">
        <v>15371</v>
      </c>
      <c r="L3" s="157" t="s">
        <v>15371</v>
      </c>
      <c r="M3" s="157"/>
      <c r="N3" s="157" t="s">
        <v>15371</v>
      </c>
      <c r="O3" s="157" t="s">
        <v>15371</v>
      </c>
      <c r="P3" s="157" t="s">
        <v>15371</v>
      </c>
      <c r="Q3" s="157" t="s">
        <v>15371</v>
      </c>
      <c r="R3" s="157" t="s">
        <v>15371</v>
      </c>
      <c r="S3" s="157" t="s">
        <v>15371</v>
      </c>
      <c r="T3" s="157" t="s">
        <v>15371</v>
      </c>
      <c r="U3" s="157"/>
      <c r="V3" s="157"/>
      <c r="W3" s="157"/>
    </row>
    <row r="4" spans="1:23" ht="25.25" customHeight="1" outlineLevel="1" x14ac:dyDescent="0.2">
      <c r="A4" s="5" t="s">
        <v>5</v>
      </c>
      <c r="B4" s="158" t="s">
        <v>6</v>
      </c>
      <c r="C4" s="158" t="s">
        <v>6</v>
      </c>
      <c r="D4" s="158" t="s">
        <v>6</v>
      </c>
      <c r="E4" s="158" t="s">
        <v>6</v>
      </c>
      <c r="F4" s="158" t="s">
        <v>6</v>
      </c>
      <c r="G4" s="158" t="s">
        <v>6</v>
      </c>
      <c r="H4" s="158" t="s">
        <v>8</v>
      </c>
      <c r="I4" s="158" t="s">
        <v>8</v>
      </c>
      <c r="J4" s="158" t="s">
        <v>8</v>
      </c>
      <c r="K4" s="158" t="s">
        <v>8</v>
      </c>
      <c r="L4" s="158" t="s">
        <v>8</v>
      </c>
      <c r="M4" s="158" t="s">
        <v>8</v>
      </c>
      <c r="N4" s="158" t="s">
        <v>7</v>
      </c>
      <c r="O4" s="158" t="s">
        <v>6</v>
      </c>
      <c r="P4" s="158" t="s">
        <v>6</v>
      </c>
      <c r="Q4" s="158" t="s">
        <v>8</v>
      </c>
      <c r="R4" s="158" t="s">
        <v>6</v>
      </c>
      <c r="S4" s="158" t="s">
        <v>8</v>
      </c>
      <c r="T4" s="158" t="s">
        <v>6</v>
      </c>
      <c r="U4" s="158" t="s">
        <v>6</v>
      </c>
      <c r="V4" s="158" t="s">
        <v>6</v>
      </c>
      <c r="W4" s="158" t="s">
        <v>6</v>
      </c>
    </row>
    <row r="5" spans="1:23" ht="25.25" customHeight="1" outlineLevel="1" x14ac:dyDescent="0.2">
      <c r="A5" s="5" t="s">
        <v>9</v>
      </c>
      <c r="B5" s="158">
        <v>255</v>
      </c>
      <c r="C5" s="158">
        <v>255</v>
      </c>
      <c r="D5" s="158">
        <v>255</v>
      </c>
      <c r="E5" s="158">
        <v>40</v>
      </c>
      <c r="F5" s="158">
        <v>40</v>
      </c>
      <c r="G5" s="158">
        <v>40</v>
      </c>
      <c r="H5" s="158" t="s">
        <v>10</v>
      </c>
      <c r="I5" s="158" t="s">
        <v>10</v>
      </c>
      <c r="J5" s="158" t="s">
        <v>10</v>
      </c>
      <c r="K5" s="158" t="s">
        <v>10</v>
      </c>
      <c r="L5" s="158" t="s">
        <v>10</v>
      </c>
      <c r="M5" s="158" t="s">
        <v>10</v>
      </c>
      <c r="N5" s="158" t="s">
        <v>7</v>
      </c>
      <c r="O5" s="158">
        <v>40</v>
      </c>
      <c r="P5" s="158">
        <v>40</v>
      </c>
      <c r="Q5" s="158" t="s">
        <v>10</v>
      </c>
      <c r="R5" s="158">
        <v>40</v>
      </c>
      <c r="S5" s="158" t="s">
        <v>10</v>
      </c>
      <c r="T5" s="158">
        <v>40</v>
      </c>
      <c r="U5" s="158">
        <v>255</v>
      </c>
      <c r="V5" s="158">
        <v>255</v>
      </c>
      <c r="W5" s="158">
        <v>2000</v>
      </c>
    </row>
    <row r="6" spans="1:23" ht="25.25" customHeight="1" outlineLevel="1" x14ac:dyDescent="0.2">
      <c r="A6" s="5" t="s">
        <v>11</v>
      </c>
      <c r="B6" s="158" t="s">
        <v>12</v>
      </c>
      <c r="C6" s="158" t="s">
        <v>12</v>
      </c>
      <c r="D6" s="158" t="s">
        <v>12</v>
      </c>
      <c r="E6" s="158" t="s">
        <v>12</v>
      </c>
      <c r="F6" s="158" t="s">
        <v>12</v>
      </c>
      <c r="G6" s="158" t="s">
        <v>12</v>
      </c>
      <c r="H6" s="158" t="s">
        <v>12</v>
      </c>
      <c r="I6" s="158" t="s">
        <v>12</v>
      </c>
      <c r="J6" s="158" t="s">
        <v>12</v>
      </c>
      <c r="K6" s="158" t="s">
        <v>12</v>
      </c>
      <c r="L6" s="158" t="s">
        <v>12</v>
      </c>
      <c r="M6" s="158" t="s">
        <v>12</v>
      </c>
      <c r="N6" s="158" t="s">
        <v>402</v>
      </c>
      <c r="O6" s="158" t="s">
        <v>12</v>
      </c>
      <c r="P6" s="158" t="s">
        <v>12</v>
      </c>
      <c r="Q6" s="158" t="s">
        <v>12</v>
      </c>
      <c r="R6" s="158" t="s">
        <v>12</v>
      </c>
      <c r="S6" s="158" t="s">
        <v>12</v>
      </c>
      <c r="T6" s="158" t="s">
        <v>12</v>
      </c>
      <c r="U6" s="158"/>
      <c r="V6" s="158"/>
      <c r="W6" s="158" t="s">
        <v>12</v>
      </c>
    </row>
    <row r="7" spans="1:23" ht="25.25" customHeight="1" outlineLevel="1" x14ac:dyDescent="0.2">
      <c r="A7" s="5" t="s">
        <v>14</v>
      </c>
      <c r="B7" s="158" t="s">
        <v>12</v>
      </c>
      <c r="C7" s="158" t="s">
        <v>12</v>
      </c>
      <c r="D7" s="158" t="s">
        <v>12</v>
      </c>
      <c r="E7" s="158" t="s">
        <v>12</v>
      </c>
      <c r="F7" s="158" t="s">
        <v>12</v>
      </c>
      <c r="G7" s="158" t="s">
        <v>12</v>
      </c>
      <c r="H7" s="158" t="s">
        <v>12</v>
      </c>
      <c r="I7" s="158" t="s">
        <v>12</v>
      </c>
      <c r="J7" s="158" t="s">
        <v>12</v>
      </c>
      <c r="K7" s="158" t="s">
        <v>12</v>
      </c>
      <c r="L7" s="158" t="s">
        <v>12</v>
      </c>
      <c r="M7" s="158" t="s">
        <v>12</v>
      </c>
      <c r="N7" s="158" t="s">
        <v>12</v>
      </c>
      <c r="O7" s="158" t="s">
        <v>12</v>
      </c>
      <c r="P7" s="158" t="s">
        <v>12</v>
      </c>
      <c r="Q7" s="158" t="s">
        <v>12</v>
      </c>
      <c r="R7" s="158" t="s">
        <v>12</v>
      </c>
      <c r="S7" s="158" t="s">
        <v>12</v>
      </c>
      <c r="T7" s="158" t="s">
        <v>12</v>
      </c>
      <c r="U7" s="158"/>
      <c r="V7" s="158"/>
      <c r="W7" s="158" t="s">
        <v>12</v>
      </c>
    </row>
    <row r="8" spans="1:23" ht="200" customHeight="1" outlineLevel="1" x14ac:dyDescent="0.2">
      <c r="A8" s="44" t="s">
        <v>15</v>
      </c>
      <c r="B8" s="159" t="s">
        <v>132</v>
      </c>
      <c r="C8" s="159" t="s">
        <v>15161</v>
      </c>
      <c r="D8" s="159" t="s">
        <v>15133</v>
      </c>
      <c r="E8" s="159" t="s">
        <v>15168</v>
      </c>
      <c r="F8" s="159" t="s">
        <v>15162</v>
      </c>
      <c r="G8" s="159" t="s">
        <v>15171</v>
      </c>
      <c r="H8" s="159" t="s">
        <v>18025</v>
      </c>
      <c r="I8" s="159" t="s">
        <v>18026</v>
      </c>
      <c r="J8" s="159" t="s">
        <v>18027</v>
      </c>
      <c r="K8" s="159" t="s">
        <v>18028</v>
      </c>
      <c r="L8" s="159" t="s">
        <v>18029</v>
      </c>
      <c r="M8" s="159" t="s">
        <v>15144</v>
      </c>
      <c r="N8" s="159" t="s">
        <v>15166</v>
      </c>
      <c r="O8" s="159" t="s">
        <v>15167</v>
      </c>
      <c r="P8" s="159" t="s">
        <v>15170</v>
      </c>
      <c r="Q8" s="159" t="s">
        <v>15164</v>
      </c>
      <c r="R8" s="159" t="s">
        <v>15163</v>
      </c>
      <c r="S8" s="159" t="s">
        <v>15165</v>
      </c>
      <c r="T8" s="159" t="s">
        <v>18030</v>
      </c>
      <c r="U8" s="159" t="s">
        <v>18031</v>
      </c>
      <c r="V8" s="159" t="s">
        <v>15132</v>
      </c>
      <c r="W8" s="159" t="s">
        <v>16</v>
      </c>
    </row>
    <row r="9" spans="1:23" s="183" customFormat="1" x14ac:dyDescent="0.2">
      <c r="A9" s="180"/>
      <c r="B9" s="173" t="s">
        <v>19282</v>
      </c>
      <c r="C9" s="174" t="s">
        <v>19283</v>
      </c>
      <c r="D9" s="174" t="s">
        <v>19286</v>
      </c>
      <c r="E9" s="174" t="s">
        <v>19284</v>
      </c>
      <c r="F9" s="174" t="s">
        <v>454</v>
      </c>
      <c r="G9" s="174" t="s">
        <v>1025</v>
      </c>
      <c r="H9" s="174">
        <v>200</v>
      </c>
      <c r="I9" s="174">
        <v>100</v>
      </c>
      <c r="J9" s="174">
        <v>50</v>
      </c>
      <c r="K9" s="174"/>
      <c r="L9" s="174"/>
      <c r="M9" s="174"/>
      <c r="N9" s="240">
        <v>42005</v>
      </c>
      <c r="O9" s="174" t="s">
        <v>19285</v>
      </c>
      <c r="P9" s="174" t="s">
        <v>86</v>
      </c>
      <c r="Q9" s="187"/>
      <c r="R9" s="174"/>
      <c r="S9" s="187">
        <v>1</v>
      </c>
      <c r="T9" s="174">
        <v>0.1</v>
      </c>
      <c r="U9" s="174" t="s">
        <v>318</v>
      </c>
      <c r="V9" s="174" t="s">
        <v>411</v>
      </c>
      <c r="W9" s="191"/>
    </row>
    <row r="10" spans="1:23" x14ac:dyDescent="0.2">
      <c r="A10" s="8"/>
      <c r="B10" s="7"/>
      <c r="C10" s="155"/>
      <c r="D10" s="155"/>
      <c r="E10" s="155"/>
      <c r="F10" s="155"/>
      <c r="G10" s="155"/>
      <c r="H10" s="155"/>
      <c r="I10" s="155"/>
      <c r="J10" s="155"/>
      <c r="K10" s="155"/>
      <c r="L10" s="155"/>
      <c r="M10" s="155"/>
      <c r="N10" s="241"/>
      <c r="O10" s="155"/>
      <c r="P10" s="155"/>
      <c r="Q10" s="49"/>
      <c r="R10" s="155"/>
      <c r="S10" s="49"/>
      <c r="T10" s="155"/>
      <c r="U10" s="155"/>
      <c r="V10" s="155"/>
      <c r="W10" s="10"/>
    </row>
    <row r="11" spans="1:23" x14ac:dyDescent="0.2">
      <c r="A11" s="8"/>
      <c r="B11" s="7"/>
      <c r="C11" s="155"/>
      <c r="D11" s="155"/>
      <c r="E11" s="155"/>
      <c r="F11" s="155"/>
      <c r="G11" s="155"/>
      <c r="H11" s="155"/>
      <c r="I11" s="155"/>
      <c r="J11" s="155"/>
      <c r="K11" s="155"/>
      <c r="L11" s="155"/>
      <c r="M11" s="155"/>
      <c r="N11" s="241"/>
      <c r="O11" s="155"/>
      <c r="P11" s="155"/>
      <c r="Q11" s="49"/>
      <c r="R11" s="155"/>
      <c r="S11" s="49"/>
      <c r="T11" s="155"/>
      <c r="U11" s="155"/>
      <c r="V11" s="155"/>
      <c r="W11" s="10"/>
    </row>
    <row r="12" spans="1:23" x14ac:dyDescent="0.2">
      <c r="A12" s="8"/>
      <c r="B12" s="7"/>
      <c r="C12" s="155"/>
      <c r="D12" s="155"/>
      <c r="E12" s="155"/>
      <c r="F12" s="155"/>
      <c r="G12" s="155"/>
      <c r="H12" s="155"/>
      <c r="I12" s="155"/>
      <c r="J12" s="155"/>
      <c r="K12" s="155"/>
      <c r="L12" s="155"/>
      <c r="M12" s="155"/>
      <c r="N12" s="241"/>
      <c r="O12" s="155"/>
      <c r="P12" s="155"/>
      <c r="Q12" s="49"/>
      <c r="R12" s="155"/>
      <c r="S12" s="49"/>
      <c r="T12" s="155"/>
      <c r="U12" s="155"/>
      <c r="V12" s="155"/>
      <c r="W12" s="10"/>
    </row>
    <row r="13" spans="1:23" x14ac:dyDescent="0.2">
      <c r="A13" s="8"/>
      <c r="B13" s="7"/>
      <c r="C13" s="155"/>
      <c r="D13" s="155"/>
      <c r="E13" s="155"/>
      <c r="F13" s="155"/>
      <c r="G13" s="155"/>
      <c r="H13" s="155"/>
      <c r="I13" s="155"/>
      <c r="J13" s="155"/>
      <c r="K13" s="155"/>
      <c r="L13" s="155"/>
      <c r="M13" s="155"/>
      <c r="N13" s="241"/>
      <c r="O13" s="155"/>
      <c r="P13" s="155"/>
      <c r="Q13" s="49"/>
      <c r="R13" s="155"/>
      <c r="S13" s="49"/>
      <c r="T13" s="155"/>
      <c r="U13" s="155"/>
      <c r="V13" s="155"/>
      <c r="W13" s="10"/>
    </row>
    <row r="14" spans="1:23" x14ac:dyDescent="0.2">
      <c r="A14" s="8"/>
      <c r="B14" s="7"/>
      <c r="C14" s="155"/>
      <c r="D14" s="155"/>
      <c r="E14" s="155"/>
      <c r="F14" s="155"/>
      <c r="G14" s="155"/>
      <c r="H14" s="155"/>
      <c r="I14" s="155"/>
      <c r="J14" s="155"/>
      <c r="K14" s="155"/>
      <c r="L14" s="155"/>
      <c r="M14" s="155"/>
      <c r="N14" s="241"/>
      <c r="O14" s="155"/>
      <c r="P14" s="155"/>
      <c r="Q14" s="49"/>
      <c r="R14" s="155"/>
      <c r="S14" s="49"/>
      <c r="T14" s="155"/>
      <c r="U14" s="155"/>
      <c r="V14" s="155"/>
      <c r="W14" s="10"/>
    </row>
    <row r="15" spans="1:23" x14ac:dyDescent="0.2">
      <c r="A15" s="8"/>
      <c r="B15" s="7"/>
      <c r="C15" s="155"/>
      <c r="D15" s="155"/>
      <c r="E15" s="155"/>
      <c r="F15" s="155"/>
      <c r="G15" s="155"/>
      <c r="H15" s="155"/>
      <c r="I15" s="155"/>
      <c r="J15" s="155"/>
      <c r="K15" s="155"/>
      <c r="L15" s="155"/>
      <c r="M15" s="155"/>
      <c r="N15" s="241"/>
      <c r="O15" s="155"/>
      <c r="P15" s="155"/>
      <c r="Q15" s="49"/>
      <c r="R15" s="155"/>
      <c r="S15" s="49"/>
      <c r="T15" s="155"/>
      <c r="U15" s="155"/>
      <c r="V15" s="155"/>
      <c r="W15" s="10"/>
    </row>
    <row r="16" spans="1:23" x14ac:dyDescent="0.2">
      <c r="A16" s="8"/>
      <c r="B16" s="7"/>
      <c r="C16" s="155"/>
      <c r="D16" s="155"/>
      <c r="E16" s="155"/>
      <c r="F16" s="155"/>
      <c r="G16" s="155"/>
      <c r="H16" s="155"/>
      <c r="I16" s="155"/>
      <c r="J16" s="155"/>
      <c r="K16" s="155"/>
      <c r="L16" s="155"/>
      <c r="M16" s="155"/>
      <c r="N16" s="241"/>
      <c r="O16" s="155"/>
      <c r="P16" s="155"/>
      <c r="Q16" s="49"/>
      <c r="R16" s="155"/>
      <c r="S16" s="49"/>
      <c r="T16" s="155"/>
      <c r="U16" s="155"/>
      <c r="V16" s="155"/>
      <c r="W16" s="10"/>
    </row>
    <row r="17" spans="1:23" x14ac:dyDescent="0.2">
      <c r="A17" s="8"/>
      <c r="B17" s="7"/>
      <c r="C17" s="155"/>
      <c r="D17" s="155"/>
      <c r="E17" s="155"/>
      <c r="F17" s="155"/>
      <c r="G17" s="155"/>
      <c r="H17" s="155"/>
      <c r="I17" s="155"/>
      <c r="J17" s="155"/>
      <c r="K17" s="155"/>
      <c r="L17" s="155"/>
      <c r="M17" s="155"/>
      <c r="N17" s="241"/>
      <c r="O17" s="155"/>
      <c r="P17" s="155"/>
      <c r="Q17" s="49"/>
      <c r="R17" s="155"/>
      <c r="S17" s="49"/>
      <c r="T17" s="155"/>
      <c r="U17" s="155"/>
      <c r="V17" s="155"/>
      <c r="W17" s="10"/>
    </row>
  </sheetData>
  <customSheetViews>
    <customSheetView guid="{853B6239-A439-411F-9927-AA08BF431DBB}" scale="60">
      <selection activeCell="D10" sqref="D10"/>
      <pageMargins left="0.7" right="0.7" top="0.75" bottom="0.75" header="0.3" footer="0.3"/>
      <pageSetup paperSize="9" orientation="portrait" r:id="rId1"/>
    </customSheetView>
    <customSheetView guid="{03B04745-F29E-4E26-B62E-F0D2264078A4}" scale="60">
      <selection activeCell="F13" sqref="F13"/>
      <pageMargins left="0.7" right="0.7" top="0.75" bottom="0.75" header="0.3" footer="0.3"/>
      <pageSetup paperSize="9" orientation="portrait" r:id="rId2"/>
    </customSheetView>
    <customSheetView guid="{DEC7CBE2-9713-4252-8444-1D6959C164AB}" scale="80" topLeftCell="N1">
      <selection activeCell="P8" sqref="P8"/>
      <pageMargins left="0.7" right="0.7" top="0.75" bottom="0.75" header="0.3" footer="0.3"/>
      <pageSetup paperSize="9" orientation="portrait" r:id="rId3"/>
    </customSheetView>
    <customSheetView guid="{9F9DAF4D-D2EF-4660-943E-0C19C13C2663}" scale="60">
      <selection activeCell="D8" sqref="D8"/>
      <pageMargins left="0.7" right="0.7" top="0.75" bottom="0.75" header="0.3" footer="0.3"/>
      <pageSetup paperSize="9" orientation="portrait" r:id="rId4"/>
    </customSheetView>
  </customSheetViews>
  <conditionalFormatting sqref="A3:XFD3">
    <cfRule type="containsText" dxfId="2" priority="21"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F9:F17" xr:uid="{00000000-0002-0000-1A00-000000000000}">
      <formula1>COMMODITY</formula1>
    </dataValidation>
    <dataValidation type="list" errorStyle="information" allowBlank="1" showInputMessage="1" showErrorMessage="1" errorTitle="VALUE NOT DEFINED" error="The value entered is not specified within the list for this field. Please check the value then click OK to continue." sqref="G9:G17" xr:uid="{00000000-0002-0000-1A00-000001000000}">
      <formula1>UOM_MASS</formula1>
    </dataValidation>
    <dataValidation type="list" errorStyle="warning" allowBlank="1" showInputMessage="1" showErrorMessage="1" errorTitle="VALUE NOT DEFINED" error="The value entered is not specified within the list for this field. Please check the value then click YES to continue." sqref="P9:P17" xr:uid="{00000000-0002-0000-1A00-000002000000}">
      <formula1>UOM_CONCENTRATION</formula1>
    </dataValidation>
    <dataValidation type="list" errorStyle="warning" allowBlank="1" showInputMessage="1" showErrorMessage="1" errorTitle="VALUE NOT DEFINED" error="The value entered is not specified within the required list for this field. Click OK to continue" sqref="V9:V17" xr:uid="{00000000-0002-0000-1A00-000003000000}">
      <formula1>RESOURCE_STATUS</formula1>
    </dataValidation>
  </dataValidations>
  <pageMargins left="0.7" right="0.7" top="0.75" bottom="0.75" header="0.3" footer="0.3"/>
  <pageSetup paperSize="9" orientation="portrait" r:id="rId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142</v>
      </c>
      <c r="C1" s="2" t="str">
        <f>IF(ISNUMBER(SEARCH("MG",TENEMENT!$G$9)),"EASTING","LONGITUDE")</f>
        <v>EASTING</v>
      </c>
      <c r="D1" s="2" t="str">
        <f>IF(ISNUMBER(SEARCH("MG",TENEMENT!$G$9)),"NORTHING","LATITUDE")</f>
        <v>NORTHING</v>
      </c>
      <c r="E1" s="2" t="s">
        <v>276</v>
      </c>
      <c r="F1" s="2" t="s">
        <v>156</v>
      </c>
      <c r="G1" s="2" t="s">
        <v>157</v>
      </c>
      <c r="H1" s="2" t="s">
        <v>280</v>
      </c>
      <c r="I1" s="2" t="s">
        <v>282</v>
      </c>
      <c r="J1" s="2" t="s">
        <v>283</v>
      </c>
      <c r="K1" s="2" t="s">
        <v>284</v>
      </c>
      <c r="L1" s="2" t="s">
        <v>302</v>
      </c>
      <c r="M1" s="2" t="s">
        <v>285</v>
      </c>
      <c r="N1" s="2" t="s">
        <v>286</v>
      </c>
      <c r="O1" s="2" t="s">
        <v>287</v>
      </c>
      <c r="P1" s="2" t="s">
        <v>277</v>
      </c>
      <c r="Q1" s="2" t="s">
        <v>278</v>
      </c>
      <c r="R1" s="2" t="s">
        <v>279</v>
      </c>
      <c r="S1" s="2" t="s">
        <v>281</v>
      </c>
      <c r="T1" s="2" t="s">
        <v>2</v>
      </c>
    </row>
    <row r="2" spans="1:20" ht="25.25" customHeight="1" x14ac:dyDescent="0.2">
      <c r="A2" s="32" t="s">
        <v>120</v>
      </c>
      <c r="B2" s="33" t="s">
        <v>145</v>
      </c>
      <c r="C2" s="33"/>
      <c r="D2" s="33"/>
      <c r="E2" s="33"/>
      <c r="F2" s="33"/>
      <c r="G2" s="33"/>
      <c r="H2" s="33"/>
      <c r="I2" s="33"/>
      <c r="J2" s="33"/>
      <c r="K2" s="33"/>
      <c r="L2" s="33"/>
      <c r="M2" s="33"/>
      <c r="N2" s="33"/>
      <c r="O2" s="33"/>
      <c r="P2" s="33"/>
      <c r="Q2" s="33"/>
      <c r="R2" s="33"/>
      <c r="S2" s="33"/>
      <c r="T2" s="33"/>
    </row>
    <row r="3" spans="1:20" ht="25.25" customHeight="1" outlineLevel="1" x14ac:dyDescent="0.2">
      <c r="A3" s="53" t="s">
        <v>3</v>
      </c>
      <c r="B3" s="4"/>
      <c r="C3" s="4"/>
      <c r="D3" s="4"/>
      <c r="E3" s="4"/>
      <c r="F3" s="4"/>
      <c r="G3" s="4"/>
      <c r="H3" s="4"/>
      <c r="I3" s="4"/>
      <c r="J3" s="4"/>
      <c r="K3" s="4"/>
      <c r="L3" s="4"/>
      <c r="M3" s="4"/>
      <c r="N3" s="4"/>
      <c r="O3" s="4"/>
      <c r="P3" s="4"/>
      <c r="Q3" s="4"/>
      <c r="R3" s="4"/>
      <c r="S3" s="4"/>
      <c r="T3" s="4"/>
    </row>
    <row r="4" spans="1:20" ht="25.25" customHeight="1" outlineLevel="1" x14ac:dyDescent="0.2">
      <c r="A4" s="5" t="s">
        <v>5</v>
      </c>
      <c r="B4" s="6" t="s">
        <v>6</v>
      </c>
      <c r="C4" s="6" t="s">
        <v>8</v>
      </c>
      <c r="D4" s="6" t="s">
        <v>8</v>
      </c>
      <c r="E4" s="6" t="s">
        <v>6</v>
      </c>
      <c r="F4" s="6" t="s">
        <v>8</v>
      </c>
      <c r="G4" s="6" t="s">
        <v>8</v>
      </c>
      <c r="H4" s="6" t="s">
        <v>7</v>
      </c>
      <c r="I4" s="6" t="s">
        <v>8</v>
      </c>
      <c r="J4" s="6" t="s">
        <v>8</v>
      </c>
      <c r="K4" s="6" t="s">
        <v>6</v>
      </c>
      <c r="L4" s="6" t="s">
        <v>8</v>
      </c>
      <c r="M4" s="6" t="s">
        <v>8</v>
      </c>
      <c r="N4" s="6" t="s">
        <v>8</v>
      </c>
      <c r="O4" s="6" t="s">
        <v>6</v>
      </c>
      <c r="P4" s="6" t="s">
        <v>6</v>
      </c>
      <c r="Q4" s="6" t="s">
        <v>8</v>
      </c>
      <c r="R4" s="6" t="s">
        <v>6</v>
      </c>
      <c r="S4" s="6" t="s">
        <v>6</v>
      </c>
      <c r="T4" s="6" t="s">
        <v>6</v>
      </c>
    </row>
    <row r="5" spans="1:20" ht="25.25" customHeight="1" outlineLevel="1" x14ac:dyDescent="0.2">
      <c r="A5" s="5" t="s">
        <v>9</v>
      </c>
      <c r="B5" s="6">
        <v>255</v>
      </c>
      <c r="C5" s="6" t="str">
        <f>IF($C$1="EASTING","10,5","14,9")</f>
        <v>10,5</v>
      </c>
      <c r="D5" s="6" t="str">
        <f>IF($D$1="NORTHING","10,5","14,9")</f>
        <v>10,5</v>
      </c>
      <c r="E5" s="6">
        <v>40</v>
      </c>
      <c r="F5" s="6" t="s">
        <v>153</v>
      </c>
      <c r="G5" s="6" t="s">
        <v>153</v>
      </c>
      <c r="H5" s="6" t="s">
        <v>7</v>
      </c>
      <c r="I5" s="6" t="s">
        <v>10</v>
      </c>
      <c r="J5" s="6" t="s">
        <v>10</v>
      </c>
      <c r="K5" s="6">
        <v>40</v>
      </c>
      <c r="L5" s="6" t="s">
        <v>10</v>
      </c>
      <c r="M5" s="6" t="s">
        <v>10</v>
      </c>
      <c r="N5" s="6" t="s">
        <v>10</v>
      </c>
      <c r="O5" s="6">
        <v>40</v>
      </c>
      <c r="P5" s="6">
        <v>40</v>
      </c>
      <c r="Q5" s="6" t="s">
        <v>288</v>
      </c>
      <c r="R5" s="6">
        <v>40</v>
      </c>
      <c r="S5" s="6">
        <v>40</v>
      </c>
      <c r="T5" s="6">
        <v>2000</v>
      </c>
    </row>
    <row r="6" spans="1:20" ht="25.25" customHeight="1" outlineLevel="1" x14ac:dyDescent="0.2">
      <c r="A6" s="5" t="s">
        <v>11</v>
      </c>
      <c r="B6" s="6" t="s">
        <v>12</v>
      </c>
      <c r="C6" s="6" t="str">
        <f>IF($C$1="EASTING","METRES","DECIMAL DEGREES")</f>
        <v>METRES</v>
      </c>
      <c r="D6" s="6" t="str">
        <f>IF($D$1="NORTHING","METRES","DECIMAL DEGREES")</f>
        <v>METRES</v>
      </c>
      <c r="E6" s="6" t="s">
        <v>12</v>
      </c>
      <c r="F6" s="6" t="s">
        <v>13</v>
      </c>
      <c r="G6" s="6" t="s">
        <v>13</v>
      </c>
      <c r="H6" s="6" t="s">
        <v>149</v>
      </c>
      <c r="I6" s="6" t="s">
        <v>12</v>
      </c>
      <c r="J6" s="6" t="s">
        <v>12</v>
      </c>
      <c r="K6" s="6" t="s">
        <v>12</v>
      </c>
      <c r="L6" s="6" t="s">
        <v>303</v>
      </c>
      <c r="M6" s="6" t="s">
        <v>289</v>
      </c>
      <c r="N6" s="6" t="s">
        <v>12</v>
      </c>
      <c r="O6" s="6" t="s">
        <v>12</v>
      </c>
      <c r="P6" s="6" t="s">
        <v>12</v>
      </c>
      <c r="Q6" s="6" t="s">
        <v>12</v>
      </c>
      <c r="R6" s="6" t="s">
        <v>12</v>
      </c>
      <c r="S6" s="6" t="s">
        <v>12</v>
      </c>
      <c r="T6" s="6" t="s">
        <v>12</v>
      </c>
    </row>
    <row r="7" spans="1:20" ht="25.25" customHeight="1" outlineLevel="1" x14ac:dyDescent="0.2">
      <c r="A7" s="5" t="s">
        <v>14</v>
      </c>
      <c r="B7" s="6" t="s">
        <v>12</v>
      </c>
      <c r="C7" s="6">
        <f>IF($C$1="EASTING",2,6)</f>
        <v>2</v>
      </c>
      <c r="D7" s="6" t="str">
        <f>IF($D$1="NORTHING","2",6)</f>
        <v>2</v>
      </c>
      <c r="E7" s="6" t="s">
        <v>12</v>
      </c>
      <c r="F7" s="6">
        <v>2</v>
      </c>
      <c r="G7" s="6">
        <v>2</v>
      </c>
      <c r="H7" s="6" t="s">
        <v>12</v>
      </c>
      <c r="I7" s="6" t="s">
        <v>12</v>
      </c>
      <c r="J7" s="6" t="s">
        <v>12</v>
      </c>
      <c r="K7" s="6" t="s">
        <v>12</v>
      </c>
      <c r="L7" s="6" t="s">
        <v>12</v>
      </c>
      <c r="M7" s="6" t="s">
        <v>12</v>
      </c>
      <c r="N7" s="6" t="s">
        <v>12</v>
      </c>
      <c r="O7" s="6" t="s">
        <v>12</v>
      </c>
      <c r="P7" s="6" t="s">
        <v>12</v>
      </c>
      <c r="Q7" s="6" t="s">
        <v>12</v>
      </c>
      <c r="R7" s="6" t="s">
        <v>12</v>
      </c>
      <c r="S7" s="6" t="s">
        <v>12</v>
      </c>
      <c r="T7" s="6" t="s">
        <v>12</v>
      </c>
    </row>
    <row r="8" spans="1:20" ht="200" customHeight="1" outlineLevel="1" collapsed="1" thickBot="1" x14ac:dyDescent="0.25">
      <c r="A8" s="56" t="s">
        <v>15</v>
      </c>
      <c r="B8" s="45" t="s">
        <v>150</v>
      </c>
      <c r="C8" s="45" t="str">
        <f>IF($C$1="EASTING","EASTING: X offet from the UTM zone point of origin in metres","LONGITUDE: Angular distance in decimal degrees, east or west of the prime meridian. A negative value represents a west longitude.")</f>
        <v>EASTING: X offet from the UTM zone point of origin in metres</v>
      </c>
      <c r="D8" s="45" t="str">
        <f>IF($D$1="NORTHING","NORTHING: Y offet from the UTM zone point of origin in metres","LATITUDE: Angular distance in decimal degrees, north or south of the equator. A negative value represents a south latitude.")</f>
        <v>NORTHING: Y offet from the UTM zone point of origin in metres</v>
      </c>
      <c r="E8" s="45" t="s">
        <v>290</v>
      </c>
      <c r="F8" s="45" t="s">
        <v>300</v>
      </c>
      <c r="G8" s="45" t="s">
        <v>301</v>
      </c>
      <c r="H8" s="45" t="s">
        <v>293</v>
      </c>
      <c r="I8" s="45" t="s">
        <v>294</v>
      </c>
      <c r="J8" s="45" t="s">
        <v>295</v>
      </c>
      <c r="K8" s="45" t="s">
        <v>296</v>
      </c>
      <c r="L8" s="45" t="s">
        <v>304</v>
      </c>
      <c r="M8" s="45" t="s">
        <v>297</v>
      </c>
      <c r="N8" s="45" t="s">
        <v>298</v>
      </c>
      <c r="O8" s="45" t="s">
        <v>299</v>
      </c>
      <c r="P8" s="45" t="s">
        <v>305</v>
      </c>
      <c r="Q8" s="45" t="s">
        <v>291</v>
      </c>
      <c r="R8" s="45" t="s">
        <v>292</v>
      </c>
      <c r="S8" s="45" t="s">
        <v>306</v>
      </c>
      <c r="T8" s="45" t="s">
        <v>16</v>
      </c>
    </row>
    <row r="9" spans="1:20" x14ac:dyDescent="0.2">
      <c r="A9" s="61"/>
      <c r="B9" s="7"/>
      <c r="C9" s="10"/>
      <c r="D9" s="10"/>
      <c r="E9" s="7"/>
      <c r="F9" s="49"/>
      <c r="G9" s="49"/>
      <c r="H9" s="9"/>
      <c r="I9" s="66"/>
      <c r="J9" s="66"/>
      <c r="K9" s="64"/>
      <c r="L9" s="64"/>
      <c r="M9" s="65"/>
      <c r="N9" s="66"/>
      <c r="O9" s="64"/>
      <c r="P9" s="7"/>
      <c r="Q9" s="63"/>
      <c r="R9" s="64"/>
      <c r="S9" s="64"/>
      <c r="T9" s="67"/>
    </row>
    <row r="10" spans="1:20" x14ac:dyDescent="0.2">
      <c r="A10" s="62"/>
      <c r="B10" s="7"/>
      <c r="C10" s="10"/>
      <c r="D10" s="10"/>
      <c r="E10" s="7"/>
      <c r="F10" s="49"/>
      <c r="G10" s="49"/>
      <c r="H10" s="9"/>
      <c r="I10" s="66"/>
      <c r="J10" s="66"/>
      <c r="K10" s="64"/>
      <c r="L10" s="64"/>
      <c r="M10" s="65"/>
      <c r="N10" s="66"/>
      <c r="O10" s="64"/>
      <c r="P10" s="7"/>
      <c r="Q10" s="63"/>
      <c r="R10" s="64"/>
      <c r="S10" s="64"/>
      <c r="T10" s="67"/>
    </row>
  </sheetData>
  <sheetProtection selectLockedCells="1"/>
  <customSheetViews>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X566"/>
  <sheetViews>
    <sheetView topLeftCell="C2" zoomScale="120" zoomScaleNormal="120" workbookViewId="0">
      <selection activeCell="D13" sqref="D13"/>
    </sheetView>
  </sheetViews>
  <sheetFormatPr baseColWidth="10" defaultColWidth="8.83203125" defaultRowHeight="15" x14ac:dyDescent="0.2"/>
  <cols>
    <col min="1" max="1" width="26.6640625" style="35" bestFit="1" customWidth="1"/>
    <col min="2" max="2" width="17.5" style="35" bestFit="1" customWidth="1"/>
    <col min="3" max="3" width="25.5" style="35" bestFit="1" customWidth="1"/>
    <col min="4" max="4" width="22.5" style="35" bestFit="1" customWidth="1"/>
    <col min="5" max="5" width="33" style="35" bestFit="1" customWidth="1"/>
    <col min="6" max="6" width="19.83203125" style="35" bestFit="1" customWidth="1"/>
    <col min="7" max="7" width="19.83203125" bestFit="1" customWidth="1"/>
    <col min="8" max="8" width="22.6640625" style="35" bestFit="1" customWidth="1"/>
    <col min="9" max="9" width="22.33203125" style="35" bestFit="1" customWidth="1"/>
    <col min="10" max="10" width="28.1640625" style="35" bestFit="1" customWidth="1"/>
    <col min="11" max="11" width="49.1640625" style="35" bestFit="1" customWidth="1"/>
    <col min="12" max="12" width="13.33203125" style="35" bestFit="1" customWidth="1"/>
    <col min="13" max="13" width="26.83203125" style="35" bestFit="1" customWidth="1"/>
    <col min="14" max="14" width="16" style="35" bestFit="1" customWidth="1"/>
    <col min="15" max="15" width="23.1640625" style="35" bestFit="1" customWidth="1"/>
    <col min="16" max="16" width="41.33203125" style="35" customWidth="1"/>
    <col min="17" max="17" width="34.1640625" style="35" bestFit="1" customWidth="1"/>
    <col min="18" max="18" width="30.1640625" style="35" bestFit="1" customWidth="1"/>
    <col min="19" max="19" width="13.83203125" style="35" bestFit="1" customWidth="1"/>
    <col min="20" max="20" width="33.5" style="35" bestFit="1" customWidth="1"/>
    <col min="21" max="21" width="32.6640625" style="35" bestFit="1" customWidth="1"/>
    <col min="22" max="22" width="23" style="35" bestFit="1" customWidth="1"/>
    <col min="23" max="23" width="31.83203125" style="35" bestFit="1" customWidth="1"/>
    <col min="24" max="24" width="12.1640625" style="35" bestFit="1" customWidth="1"/>
    <col min="25" max="16384" width="8.83203125" style="35"/>
  </cols>
  <sheetData>
    <row r="1" spans="1:24" s="38" customFormat="1" x14ac:dyDescent="0.2">
      <c r="A1" s="136" t="s">
        <v>17980</v>
      </c>
      <c r="G1" s="137"/>
    </row>
    <row r="2" spans="1:24" ht="16" x14ac:dyDescent="0.2">
      <c r="A2" s="34" t="s">
        <v>17</v>
      </c>
      <c r="I2" s="38"/>
    </row>
    <row r="3" spans="1:24" x14ac:dyDescent="0.2">
      <c r="A3" s="36" t="s">
        <v>134</v>
      </c>
      <c r="B3" s="38"/>
      <c r="C3" s="37" t="s">
        <v>135</v>
      </c>
      <c r="D3" s="39"/>
      <c r="E3" s="39"/>
      <c r="H3" s="37" t="s">
        <v>372</v>
      </c>
      <c r="I3" s="37" t="s">
        <v>356</v>
      </c>
      <c r="N3" s="37" t="s">
        <v>18191</v>
      </c>
      <c r="T3" s="37" t="s">
        <v>5350</v>
      </c>
      <c r="U3" s="37" t="s">
        <v>361</v>
      </c>
    </row>
    <row r="4" spans="1:24" ht="12" x14ac:dyDescent="0.15">
      <c r="A4" s="178" t="s">
        <v>20</v>
      </c>
      <c r="B4" s="178" t="s">
        <v>136</v>
      </c>
      <c r="C4" s="178" t="s">
        <v>1</v>
      </c>
      <c r="D4" s="178" t="s">
        <v>1091</v>
      </c>
      <c r="E4" s="178" t="s">
        <v>137</v>
      </c>
      <c r="F4" s="178" t="s">
        <v>19230</v>
      </c>
      <c r="G4" s="178" t="s">
        <v>15374</v>
      </c>
      <c r="H4" s="178" t="s">
        <v>367</v>
      </c>
      <c r="I4" s="178" t="s">
        <v>18174</v>
      </c>
      <c r="J4" s="178" t="s">
        <v>19273</v>
      </c>
      <c r="K4" s="178" t="s">
        <v>19234</v>
      </c>
      <c r="L4" s="178" t="s">
        <v>18949</v>
      </c>
      <c r="M4" s="178" t="s">
        <v>1041</v>
      </c>
      <c r="N4" s="178" t="s">
        <v>19129</v>
      </c>
      <c r="O4" s="178" t="s">
        <v>1102</v>
      </c>
      <c r="P4" s="178" t="s">
        <v>19302</v>
      </c>
      <c r="Q4" s="178" t="s">
        <v>5350</v>
      </c>
      <c r="R4" s="178" t="s">
        <v>1101</v>
      </c>
      <c r="S4" s="178" t="s">
        <v>1100</v>
      </c>
      <c r="T4" s="178" t="s">
        <v>18351</v>
      </c>
      <c r="U4" s="178" t="s">
        <v>397</v>
      </c>
      <c r="V4" s="178" t="s">
        <v>257</v>
      </c>
      <c r="W4" s="178" t="s">
        <v>416</v>
      </c>
      <c r="X4" s="178" t="s">
        <v>19451</v>
      </c>
    </row>
    <row r="5" spans="1:24" x14ac:dyDescent="0.2">
      <c r="A5" s="199" t="s">
        <v>138</v>
      </c>
      <c r="B5" s="259" t="s">
        <v>15370</v>
      </c>
      <c r="C5" s="199" t="s">
        <v>27</v>
      </c>
      <c r="D5" s="199" t="s">
        <v>1092</v>
      </c>
      <c r="E5" s="199" t="s">
        <v>15357</v>
      </c>
      <c r="F5" s="199" t="s">
        <v>19219</v>
      </c>
      <c r="G5" s="199" t="s">
        <v>15375</v>
      </c>
      <c r="H5" s="199" t="s">
        <v>368</v>
      </c>
      <c r="I5" s="199" t="s">
        <v>2021</v>
      </c>
      <c r="J5" s="200" t="s">
        <v>18</v>
      </c>
      <c r="K5" s="201" t="s">
        <v>19165</v>
      </c>
      <c r="L5" s="199" t="s">
        <v>18979</v>
      </c>
      <c r="M5" s="201" t="s">
        <v>1042</v>
      </c>
      <c r="N5" s="199" t="s">
        <v>18192</v>
      </c>
      <c r="O5" s="199" t="s">
        <v>18207</v>
      </c>
      <c r="P5" s="202" t="s">
        <v>19303</v>
      </c>
      <c r="Q5" s="199" t="s">
        <v>18223</v>
      </c>
      <c r="R5" s="199" t="s">
        <v>18273</v>
      </c>
      <c r="S5" s="199" t="s">
        <v>624</v>
      </c>
      <c r="T5" s="199" t="s">
        <v>18215</v>
      </c>
      <c r="U5" s="199" t="s">
        <v>656</v>
      </c>
      <c r="V5" s="199" t="s">
        <v>15351</v>
      </c>
      <c r="W5" s="199" t="s">
        <v>409</v>
      </c>
      <c r="X5" s="199" t="s">
        <v>19452</v>
      </c>
    </row>
    <row r="6" spans="1:24" x14ac:dyDescent="0.2">
      <c r="A6" s="199" t="s">
        <v>139</v>
      </c>
      <c r="B6" s="259" t="s">
        <v>15369</v>
      </c>
      <c r="C6" s="199" t="s">
        <v>152</v>
      </c>
      <c r="D6" s="199" t="s">
        <v>1093</v>
      </c>
      <c r="E6" s="199" t="s">
        <v>18177</v>
      </c>
      <c r="F6" s="199" t="s">
        <v>19220</v>
      </c>
      <c r="G6" s="199" t="s">
        <v>15376</v>
      </c>
      <c r="H6" s="199" t="s">
        <v>369</v>
      </c>
      <c r="I6" s="199" t="s">
        <v>18175</v>
      </c>
      <c r="J6" s="200" t="s">
        <v>18172</v>
      </c>
      <c r="K6" s="201" t="s">
        <v>19166</v>
      </c>
      <c r="L6" s="199" t="s">
        <v>18980</v>
      </c>
      <c r="M6" s="201" t="s">
        <v>19290</v>
      </c>
      <c r="N6" s="199" t="s">
        <v>18193</v>
      </c>
      <c r="O6" s="199" t="s">
        <v>18208</v>
      </c>
      <c r="P6" s="202" t="s">
        <v>19304</v>
      </c>
      <c r="Q6" s="199" t="s">
        <v>18221</v>
      </c>
      <c r="R6" s="199" t="s">
        <v>18274</v>
      </c>
      <c r="S6" s="199" t="s">
        <v>2044</v>
      </c>
      <c r="T6" s="199" t="s">
        <v>18355</v>
      </c>
      <c r="U6" s="199" t="s">
        <v>676</v>
      </c>
      <c r="V6" s="199" t="s">
        <v>15352</v>
      </c>
      <c r="W6" s="199" t="s">
        <v>410</v>
      </c>
      <c r="X6" s="199" t="s">
        <v>19453</v>
      </c>
    </row>
    <row r="7" spans="1:24" x14ac:dyDescent="0.2">
      <c r="A7" s="199" t="s">
        <v>140</v>
      </c>
      <c r="B7" s="259" t="s">
        <v>17991</v>
      </c>
      <c r="C7" s="199" t="s">
        <v>22</v>
      </c>
      <c r="D7" s="199" t="s">
        <v>1094</v>
      </c>
      <c r="E7" s="199" t="s">
        <v>18178</v>
      </c>
      <c r="F7" s="199" t="s">
        <v>19221</v>
      </c>
      <c r="G7" s="199" t="s">
        <v>15377</v>
      </c>
      <c r="H7" s="199" t="s">
        <v>370</v>
      </c>
      <c r="I7" s="199" t="s">
        <v>323</v>
      </c>
      <c r="J7" s="200" t="s">
        <v>308</v>
      </c>
      <c r="K7" s="201" t="s">
        <v>19167</v>
      </c>
      <c r="L7" s="199" t="s">
        <v>18981</v>
      </c>
      <c r="M7" s="201" t="s">
        <v>19288</v>
      </c>
      <c r="N7" s="199" t="s">
        <v>18194</v>
      </c>
      <c r="O7" s="199" t="s">
        <v>18209</v>
      </c>
      <c r="P7" s="202" t="s">
        <v>19305</v>
      </c>
      <c r="Q7" s="199" t="s">
        <v>18215</v>
      </c>
      <c r="R7" s="199" t="s">
        <v>18275</v>
      </c>
      <c r="S7" s="199" t="s">
        <v>18342</v>
      </c>
      <c r="T7" s="199" t="s">
        <v>18253</v>
      </c>
      <c r="U7" s="199" t="s">
        <v>18074</v>
      </c>
      <c r="V7" s="199" t="s">
        <v>15353</v>
      </c>
      <c r="W7" s="199" t="s">
        <v>411</v>
      </c>
      <c r="X7" s="199" t="s">
        <v>19454</v>
      </c>
    </row>
    <row r="8" spans="1:24" x14ac:dyDescent="0.2">
      <c r="A8" s="199" t="s">
        <v>141</v>
      </c>
      <c r="B8" s="259" t="s">
        <v>17992</v>
      </c>
      <c r="C8" s="199" t="s">
        <v>15372</v>
      </c>
      <c r="D8" s="199" t="s">
        <v>15358</v>
      </c>
      <c r="E8" s="199" t="s">
        <v>18181</v>
      </c>
      <c r="F8" s="199" t="s">
        <v>19222</v>
      </c>
      <c r="G8" s="199" t="s">
        <v>325</v>
      </c>
      <c r="H8" s="199" t="s">
        <v>371</v>
      </c>
      <c r="I8" s="199" t="s">
        <v>324</v>
      </c>
      <c r="J8" s="200" t="s">
        <v>19161</v>
      </c>
      <c r="K8" s="201" t="s">
        <v>19168</v>
      </c>
      <c r="L8" s="199" t="s">
        <v>18982</v>
      </c>
      <c r="M8" s="199" t="s">
        <v>19199</v>
      </c>
      <c r="N8" s="199" t="s">
        <v>18195</v>
      </c>
      <c r="O8" s="199" t="s">
        <v>18210</v>
      </c>
      <c r="P8" s="202" t="s">
        <v>19306</v>
      </c>
      <c r="Q8" s="199" t="s">
        <v>18214</v>
      </c>
      <c r="R8" s="199" t="s">
        <v>18276</v>
      </c>
      <c r="S8" s="199" t="s">
        <v>18343</v>
      </c>
      <c r="T8" s="199" t="s">
        <v>18254</v>
      </c>
      <c r="U8" s="199" t="s">
        <v>658</v>
      </c>
      <c r="V8" s="199" t="s">
        <v>15354</v>
      </c>
      <c r="W8" s="199" t="s">
        <v>412</v>
      </c>
      <c r="X8" s="199"/>
    </row>
    <row r="9" spans="1:24" x14ac:dyDescent="0.2">
      <c r="A9" s="199"/>
      <c r="B9" s="259" t="s">
        <v>17993</v>
      </c>
      <c r="C9" s="199" t="s">
        <v>29</v>
      </c>
      <c r="D9" s="199" t="s">
        <v>15359</v>
      </c>
      <c r="E9" s="199" t="s">
        <v>19252</v>
      </c>
      <c r="F9" s="199" t="s">
        <v>19223</v>
      </c>
      <c r="G9" s="199" t="s">
        <v>19437</v>
      </c>
      <c r="H9" s="199" t="s">
        <v>15373</v>
      </c>
      <c r="I9" s="199" t="s">
        <v>325</v>
      </c>
      <c r="J9" s="200" t="s">
        <v>310</v>
      </c>
      <c r="K9" s="201" t="s">
        <v>19169</v>
      </c>
      <c r="L9" s="199" t="s">
        <v>18983</v>
      </c>
      <c r="M9" s="201" t="s">
        <v>19196</v>
      </c>
      <c r="N9" s="199" t="s">
        <v>18196</v>
      </c>
      <c r="O9" s="199" t="s">
        <v>18211</v>
      </c>
      <c r="P9" s="202" t="s">
        <v>19307</v>
      </c>
      <c r="Q9" s="199" t="s">
        <v>18213</v>
      </c>
      <c r="R9" s="199" t="s">
        <v>18277</v>
      </c>
      <c r="S9" s="199" t="s">
        <v>18344</v>
      </c>
      <c r="T9" s="199" t="s">
        <v>18354</v>
      </c>
      <c r="U9" s="199" t="s">
        <v>18148</v>
      </c>
      <c r="V9" s="199" t="s">
        <v>15355</v>
      </c>
      <c r="W9" s="199" t="s">
        <v>413</v>
      </c>
      <c r="X9" s="199"/>
    </row>
    <row r="10" spans="1:24" x14ac:dyDescent="0.2">
      <c r="A10" s="199"/>
      <c r="B10" s="259" t="s">
        <v>17988</v>
      </c>
      <c r="C10" s="199"/>
      <c r="D10" s="199" t="s">
        <v>15360</v>
      </c>
      <c r="E10" s="199" t="s">
        <v>15356</v>
      </c>
      <c r="F10" s="199" t="s">
        <v>19224</v>
      </c>
      <c r="G10" s="199" t="s">
        <v>19438</v>
      </c>
      <c r="H10" s="199" t="s">
        <v>383</v>
      </c>
      <c r="I10" s="199" t="s">
        <v>18176</v>
      </c>
      <c r="J10" s="200" t="s">
        <v>309</v>
      </c>
      <c r="K10" s="201" t="s">
        <v>19170</v>
      </c>
      <c r="L10" s="199" t="s">
        <v>18984</v>
      </c>
      <c r="M10" s="201" t="s">
        <v>19197</v>
      </c>
      <c r="N10" s="199" t="s">
        <v>18197</v>
      </c>
      <c r="O10" s="199" t="s">
        <v>18212</v>
      </c>
      <c r="P10" s="202" t="s">
        <v>19308</v>
      </c>
      <c r="Q10" s="199" t="s">
        <v>18268</v>
      </c>
      <c r="R10" s="199" t="s">
        <v>18278</v>
      </c>
      <c r="S10" s="199" t="s">
        <v>18345</v>
      </c>
      <c r="T10" s="199" t="s">
        <v>18256</v>
      </c>
      <c r="U10" s="199" t="s">
        <v>659</v>
      </c>
      <c r="V10" s="199"/>
      <c r="W10" s="199" t="s">
        <v>414</v>
      </c>
      <c r="X10" s="199"/>
    </row>
    <row r="11" spans="1:24" x14ac:dyDescent="0.2">
      <c r="A11" s="199"/>
      <c r="B11" s="259" t="s">
        <v>17989</v>
      </c>
      <c r="C11" s="199"/>
      <c r="D11" s="199" t="s">
        <v>15361</v>
      </c>
      <c r="E11" s="199" t="s">
        <v>18184</v>
      </c>
      <c r="F11" s="199" t="s">
        <v>19225</v>
      </c>
      <c r="G11" s="199" t="s">
        <v>19439</v>
      </c>
      <c r="H11" s="199" t="s">
        <v>382</v>
      </c>
      <c r="I11" s="199"/>
      <c r="J11" s="200" t="s">
        <v>19162</v>
      </c>
      <c r="K11" s="201" t="s">
        <v>19171</v>
      </c>
      <c r="L11" s="199" t="s">
        <v>18985</v>
      </c>
      <c r="M11" s="201" t="s">
        <v>19195</v>
      </c>
      <c r="N11" s="199" t="s">
        <v>18198</v>
      </c>
      <c r="O11" s="199"/>
      <c r="P11" s="202" t="s">
        <v>19309</v>
      </c>
      <c r="Q11" s="199" t="s">
        <v>18251</v>
      </c>
      <c r="R11" s="199" t="s">
        <v>18279</v>
      </c>
      <c r="S11" s="199" t="s">
        <v>18346</v>
      </c>
      <c r="T11" s="199" t="s">
        <v>18352</v>
      </c>
      <c r="U11" s="199" t="s">
        <v>18075</v>
      </c>
      <c r="V11" s="199"/>
      <c r="W11" s="199" t="s">
        <v>415</v>
      </c>
      <c r="X11" s="199"/>
    </row>
    <row r="12" spans="1:24" x14ac:dyDescent="0.2">
      <c r="A12" s="199"/>
      <c r="B12" s="259" t="s">
        <v>17990</v>
      </c>
      <c r="C12" s="199"/>
      <c r="D12" s="199" t="s">
        <v>15362</v>
      </c>
      <c r="E12" s="199" t="s">
        <v>18185</v>
      </c>
      <c r="F12" s="199" t="s">
        <v>19226</v>
      </c>
      <c r="G12" s="199" t="s">
        <v>19440</v>
      </c>
      <c r="H12" s="199"/>
      <c r="I12" s="199"/>
      <c r="J12" s="200" t="s">
        <v>19163</v>
      </c>
      <c r="K12" s="201" t="s">
        <v>18173</v>
      </c>
      <c r="L12" s="199" t="s">
        <v>18986</v>
      </c>
      <c r="M12" s="201" t="s">
        <v>19289</v>
      </c>
      <c r="N12" s="199" t="s">
        <v>18199</v>
      </c>
      <c r="O12" s="199"/>
      <c r="P12" s="202" t="s">
        <v>19310</v>
      </c>
      <c r="Q12" s="199" t="s">
        <v>18252</v>
      </c>
      <c r="R12" s="199" t="s">
        <v>18280</v>
      </c>
      <c r="S12" s="199" t="s">
        <v>18347</v>
      </c>
      <c r="T12" s="199" t="s">
        <v>18353</v>
      </c>
      <c r="U12" s="199" t="s">
        <v>18076</v>
      </c>
      <c r="V12" s="199"/>
      <c r="W12" s="199"/>
      <c r="X12" s="199"/>
    </row>
    <row r="13" spans="1:24" x14ac:dyDescent="0.2">
      <c r="A13" s="199"/>
      <c r="B13" s="259" t="s">
        <v>15367</v>
      </c>
      <c r="C13" s="199"/>
      <c r="D13" s="199"/>
      <c r="E13" s="199" t="s">
        <v>18182</v>
      </c>
      <c r="F13" s="199" t="s">
        <v>19227</v>
      </c>
      <c r="G13" s="199"/>
      <c r="H13" s="199"/>
      <c r="I13" s="199"/>
      <c r="J13" s="200" t="s">
        <v>19164</v>
      </c>
      <c r="K13" s="201" t="s">
        <v>19172</v>
      </c>
      <c r="L13" s="199" t="s">
        <v>18987</v>
      </c>
      <c r="M13" s="201" t="s">
        <v>19291</v>
      </c>
      <c r="N13" s="199" t="s">
        <v>18200</v>
      </c>
      <c r="O13" s="199"/>
      <c r="P13" s="202" t="s">
        <v>19311</v>
      </c>
      <c r="Q13" s="199" t="s">
        <v>18222</v>
      </c>
      <c r="R13" s="199" t="s">
        <v>18281</v>
      </c>
      <c r="S13" s="199" t="s">
        <v>18348</v>
      </c>
      <c r="T13" s="199" t="s">
        <v>18224</v>
      </c>
      <c r="U13" s="199" t="s">
        <v>660</v>
      </c>
      <c r="V13" s="199"/>
      <c r="W13" s="199"/>
      <c r="X13" s="199"/>
    </row>
    <row r="14" spans="1:24" x14ac:dyDescent="0.2">
      <c r="A14" s="199"/>
      <c r="B14" s="259" t="s">
        <v>15368</v>
      </c>
      <c r="C14" s="199"/>
      <c r="D14" s="199"/>
      <c r="E14" s="199" t="s">
        <v>18179</v>
      </c>
      <c r="F14" s="199" t="s">
        <v>19228</v>
      </c>
      <c r="G14" s="199"/>
      <c r="H14" s="199"/>
      <c r="I14" s="199"/>
      <c r="J14" s="200"/>
      <c r="K14" s="201" t="s">
        <v>19173</v>
      </c>
      <c r="L14" s="199" t="s">
        <v>18988</v>
      </c>
      <c r="M14" s="199"/>
      <c r="N14" s="199" t="s">
        <v>18201</v>
      </c>
      <c r="O14" s="199"/>
      <c r="P14" s="202" t="s">
        <v>19312</v>
      </c>
      <c r="Q14" s="199" t="s">
        <v>18230</v>
      </c>
      <c r="R14" s="199" t="s">
        <v>18282</v>
      </c>
      <c r="S14" s="199" t="s">
        <v>18349</v>
      </c>
      <c r="T14" s="199" t="s">
        <v>18266</v>
      </c>
      <c r="U14" s="199" t="s">
        <v>661</v>
      </c>
      <c r="V14" s="199"/>
      <c r="W14" s="199"/>
      <c r="X14" s="199"/>
    </row>
    <row r="15" spans="1:24" x14ac:dyDescent="0.2">
      <c r="A15" s="199"/>
      <c r="B15" s="259" t="s">
        <v>17982</v>
      </c>
      <c r="C15" s="199"/>
      <c r="D15" s="199"/>
      <c r="E15" s="199" t="s">
        <v>18180</v>
      </c>
      <c r="F15" s="199" t="s">
        <v>19229</v>
      </c>
      <c r="G15" s="199"/>
      <c r="H15" s="199"/>
      <c r="I15" s="199"/>
      <c r="J15" s="203"/>
      <c r="K15" s="201" t="s">
        <v>19174</v>
      </c>
      <c r="L15" s="199" t="s">
        <v>18989</v>
      </c>
      <c r="M15" s="199"/>
      <c r="N15" s="199" t="s">
        <v>18202</v>
      </c>
      <c r="O15" s="199"/>
      <c r="P15" s="202" t="s">
        <v>19313</v>
      </c>
      <c r="Q15" s="199" t="s">
        <v>18253</v>
      </c>
      <c r="R15" s="199" t="s">
        <v>18283</v>
      </c>
      <c r="S15" s="199" t="s">
        <v>18350</v>
      </c>
      <c r="T15" s="199" t="s">
        <v>18270</v>
      </c>
      <c r="U15" s="199" t="s">
        <v>662</v>
      </c>
      <c r="V15" s="199"/>
      <c r="W15" s="199"/>
      <c r="X15" s="199"/>
    </row>
    <row r="16" spans="1:24" x14ac:dyDescent="0.2">
      <c r="A16" s="199"/>
      <c r="B16" s="259" t="s">
        <v>17983</v>
      </c>
      <c r="C16" s="199"/>
      <c r="D16" s="199"/>
      <c r="E16" s="199" t="s">
        <v>15363</v>
      </c>
      <c r="F16" s="199" t="s">
        <v>19216</v>
      </c>
      <c r="G16" s="199"/>
      <c r="H16" s="199"/>
      <c r="I16" s="199"/>
      <c r="J16" s="203"/>
      <c r="K16" s="201" t="s">
        <v>322</v>
      </c>
      <c r="L16" s="199" t="s">
        <v>18950</v>
      </c>
      <c r="M16" s="199"/>
      <c r="N16" s="199" t="s">
        <v>18203</v>
      </c>
      <c r="O16" s="199"/>
      <c r="P16" s="202" t="s">
        <v>19314</v>
      </c>
      <c r="Q16" s="199" t="s">
        <v>18254</v>
      </c>
      <c r="R16" s="199" t="s">
        <v>18284</v>
      </c>
      <c r="S16" s="199"/>
      <c r="T16" s="199" t="s">
        <v>18272</v>
      </c>
      <c r="U16" s="199" t="s">
        <v>664</v>
      </c>
      <c r="V16" s="199"/>
      <c r="W16" s="199"/>
      <c r="X16" s="199"/>
    </row>
    <row r="17" spans="1:24" x14ac:dyDescent="0.2">
      <c r="A17" s="199"/>
      <c r="B17" s="259" t="s">
        <v>17984</v>
      </c>
      <c r="C17" s="199"/>
      <c r="D17" s="199" t="s">
        <v>1095</v>
      </c>
      <c r="E17" s="199" t="s">
        <v>18183</v>
      </c>
      <c r="F17" s="199" t="s">
        <v>19217</v>
      </c>
      <c r="G17" s="199"/>
      <c r="H17" s="199"/>
      <c r="I17" s="199"/>
      <c r="J17" s="199"/>
      <c r="K17" s="201" t="s">
        <v>19175</v>
      </c>
      <c r="L17" s="199" t="s">
        <v>18951</v>
      </c>
      <c r="M17" s="199"/>
      <c r="N17" s="199" t="s">
        <v>18204</v>
      </c>
      <c r="O17" s="199"/>
      <c r="P17" s="202" t="s">
        <v>19315</v>
      </c>
      <c r="Q17" s="199" t="s">
        <v>18250</v>
      </c>
      <c r="R17" s="199" t="s">
        <v>18285</v>
      </c>
      <c r="S17" s="199"/>
      <c r="T17" s="199"/>
      <c r="U17" s="199" t="s">
        <v>643</v>
      </c>
      <c r="V17" s="199"/>
      <c r="W17" s="199"/>
      <c r="X17" s="199"/>
    </row>
    <row r="18" spans="1:24" x14ac:dyDescent="0.2">
      <c r="A18" s="199"/>
      <c r="B18" s="259" t="s">
        <v>17985</v>
      </c>
      <c r="C18" s="199"/>
      <c r="D18" s="199" t="s">
        <v>1095</v>
      </c>
      <c r="E18" s="199" t="s">
        <v>18186</v>
      </c>
      <c r="F18" s="199" t="s">
        <v>19231</v>
      </c>
      <c r="G18" s="199"/>
      <c r="H18" s="199"/>
      <c r="I18" s="199"/>
      <c r="J18" s="199"/>
      <c r="K18" s="201" t="s">
        <v>19176</v>
      </c>
      <c r="L18" s="199" t="s">
        <v>18952</v>
      </c>
      <c r="M18" s="199"/>
      <c r="N18" s="199" t="s">
        <v>18205</v>
      </c>
      <c r="O18" s="199"/>
      <c r="P18" s="202" t="s">
        <v>19316</v>
      </c>
      <c r="Q18" s="199" t="s">
        <v>18255</v>
      </c>
      <c r="R18" s="199" t="s">
        <v>18286</v>
      </c>
      <c r="S18" s="199"/>
      <c r="T18" s="199"/>
      <c r="U18" s="199" t="s">
        <v>503</v>
      </c>
      <c r="V18" s="199"/>
      <c r="W18" s="199"/>
      <c r="X18" s="199"/>
    </row>
    <row r="19" spans="1:24" x14ac:dyDescent="0.2">
      <c r="A19" s="199"/>
      <c r="B19" s="259" t="s">
        <v>17986</v>
      </c>
      <c r="C19" s="199"/>
      <c r="D19" s="199" t="s">
        <v>1095</v>
      </c>
      <c r="E19" s="199" t="s">
        <v>19200</v>
      </c>
      <c r="F19" s="199" t="s">
        <v>19232</v>
      </c>
      <c r="G19" s="199"/>
      <c r="H19" s="199"/>
      <c r="I19" s="199"/>
      <c r="J19" s="199"/>
      <c r="K19" s="201" t="s">
        <v>19177</v>
      </c>
      <c r="L19" s="199" t="s">
        <v>18953</v>
      </c>
      <c r="M19" s="199"/>
      <c r="N19" s="199" t="s">
        <v>18206</v>
      </c>
      <c r="O19" s="199"/>
      <c r="P19" s="202" t="s">
        <v>19317</v>
      </c>
      <c r="Q19" s="199" t="s">
        <v>18231</v>
      </c>
      <c r="R19" s="199" t="s">
        <v>18287</v>
      </c>
      <c r="S19" s="199"/>
      <c r="T19" s="199"/>
      <c r="U19" s="199" t="s">
        <v>663</v>
      </c>
      <c r="V19" s="199"/>
      <c r="W19" s="199"/>
      <c r="X19" s="199"/>
    </row>
    <row r="20" spans="1:24" x14ac:dyDescent="0.2">
      <c r="A20" s="199"/>
      <c r="B20" s="259" t="s">
        <v>17987</v>
      </c>
      <c r="C20" s="199"/>
      <c r="D20" s="199"/>
      <c r="E20" s="199" t="s">
        <v>18187</v>
      </c>
      <c r="F20" s="199" t="s">
        <v>19233</v>
      </c>
      <c r="G20" s="199"/>
      <c r="H20" s="199"/>
      <c r="I20" s="199"/>
      <c r="J20" s="199"/>
      <c r="K20" s="201" t="s">
        <v>19178</v>
      </c>
      <c r="L20" s="199" t="s">
        <v>18954</v>
      </c>
      <c r="M20" s="199"/>
      <c r="N20" s="199"/>
      <c r="O20" s="199"/>
      <c r="P20" s="202" t="s">
        <v>19318</v>
      </c>
      <c r="Q20" s="199" t="s">
        <v>18243</v>
      </c>
      <c r="R20" s="199" t="s">
        <v>18288</v>
      </c>
      <c r="S20" s="199"/>
      <c r="T20" s="199"/>
      <c r="U20" s="199" t="s">
        <v>18077</v>
      </c>
      <c r="V20" s="199"/>
      <c r="W20" s="199"/>
      <c r="X20" s="199"/>
    </row>
    <row r="21" spans="1:24" x14ac:dyDescent="0.2">
      <c r="A21" s="199"/>
      <c r="B21" s="199"/>
      <c r="C21" s="199"/>
      <c r="D21" s="199"/>
      <c r="E21" s="199" t="s">
        <v>18188</v>
      </c>
      <c r="F21" s="199" t="s">
        <v>19201</v>
      </c>
      <c r="G21" s="199"/>
      <c r="H21" s="199"/>
      <c r="I21" s="199"/>
      <c r="J21" s="199"/>
      <c r="K21" s="201" t="s">
        <v>19179</v>
      </c>
      <c r="L21" s="199" t="s">
        <v>18955</v>
      </c>
      <c r="M21" s="199"/>
      <c r="N21" s="199"/>
      <c r="O21" s="199"/>
      <c r="P21" s="202" t="s">
        <v>19319</v>
      </c>
      <c r="Q21" s="199" t="s">
        <v>18256</v>
      </c>
      <c r="R21" s="199" t="s">
        <v>18252</v>
      </c>
      <c r="S21" s="199"/>
      <c r="T21" s="199"/>
      <c r="U21" s="199" t="s">
        <v>665</v>
      </c>
      <c r="V21" s="199"/>
      <c r="W21" s="199"/>
      <c r="X21" s="199"/>
    </row>
    <row r="22" spans="1:24" x14ac:dyDescent="0.2">
      <c r="A22" s="199"/>
      <c r="B22" s="199"/>
      <c r="C22" s="199"/>
      <c r="D22" s="199"/>
      <c r="E22" s="199" t="s">
        <v>19504</v>
      </c>
      <c r="F22" s="199" t="s">
        <v>19202</v>
      </c>
      <c r="G22" s="199"/>
      <c r="H22" s="199"/>
      <c r="I22" s="199"/>
      <c r="J22" s="199"/>
      <c r="K22" s="201" t="s">
        <v>19180</v>
      </c>
      <c r="L22" s="199" t="s">
        <v>18956</v>
      </c>
      <c r="M22" s="199"/>
      <c r="N22" s="199"/>
      <c r="O22" s="199"/>
      <c r="P22" s="202" t="s">
        <v>19320</v>
      </c>
      <c r="Q22" s="199" t="s">
        <v>18228</v>
      </c>
      <c r="R22" s="199" t="s">
        <v>18289</v>
      </c>
      <c r="S22" s="199"/>
      <c r="T22" s="199"/>
      <c r="U22" s="199" t="s">
        <v>666</v>
      </c>
      <c r="V22" s="199"/>
      <c r="W22" s="199"/>
      <c r="X22" s="199"/>
    </row>
    <row r="23" spans="1:24" x14ac:dyDescent="0.2">
      <c r="A23" s="199"/>
      <c r="B23" s="199"/>
      <c r="C23" s="199"/>
      <c r="D23" s="199"/>
      <c r="E23" s="199"/>
      <c r="F23" s="199" t="s">
        <v>19203</v>
      </c>
      <c r="G23" s="199"/>
      <c r="H23" s="199"/>
      <c r="I23" s="199"/>
      <c r="J23" s="199"/>
      <c r="K23" s="201" t="s">
        <v>19181</v>
      </c>
      <c r="L23" s="199" t="s">
        <v>18957</v>
      </c>
      <c r="M23" s="199"/>
      <c r="N23" s="199"/>
      <c r="O23" s="199"/>
      <c r="P23" s="202" t="s">
        <v>18309</v>
      </c>
      <c r="Q23" s="199" t="s">
        <v>18245</v>
      </c>
      <c r="R23" s="199" t="s">
        <v>18290</v>
      </c>
      <c r="S23" s="199"/>
      <c r="T23" s="199"/>
      <c r="U23" s="199" t="s">
        <v>667</v>
      </c>
      <c r="V23" s="199"/>
      <c r="W23" s="199"/>
      <c r="X23" s="199"/>
    </row>
    <row r="24" spans="1:24" x14ac:dyDescent="0.2">
      <c r="A24" s="199"/>
      <c r="B24" s="199"/>
      <c r="C24" s="199"/>
      <c r="D24" s="199"/>
      <c r="E24" s="199"/>
      <c r="F24" s="199" t="s">
        <v>19204</v>
      </c>
      <c r="G24" s="199"/>
      <c r="H24" s="199"/>
      <c r="I24" s="199"/>
      <c r="J24" s="199"/>
      <c r="K24" s="201" t="s">
        <v>19182</v>
      </c>
      <c r="L24" s="199" t="s">
        <v>18958</v>
      </c>
      <c r="M24" s="199"/>
      <c r="N24" s="199"/>
      <c r="O24" s="199"/>
      <c r="P24" s="202" t="s">
        <v>19321</v>
      </c>
      <c r="Q24" s="199" t="s">
        <v>18232</v>
      </c>
      <c r="R24" s="199" t="s">
        <v>18291</v>
      </c>
      <c r="S24" s="199"/>
      <c r="T24" s="199"/>
      <c r="U24" s="199" t="s">
        <v>18055</v>
      </c>
      <c r="V24" s="199"/>
      <c r="W24" s="199"/>
      <c r="X24" s="199"/>
    </row>
    <row r="25" spans="1:24" x14ac:dyDescent="0.2">
      <c r="A25" s="199"/>
      <c r="B25" s="199"/>
      <c r="C25" s="199"/>
      <c r="D25" s="199"/>
      <c r="E25" s="199"/>
      <c r="F25" s="199" t="s">
        <v>19205</v>
      </c>
      <c r="G25" s="199"/>
      <c r="H25" s="199"/>
      <c r="I25" s="199"/>
      <c r="J25" s="199"/>
      <c r="K25" s="201" t="s">
        <v>19183</v>
      </c>
      <c r="L25" s="199" t="s">
        <v>18959</v>
      </c>
      <c r="M25" s="199"/>
      <c r="N25" s="199"/>
      <c r="O25" s="199"/>
      <c r="P25" s="202" t="s">
        <v>19322</v>
      </c>
      <c r="Q25" s="199" t="s">
        <v>18257</v>
      </c>
      <c r="R25" s="199" t="s">
        <v>18292</v>
      </c>
      <c r="S25" s="199"/>
      <c r="T25" s="199"/>
      <c r="U25" s="199" t="s">
        <v>18138</v>
      </c>
      <c r="V25" s="199"/>
      <c r="W25" s="199"/>
      <c r="X25" s="199"/>
    </row>
    <row r="26" spans="1:24" x14ac:dyDescent="0.2">
      <c r="A26" s="199"/>
      <c r="B26" s="199"/>
      <c r="C26" s="199"/>
      <c r="D26" s="199"/>
      <c r="E26" s="199"/>
      <c r="F26" s="199" t="s">
        <v>19206</v>
      </c>
      <c r="G26" s="199"/>
      <c r="H26" s="199"/>
      <c r="I26" s="199"/>
      <c r="J26" s="199"/>
      <c r="K26" s="201" t="s">
        <v>19184</v>
      </c>
      <c r="L26" s="199" t="s">
        <v>18960</v>
      </c>
      <c r="M26" s="199"/>
      <c r="N26" s="199"/>
      <c r="O26" s="199"/>
      <c r="P26" s="202" t="s">
        <v>19323</v>
      </c>
      <c r="Q26" s="199" t="s">
        <v>18216</v>
      </c>
      <c r="R26" s="199" t="s">
        <v>18293</v>
      </c>
      <c r="S26" s="199"/>
      <c r="T26" s="199"/>
      <c r="U26" s="199" t="s">
        <v>18078</v>
      </c>
      <c r="V26" s="199"/>
      <c r="W26" s="199"/>
      <c r="X26" s="199"/>
    </row>
    <row r="27" spans="1:24" x14ac:dyDescent="0.2">
      <c r="A27" s="199"/>
      <c r="B27" s="199"/>
      <c r="C27" s="199"/>
      <c r="D27" s="199"/>
      <c r="E27" s="199"/>
      <c r="F27" s="199" t="s">
        <v>19207</v>
      </c>
      <c r="G27" s="199"/>
      <c r="H27" s="199"/>
      <c r="I27" s="199"/>
      <c r="J27" s="199"/>
      <c r="K27" s="201" t="s">
        <v>19185</v>
      </c>
      <c r="L27" s="199" t="s">
        <v>18961</v>
      </c>
      <c r="M27" s="199"/>
      <c r="N27" s="199"/>
      <c r="O27" s="199"/>
      <c r="P27" s="202" t="s">
        <v>19324</v>
      </c>
      <c r="Q27" s="199" t="s">
        <v>18258</v>
      </c>
      <c r="R27" s="199" t="s">
        <v>18294</v>
      </c>
      <c r="S27" s="199"/>
      <c r="T27" s="199"/>
      <c r="U27" s="199" t="s">
        <v>669</v>
      </c>
      <c r="V27" s="199"/>
      <c r="W27" s="199"/>
      <c r="X27" s="199"/>
    </row>
    <row r="28" spans="1:24" x14ac:dyDescent="0.2">
      <c r="A28" s="199"/>
      <c r="B28" s="199"/>
      <c r="C28" s="199"/>
      <c r="D28" s="199"/>
      <c r="E28" s="199"/>
      <c r="F28" s="199" t="s">
        <v>19208</v>
      </c>
      <c r="G28" s="199"/>
      <c r="H28" s="199"/>
      <c r="I28" s="199"/>
      <c r="J28" s="199"/>
      <c r="K28" s="201" t="s">
        <v>310</v>
      </c>
      <c r="L28" s="199" t="s">
        <v>18962</v>
      </c>
      <c r="M28" s="199"/>
      <c r="N28" s="199"/>
      <c r="O28" s="199"/>
      <c r="P28" s="202" t="s">
        <v>19325</v>
      </c>
      <c r="Q28" s="199" t="s">
        <v>18259</v>
      </c>
      <c r="R28" s="199" t="s">
        <v>18295</v>
      </c>
      <c r="S28" s="199"/>
      <c r="T28" s="199"/>
      <c r="U28" s="199" t="s">
        <v>18054</v>
      </c>
      <c r="V28" s="199"/>
      <c r="W28" s="199"/>
      <c r="X28" s="199"/>
    </row>
    <row r="29" spans="1:24" x14ac:dyDescent="0.2">
      <c r="A29" s="199"/>
      <c r="B29" s="199"/>
      <c r="C29" s="199"/>
      <c r="D29" s="199"/>
      <c r="E29" s="199"/>
      <c r="F29" s="199" t="s">
        <v>19209</v>
      </c>
      <c r="G29" s="199"/>
      <c r="H29" s="199"/>
      <c r="I29" s="199"/>
      <c r="J29" s="199"/>
      <c r="K29" s="201" t="s">
        <v>19186</v>
      </c>
      <c r="L29" s="199" t="s">
        <v>18963</v>
      </c>
      <c r="M29" s="199"/>
      <c r="N29" s="199"/>
      <c r="O29" s="199"/>
      <c r="P29" s="202" t="s">
        <v>19326</v>
      </c>
      <c r="Q29" s="199" t="s">
        <v>18260</v>
      </c>
      <c r="R29" s="199" t="s">
        <v>18296</v>
      </c>
      <c r="S29" s="199"/>
      <c r="T29" s="199"/>
      <c r="U29" s="199" t="s">
        <v>18079</v>
      </c>
      <c r="V29" s="199"/>
      <c r="W29" s="199"/>
      <c r="X29" s="199"/>
    </row>
    <row r="30" spans="1:24" x14ac:dyDescent="0.2">
      <c r="A30" s="199"/>
      <c r="B30" s="199"/>
      <c r="C30" s="199"/>
      <c r="D30" s="199"/>
      <c r="E30" s="199"/>
      <c r="F30" s="199" t="s">
        <v>19210</v>
      </c>
      <c r="G30" s="199"/>
      <c r="H30" s="199"/>
      <c r="I30" s="199"/>
      <c r="J30" s="199"/>
      <c r="K30" s="201" t="s">
        <v>19187</v>
      </c>
      <c r="L30" s="199" t="s">
        <v>18964</v>
      </c>
      <c r="M30" s="199"/>
      <c r="N30" s="199"/>
      <c r="O30" s="199"/>
      <c r="P30" s="202" t="s">
        <v>19327</v>
      </c>
      <c r="Q30" s="199" t="s">
        <v>18229</v>
      </c>
      <c r="R30" s="199" t="s">
        <v>18297</v>
      </c>
      <c r="S30" s="199"/>
      <c r="T30" s="199"/>
      <c r="U30" s="199" t="s">
        <v>18153</v>
      </c>
      <c r="V30" s="199"/>
      <c r="W30" s="199"/>
      <c r="X30" s="199"/>
    </row>
    <row r="31" spans="1:24" x14ac:dyDescent="0.2">
      <c r="A31" s="199"/>
      <c r="B31" s="199"/>
      <c r="C31" s="199"/>
      <c r="D31" s="199"/>
      <c r="E31" s="199"/>
      <c r="F31" s="199" t="s">
        <v>19211</v>
      </c>
      <c r="G31" s="199"/>
      <c r="H31" s="199"/>
      <c r="I31" s="199"/>
      <c r="J31" s="199"/>
      <c r="K31" s="201" t="s">
        <v>19188</v>
      </c>
      <c r="L31" s="199" t="s">
        <v>18965</v>
      </c>
      <c r="M31" s="199"/>
      <c r="N31" s="199"/>
      <c r="O31" s="199"/>
      <c r="P31" s="202" t="s">
        <v>19328</v>
      </c>
      <c r="Q31" s="199" t="s">
        <v>18263</v>
      </c>
      <c r="R31" s="199" t="s">
        <v>18298</v>
      </c>
      <c r="S31" s="199"/>
      <c r="T31" s="199"/>
      <c r="U31" s="199" t="s">
        <v>655</v>
      </c>
      <c r="V31" s="199"/>
      <c r="W31" s="199"/>
      <c r="X31" s="199"/>
    </row>
    <row r="32" spans="1:24" x14ac:dyDescent="0.2">
      <c r="A32" s="199"/>
      <c r="B32" s="199"/>
      <c r="C32" s="199"/>
      <c r="D32" s="199"/>
      <c r="E32" s="199"/>
      <c r="F32" s="199" t="s">
        <v>19212</v>
      </c>
      <c r="G32" s="199"/>
      <c r="H32" s="199"/>
      <c r="I32" s="199"/>
      <c r="J32" s="199"/>
      <c r="K32" s="201" t="s">
        <v>19189</v>
      </c>
      <c r="L32" s="199" t="s">
        <v>18966</v>
      </c>
      <c r="M32" s="199"/>
      <c r="N32" s="199"/>
      <c r="O32" s="199"/>
      <c r="P32" s="202" t="s">
        <v>19329</v>
      </c>
      <c r="Q32" s="199" t="s">
        <v>18224</v>
      </c>
      <c r="R32" s="199" t="s">
        <v>18299</v>
      </c>
      <c r="S32" s="199"/>
      <c r="T32" s="199"/>
      <c r="U32" s="199" t="s">
        <v>671</v>
      </c>
      <c r="V32" s="199"/>
      <c r="W32" s="199"/>
      <c r="X32" s="199"/>
    </row>
    <row r="33" spans="1:24" x14ac:dyDescent="0.2">
      <c r="A33" s="199"/>
      <c r="B33" s="199"/>
      <c r="C33" s="199"/>
      <c r="D33" s="199"/>
      <c r="E33" s="199"/>
      <c r="F33" s="199" t="s">
        <v>19213</v>
      </c>
      <c r="G33" s="199"/>
      <c r="H33" s="199"/>
      <c r="I33" s="199"/>
      <c r="J33" s="199"/>
      <c r="K33" s="201" t="s">
        <v>19190</v>
      </c>
      <c r="L33" s="199" t="s">
        <v>18967</v>
      </c>
      <c r="M33" s="199"/>
      <c r="N33" s="199"/>
      <c r="O33" s="199"/>
      <c r="P33" s="202" t="s">
        <v>19330</v>
      </c>
      <c r="Q33" s="199" t="s">
        <v>18225</v>
      </c>
      <c r="R33" s="199" t="s">
        <v>18300</v>
      </c>
      <c r="S33" s="199"/>
      <c r="T33" s="199"/>
      <c r="U33" s="199" t="s">
        <v>672</v>
      </c>
      <c r="V33" s="199"/>
      <c r="W33" s="199"/>
      <c r="X33" s="199"/>
    </row>
    <row r="34" spans="1:24" x14ac:dyDescent="0.2">
      <c r="A34" s="199"/>
      <c r="B34" s="199"/>
      <c r="C34" s="199"/>
      <c r="D34" s="199"/>
      <c r="E34" s="199"/>
      <c r="F34" s="199" t="s">
        <v>19214</v>
      </c>
      <c r="G34" s="199"/>
      <c r="H34" s="199"/>
      <c r="I34" s="199"/>
      <c r="J34" s="199"/>
      <c r="K34" s="201" t="s">
        <v>19191</v>
      </c>
      <c r="L34" s="199" t="s">
        <v>18968</v>
      </c>
      <c r="M34" s="199"/>
      <c r="N34" s="199"/>
      <c r="O34" s="199"/>
      <c r="P34" s="202" t="s">
        <v>19331</v>
      </c>
      <c r="Q34" s="199" t="s">
        <v>18217</v>
      </c>
      <c r="R34" s="199" t="s">
        <v>18301</v>
      </c>
      <c r="S34" s="199"/>
      <c r="T34" s="199"/>
      <c r="U34" s="199" t="s">
        <v>670</v>
      </c>
      <c r="V34" s="199"/>
      <c r="W34" s="199"/>
      <c r="X34" s="199"/>
    </row>
    <row r="35" spans="1:24" x14ac:dyDescent="0.2">
      <c r="A35" s="199"/>
      <c r="B35" s="199"/>
      <c r="C35" s="199"/>
      <c r="D35" s="199"/>
      <c r="E35" s="199"/>
      <c r="F35" s="199" t="s">
        <v>19215</v>
      </c>
      <c r="G35" s="199"/>
      <c r="H35" s="199"/>
      <c r="I35" s="199"/>
      <c r="J35" s="199"/>
      <c r="K35" s="201" t="s">
        <v>19192</v>
      </c>
      <c r="L35" s="199" t="s">
        <v>18969</v>
      </c>
      <c r="M35" s="199"/>
      <c r="N35" s="199"/>
      <c r="O35" s="199"/>
      <c r="P35" s="202" t="s">
        <v>19332</v>
      </c>
      <c r="Q35" s="199" t="s">
        <v>18234</v>
      </c>
      <c r="R35" s="199" t="s">
        <v>18302</v>
      </c>
      <c r="S35" s="199"/>
      <c r="T35" s="199"/>
      <c r="U35" s="199" t="s">
        <v>673</v>
      </c>
      <c r="V35" s="199"/>
      <c r="W35" s="199"/>
      <c r="X35" s="199"/>
    </row>
    <row r="36" spans="1:24" x14ac:dyDescent="0.2">
      <c r="A36" s="199"/>
      <c r="B36" s="199"/>
      <c r="C36" s="199"/>
      <c r="D36" s="199"/>
      <c r="E36" s="199"/>
      <c r="F36" s="199" t="s">
        <v>19218</v>
      </c>
      <c r="G36" s="199"/>
      <c r="H36" s="199"/>
      <c r="I36" s="199"/>
      <c r="J36" s="199"/>
      <c r="K36" s="201" t="s">
        <v>19193</v>
      </c>
      <c r="L36" s="199" t="s">
        <v>18945</v>
      </c>
      <c r="M36" s="199"/>
      <c r="N36" s="199"/>
      <c r="O36" s="199"/>
      <c r="P36" s="202" t="s">
        <v>19333</v>
      </c>
      <c r="Q36" s="199" t="s">
        <v>18244</v>
      </c>
      <c r="R36" s="199" t="s">
        <v>18303</v>
      </c>
      <c r="S36" s="199"/>
      <c r="T36" s="199"/>
      <c r="U36" s="199" t="s">
        <v>18041</v>
      </c>
      <c r="V36" s="199"/>
      <c r="W36" s="199"/>
      <c r="X36" s="199"/>
    </row>
    <row r="37" spans="1:24" x14ac:dyDescent="0.2">
      <c r="A37" s="199"/>
      <c r="B37" s="199"/>
      <c r="C37" s="199"/>
      <c r="D37" s="199"/>
      <c r="E37" s="199"/>
      <c r="F37" s="199" t="s">
        <v>19236</v>
      </c>
      <c r="G37" s="199"/>
      <c r="H37" s="199"/>
      <c r="I37" s="199"/>
      <c r="J37" s="199"/>
      <c r="K37" s="201" t="s">
        <v>19164</v>
      </c>
      <c r="L37" s="199" t="s">
        <v>18970</v>
      </c>
      <c r="M37" s="199"/>
      <c r="N37" s="199"/>
      <c r="O37" s="199"/>
      <c r="P37" s="202" t="s">
        <v>19334</v>
      </c>
      <c r="Q37" s="199" t="s">
        <v>18233</v>
      </c>
      <c r="R37" s="199" t="s">
        <v>18304</v>
      </c>
      <c r="S37" s="199"/>
      <c r="T37" s="199"/>
      <c r="U37" s="199" t="s">
        <v>18051</v>
      </c>
      <c r="V37" s="199"/>
      <c r="W37" s="199"/>
      <c r="X37" s="199"/>
    </row>
    <row r="38" spans="1:24" x14ac:dyDescent="0.2">
      <c r="A38" s="199"/>
      <c r="B38" s="199"/>
      <c r="C38" s="199"/>
      <c r="D38" s="199"/>
      <c r="E38" s="199"/>
      <c r="F38" s="199" t="s">
        <v>19237</v>
      </c>
      <c r="G38" s="199"/>
      <c r="H38" s="199"/>
      <c r="I38" s="199"/>
      <c r="J38" s="199"/>
      <c r="K38" s="201" t="s">
        <v>19194</v>
      </c>
      <c r="L38" s="199" t="s">
        <v>18971</v>
      </c>
      <c r="M38" s="199"/>
      <c r="N38" s="199"/>
      <c r="O38" s="199"/>
      <c r="P38" s="202" t="s">
        <v>19335</v>
      </c>
      <c r="Q38" s="199" t="s">
        <v>18226</v>
      </c>
      <c r="R38" s="199" t="s">
        <v>18305</v>
      </c>
      <c r="S38" s="199"/>
      <c r="T38" s="199"/>
      <c r="U38" s="199" t="s">
        <v>18080</v>
      </c>
      <c r="V38" s="199"/>
      <c r="W38" s="199"/>
      <c r="X38" s="199"/>
    </row>
    <row r="39" spans="1:24" x14ac:dyDescent="0.2">
      <c r="A39" s="199"/>
      <c r="B39" s="199"/>
      <c r="C39" s="199"/>
      <c r="D39" s="199"/>
      <c r="E39" s="199"/>
      <c r="F39" s="199" t="s">
        <v>19238</v>
      </c>
      <c r="G39" s="199"/>
      <c r="H39" s="199"/>
      <c r="I39" s="199"/>
      <c r="J39" s="199"/>
      <c r="K39" s="199"/>
      <c r="L39" s="199" t="s">
        <v>18972</v>
      </c>
      <c r="M39" s="199"/>
      <c r="N39" s="199"/>
      <c r="O39" s="199"/>
      <c r="P39" s="202" t="s">
        <v>19336</v>
      </c>
      <c r="Q39" s="199" t="s">
        <v>18235</v>
      </c>
      <c r="R39" s="199" t="s">
        <v>18306</v>
      </c>
      <c r="S39" s="199"/>
      <c r="T39" s="199"/>
      <c r="U39" s="199" t="s">
        <v>18070</v>
      </c>
      <c r="V39" s="199"/>
      <c r="W39" s="199"/>
      <c r="X39" s="199"/>
    </row>
    <row r="40" spans="1:24" x14ac:dyDescent="0.2">
      <c r="A40" s="199"/>
      <c r="B40" s="199"/>
      <c r="C40" s="199"/>
      <c r="D40" s="199"/>
      <c r="E40" s="199"/>
      <c r="F40" s="199" t="s">
        <v>19239</v>
      </c>
      <c r="G40" s="199"/>
      <c r="H40" s="199"/>
      <c r="I40" s="199"/>
      <c r="J40" s="199"/>
      <c r="K40" s="199"/>
      <c r="L40" s="199" t="s">
        <v>18973</v>
      </c>
      <c r="M40" s="199"/>
      <c r="N40" s="199"/>
      <c r="O40" s="199"/>
      <c r="P40" s="202" t="s">
        <v>19337</v>
      </c>
      <c r="Q40" s="199" t="s">
        <v>18220</v>
      </c>
      <c r="R40" s="199" t="s">
        <v>18307</v>
      </c>
      <c r="S40" s="199"/>
      <c r="T40" s="199"/>
      <c r="U40" s="199" t="s">
        <v>18052</v>
      </c>
      <c r="V40" s="199"/>
      <c r="W40" s="199"/>
      <c r="X40" s="199"/>
    </row>
    <row r="41" spans="1:24" x14ac:dyDescent="0.2">
      <c r="A41" s="199"/>
      <c r="B41" s="199"/>
      <c r="C41" s="199"/>
      <c r="D41" s="199"/>
      <c r="E41" s="199"/>
      <c r="F41" s="199" t="s">
        <v>19240</v>
      </c>
      <c r="G41" s="199"/>
      <c r="H41" s="199"/>
      <c r="I41" s="199"/>
      <c r="J41" s="199"/>
      <c r="K41" s="199"/>
      <c r="L41" s="199" t="s">
        <v>18974</v>
      </c>
      <c r="M41" s="199"/>
      <c r="N41" s="199"/>
      <c r="O41" s="199"/>
      <c r="P41" s="202" t="s">
        <v>19338</v>
      </c>
      <c r="Q41" s="199" t="s">
        <v>18264</v>
      </c>
      <c r="R41" s="199" t="s">
        <v>18308</v>
      </c>
      <c r="S41" s="199"/>
      <c r="T41" s="199"/>
      <c r="U41" s="199" t="s">
        <v>654</v>
      </c>
      <c r="V41" s="199"/>
      <c r="W41" s="199"/>
      <c r="X41" s="199"/>
    </row>
    <row r="42" spans="1:24" x14ac:dyDescent="0.2">
      <c r="A42" s="199"/>
      <c r="B42" s="199"/>
      <c r="C42" s="199"/>
      <c r="D42" s="199"/>
      <c r="E42" s="199"/>
      <c r="F42" s="199" t="s">
        <v>19241</v>
      </c>
      <c r="G42" s="199"/>
      <c r="H42" s="199"/>
      <c r="I42" s="199"/>
      <c r="J42" s="199"/>
      <c r="K42" s="199"/>
      <c r="L42" s="199" t="s">
        <v>18975</v>
      </c>
      <c r="M42" s="199"/>
      <c r="N42" s="199"/>
      <c r="O42" s="199"/>
      <c r="P42" s="202" t="s">
        <v>19339</v>
      </c>
      <c r="Q42" s="199" t="s">
        <v>18236</v>
      </c>
      <c r="R42" s="199" t="s">
        <v>18309</v>
      </c>
      <c r="S42" s="199"/>
      <c r="T42" s="199"/>
      <c r="U42" s="199" t="s">
        <v>18057</v>
      </c>
      <c r="V42" s="199"/>
      <c r="W42" s="199"/>
      <c r="X42" s="199"/>
    </row>
    <row r="43" spans="1:24" x14ac:dyDescent="0.2">
      <c r="A43" s="199"/>
      <c r="B43" s="199"/>
      <c r="C43" s="199"/>
      <c r="D43" s="199"/>
      <c r="E43" s="199"/>
      <c r="F43" s="199" t="s">
        <v>19242</v>
      </c>
      <c r="G43" s="199"/>
      <c r="H43" s="199"/>
      <c r="I43" s="199"/>
      <c r="J43" s="199"/>
      <c r="K43" s="199"/>
      <c r="L43" s="199" t="s">
        <v>18976</v>
      </c>
      <c r="M43" s="199"/>
      <c r="N43" s="199"/>
      <c r="O43" s="199"/>
      <c r="P43" s="202" t="s">
        <v>19340</v>
      </c>
      <c r="Q43" s="199" t="s">
        <v>18218</v>
      </c>
      <c r="R43" s="199" t="s">
        <v>18310</v>
      </c>
      <c r="S43" s="199"/>
      <c r="T43" s="199"/>
      <c r="U43" s="199" t="s">
        <v>646</v>
      </c>
      <c r="V43" s="199"/>
      <c r="W43" s="199"/>
      <c r="X43" s="199"/>
    </row>
    <row r="44" spans="1:24" x14ac:dyDescent="0.2">
      <c r="A44" s="199"/>
      <c r="B44" s="199"/>
      <c r="C44" s="199"/>
      <c r="D44" s="199"/>
      <c r="E44" s="199"/>
      <c r="F44" s="199" t="s">
        <v>19243</v>
      </c>
      <c r="G44" s="199"/>
      <c r="H44" s="199"/>
      <c r="I44" s="199"/>
      <c r="J44" s="199"/>
      <c r="K44" s="199"/>
      <c r="L44" s="199" t="s">
        <v>18977</v>
      </c>
      <c r="M44" s="199"/>
      <c r="N44" s="199"/>
      <c r="O44" s="199"/>
      <c r="P44" s="202" t="s">
        <v>19341</v>
      </c>
      <c r="Q44" s="199" t="s">
        <v>18266</v>
      </c>
      <c r="R44" s="199" t="s">
        <v>18311</v>
      </c>
      <c r="S44" s="199"/>
      <c r="T44" s="199"/>
      <c r="U44" s="199" t="s">
        <v>642</v>
      </c>
      <c r="V44" s="199"/>
      <c r="W44" s="199"/>
      <c r="X44" s="199"/>
    </row>
    <row r="45" spans="1:24" x14ac:dyDescent="0.2">
      <c r="A45" s="199"/>
      <c r="B45" s="199"/>
      <c r="C45" s="199"/>
      <c r="D45" s="199"/>
      <c r="E45" s="199"/>
      <c r="F45" s="199" t="s">
        <v>19244</v>
      </c>
      <c r="G45" s="199"/>
      <c r="H45" s="199"/>
      <c r="I45" s="199"/>
      <c r="J45" s="199"/>
      <c r="K45" s="199"/>
      <c r="L45" s="199" t="s">
        <v>18978</v>
      </c>
      <c r="M45" s="199"/>
      <c r="N45" s="199"/>
      <c r="O45" s="199"/>
      <c r="P45" s="202" t="s">
        <v>19342</v>
      </c>
      <c r="Q45" s="199" t="s">
        <v>18261</v>
      </c>
      <c r="R45" s="199" t="s">
        <v>18312</v>
      </c>
      <c r="S45" s="199"/>
      <c r="T45" s="199"/>
      <c r="U45" s="199" t="s">
        <v>18059</v>
      </c>
      <c r="V45" s="199"/>
      <c r="W45" s="199"/>
      <c r="X45" s="199"/>
    </row>
    <row r="46" spans="1:24" x14ac:dyDescent="0.2">
      <c r="A46" s="199"/>
      <c r="B46" s="199"/>
      <c r="C46" s="199"/>
      <c r="D46" s="199"/>
      <c r="E46" s="199"/>
      <c r="F46" s="199"/>
      <c r="G46" s="199"/>
      <c r="H46" s="199"/>
      <c r="I46" s="199"/>
      <c r="J46" s="199"/>
      <c r="K46" s="199"/>
      <c r="L46" s="199" t="s">
        <v>19049</v>
      </c>
      <c r="M46" s="199"/>
      <c r="N46" s="199"/>
      <c r="O46" s="199"/>
      <c r="P46" s="202" t="s">
        <v>19343</v>
      </c>
      <c r="Q46" s="199" t="s">
        <v>18265</v>
      </c>
      <c r="R46" s="199" t="s">
        <v>18313</v>
      </c>
      <c r="S46" s="199"/>
      <c r="T46" s="199"/>
      <c r="U46" s="199" t="s">
        <v>18058</v>
      </c>
      <c r="V46" s="199"/>
      <c r="W46" s="199"/>
      <c r="X46" s="199"/>
    </row>
    <row r="47" spans="1:24" x14ac:dyDescent="0.2">
      <c r="A47" s="199"/>
      <c r="B47" s="199"/>
      <c r="C47" s="199"/>
      <c r="D47" s="199"/>
      <c r="E47" s="199"/>
      <c r="F47" s="199"/>
      <c r="G47" s="199"/>
      <c r="H47" s="199"/>
      <c r="I47" s="199"/>
      <c r="J47" s="199"/>
      <c r="K47" s="199"/>
      <c r="L47" s="199" t="s">
        <v>19050</v>
      </c>
      <c r="M47" s="199"/>
      <c r="N47" s="199"/>
      <c r="O47" s="199"/>
      <c r="P47" s="202" t="s">
        <v>19344</v>
      </c>
      <c r="Q47" s="199" t="s">
        <v>18267</v>
      </c>
      <c r="R47" s="199" t="s">
        <v>18314</v>
      </c>
      <c r="S47" s="199"/>
      <c r="T47" s="199"/>
      <c r="U47" s="199" t="s">
        <v>637</v>
      </c>
      <c r="V47" s="199"/>
      <c r="W47" s="199"/>
      <c r="X47" s="199"/>
    </row>
    <row r="48" spans="1:24" ht="14" x14ac:dyDescent="0.2">
      <c r="A48" s="199"/>
      <c r="B48" s="199"/>
      <c r="C48" s="199"/>
      <c r="D48" s="199"/>
      <c r="E48" s="199"/>
      <c r="F48" s="199"/>
      <c r="G48" s="199"/>
      <c r="H48" s="199"/>
      <c r="I48" s="199"/>
      <c r="J48" s="199"/>
      <c r="K48" s="199"/>
      <c r="L48" s="199" t="s">
        <v>19051</v>
      </c>
      <c r="M48" s="199"/>
      <c r="N48" s="199"/>
      <c r="O48" s="199"/>
      <c r="P48" s="199"/>
      <c r="Q48" s="199" t="s">
        <v>18237</v>
      </c>
      <c r="R48" s="199" t="s">
        <v>18315</v>
      </c>
      <c r="S48" s="199"/>
      <c r="T48" s="199"/>
      <c r="U48" s="199" t="s">
        <v>18061</v>
      </c>
      <c r="V48" s="199"/>
      <c r="W48" s="199"/>
      <c r="X48" s="199"/>
    </row>
    <row r="49" spans="1:24" ht="14" x14ac:dyDescent="0.2">
      <c r="A49" s="199"/>
      <c r="B49" s="199"/>
      <c r="C49" s="199"/>
      <c r="D49" s="199"/>
      <c r="E49" s="199"/>
      <c r="F49" s="199"/>
      <c r="G49" s="199"/>
      <c r="H49" s="199"/>
      <c r="I49" s="199"/>
      <c r="J49" s="199"/>
      <c r="K49" s="199"/>
      <c r="L49" s="199" t="s">
        <v>18990</v>
      </c>
      <c r="M49" s="199"/>
      <c r="N49" s="199"/>
      <c r="O49" s="199"/>
      <c r="P49" s="199"/>
      <c r="Q49" s="199" t="s">
        <v>18219</v>
      </c>
      <c r="R49" s="199" t="s">
        <v>18316</v>
      </c>
      <c r="S49" s="199"/>
      <c r="T49" s="199"/>
      <c r="U49" s="199" t="s">
        <v>18045</v>
      </c>
      <c r="V49" s="199"/>
      <c r="W49" s="199"/>
      <c r="X49" s="199"/>
    </row>
    <row r="50" spans="1:24" ht="14" x14ac:dyDescent="0.2">
      <c r="A50" s="199"/>
      <c r="B50" s="199"/>
      <c r="C50" s="199"/>
      <c r="D50" s="199"/>
      <c r="E50" s="199"/>
      <c r="F50" s="199"/>
      <c r="G50" s="199"/>
      <c r="H50" s="199"/>
      <c r="I50" s="199"/>
      <c r="J50" s="199"/>
      <c r="K50" s="199"/>
      <c r="L50" s="199" t="s">
        <v>18991</v>
      </c>
      <c r="M50" s="199"/>
      <c r="N50" s="199"/>
      <c r="O50" s="199"/>
      <c r="P50" s="199"/>
      <c r="Q50" s="199" t="s">
        <v>18248</v>
      </c>
      <c r="R50" s="199" t="s">
        <v>18317</v>
      </c>
      <c r="S50" s="199"/>
      <c r="T50" s="199"/>
      <c r="U50" s="199" t="s">
        <v>417</v>
      </c>
      <c r="V50" s="199"/>
      <c r="W50" s="199"/>
      <c r="X50" s="199"/>
    </row>
    <row r="51" spans="1:24" ht="14" x14ac:dyDescent="0.2">
      <c r="A51" s="199"/>
      <c r="B51" s="199"/>
      <c r="C51" s="199"/>
      <c r="D51" s="199"/>
      <c r="E51" s="199"/>
      <c r="F51" s="199"/>
      <c r="G51" s="199"/>
      <c r="H51" s="199"/>
      <c r="I51" s="199"/>
      <c r="J51" s="199"/>
      <c r="K51" s="199"/>
      <c r="L51" s="199" t="s">
        <v>18992</v>
      </c>
      <c r="M51" s="199"/>
      <c r="N51" s="199"/>
      <c r="O51" s="199"/>
      <c r="P51" s="199"/>
      <c r="Q51" s="199" t="s">
        <v>18238</v>
      </c>
      <c r="R51" s="199" t="s">
        <v>18318</v>
      </c>
      <c r="S51" s="199"/>
      <c r="T51" s="199"/>
      <c r="U51" s="199" t="s">
        <v>18067</v>
      </c>
      <c r="V51" s="199"/>
      <c r="W51" s="199"/>
      <c r="X51" s="199"/>
    </row>
    <row r="52" spans="1:24" ht="14" x14ac:dyDescent="0.2">
      <c r="A52" s="199"/>
      <c r="B52" s="199"/>
      <c r="C52" s="199"/>
      <c r="D52" s="199"/>
      <c r="E52" s="199"/>
      <c r="F52" s="199"/>
      <c r="G52" s="199"/>
      <c r="H52" s="199"/>
      <c r="I52" s="199"/>
      <c r="J52" s="199"/>
      <c r="K52" s="199"/>
      <c r="L52" s="199" t="s">
        <v>18993</v>
      </c>
      <c r="M52" s="199"/>
      <c r="N52" s="199"/>
      <c r="O52" s="199"/>
      <c r="P52" s="199"/>
      <c r="Q52" s="199" t="s">
        <v>18240</v>
      </c>
      <c r="R52" s="199" t="s">
        <v>18319</v>
      </c>
      <c r="S52" s="199"/>
      <c r="T52" s="199"/>
      <c r="U52" s="199" t="s">
        <v>731</v>
      </c>
      <c r="V52" s="199"/>
      <c r="W52" s="199"/>
      <c r="X52" s="199"/>
    </row>
    <row r="53" spans="1:24" ht="14" x14ac:dyDescent="0.2">
      <c r="A53" s="199"/>
      <c r="B53" s="199"/>
      <c r="C53" s="199"/>
      <c r="D53" s="199"/>
      <c r="E53" s="199"/>
      <c r="F53" s="199"/>
      <c r="G53" s="199"/>
      <c r="H53" s="199"/>
      <c r="I53" s="199"/>
      <c r="J53" s="199"/>
      <c r="K53" s="199"/>
      <c r="L53" s="199" t="s">
        <v>18994</v>
      </c>
      <c r="M53" s="199"/>
      <c r="N53" s="199"/>
      <c r="O53" s="199"/>
      <c r="P53" s="199"/>
      <c r="Q53" s="199" t="s">
        <v>18239</v>
      </c>
      <c r="R53" s="199" t="s">
        <v>18320</v>
      </c>
      <c r="S53" s="199"/>
      <c r="T53" s="199"/>
      <c r="U53" s="199" t="s">
        <v>18154</v>
      </c>
      <c r="V53" s="199"/>
      <c r="W53" s="199"/>
      <c r="X53" s="199"/>
    </row>
    <row r="54" spans="1:24" ht="14" x14ac:dyDescent="0.2">
      <c r="A54" s="199"/>
      <c r="B54" s="199"/>
      <c r="C54" s="199"/>
      <c r="D54" s="199"/>
      <c r="E54" s="199"/>
      <c r="F54" s="199"/>
      <c r="G54" s="199"/>
      <c r="H54" s="199"/>
      <c r="I54" s="199"/>
      <c r="J54" s="199"/>
      <c r="K54" s="199"/>
      <c r="L54" s="199" t="s">
        <v>18995</v>
      </c>
      <c r="M54" s="199"/>
      <c r="N54" s="199"/>
      <c r="O54" s="199"/>
      <c r="P54" s="199"/>
      <c r="Q54" s="199" t="s">
        <v>18242</v>
      </c>
      <c r="R54" s="199" t="s">
        <v>18321</v>
      </c>
      <c r="S54" s="199"/>
      <c r="T54" s="199"/>
      <c r="U54" s="199" t="s">
        <v>18168</v>
      </c>
      <c r="V54" s="199"/>
      <c r="W54" s="199"/>
      <c r="X54" s="199"/>
    </row>
    <row r="55" spans="1:24" ht="14" x14ac:dyDescent="0.2">
      <c r="A55" s="199"/>
      <c r="B55" s="199"/>
      <c r="C55" s="199"/>
      <c r="D55" s="199"/>
      <c r="E55" s="199"/>
      <c r="F55" s="199"/>
      <c r="G55" s="199"/>
      <c r="H55" s="199"/>
      <c r="I55" s="199"/>
      <c r="J55" s="199"/>
      <c r="K55" s="199"/>
      <c r="L55" s="199" t="s">
        <v>18996</v>
      </c>
      <c r="M55" s="199"/>
      <c r="N55" s="199"/>
      <c r="O55" s="199"/>
      <c r="P55" s="199"/>
      <c r="Q55" s="199" t="s">
        <v>18246</v>
      </c>
      <c r="R55" s="199" t="s">
        <v>18322</v>
      </c>
      <c r="S55" s="199"/>
      <c r="T55" s="199"/>
      <c r="U55" s="199" t="s">
        <v>649</v>
      </c>
      <c r="V55" s="199"/>
      <c r="W55" s="199"/>
      <c r="X55" s="199"/>
    </row>
    <row r="56" spans="1:24" ht="14" x14ac:dyDescent="0.2">
      <c r="A56" s="199"/>
      <c r="B56" s="199"/>
      <c r="C56" s="199"/>
      <c r="D56" s="199"/>
      <c r="E56" s="199"/>
      <c r="F56" s="199"/>
      <c r="G56" s="199"/>
      <c r="H56" s="199"/>
      <c r="I56" s="199"/>
      <c r="J56" s="199"/>
      <c r="K56" s="199"/>
      <c r="L56" s="199" t="s">
        <v>18997</v>
      </c>
      <c r="M56" s="199"/>
      <c r="N56" s="199"/>
      <c r="O56" s="199"/>
      <c r="P56" s="199"/>
      <c r="Q56" s="199" t="s">
        <v>18247</v>
      </c>
      <c r="R56" s="199" t="s">
        <v>18323</v>
      </c>
      <c r="S56" s="199"/>
      <c r="T56" s="199"/>
      <c r="U56" s="199" t="s">
        <v>647</v>
      </c>
      <c r="V56" s="199"/>
      <c r="W56" s="199"/>
      <c r="X56" s="199"/>
    </row>
    <row r="57" spans="1:24" ht="14" x14ac:dyDescent="0.2">
      <c r="A57" s="199"/>
      <c r="B57" s="199"/>
      <c r="C57" s="199"/>
      <c r="D57" s="199"/>
      <c r="E57" s="199"/>
      <c r="F57" s="199"/>
      <c r="G57" s="199"/>
      <c r="H57" s="199"/>
      <c r="I57" s="199"/>
      <c r="J57" s="199"/>
      <c r="K57" s="199"/>
      <c r="L57" s="199" t="s">
        <v>18998</v>
      </c>
      <c r="M57" s="199"/>
      <c r="N57" s="199"/>
      <c r="O57" s="199"/>
      <c r="P57" s="199"/>
      <c r="Q57" s="199" t="s">
        <v>18270</v>
      </c>
      <c r="R57" s="199" t="s">
        <v>18324</v>
      </c>
      <c r="S57" s="199"/>
      <c r="T57" s="199"/>
      <c r="U57" s="199" t="s">
        <v>18081</v>
      </c>
      <c r="V57" s="199"/>
      <c r="W57" s="199"/>
      <c r="X57" s="199"/>
    </row>
    <row r="58" spans="1:24" ht="14" x14ac:dyDescent="0.2">
      <c r="A58" s="199"/>
      <c r="B58" s="199"/>
      <c r="C58" s="199"/>
      <c r="D58" s="199"/>
      <c r="E58" s="199"/>
      <c r="F58" s="199"/>
      <c r="G58" s="199"/>
      <c r="H58" s="199"/>
      <c r="I58" s="199"/>
      <c r="J58" s="199"/>
      <c r="K58" s="199"/>
      <c r="L58" s="199" t="s">
        <v>18999</v>
      </c>
      <c r="M58" s="199"/>
      <c r="N58" s="199"/>
      <c r="O58" s="199"/>
      <c r="P58" s="199"/>
      <c r="Q58" s="199" t="s">
        <v>18241</v>
      </c>
      <c r="R58" s="199" t="s">
        <v>18325</v>
      </c>
      <c r="S58" s="199"/>
      <c r="T58" s="199"/>
      <c r="U58" s="199" t="s">
        <v>648</v>
      </c>
      <c r="V58" s="199"/>
      <c r="W58" s="199"/>
      <c r="X58" s="199"/>
    </row>
    <row r="59" spans="1:24" ht="14" x14ac:dyDescent="0.2">
      <c r="A59" s="199"/>
      <c r="B59" s="199"/>
      <c r="C59" s="199"/>
      <c r="D59" s="199"/>
      <c r="E59" s="199"/>
      <c r="F59" s="199"/>
      <c r="G59" s="199"/>
      <c r="H59" s="199"/>
      <c r="I59" s="199"/>
      <c r="J59" s="199"/>
      <c r="K59" s="199"/>
      <c r="L59" s="199" t="s">
        <v>19000</v>
      </c>
      <c r="M59" s="199"/>
      <c r="N59" s="199"/>
      <c r="O59" s="199"/>
      <c r="P59" s="199"/>
      <c r="Q59" s="199" t="s">
        <v>18227</v>
      </c>
      <c r="R59" s="199" t="s">
        <v>18326</v>
      </c>
      <c r="S59" s="199"/>
      <c r="T59" s="199"/>
      <c r="U59" s="199" t="s">
        <v>636</v>
      </c>
      <c r="V59" s="199"/>
      <c r="W59" s="199"/>
      <c r="X59" s="199"/>
    </row>
    <row r="60" spans="1:24" ht="14" x14ac:dyDescent="0.2">
      <c r="A60" s="199"/>
      <c r="B60" s="199"/>
      <c r="C60" s="199"/>
      <c r="D60" s="199"/>
      <c r="E60" s="199"/>
      <c r="F60" s="199"/>
      <c r="G60" s="199"/>
      <c r="H60" s="199"/>
      <c r="I60" s="199"/>
      <c r="J60" s="199"/>
      <c r="K60" s="199"/>
      <c r="L60" s="199" t="s">
        <v>19001</v>
      </c>
      <c r="M60" s="199"/>
      <c r="N60" s="199"/>
      <c r="O60" s="199"/>
      <c r="P60" s="199"/>
      <c r="Q60" s="199" t="s">
        <v>18271</v>
      </c>
      <c r="R60" s="199" t="s">
        <v>18327</v>
      </c>
      <c r="S60" s="199"/>
      <c r="T60" s="199"/>
      <c r="U60" s="199" t="s">
        <v>644</v>
      </c>
      <c r="V60" s="199"/>
      <c r="W60" s="199"/>
      <c r="X60" s="199"/>
    </row>
    <row r="61" spans="1:24" ht="14" x14ac:dyDescent="0.2">
      <c r="A61" s="199"/>
      <c r="B61" s="199"/>
      <c r="C61" s="199"/>
      <c r="D61" s="199"/>
      <c r="E61" s="199"/>
      <c r="F61" s="199"/>
      <c r="G61" s="199"/>
      <c r="H61" s="199"/>
      <c r="I61" s="199"/>
      <c r="J61" s="199"/>
      <c r="K61" s="199"/>
      <c r="L61" s="199" t="s">
        <v>19002</v>
      </c>
      <c r="M61" s="199"/>
      <c r="N61" s="199"/>
      <c r="O61" s="199"/>
      <c r="P61" s="199"/>
      <c r="Q61" s="199" t="s">
        <v>18262</v>
      </c>
      <c r="R61" s="199" t="s">
        <v>18328</v>
      </c>
      <c r="S61" s="199"/>
      <c r="T61" s="199"/>
      <c r="U61" s="199" t="s">
        <v>650</v>
      </c>
      <c r="V61" s="199"/>
      <c r="W61" s="199"/>
      <c r="X61" s="199"/>
    </row>
    <row r="62" spans="1:24" ht="14" x14ac:dyDescent="0.2">
      <c r="A62" s="199"/>
      <c r="B62" s="199"/>
      <c r="C62" s="199"/>
      <c r="D62" s="199"/>
      <c r="E62" s="199"/>
      <c r="F62" s="199"/>
      <c r="G62" s="199"/>
      <c r="H62" s="199"/>
      <c r="I62" s="199"/>
      <c r="J62" s="199"/>
      <c r="K62" s="199"/>
      <c r="L62" s="199" t="s">
        <v>19003</v>
      </c>
      <c r="M62" s="199"/>
      <c r="N62" s="199"/>
      <c r="O62" s="199"/>
      <c r="P62" s="199"/>
      <c r="Q62" s="199" t="s">
        <v>18249</v>
      </c>
      <c r="R62" s="199" t="s">
        <v>18329</v>
      </c>
      <c r="S62" s="199"/>
      <c r="T62" s="199"/>
      <c r="U62" s="199" t="s">
        <v>651</v>
      </c>
      <c r="V62" s="199"/>
      <c r="W62" s="199"/>
      <c r="X62" s="199"/>
    </row>
    <row r="63" spans="1:24" ht="14" x14ac:dyDescent="0.2">
      <c r="A63" s="199"/>
      <c r="B63" s="199"/>
      <c r="C63" s="199"/>
      <c r="D63" s="199"/>
      <c r="E63" s="199"/>
      <c r="F63" s="199"/>
      <c r="G63" s="199"/>
      <c r="H63" s="199"/>
      <c r="I63" s="199"/>
      <c r="J63" s="199"/>
      <c r="K63" s="199"/>
      <c r="L63" s="199" t="s">
        <v>19004</v>
      </c>
      <c r="M63" s="199"/>
      <c r="N63" s="199"/>
      <c r="O63" s="199"/>
      <c r="P63" s="199"/>
      <c r="Q63" s="199" t="s">
        <v>18269</v>
      </c>
      <c r="R63" s="199" t="s">
        <v>18330</v>
      </c>
      <c r="S63" s="199"/>
      <c r="T63" s="199"/>
      <c r="U63" s="199" t="s">
        <v>18082</v>
      </c>
      <c r="V63" s="199"/>
      <c r="W63" s="199"/>
      <c r="X63" s="199"/>
    </row>
    <row r="64" spans="1:24" ht="14" x14ac:dyDescent="0.2">
      <c r="A64" s="199"/>
      <c r="B64" s="199"/>
      <c r="C64" s="199"/>
      <c r="D64" s="199"/>
      <c r="E64" s="199"/>
      <c r="F64" s="199"/>
      <c r="G64" s="199"/>
      <c r="H64" s="199"/>
      <c r="I64" s="199"/>
      <c r="J64" s="199"/>
      <c r="K64" s="199"/>
      <c r="L64" s="199" t="s">
        <v>19005</v>
      </c>
      <c r="M64" s="199"/>
      <c r="N64" s="199"/>
      <c r="O64" s="199"/>
      <c r="P64" s="199"/>
      <c r="Q64" s="199" t="s">
        <v>18272</v>
      </c>
      <c r="R64" s="199" t="s">
        <v>18331</v>
      </c>
      <c r="S64" s="199"/>
      <c r="T64" s="199"/>
      <c r="U64" s="199" t="s">
        <v>624</v>
      </c>
      <c r="V64" s="199"/>
      <c r="W64" s="199"/>
      <c r="X64" s="199"/>
    </row>
    <row r="65" spans="1:24" ht="14" x14ac:dyDescent="0.2">
      <c r="A65" s="199"/>
      <c r="B65" s="199"/>
      <c r="C65" s="199"/>
      <c r="D65" s="199"/>
      <c r="E65" s="199"/>
      <c r="F65" s="199"/>
      <c r="G65" s="199"/>
      <c r="H65" s="199"/>
      <c r="I65" s="199"/>
      <c r="J65" s="199"/>
      <c r="K65" s="199"/>
      <c r="L65" s="199" t="s">
        <v>19006</v>
      </c>
      <c r="M65" s="199"/>
      <c r="N65" s="199"/>
      <c r="O65" s="199"/>
      <c r="P65" s="199"/>
      <c r="Q65" s="199"/>
      <c r="R65" s="199" t="s">
        <v>18332</v>
      </c>
      <c r="S65" s="199"/>
      <c r="T65" s="199"/>
      <c r="U65" s="199" t="s">
        <v>732</v>
      </c>
      <c r="V65" s="199"/>
      <c r="W65" s="199"/>
      <c r="X65" s="199"/>
    </row>
    <row r="66" spans="1:24" ht="14" x14ac:dyDescent="0.2">
      <c r="A66" s="199"/>
      <c r="B66" s="199"/>
      <c r="C66" s="199"/>
      <c r="D66" s="199"/>
      <c r="E66" s="199"/>
      <c r="F66" s="199"/>
      <c r="G66" s="199"/>
      <c r="H66" s="199"/>
      <c r="I66" s="199"/>
      <c r="J66" s="199"/>
      <c r="K66" s="199"/>
      <c r="L66" s="199" t="s">
        <v>19007</v>
      </c>
      <c r="M66" s="199"/>
      <c r="N66" s="199"/>
      <c r="O66" s="199"/>
      <c r="P66" s="199"/>
      <c r="Q66" s="199"/>
      <c r="R66" s="199" t="s">
        <v>18333</v>
      </c>
      <c r="S66" s="199"/>
      <c r="T66" s="199"/>
      <c r="U66" s="199" t="s">
        <v>18032</v>
      </c>
      <c r="V66" s="199"/>
      <c r="W66" s="199"/>
      <c r="X66" s="199"/>
    </row>
    <row r="67" spans="1:24" ht="14" x14ac:dyDescent="0.2">
      <c r="A67" s="199"/>
      <c r="B67" s="199"/>
      <c r="C67" s="199"/>
      <c r="D67" s="199"/>
      <c r="E67" s="199"/>
      <c r="F67" s="199"/>
      <c r="G67" s="199"/>
      <c r="H67" s="199"/>
      <c r="I67" s="199"/>
      <c r="J67" s="199"/>
      <c r="K67" s="199"/>
      <c r="L67" s="199" t="s">
        <v>19008</v>
      </c>
      <c r="M67" s="199"/>
      <c r="N67" s="199"/>
      <c r="O67" s="199"/>
      <c r="P67" s="199"/>
      <c r="Q67" s="199"/>
      <c r="R67" s="199" t="s">
        <v>18334</v>
      </c>
      <c r="S67" s="199"/>
      <c r="T67" s="199"/>
      <c r="U67" s="199" t="s">
        <v>653</v>
      </c>
      <c r="V67" s="199"/>
      <c r="W67" s="199"/>
      <c r="X67" s="199"/>
    </row>
    <row r="68" spans="1:24" ht="14" x14ac:dyDescent="0.2">
      <c r="A68" s="199"/>
      <c r="B68" s="199"/>
      <c r="C68" s="199"/>
      <c r="D68" s="199"/>
      <c r="E68" s="199"/>
      <c r="F68" s="199"/>
      <c r="G68" s="199"/>
      <c r="H68" s="199"/>
      <c r="I68" s="199"/>
      <c r="J68" s="199"/>
      <c r="K68" s="199"/>
      <c r="L68" s="199" t="s">
        <v>19009</v>
      </c>
      <c r="M68" s="199"/>
      <c r="N68" s="199"/>
      <c r="O68" s="199"/>
      <c r="P68" s="199"/>
      <c r="Q68" s="199"/>
      <c r="R68" s="199" t="s">
        <v>18335</v>
      </c>
      <c r="S68" s="199"/>
      <c r="T68" s="199"/>
      <c r="U68" s="199" t="s">
        <v>18037</v>
      </c>
      <c r="V68" s="199"/>
      <c r="W68" s="199"/>
      <c r="X68" s="199"/>
    </row>
    <row r="69" spans="1:24" ht="14" x14ac:dyDescent="0.2">
      <c r="A69" s="199"/>
      <c r="B69" s="199"/>
      <c r="C69" s="199"/>
      <c r="D69" s="199"/>
      <c r="E69" s="199"/>
      <c r="F69" s="199"/>
      <c r="G69" s="199"/>
      <c r="H69" s="199"/>
      <c r="I69" s="199"/>
      <c r="J69" s="199"/>
      <c r="K69" s="199"/>
      <c r="L69" s="199" t="s">
        <v>19010</v>
      </c>
      <c r="M69" s="199"/>
      <c r="N69" s="199"/>
      <c r="O69" s="199"/>
      <c r="P69" s="199"/>
      <c r="Q69" s="199"/>
      <c r="R69" s="199" t="s">
        <v>18336</v>
      </c>
      <c r="S69" s="199"/>
      <c r="T69" s="199"/>
      <c r="U69" s="199" t="s">
        <v>641</v>
      </c>
      <c r="V69" s="199"/>
      <c r="W69" s="199"/>
      <c r="X69" s="199"/>
    </row>
    <row r="70" spans="1:24" ht="14" x14ac:dyDescent="0.2">
      <c r="A70" s="199"/>
      <c r="B70" s="199"/>
      <c r="C70" s="199"/>
      <c r="D70" s="199"/>
      <c r="E70" s="199"/>
      <c r="F70" s="199"/>
      <c r="G70" s="199"/>
      <c r="H70" s="199"/>
      <c r="I70" s="199"/>
      <c r="J70" s="199"/>
      <c r="K70" s="199"/>
      <c r="L70" s="199" t="s">
        <v>19011</v>
      </c>
      <c r="M70" s="199"/>
      <c r="N70" s="199"/>
      <c r="O70" s="199"/>
      <c r="P70" s="199"/>
      <c r="Q70" s="199"/>
      <c r="R70" s="199" t="s">
        <v>18337</v>
      </c>
      <c r="S70" s="199"/>
      <c r="T70" s="199"/>
      <c r="U70" s="199" t="s">
        <v>634</v>
      </c>
      <c r="V70" s="199"/>
      <c r="W70" s="199"/>
      <c r="X70" s="199"/>
    </row>
    <row r="71" spans="1:24" ht="14" x14ac:dyDescent="0.2">
      <c r="A71" s="199"/>
      <c r="B71" s="199"/>
      <c r="C71" s="199"/>
      <c r="D71" s="199"/>
      <c r="E71" s="199"/>
      <c r="F71" s="199"/>
      <c r="G71" s="199"/>
      <c r="H71" s="199"/>
      <c r="I71" s="199"/>
      <c r="J71" s="199"/>
      <c r="K71" s="199"/>
      <c r="L71" s="199" t="s">
        <v>19012</v>
      </c>
      <c r="M71" s="199"/>
      <c r="N71" s="199"/>
      <c r="O71" s="199"/>
      <c r="P71" s="199"/>
      <c r="Q71" s="199"/>
      <c r="R71" s="199" t="s">
        <v>18338</v>
      </c>
      <c r="S71" s="199"/>
      <c r="T71" s="199"/>
      <c r="U71" s="199" t="s">
        <v>652</v>
      </c>
      <c r="V71" s="199"/>
      <c r="W71" s="199"/>
      <c r="X71" s="199"/>
    </row>
    <row r="72" spans="1:24" ht="14" x14ac:dyDescent="0.2">
      <c r="A72" s="199"/>
      <c r="B72" s="199"/>
      <c r="C72" s="199"/>
      <c r="D72" s="199"/>
      <c r="E72" s="199"/>
      <c r="F72" s="199"/>
      <c r="G72" s="199"/>
      <c r="H72" s="199"/>
      <c r="I72" s="199"/>
      <c r="J72" s="199"/>
      <c r="K72" s="199"/>
      <c r="L72" s="199" t="s">
        <v>19013</v>
      </c>
      <c r="M72" s="199"/>
      <c r="N72" s="199"/>
      <c r="O72" s="199"/>
      <c r="P72" s="199"/>
      <c r="Q72" s="199"/>
      <c r="R72" s="199" t="s">
        <v>18339</v>
      </c>
      <c r="S72" s="199"/>
      <c r="T72" s="199"/>
      <c r="U72" s="199" t="s">
        <v>18140</v>
      </c>
      <c r="V72" s="199"/>
      <c r="W72" s="199"/>
      <c r="X72" s="199"/>
    </row>
    <row r="73" spans="1:24" ht="14" x14ac:dyDescent="0.2">
      <c r="A73" s="199"/>
      <c r="B73" s="199"/>
      <c r="C73" s="199"/>
      <c r="D73" s="199"/>
      <c r="E73" s="199"/>
      <c r="F73" s="199"/>
      <c r="G73" s="199"/>
      <c r="H73" s="199"/>
      <c r="I73" s="199"/>
      <c r="J73" s="199"/>
      <c r="K73" s="199"/>
      <c r="L73" s="199" t="s">
        <v>19014</v>
      </c>
      <c r="M73" s="199"/>
      <c r="N73" s="199"/>
      <c r="O73" s="199"/>
      <c r="P73" s="199"/>
      <c r="Q73" s="199"/>
      <c r="R73" s="199" t="s">
        <v>18340</v>
      </c>
      <c r="S73" s="199"/>
      <c r="T73" s="199"/>
      <c r="U73" s="199" t="s">
        <v>744</v>
      </c>
      <c r="V73" s="199"/>
      <c r="W73" s="199"/>
      <c r="X73" s="199"/>
    </row>
    <row r="74" spans="1:24" ht="14" x14ac:dyDescent="0.2">
      <c r="A74" s="199"/>
      <c r="B74" s="199"/>
      <c r="C74" s="199"/>
      <c r="D74" s="199"/>
      <c r="E74" s="199"/>
      <c r="F74" s="199"/>
      <c r="G74" s="199"/>
      <c r="H74" s="199"/>
      <c r="I74" s="199"/>
      <c r="J74" s="199"/>
      <c r="K74" s="199"/>
      <c r="L74" s="199" t="s">
        <v>19015</v>
      </c>
      <c r="M74" s="199"/>
      <c r="N74" s="199"/>
      <c r="O74" s="199"/>
      <c r="P74" s="199"/>
      <c r="Q74" s="199"/>
      <c r="R74" s="199" t="s">
        <v>18341</v>
      </c>
      <c r="S74" s="199"/>
      <c r="T74" s="199"/>
      <c r="U74" s="199" t="s">
        <v>18083</v>
      </c>
      <c r="V74" s="199"/>
      <c r="W74" s="199"/>
      <c r="X74" s="199"/>
    </row>
    <row r="75" spans="1:24" ht="14" x14ac:dyDescent="0.2">
      <c r="A75" s="199"/>
      <c r="B75" s="199"/>
      <c r="C75" s="199"/>
      <c r="D75" s="199"/>
      <c r="E75" s="199"/>
      <c r="F75" s="199"/>
      <c r="G75" s="199"/>
      <c r="H75" s="199"/>
      <c r="I75" s="199"/>
      <c r="J75" s="199"/>
      <c r="K75" s="199"/>
      <c r="L75" s="199" t="s">
        <v>19016</v>
      </c>
      <c r="M75" s="199"/>
      <c r="N75" s="199"/>
      <c r="O75" s="199"/>
      <c r="P75" s="199"/>
      <c r="Q75" s="199"/>
      <c r="R75" s="199"/>
      <c r="S75" s="199"/>
      <c r="T75" s="199"/>
      <c r="U75" s="199" t="s">
        <v>638</v>
      </c>
      <c r="V75" s="199"/>
      <c r="W75" s="199"/>
      <c r="X75" s="199"/>
    </row>
    <row r="76" spans="1:24" ht="14" x14ac:dyDescent="0.2">
      <c r="A76" s="199"/>
      <c r="B76" s="199"/>
      <c r="C76" s="199"/>
      <c r="D76" s="199"/>
      <c r="E76" s="199"/>
      <c r="F76" s="199"/>
      <c r="G76" s="199"/>
      <c r="H76" s="199"/>
      <c r="I76" s="199"/>
      <c r="J76" s="199"/>
      <c r="K76" s="199"/>
      <c r="L76" s="199" t="s">
        <v>19017</v>
      </c>
      <c r="M76" s="199"/>
      <c r="N76" s="199"/>
      <c r="O76" s="199"/>
      <c r="P76" s="199"/>
      <c r="Q76" s="199"/>
      <c r="R76" s="199"/>
      <c r="S76" s="199"/>
      <c r="T76" s="199"/>
      <c r="U76" s="199" t="s">
        <v>626</v>
      </c>
      <c r="V76" s="199"/>
      <c r="W76" s="199"/>
      <c r="X76" s="199"/>
    </row>
    <row r="77" spans="1:24" ht="14" x14ac:dyDescent="0.2">
      <c r="A77" s="199"/>
      <c r="B77" s="199"/>
      <c r="C77" s="199"/>
      <c r="D77" s="199"/>
      <c r="E77" s="199"/>
      <c r="F77" s="199"/>
      <c r="G77" s="199"/>
      <c r="H77" s="199"/>
      <c r="I77" s="199"/>
      <c r="J77" s="199"/>
      <c r="K77" s="199"/>
      <c r="L77" s="199" t="s">
        <v>19018</v>
      </c>
      <c r="M77" s="199"/>
      <c r="N77" s="199"/>
      <c r="O77" s="199"/>
      <c r="P77" s="199"/>
      <c r="Q77" s="199"/>
      <c r="R77" s="199"/>
      <c r="S77" s="199"/>
      <c r="T77" s="199"/>
      <c r="U77" s="199" t="s">
        <v>18084</v>
      </c>
      <c r="V77" s="199"/>
      <c r="W77" s="199"/>
      <c r="X77" s="199"/>
    </row>
    <row r="78" spans="1:24" ht="14" x14ac:dyDescent="0.2">
      <c r="A78" s="199"/>
      <c r="B78" s="199"/>
      <c r="C78" s="199"/>
      <c r="D78" s="199"/>
      <c r="E78" s="199"/>
      <c r="F78" s="199"/>
      <c r="G78" s="199"/>
      <c r="H78" s="199"/>
      <c r="I78" s="199"/>
      <c r="J78" s="199"/>
      <c r="K78" s="199"/>
      <c r="L78" s="199" t="s">
        <v>19019</v>
      </c>
      <c r="M78" s="199"/>
      <c r="N78" s="199"/>
      <c r="O78" s="199"/>
      <c r="P78" s="199"/>
      <c r="Q78" s="199"/>
      <c r="R78" s="199"/>
      <c r="S78" s="199"/>
      <c r="T78" s="199"/>
      <c r="U78" s="199" t="s">
        <v>625</v>
      </c>
      <c r="V78" s="199"/>
      <c r="W78" s="199"/>
      <c r="X78" s="199"/>
    </row>
    <row r="79" spans="1:24" ht="14" x14ac:dyDescent="0.2">
      <c r="A79" s="199"/>
      <c r="B79" s="199"/>
      <c r="C79" s="199"/>
      <c r="D79" s="199"/>
      <c r="E79" s="199"/>
      <c r="F79" s="199"/>
      <c r="G79" s="199"/>
      <c r="H79" s="199"/>
      <c r="I79" s="199"/>
      <c r="J79" s="199"/>
      <c r="K79" s="199"/>
      <c r="L79" s="199" t="s">
        <v>19020</v>
      </c>
      <c r="M79" s="199"/>
      <c r="N79" s="199"/>
      <c r="O79" s="199"/>
      <c r="P79" s="199"/>
      <c r="Q79" s="199"/>
      <c r="R79" s="199"/>
      <c r="S79" s="199"/>
      <c r="T79" s="199"/>
      <c r="U79" s="199" t="s">
        <v>18048</v>
      </c>
      <c r="V79" s="199"/>
      <c r="W79" s="199"/>
      <c r="X79" s="199"/>
    </row>
    <row r="80" spans="1:24" ht="14" x14ac:dyDescent="0.2">
      <c r="A80" s="199"/>
      <c r="B80" s="199"/>
      <c r="C80" s="199"/>
      <c r="D80" s="199"/>
      <c r="E80" s="199"/>
      <c r="F80" s="199"/>
      <c r="G80" s="199"/>
      <c r="H80" s="199"/>
      <c r="I80" s="199"/>
      <c r="J80" s="199"/>
      <c r="K80" s="199"/>
      <c r="L80" s="199" t="s">
        <v>19021</v>
      </c>
      <c r="M80" s="199"/>
      <c r="N80" s="199"/>
      <c r="O80" s="199"/>
      <c r="P80" s="199"/>
      <c r="Q80" s="199"/>
      <c r="R80" s="199"/>
      <c r="S80" s="199"/>
      <c r="T80" s="199"/>
      <c r="U80" s="199" t="s">
        <v>18068</v>
      </c>
      <c r="V80" s="199"/>
      <c r="W80" s="199"/>
      <c r="X80" s="199"/>
    </row>
    <row r="81" spans="1:24" ht="14" x14ac:dyDescent="0.2">
      <c r="A81" s="199"/>
      <c r="B81" s="199"/>
      <c r="C81" s="199"/>
      <c r="D81" s="199"/>
      <c r="E81" s="199"/>
      <c r="F81" s="199"/>
      <c r="G81" s="199"/>
      <c r="H81" s="199"/>
      <c r="I81" s="199"/>
      <c r="J81" s="199"/>
      <c r="K81" s="199"/>
      <c r="L81" s="199" t="s">
        <v>19022</v>
      </c>
      <c r="M81" s="199"/>
      <c r="N81" s="199"/>
      <c r="O81" s="199"/>
      <c r="P81" s="199"/>
      <c r="Q81" s="199"/>
      <c r="R81" s="199"/>
      <c r="S81" s="199"/>
      <c r="T81" s="199"/>
      <c r="U81" s="199" t="s">
        <v>627</v>
      </c>
      <c r="V81" s="199"/>
      <c r="W81" s="199"/>
      <c r="X81" s="199"/>
    </row>
    <row r="82" spans="1:24" ht="14" x14ac:dyDescent="0.2">
      <c r="A82" s="199"/>
      <c r="B82" s="199"/>
      <c r="C82" s="199"/>
      <c r="D82" s="199"/>
      <c r="E82" s="199"/>
      <c r="F82" s="199"/>
      <c r="G82" s="199"/>
      <c r="H82" s="199"/>
      <c r="I82" s="199"/>
      <c r="J82" s="199"/>
      <c r="K82" s="199"/>
      <c r="L82" s="199" t="s">
        <v>19023</v>
      </c>
      <c r="M82" s="199"/>
      <c r="N82" s="199"/>
      <c r="O82" s="199"/>
      <c r="P82" s="199"/>
      <c r="Q82" s="199"/>
      <c r="R82" s="199"/>
      <c r="S82" s="199"/>
      <c r="T82" s="199"/>
      <c r="U82" s="199" t="s">
        <v>18144</v>
      </c>
      <c r="V82" s="199"/>
      <c r="W82" s="199"/>
      <c r="X82" s="199"/>
    </row>
    <row r="83" spans="1:24" ht="14" x14ac:dyDescent="0.2">
      <c r="A83" s="199"/>
      <c r="B83" s="199"/>
      <c r="C83" s="199"/>
      <c r="D83" s="199"/>
      <c r="E83" s="199"/>
      <c r="F83" s="199"/>
      <c r="G83" s="199"/>
      <c r="H83" s="199"/>
      <c r="I83" s="199"/>
      <c r="J83" s="199"/>
      <c r="K83" s="199"/>
      <c r="L83" s="199" t="s">
        <v>19024</v>
      </c>
      <c r="M83" s="199"/>
      <c r="N83" s="199"/>
      <c r="O83" s="199"/>
      <c r="P83" s="199"/>
      <c r="Q83" s="199"/>
      <c r="R83" s="199"/>
      <c r="S83" s="199"/>
      <c r="T83" s="199"/>
      <c r="U83" s="199" t="s">
        <v>18149</v>
      </c>
      <c r="V83" s="199"/>
      <c r="W83" s="199"/>
      <c r="X83" s="199"/>
    </row>
    <row r="84" spans="1:24" ht="14" x14ac:dyDescent="0.2">
      <c r="A84" s="199"/>
      <c r="B84" s="199"/>
      <c r="C84" s="199"/>
      <c r="D84" s="199"/>
      <c r="E84" s="199"/>
      <c r="F84" s="199"/>
      <c r="G84" s="199"/>
      <c r="H84" s="199"/>
      <c r="I84" s="199"/>
      <c r="J84" s="199"/>
      <c r="K84" s="199"/>
      <c r="L84" s="199" t="s">
        <v>19025</v>
      </c>
      <c r="M84" s="199"/>
      <c r="N84" s="199"/>
      <c r="O84" s="199"/>
      <c r="P84" s="199"/>
      <c r="Q84" s="199"/>
      <c r="R84" s="199"/>
      <c r="S84" s="199"/>
      <c r="T84" s="199"/>
      <c r="U84" s="199" t="s">
        <v>18085</v>
      </c>
      <c r="V84" s="199"/>
      <c r="W84" s="199"/>
      <c r="X84" s="199"/>
    </row>
    <row r="85" spans="1:24" ht="14" x14ac:dyDescent="0.2">
      <c r="A85" s="199"/>
      <c r="B85" s="199"/>
      <c r="C85" s="199"/>
      <c r="D85" s="199"/>
      <c r="E85" s="199"/>
      <c r="F85" s="199"/>
      <c r="G85" s="199"/>
      <c r="H85" s="199"/>
      <c r="I85" s="199"/>
      <c r="J85" s="199"/>
      <c r="K85" s="199"/>
      <c r="L85" s="199" t="s">
        <v>19026</v>
      </c>
      <c r="M85" s="199"/>
      <c r="N85" s="199"/>
      <c r="O85" s="199"/>
      <c r="P85" s="199"/>
      <c r="Q85" s="199"/>
      <c r="R85" s="199"/>
      <c r="S85" s="199"/>
      <c r="T85" s="199"/>
      <c r="U85" s="199" t="s">
        <v>434</v>
      </c>
      <c r="V85" s="199"/>
      <c r="W85" s="199"/>
      <c r="X85" s="199"/>
    </row>
    <row r="86" spans="1:24" ht="14" x14ac:dyDescent="0.2">
      <c r="A86" s="199"/>
      <c r="B86" s="199"/>
      <c r="C86" s="199"/>
      <c r="D86" s="199"/>
      <c r="E86" s="199"/>
      <c r="F86" s="199"/>
      <c r="G86" s="199"/>
      <c r="H86" s="199"/>
      <c r="I86" s="199"/>
      <c r="J86" s="199"/>
      <c r="K86" s="199"/>
      <c r="L86" s="199" t="s">
        <v>19027</v>
      </c>
      <c r="M86" s="199"/>
      <c r="N86" s="199"/>
      <c r="O86" s="199"/>
      <c r="P86" s="199"/>
      <c r="Q86" s="199"/>
      <c r="R86" s="199"/>
      <c r="S86" s="199"/>
      <c r="T86" s="199"/>
      <c r="U86" s="199" t="s">
        <v>730</v>
      </c>
      <c r="V86" s="199"/>
      <c r="W86" s="199"/>
      <c r="X86" s="199"/>
    </row>
    <row r="87" spans="1:24" ht="14" x14ac:dyDescent="0.2">
      <c r="A87" s="199"/>
      <c r="B87" s="199"/>
      <c r="C87" s="199"/>
      <c r="D87" s="199"/>
      <c r="E87" s="199"/>
      <c r="F87" s="199"/>
      <c r="G87" s="199"/>
      <c r="H87" s="199"/>
      <c r="I87" s="199"/>
      <c r="J87" s="199"/>
      <c r="K87" s="199"/>
      <c r="L87" s="199" t="s">
        <v>19028</v>
      </c>
      <c r="M87" s="199"/>
      <c r="N87" s="199"/>
      <c r="O87" s="199"/>
      <c r="P87" s="199"/>
      <c r="Q87" s="199"/>
      <c r="R87" s="199"/>
      <c r="S87" s="199"/>
      <c r="T87" s="199"/>
      <c r="U87" s="199" t="s">
        <v>18156</v>
      </c>
      <c r="V87" s="199"/>
      <c r="W87" s="199"/>
      <c r="X87" s="199"/>
    </row>
    <row r="88" spans="1:24" ht="14" x14ac:dyDescent="0.2">
      <c r="A88" s="199"/>
      <c r="B88" s="199"/>
      <c r="C88" s="199"/>
      <c r="D88" s="199"/>
      <c r="E88" s="199"/>
      <c r="F88" s="199"/>
      <c r="G88" s="199"/>
      <c r="H88" s="199"/>
      <c r="I88" s="199"/>
      <c r="J88" s="199"/>
      <c r="K88" s="199"/>
      <c r="L88" s="199" t="s">
        <v>19029</v>
      </c>
      <c r="M88" s="199"/>
      <c r="N88" s="199"/>
      <c r="O88" s="199"/>
      <c r="P88" s="199"/>
      <c r="Q88" s="199"/>
      <c r="R88" s="199"/>
      <c r="S88" s="199"/>
      <c r="T88" s="199"/>
      <c r="U88" s="199" t="s">
        <v>628</v>
      </c>
      <c r="V88" s="199"/>
      <c r="W88" s="199"/>
      <c r="X88" s="199"/>
    </row>
    <row r="89" spans="1:24" ht="14" x14ac:dyDescent="0.2">
      <c r="A89" s="199"/>
      <c r="B89" s="199"/>
      <c r="C89" s="199"/>
      <c r="D89" s="199"/>
      <c r="E89" s="199"/>
      <c r="F89" s="199"/>
      <c r="G89" s="199"/>
      <c r="H89" s="199"/>
      <c r="I89" s="199"/>
      <c r="J89" s="199"/>
      <c r="K89" s="199"/>
      <c r="L89" s="199" t="s">
        <v>19030</v>
      </c>
      <c r="M89" s="199"/>
      <c r="N89" s="199"/>
      <c r="O89" s="199"/>
      <c r="P89" s="199"/>
      <c r="Q89" s="199"/>
      <c r="R89" s="199"/>
      <c r="S89" s="199"/>
      <c r="T89" s="199"/>
      <c r="U89" s="199" t="s">
        <v>428</v>
      </c>
      <c r="V89" s="199"/>
      <c r="W89" s="199"/>
      <c r="X89" s="199"/>
    </row>
    <row r="90" spans="1:24" ht="14" x14ac:dyDescent="0.2">
      <c r="A90" s="199"/>
      <c r="B90" s="199"/>
      <c r="C90" s="199"/>
      <c r="D90" s="199"/>
      <c r="E90" s="199"/>
      <c r="F90" s="199"/>
      <c r="G90" s="199"/>
      <c r="H90" s="199"/>
      <c r="I90" s="199"/>
      <c r="J90" s="199"/>
      <c r="K90" s="199"/>
      <c r="L90" s="199" t="s">
        <v>19031</v>
      </c>
      <c r="M90" s="199"/>
      <c r="N90" s="199"/>
      <c r="O90" s="199"/>
      <c r="P90" s="199"/>
      <c r="Q90" s="199"/>
      <c r="R90" s="199"/>
      <c r="S90" s="199"/>
      <c r="T90" s="199"/>
      <c r="U90" s="199" t="s">
        <v>18086</v>
      </c>
      <c r="V90" s="199"/>
      <c r="W90" s="199"/>
      <c r="X90" s="199"/>
    </row>
    <row r="91" spans="1:24" ht="14" x14ac:dyDescent="0.2">
      <c r="A91" s="199"/>
      <c r="B91" s="199"/>
      <c r="C91" s="199"/>
      <c r="D91" s="199"/>
      <c r="E91" s="199"/>
      <c r="F91" s="199"/>
      <c r="G91" s="199"/>
      <c r="H91" s="199"/>
      <c r="I91" s="199"/>
      <c r="J91" s="199"/>
      <c r="K91" s="199"/>
      <c r="L91" s="199" t="s">
        <v>19032</v>
      </c>
      <c r="M91" s="199"/>
      <c r="N91" s="199"/>
      <c r="O91" s="199"/>
      <c r="P91" s="199"/>
      <c r="Q91" s="199"/>
      <c r="R91" s="199"/>
      <c r="S91" s="199"/>
      <c r="T91" s="199"/>
      <c r="U91" s="199" t="s">
        <v>422</v>
      </c>
      <c r="V91" s="199"/>
      <c r="W91" s="199"/>
      <c r="X91" s="199"/>
    </row>
    <row r="92" spans="1:24" ht="14" x14ac:dyDescent="0.2">
      <c r="A92" s="199"/>
      <c r="B92" s="199"/>
      <c r="C92" s="199"/>
      <c r="D92" s="199"/>
      <c r="E92" s="199"/>
      <c r="F92" s="199"/>
      <c r="G92" s="199"/>
      <c r="H92" s="199"/>
      <c r="I92" s="199"/>
      <c r="J92" s="199"/>
      <c r="K92" s="199"/>
      <c r="L92" s="199" t="s">
        <v>19033</v>
      </c>
      <c r="M92" s="199"/>
      <c r="N92" s="199"/>
      <c r="O92" s="199"/>
      <c r="P92" s="199"/>
      <c r="Q92" s="199"/>
      <c r="R92" s="199"/>
      <c r="S92" s="199"/>
      <c r="T92" s="199"/>
      <c r="U92" s="199" t="s">
        <v>629</v>
      </c>
      <c r="V92" s="199"/>
      <c r="W92" s="199"/>
      <c r="X92" s="199"/>
    </row>
    <row r="93" spans="1:24" ht="14" x14ac:dyDescent="0.2">
      <c r="A93" s="199"/>
      <c r="B93" s="199"/>
      <c r="C93" s="199"/>
      <c r="D93" s="199"/>
      <c r="E93" s="199"/>
      <c r="F93" s="199"/>
      <c r="G93" s="199"/>
      <c r="H93" s="199"/>
      <c r="I93" s="199"/>
      <c r="J93" s="199"/>
      <c r="K93" s="199"/>
      <c r="L93" s="199" t="s">
        <v>19034</v>
      </c>
      <c r="M93" s="199"/>
      <c r="N93" s="199"/>
      <c r="O93" s="199"/>
      <c r="P93" s="199"/>
      <c r="Q93" s="199"/>
      <c r="R93" s="199"/>
      <c r="S93" s="199"/>
      <c r="T93" s="199"/>
      <c r="U93" s="199" t="s">
        <v>610</v>
      </c>
      <c r="V93" s="199"/>
      <c r="W93" s="199"/>
      <c r="X93" s="199"/>
    </row>
    <row r="94" spans="1:24" ht="14" x14ac:dyDescent="0.2">
      <c r="A94" s="199"/>
      <c r="B94" s="199"/>
      <c r="C94" s="199"/>
      <c r="D94" s="199"/>
      <c r="E94" s="199"/>
      <c r="F94" s="199"/>
      <c r="G94" s="199"/>
      <c r="H94" s="199"/>
      <c r="I94" s="199"/>
      <c r="J94" s="199"/>
      <c r="K94" s="199"/>
      <c r="L94" s="199" t="s">
        <v>19035</v>
      </c>
      <c r="M94" s="199"/>
      <c r="N94" s="199"/>
      <c r="O94" s="199"/>
      <c r="P94" s="199"/>
      <c r="Q94" s="199"/>
      <c r="R94" s="199"/>
      <c r="S94" s="199"/>
      <c r="T94" s="199"/>
      <c r="U94" s="199" t="s">
        <v>18145</v>
      </c>
      <c r="V94" s="199"/>
      <c r="W94" s="199"/>
      <c r="X94" s="199"/>
    </row>
    <row r="95" spans="1:24" ht="14" x14ac:dyDescent="0.2">
      <c r="A95" s="199"/>
      <c r="B95" s="199"/>
      <c r="C95" s="199"/>
      <c r="D95" s="199"/>
      <c r="E95" s="199"/>
      <c r="F95" s="199"/>
      <c r="G95" s="199"/>
      <c r="H95" s="199"/>
      <c r="I95" s="199"/>
      <c r="J95" s="199"/>
      <c r="K95" s="199"/>
      <c r="L95" s="199" t="s">
        <v>19036</v>
      </c>
      <c r="M95" s="199"/>
      <c r="N95" s="199"/>
      <c r="O95" s="199"/>
      <c r="P95" s="199"/>
      <c r="Q95" s="199"/>
      <c r="R95" s="199"/>
      <c r="S95" s="199"/>
      <c r="T95" s="199"/>
      <c r="U95" s="199" t="s">
        <v>18155</v>
      </c>
      <c r="V95" s="199"/>
      <c r="W95" s="199"/>
      <c r="X95" s="199"/>
    </row>
    <row r="96" spans="1:24" ht="14" x14ac:dyDescent="0.2">
      <c r="A96" s="199"/>
      <c r="B96" s="199"/>
      <c r="C96" s="199"/>
      <c r="D96" s="199"/>
      <c r="E96" s="199"/>
      <c r="F96" s="199"/>
      <c r="G96" s="199"/>
      <c r="H96" s="199"/>
      <c r="I96" s="199"/>
      <c r="J96" s="199"/>
      <c r="K96" s="199"/>
      <c r="L96" s="199" t="s">
        <v>19037</v>
      </c>
      <c r="M96" s="199"/>
      <c r="N96" s="199"/>
      <c r="O96" s="199"/>
      <c r="P96" s="199"/>
      <c r="Q96" s="199"/>
      <c r="R96" s="199"/>
      <c r="S96" s="199"/>
      <c r="T96" s="199"/>
      <c r="U96" s="199" t="s">
        <v>630</v>
      </c>
      <c r="V96" s="199"/>
      <c r="W96" s="199"/>
      <c r="X96" s="199"/>
    </row>
    <row r="97" spans="1:24" ht="14" x14ac:dyDescent="0.2">
      <c r="A97" s="199"/>
      <c r="B97" s="199"/>
      <c r="C97" s="199"/>
      <c r="D97" s="199"/>
      <c r="E97" s="199"/>
      <c r="F97" s="199"/>
      <c r="G97" s="199"/>
      <c r="H97" s="199"/>
      <c r="I97" s="199"/>
      <c r="J97" s="199"/>
      <c r="K97" s="199"/>
      <c r="L97" s="199" t="s">
        <v>19038</v>
      </c>
      <c r="M97" s="199"/>
      <c r="N97" s="199"/>
      <c r="O97" s="199"/>
      <c r="P97" s="199"/>
      <c r="Q97" s="199"/>
      <c r="R97" s="199"/>
      <c r="S97" s="199"/>
      <c r="T97" s="199"/>
      <c r="U97" s="199" t="s">
        <v>633</v>
      </c>
      <c r="V97" s="199"/>
      <c r="W97" s="199"/>
      <c r="X97" s="199"/>
    </row>
    <row r="98" spans="1:24" ht="14" x14ac:dyDescent="0.2">
      <c r="A98" s="199"/>
      <c r="B98" s="199"/>
      <c r="C98" s="199"/>
      <c r="D98" s="199"/>
      <c r="E98" s="199"/>
      <c r="F98" s="199"/>
      <c r="G98" s="199"/>
      <c r="H98" s="199"/>
      <c r="I98" s="199"/>
      <c r="J98" s="199"/>
      <c r="K98" s="199"/>
      <c r="L98" s="199" t="s">
        <v>19039</v>
      </c>
      <c r="M98" s="199"/>
      <c r="N98" s="199"/>
      <c r="O98" s="199"/>
      <c r="P98" s="199"/>
      <c r="Q98" s="199"/>
      <c r="R98" s="199"/>
      <c r="S98" s="199"/>
      <c r="T98" s="199"/>
      <c r="U98" s="199" t="s">
        <v>18062</v>
      </c>
      <c r="V98" s="199"/>
      <c r="W98" s="199"/>
      <c r="X98" s="199"/>
    </row>
    <row r="99" spans="1:24" ht="14" x14ac:dyDescent="0.2">
      <c r="A99" s="199"/>
      <c r="B99" s="199"/>
      <c r="C99" s="199"/>
      <c r="D99" s="199"/>
      <c r="E99" s="199"/>
      <c r="F99" s="199"/>
      <c r="G99" s="199"/>
      <c r="H99" s="199"/>
      <c r="I99" s="199"/>
      <c r="J99" s="199"/>
      <c r="K99" s="199"/>
      <c r="L99" s="199" t="s">
        <v>19040</v>
      </c>
      <c r="M99" s="199"/>
      <c r="N99" s="199"/>
      <c r="O99" s="199"/>
      <c r="P99" s="199"/>
      <c r="Q99" s="199"/>
      <c r="R99" s="199"/>
      <c r="S99" s="199"/>
      <c r="T99" s="199"/>
      <c r="U99" s="199" t="s">
        <v>18087</v>
      </c>
      <c r="V99" s="199"/>
      <c r="W99" s="199"/>
      <c r="X99" s="199"/>
    </row>
    <row r="100" spans="1:24" ht="14" x14ac:dyDescent="0.2">
      <c r="A100" s="199"/>
      <c r="B100" s="199"/>
      <c r="C100" s="199"/>
      <c r="D100" s="199"/>
      <c r="E100" s="199"/>
      <c r="F100" s="199"/>
      <c r="G100" s="199"/>
      <c r="H100" s="199"/>
      <c r="I100" s="199"/>
      <c r="J100" s="199"/>
      <c r="K100" s="199"/>
      <c r="L100" s="199" t="s">
        <v>19041</v>
      </c>
      <c r="M100" s="199"/>
      <c r="N100" s="199"/>
      <c r="O100" s="199"/>
      <c r="P100" s="199"/>
      <c r="Q100" s="199"/>
      <c r="R100" s="199"/>
      <c r="S100" s="199"/>
      <c r="T100" s="199"/>
      <c r="U100" s="199" t="s">
        <v>18069</v>
      </c>
      <c r="V100" s="199"/>
      <c r="W100" s="199"/>
      <c r="X100" s="199"/>
    </row>
    <row r="101" spans="1:24" ht="14" x14ac:dyDescent="0.2">
      <c r="A101" s="199"/>
      <c r="B101" s="199"/>
      <c r="C101" s="199"/>
      <c r="D101" s="199"/>
      <c r="E101" s="199"/>
      <c r="F101" s="199"/>
      <c r="G101" s="199"/>
      <c r="H101" s="199"/>
      <c r="I101" s="199"/>
      <c r="J101" s="199"/>
      <c r="K101" s="199"/>
      <c r="L101" s="199" t="s">
        <v>19042</v>
      </c>
      <c r="M101" s="199"/>
      <c r="N101" s="199"/>
      <c r="O101" s="199"/>
      <c r="P101" s="199"/>
      <c r="Q101" s="199"/>
      <c r="R101" s="199"/>
      <c r="S101" s="199"/>
      <c r="T101" s="199"/>
      <c r="U101" s="199" t="s">
        <v>425</v>
      </c>
      <c r="V101" s="199"/>
      <c r="W101" s="199"/>
      <c r="X101" s="199"/>
    </row>
    <row r="102" spans="1:24" ht="14" x14ac:dyDescent="0.2">
      <c r="A102" s="199"/>
      <c r="B102" s="199"/>
      <c r="C102" s="199"/>
      <c r="D102" s="199"/>
      <c r="E102" s="199"/>
      <c r="F102" s="199"/>
      <c r="G102" s="199"/>
      <c r="H102" s="199"/>
      <c r="I102" s="199"/>
      <c r="J102" s="199"/>
      <c r="K102" s="199"/>
      <c r="L102" s="199" t="s">
        <v>19043</v>
      </c>
      <c r="M102" s="199"/>
      <c r="N102" s="199"/>
      <c r="O102" s="199"/>
      <c r="P102" s="199"/>
      <c r="Q102" s="199"/>
      <c r="R102" s="199"/>
      <c r="S102" s="199"/>
      <c r="T102" s="199"/>
      <c r="U102" s="199" t="s">
        <v>611</v>
      </c>
      <c r="V102" s="199"/>
      <c r="W102" s="199"/>
      <c r="X102" s="199"/>
    </row>
    <row r="103" spans="1:24" ht="14" x14ac:dyDescent="0.2">
      <c r="A103" s="199"/>
      <c r="B103" s="199"/>
      <c r="C103" s="199"/>
      <c r="D103" s="199"/>
      <c r="E103" s="199"/>
      <c r="F103" s="199"/>
      <c r="G103" s="199"/>
      <c r="H103" s="199"/>
      <c r="I103" s="199"/>
      <c r="J103" s="199"/>
      <c r="K103" s="199"/>
      <c r="L103" s="199" t="s">
        <v>19044</v>
      </c>
      <c r="M103" s="199"/>
      <c r="N103" s="199"/>
      <c r="O103" s="199"/>
      <c r="P103" s="199"/>
      <c r="Q103" s="199"/>
      <c r="R103" s="199"/>
      <c r="S103" s="199"/>
      <c r="T103" s="199"/>
      <c r="U103" s="199" t="s">
        <v>614</v>
      </c>
      <c r="V103" s="199"/>
      <c r="W103" s="199"/>
      <c r="X103" s="199"/>
    </row>
    <row r="104" spans="1:24" ht="14" x14ac:dyDescent="0.2">
      <c r="A104" s="199"/>
      <c r="B104" s="199"/>
      <c r="C104" s="199"/>
      <c r="D104" s="199"/>
      <c r="E104" s="199"/>
      <c r="F104" s="199"/>
      <c r="G104" s="199"/>
      <c r="H104" s="199"/>
      <c r="I104" s="199"/>
      <c r="J104" s="199"/>
      <c r="K104" s="199"/>
      <c r="L104" s="199" t="s">
        <v>19045</v>
      </c>
      <c r="M104" s="199"/>
      <c r="N104" s="199"/>
      <c r="O104" s="199"/>
      <c r="P104" s="199"/>
      <c r="Q104" s="199"/>
      <c r="R104" s="199"/>
      <c r="S104" s="199"/>
      <c r="T104" s="199"/>
      <c r="U104" s="199" t="s">
        <v>18066</v>
      </c>
      <c r="V104" s="199"/>
      <c r="W104" s="199"/>
      <c r="X104" s="199"/>
    </row>
    <row r="105" spans="1:24" ht="14" x14ac:dyDescent="0.2">
      <c r="A105" s="199"/>
      <c r="B105" s="199"/>
      <c r="C105" s="199"/>
      <c r="D105" s="199"/>
      <c r="E105" s="199"/>
      <c r="F105" s="199"/>
      <c r="G105" s="199"/>
      <c r="H105" s="199"/>
      <c r="I105" s="199"/>
      <c r="J105" s="199"/>
      <c r="K105" s="199"/>
      <c r="L105" s="199" t="s">
        <v>19046</v>
      </c>
      <c r="M105" s="199"/>
      <c r="N105" s="199"/>
      <c r="O105" s="199"/>
      <c r="P105" s="199"/>
      <c r="Q105" s="199"/>
      <c r="R105" s="199"/>
      <c r="S105" s="199"/>
      <c r="T105" s="199"/>
      <c r="U105" s="199" t="s">
        <v>18033</v>
      </c>
      <c r="V105" s="199"/>
      <c r="W105" s="199"/>
      <c r="X105" s="199"/>
    </row>
    <row r="106" spans="1:24" ht="14" x14ac:dyDescent="0.2">
      <c r="A106" s="199"/>
      <c r="B106" s="199"/>
      <c r="C106" s="199"/>
      <c r="D106" s="199"/>
      <c r="E106" s="199"/>
      <c r="F106" s="199"/>
      <c r="G106" s="199"/>
      <c r="H106" s="199"/>
      <c r="I106" s="199"/>
      <c r="J106" s="199"/>
      <c r="K106" s="199"/>
      <c r="L106" s="199" t="s">
        <v>19047</v>
      </c>
      <c r="M106" s="199"/>
      <c r="N106" s="199"/>
      <c r="O106" s="199"/>
      <c r="P106" s="199"/>
      <c r="Q106" s="199"/>
      <c r="R106" s="199"/>
      <c r="S106" s="199"/>
      <c r="T106" s="199"/>
      <c r="U106" s="199" t="s">
        <v>18088</v>
      </c>
      <c r="V106" s="199"/>
      <c r="W106" s="199"/>
      <c r="X106" s="199"/>
    </row>
    <row r="107" spans="1:24" ht="14" x14ac:dyDescent="0.2">
      <c r="A107" s="199"/>
      <c r="B107" s="199"/>
      <c r="C107" s="199"/>
      <c r="D107" s="199"/>
      <c r="E107" s="199"/>
      <c r="F107" s="199"/>
      <c r="G107" s="199"/>
      <c r="H107" s="199"/>
      <c r="I107" s="199"/>
      <c r="J107" s="199"/>
      <c r="K107" s="199"/>
      <c r="L107" s="199" t="s">
        <v>19048</v>
      </c>
      <c r="M107" s="199"/>
      <c r="N107" s="199"/>
      <c r="O107" s="199"/>
      <c r="P107" s="199"/>
      <c r="Q107" s="199"/>
      <c r="R107" s="199"/>
      <c r="S107" s="199"/>
      <c r="T107" s="199"/>
      <c r="U107" s="199" t="s">
        <v>616</v>
      </c>
      <c r="V107" s="199"/>
      <c r="W107" s="199"/>
      <c r="X107" s="199"/>
    </row>
    <row r="108" spans="1:24" ht="14" x14ac:dyDescent="0.2">
      <c r="A108" s="199"/>
      <c r="B108" s="199"/>
      <c r="C108" s="199"/>
      <c r="D108" s="199"/>
      <c r="E108" s="199"/>
      <c r="F108" s="199"/>
      <c r="G108" s="199"/>
      <c r="H108" s="199"/>
      <c r="I108" s="199"/>
      <c r="J108" s="199"/>
      <c r="K108" s="199"/>
      <c r="L108" s="199"/>
      <c r="M108" s="199"/>
      <c r="N108" s="199"/>
      <c r="O108" s="199"/>
      <c r="P108" s="199"/>
      <c r="Q108" s="199"/>
      <c r="R108" s="199"/>
      <c r="S108" s="199"/>
      <c r="T108" s="199"/>
      <c r="U108" s="199" t="s">
        <v>18157</v>
      </c>
      <c r="V108" s="199"/>
      <c r="W108" s="199"/>
      <c r="X108" s="199"/>
    </row>
    <row r="109" spans="1:24" ht="14" x14ac:dyDescent="0.2">
      <c r="A109" s="199"/>
      <c r="B109" s="199"/>
      <c r="C109" s="199"/>
      <c r="D109" s="199"/>
      <c r="E109" s="199"/>
      <c r="F109" s="199"/>
      <c r="G109" s="199"/>
      <c r="H109" s="199"/>
      <c r="I109" s="199"/>
      <c r="J109" s="199"/>
      <c r="K109" s="199"/>
      <c r="L109" s="199"/>
      <c r="M109" s="199"/>
      <c r="N109" s="199"/>
      <c r="O109" s="199"/>
      <c r="P109" s="199"/>
      <c r="Q109" s="199"/>
      <c r="R109" s="199"/>
      <c r="S109" s="199"/>
      <c r="T109" s="199"/>
      <c r="U109" s="199" t="s">
        <v>612</v>
      </c>
      <c r="V109" s="199"/>
      <c r="W109" s="199"/>
      <c r="X109" s="199"/>
    </row>
    <row r="110" spans="1:24" ht="14" x14ac:dyDescent="0.2">
      <c r="A110" s="199"/>
      <c r="B110" s="199"/>
      <c r="C110" s="199"/>
      <c r="D110" s="199"/>
      <c r="E110" s="199"/>
      <c r="F110" s="199"/>
      <c r="G110" s="199"/>
      <c r="H110" s="199"/>
      <c r="I110" s="199"/>
      <c r="J110" s="199"/>
      <c r="K110" s="199"/>
      <c r="L110" s="199"/>
      <c r="M110" s="199"/>
      <c r="N110" s="199"/>
      <c r="O110" s="199"/>
      <c r="P110" s="199"/>
      <c r="Q110" s="199"/>
      <c r="R110" s="199"/>
      <c r="S110" s="199"/>
      <c r="T110" s="199"/>
      <c r="U110" s="199" t="s">
        <v>613</v>
      </c>
      <c r="V110" s="199"/>
      <c r="W110" s="199"/>
      <c r="X110" s="199"/>
    </row>
    <row r="111" spans="1:24" ht="14" x14ac:dyDescent="0.2">
      <c r="A111" s="199"/>
      <c r="B111" s="199"/>
      <c r="C111" s="199"/>
      <c r="D111" s="199"/>
      <c r="E111" s="199"/>
      <c r="F111" s="199"/>
      <c r="G111" s="199"/>
      <c r="H111" s="199"/>
      <c r="I111" s="199"/>
      <c r="J111" s="199"/>
      <c r="K111" s="199"/>
      <c r="L111" s="199"/>
      <c r="M111" s="199"/>
      <c r="N111" s="199"/>
      <c r="O111" s="199"/>
      <c r="P111" s="199"/>
      <c r="Q111" s="199"/>
      <c r="R111" s="199"/>
      <c r="S111" s="199"/>
      <c r="T111" s="199"/>
      <c r="U111" s="199" t="s">
        <v>668</v>
      </c>
      <c r="V111" s="199"/>
      <c r="W111" s="199"/>
      <c r="X111" s="199"/>
    </row>
    <row r="112" spans="1:24" ht="14" x14ac:dyDescent="0.2">
      <c r="A112" s="199"/>
      <c r="B112" s="199"/>
      <c r="C112" s="199"/>
      <c r="D112" s="199"/>
      <c r="E112" s="199"/>
      <c r="F112" s="199"/>
      <c r="G112" s="199"/>
      <c r="H112" s="199"/>
      <c r="I112" s="199"/>
      <c r="J112" s="199"/>
      <c r="K112" s="199"/>
      <c r="L112" s="199"/>
      <c r="M112" s="199"/>
      <c r="N112" s="199"/>
      <c r="O112" s="199"/>
      <c r="P112" s="199"/>
      <c r="Q112" s="199"/>
      <c r="R112" s="199"/>
      <c r="S112" s="199"/>
      <c r="T112" s="199"/>
      <c r="U112" s="199" t="s">
        <v>615</v>
      </c>
      <c r="V112" s="199"/>
      <c r="W112" s="199"/>
      <c r="X112" s="199"/>
    </row>
    <row r="113" spans="1:24" ht="14" x14ac:dyDescent="0.2">
      <c r="A113" s="199"/>
      <c r="B113" s="199"/>
      <c r="C113" s="199"/>
      <c r="D113" s="199"/>
      <c r="E113" s="199"/>
      <c r="F113" s="199"/>
      <c r="G113" s="199"/>
      <c r="H113" s="199"/>
      <c r="I113" s="199"/>
      <c r="J113" s="199"/>
      <c r="K113" s="199"/>
      <c r="L113" s="199"/>
      <c r="M113" s="199"/>
      <c r="N113" s="199"/>
      <c r="O113" s="199"/>
      <c r="P113" s="199"/>
      <c r="Q113" s="199"/>
      <c r="R113" s="199"/>
      <c r="S113" s="199"/>
      <c r="T113" s="199"/>
      <c r="U113" s="199" t="s">
        <v>617</v>
      </c>
      <c r="V113" s="199"/>
      <c r="W113" s="199"/>
      <c r="X113" s="199"/>
    </row>
    <row r="114" spans="1:24" ht="14" x14ac:dyDescent="0.2">
      <c r="A114" s="199"/>
      <c r="B114" s="199"/>
      <c r="C114" s="199"/>
      <c r="D114" s="199"/>
      <c r="E114" s="199"/>
      <c r="F114" s="199"/>
      <c r="G114" s="199"/>
      <c r="H114" s="199"/>
      <c r="I114" s="199"/>
      <c r="J114" s="199"/>
      <c r="K114" s="199"/>
      <c r="L114" s="199"/>
      <c r="M114" s="199"/>
      <c r="N114" s="199"/>
      <c r="O114" s="199"/>
      <c r="P114" s="199"/>
      <c r="Q114" s="199"/>
      <c r="R114" s="199"/>
      <c r="S114" s="199"/>
      <c r="T114" s="199"/>
      <c r="U114" s="199" t="s">
        <v>18050</v>
      </c>
      <c r="V114" s="199"/>
      <c r="W114" s="199"/>
      <c r="X114" s="199"/>
    </row>
    <row r="115" spans="1:24" ht="14" x14ac:dyDescent="0.2">
      <c r="A115" s="199"/>
      <c r="B115" s="199"/>
      <c r="C115" s="199"/>
      <c r="D115" s="199"/>
      <c r="E115" s="199"/>
      <c r="F115" s="199"/>
      <c r="G115" s="199"/>
      <c r="H115" s="199"/>
      <c r="I115" s="199"/>
      <c r="J115" s="199"/>
      <c r="K115" s="199"/>
      <c r="L115" s="199"/>
      <c r="M115" s="199"/>
      <c r="N115" s="199"/>
      <c r="O115" s="199"/>
      <c r="P115" s="199"/>
      <c r="Q115" s="199"/>
      <c r="R115" s="199"/>
      <c r="S115" s="199"/>
      <c r="T115" s="199"/>
      <c r="U115" s="199" t="s">
        <v>18089</v>
      </c>
      <c r="V115" s="199"/>
      <c r="W115" s="199"/>
      <c r="X115" s="199"/>
    </row>
    <row r="116" spans="1:24" ht="14" x14ac:dyDescent="0.2">
      <c r="A116" s="199"/>
      <c r="B116" s="199"/>
      <c r="C116" s="199"/>
      <c r="D116" s="199"/>
      <c r="E116" s="199"/>
      <c r="F116" s="199"/>
      <c r="G116" s="199"/>
      <c r="H116" s="199"/>
      <c r="I116" s="199"/>
      <c r="J116" s="199"/>
      <c r="K116" s="199"/>
      <c r="L116" s="199"/>
      <c r="M116" s="199"/>
      <c r="N116" s="199"/>
      <c r="O116" s="199"/>
      <c r="P116" s="199"/>
      <c r="Q116" s="199"/>
      <c r="R116" s="199"/>
      <c r="S116" s="199"/>
      <c r="T116" s="199"/>
      <c r="U116" s="199" t="s">
        <v>618</v>
      </c>
      <c r="V116" s="199"/>
      <c r="W116" s="199"/>
      <c r="X116" s="199"/>
    </row>
    <row r="117" spans="1:24" ht="14" x14ac:dyDescent="0.2">
      <c r="A117" s="199"/>
      <c r="B117" s="199"/>
      <c r="C117" s="199"/>
      <c r="D117" s="199"/>
      <c r="E117" s="199"/>
      <c r="F117" s="199"/>
      <c r="G117" s="199"/>
      <c r="H117" s="199"/>
      <c r="I117" s="199"/>
      <c r="J117" s="199"/>
      <c r="K117" s="199"/>
      <c r="L117" s="199"/>
      <c r="M117" s="199"/>
      <c r="N117" s="199"/>
      <c r="O117" s="199"/>
      <c r="P117" s="199"/>
      <c r="Q117" s="199"/>
      <c r="R117" s="199"/>
      <c r="S117" s="199"/>
      <c r="T117" s="199"/>
      <c r="U117" s="199" t="s">
        <v>18090</v>
      </c>
      <c r="V117" s="199"/>
      <c r="W117" s="199"/>
      <c r="X117" s="199"/>
    </row>
    <row r="118" spans="1:24" ht="14" x14ac:dyDescent="0.2">
      <c r="A118" s="199"/>
      <c r="B118" s="199"/>
      <c r="C118" s="199"/>
      <c r="D118" s="199"/>
      <c r="E118" s="199"/>
      <c r="F118" s="199"/>
      <c r="G118" s="199"/>
      <c r="H118" s="199"/>
      <c r="I118" s="199"/>
      <c r="J118" s="199"/>
      <c r="K118" s="199"/>
      <c r="L118" s="199"/>
      <c r="M118" s="199"/>
      <c r="N118" s="199"/>
      <c r="O118" s="199"/>
      <c r="P118" s="199"/>
      <c r="Q118" s="199"/>
      <c r="R118" s="199"/>
      <c r="S118" s="199"/>
      <c r="T118" s="199"/>
      <c r="U118" s="199" t="s">
        <v>621</v>
      </c>
      <c r="V118" s="199"/>
      <c r="W118" s="199"/>
      <c r="X118" s="199"/>
    </row>
    <row r="119" spans="1:24" ht="14" x14ac:dyDescent="0.2">
      <c r="A119" s="199"/>
      <c r="B119" s="199"/>
      <c r="C119" s="199"/>
      <c r="D119" s="199"/>
      <c r="E119" s="199"/>
      <c r="F119" s="199"/>
      <c r="G119" s="199"/>
      <c r="H119" s="199"/>
      <c r="I119" s="199"/>
      <c r="J119" s="199"/>
      <c r="K119" s="199"/>
      <c r="L119" s="199"/>
      <c r="M119" s="199"/>
      <c r="N119" s="199"/>
      <c r="O119" s="199"/>
      <c r="P119" s="199"/>
      <c r="Q119" s="199"/>
      <c r="R119" s="199"/>
      <c r="S119" s="199"/>
      <c r="T119" s="199"/>
      <c r="U119" s="199" t="s">
        <v>18167</v>
      </c>
      <c r="V119" s="199"/>
      <c r="W119" s="199"/>
      <c r="X119" s="199"/>
    </row>
    <row r="120" spans="1:24" ht="14" x14ac:dyDescent="0.2">
      <c r="A120" s="199"/>
      <c r="B120" s="199"/>
      <c r="C120" s="199"/>
      <c r="D120" s="199"/>
      <c r="E120" s="199"/>
      <c r="F120" s="199"/>
      <c r="G120" s="199"/>
      <c r="H120" s="199"/>
      <c r="I120" s="199"/>
      <c r="J120" s="199"/>
      <c r="K120" s="199"/>
      <c r="L120" s="199"/>
      <c r="M120" s="199"/>
      <c r="N120" s="199"/>
      <c r="O120" s="199"/>
      <c r="P120" s="199"/>
      <c r="Q120" s="199"/>
      <c r="R120" s="199"/>
      <c r="S120" s="199"/>
      <c r="T120" s="199"/>
      <c r="U120" s="199" t="s">
        <v>18091</v>
      </c>
      <c r="V120" s="199"/>
      <c r="W120" s="199"/>
      <c r="X120" s="199"/>
    </row>
    <row r="121" spans="1:24" ht="14" x14ac:dyDescent="0.2">
      <c r="A121" s="199"/>
      <c r="B121" s="199"/>
      <c r="C121" s="199"/>
      <c r="D121" s="199"/>
      <c r="E121" s="199"/>
      <c r="F121" s="199"/>
      <c r="G121" s="199"/>
      <c r="H121" s="199"/>
      <c r="I121" s="199"/>
      <c r="J121" s="199"/>
      <c r="K121" s="199"/>
      <c r="L121" s="199"/>
      <c r="M121" s="199"/>
      <c r="N121" s="199"/>
      <c r="O121" s="199"/>
      <c r="P121" s="199"/>
      <c r="Q121" s="199"/>
      <c r="R121" s="199"/>
      <c r="S121" s="199"/>
      <c r="T121" s="199"/>
      <c r="U121" s="199" t="s">
        <v>18092</v>
      </c>
      <c r="V121" s="199"/>
      <c r="W121" s="199"/>
      <c r="X121" s="199"/>
    </row>
    <row r="122" spans="1:24" ht="14" x14ac:dyDescent="0.2">
      <c r="A122" s="199"/>
      <c r="B122" s="199"/>
      <c r="C122" s="199"/>
      <c r="D122" s="199"/>
      <c r="E122" s="199"/>
      <c r="F122" s="199"/>
      <c r="G122" s="199"/>
      <c r="H122" s="199"/>
      <c r="I122" s="199"/>
      <c r="J122" s="199"/>
      <c r="K122" s="199"/>
      <c r="L122" s="199"/>
      <c r="M122" s="199"/>
      <c r="N122" s="199"/>
      <c r="O122" s="199"/>
      <c r="P122" s="199"/>
      <c r="Q122" s="199"/>
      <c r="R122" s="199"/>
      <c r="S122" s="199"/>
      <c r="T122" s="199"/>
      <c r="U122" s="199" t="s">
        <v>619</v>
      </c>
      <c r="V122" s="199"/>
      <c r="W122" s="199"/>
      <c r="X122" s="199"/>
    </row>
    <row r="123" spans="1:24" ht="14" x14ac:dyDescent="0.2">
      <c r="A123" s="199"/>
      <c r="B123" s="199"/>
      <c r="C123" s="199"/>
      <c r="D123" s="199"/>
      <c r="E123" s="199"/>
      <c r="F123" s="199"/>
      <c r="G123" s="199"/>
      <c r="H123" s="199"/>
      <c r="I123" s="199"/>
      <c r="J123" s="199"/>
      <c r="K123" s="199"/>
      <c r="L123" s="199"/>
      <c r="M123" s="199"/>
      <c r="N123" s="199"/>
      <c r="O123" s="199"/>
      <c r="P123" s="199"/>
      <c r="Q123" s="199"/>
      <c r="R123" s="199"/>
      <c r="S123" s="199"/>
      <c r="T123" s="199"/>
      <c r="U123" s="199" t="s">
        <v>18093</v>
      </c>
      <c r="V123" s="199"/>
      <c r="W123" s="199"/>
      <c r="X123" s="199"/>
    </row>
    <row r="124" spans="1:24" ht="14" x14ac:dyDescent="0.2">
      <c r="A124" s="199"/>
      <c r="B124" s="199"/>
      <c r="C124" s="199"/>
      <c r="D124" s="199"/>
      <c r="E124" s="199"/>
      <c r="F124" s="199"/>
      <c r="G124" s="199"/>
      <c r="H124" s="199"/>
      <c r="I124" s="199"/>
      <c r="J124" s="199"/>
      <c r="K124" s="199"/>
      <c r="L124" s="199"/>
      <c r="M124" s="199"/>
      <c r="N124" s="199"/>
      <c r="O124" s="199"/>
      <c r="P124" s="199"/>
      <c r="Q124" s="199"/>
      <c r="R124" s="199"/>
      <c r="S124" s="199"/>
      <c r="T124" s="199"/>
      <c r="U124" s="199" t="s">
        <v>18094</v>
      </c>
      <c r="V124" s="199"/>
      <c r="W124" s="199"/>
      <c r="X124" s="199"/>
    </row>
    <row r="125" spans="1:24" ht="14" x14ac:dyDescent="0.2">
      <c r="A125" s="199"/>
      <c r="B125" s="199"/>
      <c r="C125" s="199"/>
      <c r="D125" s="199"/>
      <c r="E125" s="199"/>
      <c r="F125" s="199"/>
      <c r="G125" s="199"/>
      <c r="H125" s="199"/>
      <c r="I125" s="199"/>
      <c r="J125" s="199"/>
      <c r="K125" s="199"/>
      <c r="L125" s="199"/>
      <c r="M125" s="199"/>
      <c r="N125" s="199"/>
      <c r="O125" s="199"/>
      <c r="P125" s="199"/>
      <c r="Q125" s="199"/>
      <c r="R125" s="199"/>
      <c r="S125" s="199"/>
      <c r="T125" s="199"/>
      <c r="U125" s="199" t="s">
        <v>427</v>
      </c>
      <c r="V125" s="199"/>
      <c r="W125" s="199"/>
      <c r="X125" s="199"/>
    </row>
    <row r="126" spans="1:24" ht="14" x14ac:dyDescent="0.2">
      <c r="A126" s="199"/>
      <c r="B126" s="199"/>
      <c r="C126" s="199"/>
      <c r="D126" s="199"/>
      <c r="E126" s="199"/>
      <c r="F126" s="199"/>
      <c r="G126" s="199"/>
      <c r="H126" s="199"/>
      <c r="I126" s="199"/>
      <c r="J126" s="199"/>
      <c r="K126" s="199"/>
      <c r="L126" s="199"/>
      <c r="M126" s="199"/>
      <c r="N126" s="199"/>
      <c r="O126" s="199"/>
      <c r="P126" s="199"/>
      <c r="Q126" s="199"/>
      <c r="R126" s="199"/>
      <c r="S126" s="199"/>
      <c r="T126" s="199"/>
      <c r="U126" s="199" t="s">
        <v>18158</v>
      </c>
      <c r="V126" s="199"/>
      <c r="W126" s="199"/>
      <c r="X126" s="199"/>
    </row>
    <row r="127" spans="1:24" ht="14" x14ac:dyDescent="0.2">
      <c r="A127" s="199"/>
      <c r="B127" s="199"/>
      <c r="C127" s="199"/>
      <c r="D127" s="199"/>
      <c r="E127" s="199"/>
      <c r="F127" s="199"/>
      <c r="G127" s="199"/>
      <c r="H127" s="199"/>
      <c r="I127" s="199"/>
      <c r="J127" s="199"/>
      <c r="K127" s="199"/>
      <c r="L127" s="199"/>
      <c r="M127" s="199"/>
      <c r="N127" s="199"/>
      <c r="O127" s="199"/>
      <c r="P127" s="199"/>
      <c r="Q127" s="199"/>
      <c r="R127" s="199"/>
      <c r="S127" s="199"/>
      <c r="T127" s="199"/>
      <c r="U127" s="199" t="s">
        <v>622</v>
      </c>
      <c r="V127" s="199"/>
      <c r="W127" s="199"/>
      <c r="X127" s="199"/>
    </row>
    <row r="128" spans="1:24" ht="14" x14ac:dyDescent="0.2">
      <c r="A128" s="199"/>
      <c r="B128" s="199"/>
      <c r="C128" s="199"/>
      <c r="D128" s="199"/>
      <c r="E128" s="199"/>
      <c r="F128" s="199"/>
      <c r="G128" s="199"/>
      <c r="H128" s="199"/>
      <c r="I128" s="199"/>
      <c r="J128" s="199"/>
      <c r="K128" s="199"/>
      <c r="L128" s="199"/>
      <c r="M128" s="199"/>
      <c r="N128" s="199"/>
      <c r="O128" s="199"/>
      <c r="P128" s="199"/>
      <c r="Q128" s="199"/>
      <c r="R128" s="199"/>
      <c r="S128" s="199"/>
      <c r="T128" s="199"/>
      <c r="U128" s="199" t="s">
        <v>623</v>
      </c>
      <c r="V128" s="199"/>
      <c r="W128" s="199"/>
      <c r="X128" s="199"/>
    </row>
    <row r="129" spans="1:24" ht="14" x14ac:dyDescent="0.2">
      <c r="A129" s="199"/>
      <c r="B129" s="199"/>
      <c r="C129" s="199"/>
      <c r="D129" s="199"/>
      <c r="E129" s="199"/>
      <c r="F129" s="199"/>
      <c r="G129" s="199"/>
      <c r="H129" s="199"/>
      <c r="I129" s="199"/>
      <c r="J129" s="199"/>
      <c r="K129" s="199"/>
      <c r="L129" s="199"/>
      <c r="M129" s="199"/>
      <c r="N129" s="199"/>
      <c r="O129" s="199"/>
      <c r="P129" s="199"/>
      <c r="Q129" s="199"/>
      <c r="R129" s="199"/>
      <c r="S129" s="199"/>
      <c r="T129" s="199"/>
      <c r="U129" s="199" t="s">
        <v>18162</v>
      </c>
      <c r="V129" s="199"/>
      <c r="W129" s="199"/>
      <c r="X129" s="199"/>
    </row>
    <row r="130" spans="1:24" ht="14" x14ac:dyDescent="0.2">
      <c r="A130" s="199"/>
      <c r="B130" s="199"/>
      <c r="C130" s="199"/>
      <c r="D130" s="199"/>
      <c r="E130" s="199"/>
      <c r="F130" s="199"/>
      <c r="G130" s="199"/>
      <c r="H130" s="199"/>
      <c r="I130" s="199"/>
      <c r="J130" s="199"/>
      <c r="K130" s="199"/>
      <c r="L130" s="199"/>
      <c r="M130" s="199"/>
      <c r="N130" s="199"/>
      <c r="O130" s="199"/>
      <c r="P130" s="199"/>
      <c r="Q130" s="199"/>
      <c r="R130" s="199"/>
      <c r="S130" s="199"/>
      <c r="T130" s="199"/>
      <c r="U130" s="199" t="s">
        <v>18038</v>
      </c>
      <c r="V130" s="199"/>
      <c r="W130" s="199"/>
      <c r="X130" s="199"/>
    </row>
    <row r="131" spans="1:24" ht="14" x14ac:dyDescent="0.2">
      <c r="A131" s="199"/>
      <c r="B131" s="199"/>
      <c r="C131" s="199"/>
      <c r="D131" s="199"/>
      <c r="E131" s="199"/>
      <c r="F131" s="199"/>
      <c r="G131" s="199"/>
      <c r="H131" s="199"/>
      <c r="I131" s="199"/>
      <c r="J131" s="199"/>
      <c r="K131" s="199"/>
      <c r="L131" s="199"/>
      <c r="M131" s="199"/>
      <c r="N131" s="199"/>
      <c r="O131" s="199"/>
      <c r="P131" s="199"/>
      <c r="Q131" s="199"/>
      <c r="R131" s="199"/>
      <c r="S131" s="199"/>
      <c r="T131" s="199"/>
      <c r="U131" s="199" t="s">
        <v>18169</v>
      </c>
      <c r="V131" s="199"/>
      <c r="W131" s="199"/>
      <c r="X131" s="199"/>
    </row>
    <row r="132" spans="1:24" ht="14" x14ac:dyDescent="0.2">
      <c r="A132" s="199"/>
      <c r="B132" s="199"/>
      <c r="C132" s="199"/>
      <c r="D132" s="199"/>
      <c r="E132" s="199"/>
      <c r="F132" s="199"/>
      <c r="G132" s="199"/>
      <c r="H132" s="199"/>
      <c r="I132" s="199"/>
      <c r="J132" s="199"/>
      <c r="K132" s="199"/>
      <c r="L132" s="199"/>
      <c r="M132" s="199"/>
      <c r="N132" s="199"/>
      <c r="O132" s="199"/>
      <c r="P132" s="199"/>
      <c r="Q132" s="199"/>
      <c r="R132" s="199"/>
      <c r="S132" s="199"/>
      <c r="T132" s="199"/>
      <c r="U132" s="199" t="s">
        <v>18095</v>
      </c>
      <c r="V132" s="199"/>
      <c r="W132" s="199"/>
      <c r="X132" s="199"/>
    </row>
    <row r="133" spans="1:24" ht="14" x14ac:dyDescent="0.2">
      <c r="A133" s="199"/>
      <c r="B133" s="199"/>
      <c r="C133" s="199"/>
      <c r="D133" s="199"/>
      <c r="E133" s="199"/>
      <c r="F133" s="199"/>
      <c r="G133" s="199"/>
      <c r="H133" s="199"/>
      <c r="I133" s="199"/>
      <c r="J133" s="199"/>
      <c r="K133" s="199"/>
      <c r="L133" s="199"/>
      <c r="M133" s="199"/>
      <c r="N133" s="199"/>
      <c r="O133" s="199"/>
      <c r="P133" s="199"/>
      <c r="Q133" s="199"/>
      <c r="R133" s="199"/>
      <c r="S133" s="199"/>
      <c r="T133" s="199"/>
      <c r="U133" s="199" t="s">
        <v>606</v>
      </c>
      <c r="V133" s="199"/>
      <c r="W133" s="199"/>
      <c r="X133" s="199"/>
    </row>
    <row r="134" spans="1:24" ht="14" x14ac:dyDescent="0.2">
      <c r="A134" s="199"/>
      <c r="B134" s="199"/>
      <c r="C134" s="199"/>
      <c r="D134" s="199"/>
      <c r="E134" s="199"/>
      <c r="F134" s="199"/>
      <c r="G134" s="199"/>
      <c r="H134" s="199"/>
      <c r="I134" s="199"/>
      <c r="J134" s="199"/>
      <c r="K134" s="199"/>
      <c r="L134" s="199"/>
      <c r="M134" s="199"/>
      <c r="N134" s="199"/>
      <c r="O134" s="199"/>
      <c r="P134" s="199"/>
      <c r="Q134" s="199"/>
      <c r="R134" s="199"/>
      <c r="S134" s="199"/>
      <c r="T134" s="199"/>
      <c r="U134" s="199" t="s">
        <v>631</v>
      </c>
      <c r="V134" s="199"/>
      <c r="W134" s="199"/>
      <c r="X134" s="199"/>
    </row>
    <row r="135" spans="1:24" ht="14" x14ac:dyDescent="0.2">
      <c r="A135" s="199"/>
      <c r="B135" s="199"/>
      <c r="C135" s="199"/>
      <c r="D135" s="199"/>
      <c r="E135" s="199"/>
      <c r="F135" s="199"/>
      <c r="G135" s="199"/>
      <c r="H135" s="199"/>
      <c r="I135" s="199"/>
      <c r="J135" s="199"/>
      <c r="K135" s="199"/>
      <c r="L135" s="199"/>
      <c r="M135" s="199"/>
      <c r="N135" s="199"/>
      <c r="O135" s="199"/>
      <c r="P135" s="199"/>
      <c r="Q135" s="199"/>
      <c r="R135" s="199"/>
      <c r="S135" s="199"/>
      <c r="T135" s="199"/>
      <c r="U135" s="199" t="s">
        <v>18046</v>
      </c>
      <c r="V135" s="199"/>
      <c r="W135" s="199"/>
      <c r="X135" s="199"/>
    </row>
    <row r="136" spans="1:24" ht="14" x14ac:dyDescent="0.2">
      <c r="A136" s="199"/>
      <c r="B136" s="199"/>
      <c r="C136" s="199"/>
      <c r="D136" s="199"/>
      <c r="E136" s="199"/>
      <c r="F136" s="199"/>
      <c r="G136" s="199"/>
      <c r="H136" s="199"/>
      <c r="I136" s="199"/>
      <c r="J136" s="199"/>
      <c r="K136" s="199"/>
      <c r="L136" s="199"/>
      <c r="M136" s="199"/>
      <c r="N136" s="199"/>
      <c r="O136" s="199"/>
      <c r="P136" s="199"/>
      <c r="Q136" s="199"/>
      <c r="R136" s="199"/>
      <c r="S136" s="199"/>
      <c r="T136" s="199"/>
      <c r="U136" s="199" t="s">
        <v>18141</v>
      </c>
      <c r="V136" s="199"/>
      <c r="W136" s="199"/>
      <c r="X136" s="199"/>
    </row>
    <row r="137" spans="1:24" ht="14" x14ac:dyDescent="0.2">
      <c r="A137" s="199"/>
      <c r="B137" s="199"/>
      <c r="C137" s="199"/>
      <c r="D137" s="199"/>
      <c r="E137" s="199"/>
      <c r="F137" s="199"/>
      <c r="G137" s="199"/>
      <c r="H137" s="199"/>
      <c r="I137" s="199"/>
      <c r="J137" s="199"/>
      <c r="K137" s="199"/>
      <c r="L137" s="199"/>
      <c r="M137" s="199"/>
      <c r="N137" s="199"/>
      <c r="O137" s="199"/>
      <c r="P137" s="199"/>
      <c r="Q137" s="199"/>
      <c r="R137" s="199"/>
      <c r="S137" s="199"/>
      <c r="T137" s="199"/>
      <c r="U137" s="199" t="s">
        <v>5286</v>
      </c>
      <c r="V137" s="199"/>
      <c r="W137" s="199"/>
      <c r="X137" s="199"/>
    </row>
    <row r="138" spans="1:24" ht="14" x14ac:dyDescent="0.2">
      <c r="A138" s="199"/>
      <c r="B138" s="199"/>
      <c r="C138" s="199"/>
      <c r="D138" s="199"/>
      <c r="E138" s="199"/>
      <c r="F138" s="199"/>
      <c r="G138" s="199"/>
      <c r="H138" s="199"/>
      <c r="I138" s="199"/>
      <c r="J138" s="199"/>
      <c r="K138" s="199"/>
      <c r="L138" s="199"/>
      <c r="M138" s="199"/>
      <c r="N138" s="199"/>
      <c r="O138" s="199"/>
      <c r="P138" s="199"/>
      <c r="Q138" s="199"/>
      <c r="R138" s="199"/>
      <c r="S138" s="199"/>
      <c r="T138" s="199"/>
      <c r="U138" s="199" t="s">
        <v>607</v>
      </c>
      <c r="V138" s="199"/>
      <c r="W138" s="199"/>
      <c r="X138" s="199"/>
    </row>
    <row r="139" spans="1:24" ht="14" x14ac:dyDescent="0.2">
      <c r="A139" s="199"/>
      <c r="B139" s="199"/>
      <c r="C139" s="199"/>
      <c r="D139" s="199"/>
      <c r="E139" s="199"/>
      <c r="F139" s="199"/>
      <c r="G139" s="199"/>
      <c r="H139" s="199"/>
      <c r="I139" s="199"/>
      <c r="J139" s="199"/>
      <c r="K139" s="199"/>
      <c r="L139" s="199"/>
      <c r="M139" s="199"/>
      <c r="N139" s="199"/>
      <c r="O139" s="199"/>
      <c r="P139" s="199"/>
      <c r="Q139" s="199"/>
      <c r="R139" s="199"/>
      <c r="S139" s="199"/>
      <c r="T139" s="199"/>
      <c r="U139" s="199" t="s">
        <v>18040</v>
      </c>
      <c r="V139" s="199"/>
      <c r="W139" s="199"/>
      <c r="X139" s="199"/>
    </row>
    <row r="140" spans="1:24" ht="14" x14ac:dyDescent="0.2">
      <c r="A140" s="199"/>
      <c r="B140" s="199"/>
      <c r="C140" s="199"/>
      <c r="D140" s="199"/>
      <c r="E140" s="199"/>
      <c r="F140" s="199"/>
      <c r="G140" s="199"/>
      <c r="H140" s="199"/>
      <c r="I140" s="199"/>
      <c r="J140" s="199"/>
      <c r="K140" s="199"/>
      <c r="L140" s="199"/>
      <c r="M140" s="199"/>
      <c r="N140" s="199"/>
      <c r="O140" s="199"/>
      <c r="P140" s="199"/>
      <c r="Q140" s="199"/>
      <c r="R140" s="199"/>
      <c r="S140" s="199"/>
      <c r="T140" s="199"/>
      <c r="U140" s="199" t="s">
        <v>18096</v>
      </c>
      <c r="V140" s="199"/>
      <c r="W140" s="199"/>
      <c r="X140" s="199"/>
    </row>
    <row r="141" spans="1:24" ht="14" x14ac:dyDescent="0.2">
      <c r="A141" s="199"/>
      <c r="B141" s="199"/>
      <c r="C141" s="199"/>
      <c r="D141" s="199"/>
      <c r="E141" s="199"/>
      <c r="F141" s="199"/>
      <c r="G141" s="199"/>
      <c r="H141" s="199"/>
      <c r="I141" s="199"/>
      <c r="J141" s="199"/>
      <c r="K141" s="199"/>
      <c r="L141" s="199"/>
      <c r="M141" s="199"/>
      <c r="N141" s="199"/>
      <c r="O141" s="199"/>
      <c r="P141" s="199"/>
      <c r="Q141" s="199"/>
      <c r="R141" s="199"/>
      <c r="S141" s="199"/>
      <c r="T141" s="199"/>
      <c r="U141" s="199" t="s">
        <v>609</v>
      </c>
      <c r="V141" s="199"/>
      <c r="W141" s="199"/>
      <c r="X141" s="199"/>
    </row>
    <row r="142" spans="1:24" ht="14" x14ac:dyDescent="0.2">
      <c r="A142" s="199"/>
      <c r="B142" s="199"/>
      <c r="C142" s="199"/>
      <c r="D142" s="199"/>
      <c r="E142" s="199"/>
      <c r="F142" s="199"/>
      <c r="G142" s="199"/>
      <c r="H142" s="199"/>
      <c r="I142" s="199"/>
      <c r="J142" s="199"/>
      <c r="K142" s="199"/>
      <c r="L142" s="199"/>
      <c r="M142" s="199"/>
      <c r="N142" s="199"/>
      <c r="O142" s="199"/>
      <c r="P142" s="199"/>
      <c r="Q142" s="199"/>
      <c r="R142" s="199"/>
      <c r="S142" s="199"/>
      <c r="T142" s="199"/>
      <c r="U142" s="199" t="s">
        <v>18097</v>
      </c>
      <c r="V142" s="199"/>
      <c r="W142" s="199"/>
      <c r="X142" s="199"/>
    </row>
    <row r="143" spans="1:24" ht="14" x14ac:dyDescent="0.2">
      <c r="A143" s="199"/>
      <c r="B143" s="199"/>
      <c r="C143" s="199"/>
      <c r="D143" s="199"/>
      <c r="E143" s="199"/>
      <c r="F143" s="199"/>
      <c r="G143" s="199"/>
      <c r="H143" s="199"/>
      <c r="I143" s="199"/>
      <c r="J143" s="199"/>
      <c r="K143" s="199"/>
      <c r="L143" s="199"/>
      <c r="M143" s="199"/>
      <c r="N143" s="199"/>
      <c r="O143" s="199"/>
      <c r="P143" s="199"/>
      <c r="Q143" s="199"/>
      <c r="R143" s="199"/>
      <c r="S143" s="199"/>
      <c r="T143" s="199"/>
      <c r="U143" s="199" t="s">
        <v>743</v>
      </c>
      <c r="V143" s="199"/>
      <c r="W143" s="199"/>
      <c r="X143" s="199"/>
    </row>
    <row r="144" spans="1:24" ht="14" x14ac:dyDescent="0.2">
      <c r="A144" s="199"/>
      <c r="B144" s="199"/>
      <c r="C144" s="199"/>
      <c r="D144" s="199"/>
      <c r="E144" s="199"/>
      <c r="F144" s="199"/>
      <c r="G144" s="199"/>
      <c r="H144" s="199"/>
      <c r="I144" s="199"/>
      <c r="J144" s="199"/>
      <c r="K144" s="199"/>
      <c r="L144" s="199"/>
      <c r="M144" s="199"/>
      <c r="N144" s="199"/>
      <c r="O144" s="199"/>
      <c r="P144" s="199"/>
      <c r="Q144" s="199"/>
      <c r="R144" s="199"/>
      <c r="S144" s="199"/>
      <c r="T144" s="199"/>
      <c r="U144" s="199" t="s">
        <v>18098</v>
      </c>
      <c r="V144" s="199"/>
      <c r="W144" s="199"/>
      <c r="X144" s="199"/>
    </row>
    <row r="145" spans="1:24" ht="14" x14ac:dyDescent="0.2">
      <c r="A145" s="199"/>
      <c r="B145" s="199"/>
      <c r="C145" s="199"/>
      <c r="D145" s="199"/>
      <c r="E145" s="199"/>
      <c r="F145" s="199"/>
      <c r="G145" s="199"/>
      <c r="H145" s="199"/>
      <c r="I145" s="199"/>
      <c r="J145" s="199"/>
      <c r="K145" s="199"/>
      <c r="L145" s="199"/>
      <c r="M145" s="199"/>
      <c r="N145" s="199"/>
      <c r="O145" s="199"/>
      <c r="P145" s="199"/>
      <c r="Q145" s="199"/>
      <c r="R145" s="199"/>
      <c r="S145" s="199"/>
      <c r="T145" s="199"/>
      <c r="U145" s="199" t="s">
        <v>558</v>
      </c>
      <c r="V145" s="199"/>
      <c r="W145" s="199"/>
      <c r="X145" s="199"/>
    </row>
    <row r="146" spans="1:24" ht="14" x14ac:dyDescent="0.2">
      <c r="A146" s="199"/>
      <c r="B146" s="199"/>
      <c r="C146" s="199"/>
      <c r="D146" s="199"/>
      <c r="E146" s="199"/>
      <c r="F146" s="199"/>
      <c r="G146" s="199"/>
      <c r="H146" s="199"/>
      <c r="I146" s="199"/>
      <c r="J146" s="199"/>
      <c r="K146" s="199"/>
      <c r="L146" s="199"/>
      <c r="M146" s="199"/>
      <c r="N146" s="199"/>
      <c r="O146" s="199"/>
      <c r="P146" s="199"/>
      <c r="Q146" s="199"/>
      <c r="R146" s="199"/>
      <c r="S146" s="199"/>
      <c r="T146" s="199"/>
      <c r="U146" s="199" t="s">
        <v>515</v>
      </c>
      <c r="V146" s="199"/>
      <c r="W146" s="199"/>
      <c r="X146" s="199"/>
    </row>
    <row r="147" spans="1:24" ht="14" x14ac:dyDescent="0.2">
      <c r="A147" s="199"/>
      <c r="B147" s="199"/>
      <c r="C147" s="199"/>
      <c r="D147" s="199"/>
      <c r="E147" s="199"/>
      <c r="F147" s="199"/>
      <c r="G147" s="199"/>
      <c r="H147" s="199"/>
      <c r="I147" s="199"/>
      <c r="J147" s="199"/>
      <c r="K147" s="199"/>
      <c r="L147" s="199"/>
      <c r="M147" s="199"/>
      <c r="N147" s="199"/>
      <c r="O147" s="199"/>
      <c r="P147" s="199"/>
      <c r="Q147" s="199"/>
      <c r="R147" s="199"/>
      <c r="S147" s="199"/>
      <c r="T147" s="199"/>
      <c r="U147" s="199" t="s">
        <v>733</v>
      </c>
      <c r="V147" s="199"/>
      <c r="W147" s="199"/>
      <c r="X147" s="199"/>
    </row>
    <row r="148" spans="1:24" ht="14" x14ac:dyDescent="0.2">
      <c r="A148" s="199"/>
      <c r="B148" s="199"/>
      <c r="C148" s="199"/>
      <c r="D148" s="199"/>
      <c r="E148" s="199"/>
      <c r="F148" s="199"/>
      <c r="G148" s="199"/>
      <c r="H148" s="199"/>
      <c r="I148" s="199"/>
      <c r="J148" s="199"/>
      <c r="K148" s="199"/>
      <c r="L148" s="199"/>
      <c r="M148" s="199"/>
      <c r="N148" s="199"/>
      <c r="O148" s="199"/>
      <c r="P148" s="199"/>
      <c r="Q148" s="199"/>
      <c r="R148" s="199"/>
      <c r="S148" s="199"/>
      <c r="T148" s="199"/>
      <c r="U148" s="199" t="s">
        <v>18163</v>
      </c>
      <c r="V148" s="199"/>
      <c r="W148" s="199"/>
      <c r="X148" s="199"/>
    </row>
    <row r="149" spans="1:24" ht="14" x14ac:dyDescent="0.2">
      <c r="A149" s="199"/>
      <c r="B149" s="199"/>
      <c r="C149" s="199"/>
      <c r="D149" s="199"/>
      <c r="E149" s="199"/>
      <c r="F149" s="199"/>
      <c r="G149" s="199"/>
      <c r="H149" s="199"/>
      <c r="I149" s="199"/>
      <c r="J149" s="199"/>
      <c r="K149" s="199"/>
      <c r="L149" s="199"/>
      <c r="M149" s="199"/>
      <c r="N149" s="199"/>
      <c r="O149" s="199"/>
      <c r="P149" s="199"/>
      <c r="Q149" s="199"/>
      <c r="R149" s="199"/>
      <c r="S149" s="199"/>
      <c r="T149" s="199"/>
      <c r="U149" s="199" t="s">
        <v>18071</v>
      </c>
      <c r="V149" s="199"/>
      <c r="W149" s="199"/>
      <c r="X149" s="199"/>
    </row>
    <row r="150" spans="1:24" ht="14" x14ac:dyDescent="0.2">
      <c r="A150" s="199"/>
      <c r="B150" s="199"/>
      <c r="C150" s="199"/>
      <c r="D150" s="199"/>
      <c r="E150" s="199"/>
      <c r="F150" s="199"/>
      <c r="G150" s="199"/>
      <c r="H150" s="199"/>
      <c r="I150" s="199"/>
      <c r="J150" s="199"/>
      <c r="K150" s="199"/>
      <c r="L150" s="199"/>
      <c r="M150" s="199"/>
      <c r="N150" s="199"/>
      <c r="O150" s="199"/>
      <c r="P150" s="199"/>
      <c r="Q150" s="199"/>
      <c r="R150" s="199"/>
      <c r="S150" s="199"/>
      <c r="T150" s="199"/>
      <c r="U150" s="199" t="s">
        <v>556</v>
      </c>
      <c r="V150" s="199"/>
      <c r="W150" s="199"/>
      <c r="X150" s="199"/>
    </row>
    <row r="151" spans="1:24" ht="14" x14ac:dyDescent="0.2">
      <c r="A151" s="199"/>
      <c r="B151" s="199"/>
      <c r="C151" s="199"/>
      <c r="D151" s="199"/>
      <c r="E151" s="199"/>
      <c r="F151" s="199"/>
      <c r="G151" s="199"/>
      <c r="H151" s="199"/>
      <c r="I151" s="199"/>
      <c r="J151" s="199"/>
      <c r="K151" s="199"/>
      <c r="L151" s="199"/>
      <c r="M151" s="199"/>
      <c r="N151" s="199"/>
      <c r="O151" s="199"/>
      <c r="P151" s="199"/>
      <c r="Q151" s="199"/>
      <c r="R151" s="199"/>
      <c r="S151" s="199"/>
      <c r="T151" s="199"/>
      <c r="U151" s="199" t="s">
        <v>557</v>
      </c>
      <c r="V151" s="199"/>
      <c r="W151" s="199"/>
      <c r="X151" s="199"/>
    </row>
    <row r="152" spans="1:24" ht="14" x14ac:dyDescent="0.2">
      <c r="A152" s="199"/>
      <c r="B152" s="199"/>
      <c r="C152" s="199"/>
      <c r="D152" s="199"/>
      <c r="E152" s="199"/>
      <c r="F152" s="199"/>
      <c r="G152" s="199"/>
      <c r="H152" s="199"/>
      <c r="I152" s="199"/>
      <c r="J152" s="199"/>
      <c r="K152" s="199"/>
      <c r="L152" s="199"/>
      <c r="M152" s="199"/>
      <c r="N152" s="199"/>
      <c r="O152" s="199"/>
      <c r="P152" s="199"/>
      <c r="Q152" s="199"/>
      <c r="R152" s="199"/>
      <c r="S152" s="199"/>
      <c r="T152" s="199"/>
      <c r="U152" s="199" t="s">
        <v>18150</v>
      </c>
      <c r="V152" s="199"/>
      <c r="W152" s="199"/>
      <c r="X152" s="199"/>
    </row>
    <row r="153" spans="1:24" ht="14" x14ac:dyDescent="0.2">
      <c r="A153" s="199"/>
      <c r="B153" s="199"/>
      <c r="C153" s="199"/>
      <c r="D153" s="199"/>
      <c r="E153" s="199"/>
      <c r="F153" s="199"/>
      <c r="G153" s="199"/>
      <c r="H153" s="199"/>
      <c r="I153" s="199"/>
      <c r="J153" s="199"/>
      <c r="K153" s="199"/>
      <c r="L153" s="199"/>
      <c r="M153" s="199"/>
      <c r="N153" s="199"/>
      <c r="O153" s="199"/>
      <c r="P153" s="199"/>
      <c r="Q153" s="199"/>
      <c r="R153" s="199"/>
      <c r="S153" s="199"/>
      <c r="T153" s="199"/>
      <c r="U153" s="199" t="s">
        <v>555</v>
      </c>
      <c r="V153" s="199"/>
      <c r="W153" s="199"/>
      <c r="X153" s="199"/>
    </row>
    <row r="154" spans="1:24" ht="14" x14ac:dyDescent="0.2">
      <c r="A154" s="199"/>
      <c r="B154" s="199"/>
      <c r="C154" s="199"/>
      <c r="D154" s="199"/>
      <c r="E154" s="199"/>
      <c r="F154" s="199"/>
      <c r="G154" s="199"/>
      <c r="H154" s="199"/>
      <c r="I154" s="199"/>
      <c r="J154" s="199"/>
      <c r="K154" s="199"/>
      <c r="L154" s="199"/>
      <c r="M154" s="199"/>
      <c r="N154" s="199"/>
      <c r="O154" s="199"/>
      <c r="P154" s="199"/>
      <c r="Q154" s="199"/>
      <c r="R154" s="199"/>
      <c r="S154" s="199"/>
      <c r="T154" s="199"/>
      <c r="U154" s="199" t="s">
        <v>18099</v>
      </c>
      <c r="V154" s="199"/>
      <c r="W154" s="199"/>
      <c r="X154" s="199"/>
    </row>
    <row r="155" spans="1:24" ht="14" x14ac:dyDescent="0.2">
      <c r="A155" s="199"/>
      <c r="B155" s="199"/>
      <c r="C155" s="199"/>
      <c r="D155" s="199"/>
      <c r="E155" s="199"/>
      <c r="F155" s="199"/>
      <c r="G155" s="199"/>
      <c r="H155" s="199"/>
      <c r="I155" s="199"/>
      <c r="J155" s="199"/>
      <c r="K155" s="199"/>
      <c r="L155" s="199"/>
      <c r="M155" s="199"/>
      <c r="N155" s="199"/>
      <c r="O155" s="199"/>
      <c r="P155" s="199"/>
      <c r="Q155" s="199"/>
      <c r="R155" s="199"/>
      <c r="S155" s="199"/>
      <c r="T155" s="199"/>
      <c r="U155" s="199" t="s">
        <v>432</v>
      </c>
      <c r="V155" s="199"/>
      <c r="W155" s="199"/>
      <c r="X155" s="199"/>
    </row>
    <row r="156" spans="1:24" ht="14" x14ac:dyDescent="0.2">
      <c r="A156" s="199"/>
      <c r="B156" s="199"/>
      <c r="C156" s="199"/>
      <c r="D156" s="199"/>
      <c r="E156" s="199"/>
      <c r="F156" s="199"/>
      <c r="G156" s="199"/>
      <c r="H156" s="199"/>
      <c r="I156" s="199"/>
      <c r="J156" s="199"/>
      <c r="K156" s="199"/>
      <c r="L156" s="199"/>
      <c r="M156" s="199"/>
      <c r="N156" s="199"/>
      <c r="O156" s="199"/>
      <c r="P156" s="199"/>
      <c r="Q156" s="199"/>
      <c r="R156" s="199"/>
      <c r="S156" s="199"/>
      <c r="T156" s="199"/>
      <c r="U156" s="199" t="s">
        <v>18100</v>
      </c>
      <c r="V156" s="199"/>
      <c r="W156" s="199"/>
      <c r="X156" s="199"/>
    </row>
    <row r="157" spans="1:24" ht="14" x14ac:dyDescent="0.2">
      <c r="A157" s="199"/>
      <c r="B157" s="199"/>
      <c r="C157" s="199"/>
      <c r="D157" s="199"/>
      <c r="E157" s="199"/>
      <c r="F157" s="199"/>
      <c r="G157" s="199"/>
      <c r="H157" s="199"/>
      <c r="I157" s="199"/>
      <c r="J157" s="199"/>
      <c r="K157" s="199"/>
      <c r="L157" s="199"/>
      <c r="M157" s="199"/>
      <c r="N157" s="199"/>
      <c r="O157" s="199"/>
      <c r="P157" s="199"/>
      <c r="Q157" s="199"/>
      <c r="R157" s="199"/>
      <c r="S157" s="199"/>
      <c r="T157" s="199"/>
      <c r="U157" s="199" t="s">
        <v>583</v>
      </c>
      <c r="V157" s="199"/>
      <c r="W157" s="199"/>
      <c r="X157" s="199"/>
    </row>
    <row r="158" spans="1:24" ht="14" x14ac:dyDescent="0.2">
      <c r="A158" s="199"/>
      <c r="B158" s="199"/>
      <c r="C158" s="199"/>
      <c r="D158" s="199"/>
      <c r="E158" s="199"/>
      <c r="F158" s="199"/>
      <c r="G158" s="199"/>
      <c r="H158" s="199"/>
      <c r="I158" s="199"/>
      <c r="J158" s="199"/>
      <c r="K158" s="199"/>
      <c r="L158" s="199"/>
      <c r="M158" s="199"/>
      <c r="N158" s="199"/>
      <c r="O158" s="199"/>
      <c r="P158" s="199"/>
      <c r="Q158" s="199"/>
      <c r="R158" s="199"/>
      <c r="S158" s="199"/>
      <c r="T158" s="199"/>
      <c r="U158" s="199" t="s">
        <v>674</v>
      </c>
      <c r="V158" s="199"/>
      <c r="W158" s="199"/>
      <c r="X158" s="199"/>
    </row>
    <row r="159" spans="1:24" ht="14" x14ac:dyDescent="0.2">
      <c r="A159" s="199"/>
      <c r="B159" s="199"/>
      <c r="C159" s="199"/>
      <c r="D159" s="199"/>
      <c r="E159" s="199"/>
      <c r="F159" s="199"/>
      <c r="G159" s="199"/>
      <c r="H159" s="199"/>
      <c r="I159" s="199"/>
      <c r="J159" s="199"/>
      <c r="K159" s="199"/>
      <c r="L159" s="199"/>
      <c r="M159" s="199"/>
      <c r="N159" s="199"/>
      <c r="O159" s="199"/>
      <c r="P159" s="199"/>
      <c r="Q159" s="199"/>
      <c r="R159" s="199"/>
      <c r="S159" s="199"/>
      <c r="T159" s="199"/>
      <c r="U159" s="199" t="s">
        <v>585</v>
      </c>
      <c r="V159" s="199"/>
      <c r="W159" s="199"/>
      <c r="X159" s="199"/>
    </row>
    <row r="160" spans="1:24" ht="14" x14ac:dyDescent="0.2">
      <c r="A160" s="199"/>
      <c r="B160" s="199"/>
      <c r="C160" s="199"/>
      <c r="D160" s="199"/>
      <c r="E160" s="199"/>
      <c r="F160" s="199"/>
      <c r="G160" s="199"/>
      <c r="H160" s="199"/>
      <c r="I160" s="199"/>
      <c r="J160" s="199"/>
      <c r="K160" s="199"/>
      <c r="L160" s="199"/>
      <c r="M160" s="199"/>
      <c r="N160" s="199"/>
      <c r="O160" s="199"/>
      <c r="P160" s="199"/>
      <c r="Q160" s="199"/>
      <c r="R160" s="199"/>
      <c r="S160" s="199"/>
      <c r="T160" s="199"/>
      <c r="U160" s="199" t="s">
        <v>18101</v>
      </c>
      <c r="V160" s="199"/>
      <c r="W160" s="199"/>
      <c r="X160" s="199"/>
    </row>
    <row r="161" spans="1:24" ht="14" x14ac:dyDescent="0.2">
      <c r="A161" s="199"/>
      <c r="B161" s="199"/>
      <c r="C161" s="199"/>
      <c r="D161" s="199"/>
      <c r="E161" s="199"/>
      <c r="F161" s="199"/>
      <c r="G161" s="199"/>
      <c r="H161" s="199"/>
      <c r="I161" s="199"/>
      <c r="J161" s="199"/>
      <c r="K161" s="199"/>
      <c r="L161" s="199"/>
      <c r="M161" s="199"/>
      <c r="N161" s="199"/>
      <c r="O161" s="199"/>
      <c r="P161" s="199"/>
      <c r="Q161" s="199"/>
      <c r="R161" s="199"/>
      <c r="S161" s="199"/>
      <c r="T161" s="199"/>
      <c r="U161" s="199" t="s">
        <v>559</v>
      </c>
      <c r="V161" s="199"/>
      <c r="W161" s="199"/>
      <c r="X161" s="199"/>
    </row>
    <row r="162" spans="1:24" ht="14" x14ac:dyDescent="0.2">
      <c r="A162" s="199"/>
      <c r="B162" s="199"/>
      <c r="C162" s="199"/>
      <c r="D162" s="199"/>
      <c r="E162" s="199"/>
      <c r="F162" s="199"/>
      <c r="G162" s="199"/>
      <c r="H162" s="199"/>
      <c r="I162" s="199"/>
      <c r="J162" s="199"/>
      <c r="K162" s="199"/>
      <c r="L162" s="199"/>
      <c r="M162" s="199"/>
      <c r="N162" s="199"/>
      <c r="O162" s="199"/>
      <c r="P162" s="199"/>
      <c r="Q162" s="199"/>
      <c r="R162" s="199"/>
      <c r="S162" s="199"/>
      <c r="T162" s="199"/>
      <c r="U162" s="199" t="s">
        <v>574</v>
      </c>
      <c r="V162" s="199"/>
      <c r="W162" s="199"/>
      <c r="X162" s="199"/>
    </row>
    <row r="163" spans="1:24" ht="14" x14ac:dyDescent="0.2">
      <c r="A163" s="199"/>
      <c r="B163" s="199"/>
      <c r="C163" s="199"/>
      <c r="D163" s="199"/>
      <c r="E163" s="199"/>
      <c r="F163" s="199"/>
      <c r="G163" s="199"/>
      <c r="H163" s="199"/>
      <c r="I163" s="199"/>
      <c r="J163" s="199"/>
      <c r="K163" s="199"/>
      <c r="L163" s="199"/>
      <c r="M163" s="199"/>
      <c r="N163" s="199"/>
      <c r="O163" s="199"/>
      <c r="P163" s="199"/>
      <c r="Q163" s="199"/>
      <c r="R163" s="199"/>
      <c r="S163" s="199"/>
      <c r="T163" s="199"/>
      <c r="U163" s="199" t="s">
        <v>686</v>
      </c>
      <c r="V163" s="199"/>
      <c r="W163" s="199"/>
      <c r="X163" s="199"/>
    </row>
    <row r="164" spans="1:24" ht="14" x14ac:dyDescent="0.2">
      <c r="A164" s="199"/>
      <c r="B164" s="199"/>
      <c r="C164" s="199"/>
      <c r="D164" s="199"/>
      <c r="E164" s="199"/>
      <c r="F164" s="199"/>
      <c r="G164" s="199"/>
      <c r="H164" s="199"/>
      <c r="I164" s="199"/>
      <c r="J164" s="199"/>
      <c r="K164" s="199"/>
      <c r="L164" s="199"/>
      <c r="M164" s="199"/>
      <c r="N164" s="199"/>
      <c r="O164" s="199"/>
      <c r="P164" s="199"/>
      <c r="Q164" s="199"/>
      <c r="R164" s="199"/>
      <c r="S164" s="199"/>
      <c r="T164" s="199"/>
      <c r="U164" s="199" t="s">
        <v>687</v>
      </c>
      <c r="V164" s="199"/>
      <c r="W164" s="199"/>
      <c r="X164" s="199"/>
    </row>
    <row r="165" spans="1:24" ht="14" x14ac:dyDescent="0.2">
      <c r="A165" s="199"/>
      <c r="B165" s="199"/>
      <c r="C165" s="199"/>
      <c r="D165" s="199"/>
      <c r="E165" s="199"/>
      <c r="F165" s="199"/>
      <c r="G165" s="199"/>
      <c r="H165" s="199"/>
      <c r="I165" s="199"/>
      <c r="J165" s="199"/>
      <c r="K165" s="199"/>
      <c r="L165" s="199"/>
      <c r="M165" s="199"/>
      <c r="N165" s="199"/>
      <c r="O165" s="199"/>
      <c r="P165" s="199"/>
      <c r="Q165" s="199"/>
      <c r="R165" s="199"/>
      <c r="S165" s="199"/>
      <c r="T165" s="199"/>
      <c r="U165" s="199" t="s">
        <v>18063</v>
      </c>
      <c r="V165" s="199"/>
      <c r="W165" s="199"/>
      <c r="X165" s="199"/>
    </row>
    <row r="166" spans="1:24" ht="14" x14ac:dyDescent="0.2">
      <c r="A166" s="199"/>
      <c r="B166" s="199"/>
      <c r="C166" s="199"/>
      <c r="D166" s="199"/>
      <c r="E166" s="199"/>
      <c r="F166" s="199"/>
      <c r="G166" s="199"/>
      <c r="H166" s="199"/>
      <c r="I166" s="199"/>
      <c r="J166" s="199"/>
      <c r="K166" s="199"/>
      <c r="L166" s="199"/>
      <c r="M166" s="199"/>
      <c r="N166" s="199"/>
      <c r="O166" s="199"/>
      <c r="P166" s="199"/>
      <c r="Q166" s="199"/>
      <c r="R166" s="199"/>
      <c r="S166" s="199"/>
      <c r="T166" s="199"/>
      <c r="U166" s="199" t="s">
        <v>576</v>
      </c>
      <c r="V166" s="199"/>
      <c r="W166" s="199"/>
      <c r="X166" s="199"/>
    </row>
    <row r="167" spans="1:24" ht="14" x14ac:dyDescent="0.2">
      <c r="A167" s="199"/>
      <c r="B167" s="199"/>
      <c r="C167" s="199"/>
      <c r="D167" s="199"/>
      <c r="E167" s="199"/>
      <c r="F167" s="199"/>
      <c r="G167" s="199"/>
      <c r="H167" s="199"/>
      <c r="I167" s="199"/>
      <c r="J167" s="199"/>
      <c r="K167" s="199"/>
      <c r="L167" s="199"/>
      <c r="M167" s="199"/>
      <c r="N167" s="199"/>
      <c r="O167" s="199"/>
      <c r="P167" s="199"/>
      <c r="Q167" s="199"/>
      <c r="R167" s="199"/>
      <c r="S167" s="199"/>
      <c r="T167" s="199"/>
      <c r="U167" s="199" t="s">
        <v>560</v>
      </c>
      <c r="V167" s="199"/>
      <c r="W167" s="199"/>
      <c r="X167" s="199"/>
    </row>
    <row r="168" spans="1:24" ht="14" x14ac:dyDescent="0.2">
      <c r="A168" s="199"/>
      <c r="B168" s="199"/>
      <c r="C168" s="199"/>
      <c r="D168" s="199"/>
      <c r="E168" s="199"/>
      <c r="F168" s="199"/>
      <c r="G168" s="199"/>
      <c r="H168" s="199"/>
      <c r="I168" s="199"/>
      <c r="J168" s="199"/>
      <c r="K168" s="199"/>
      <c r="L168" s="199"/>
      <c r="M168" s="199"/>
      <c r="N168" s="199"/>
      <c r="O168" s="199"/>
      <c r="P168" s="199"/>
      <c r="Q168" s="199"/>
      <c r="R168" s="199"/>
      <c r="S168" s="199"/>
      <c r="T168" s="199"/>
      <c r="U168" s="199" t="s">
        <v>561</v>
      </c>
      <c r="V168" s="199"/>
      <c r="W168" s="199"/>
      <c r="X168" s="199"/>
    </row>
    <row r="169" spans="1:24" ht="14" x14ac:dyDescent="0.2">
      <c r="A169" s="199"/>
      <c r="B169" s="199"/>
      <c r="C169" s="199"/>
      <c r="D169" s="199"/>
      <c r="E169" s="199"/>
      <c r="F169" s="199"/>
      <c r="G169" s="199"/>
      <c r="H169" s="199"/>
      <c r="I169" s="199"/>
      <c r="J169" s="199"/>
      <c r="K169" s="199"/>
      <c r="L169" s="199"/>
      <c r="M169" s="199"/>
      <c r="N169" s="199"/>
      <c r="O169" s="199"/>
      <c r="P169" s="199"/>
      <c r="Q169" s="199"/>
      <c r="R169" s="199"/>
      <c r="S169" s="199"/>
      <c r="T169" s="199"/>
      <c r="U169" s="199" t="s">
        <v>563</v>
      </c>
      <c r="V169" s="199"/>
      <c r="W169" s="199"/>
      <c r="X169" s="199"/>
    </row>
    <row r="170" spans="1:24" ht="14" x14ac:dyDescent="0.2">
      <c r="A170" s="199"/>
      <c r="B170" s="199"/>
      <c r="C170" s="199"/>
      <c r="D170" s="199"/>
      <c r="E170" s="199"/>
      <c r="F170" s="199"/>
      <c r="G170" s="199"/>
      <c r="H170" s="199"/>
      <c r="I170" s="199"/>
      <c r="J170" s="199"/>
      <c r="K170" s="199"/>
      <c r="L170" s="199"/>
      <c r="M170" s="199"/>
      <c r="N170" s="199"/>
      <c r="O170" s="199"/>
      <c r="P170" s="199"/>
      <c r="Q170" s="199"/>
      <c r="R170" s="199"/>
      <c r="S170" s="199"/>
      <c r="T170" s="199"/>
      <c r="U170" s="199" t="s">
        <v>562</v>
      </c>
      <c r="V170" s="199"/>
      <c r="W170" s="199"/>
      <c r="X170" s="199"/>
    </row>
    <row r="171" spans="1:24" ht="14" x14ac:dyDescent="0.2">
      <c r="A171" s="199"/>
      <c r="B171" s="199"/>
      <c r="C171" s="199"/>
      <c r="D171" s="199"/>
      <c r="E171" s="199"/>
      <c r="F171" s="199"/>
      <c r="G171" s="199"/>
      <c r="H171" s="199"/>
      <c r="I171" s="199"/>
      <c r="J171" s="199"/>
      <c r="K171" s="199"/>
      <c r="L171" s="199"/>
      <c r="M171" s="199"/>
      <c r="N171" s="199"/>
      <c r="O171" s="199"/>
      <c r="P171" s="199"/>
      <c r="Q171" s="199"/>
      <c r="R171" s="199"/>
      <c r="S171" s="199"/>
      <c r="T171" s="199"/>
      <c r="U171" s="199" t="s">
        <v>582</v>
      </c>
      <c r="V171" s="199"/>
      <c r="W171" s="199"/>
      <c r="X171" s="199"/>
    </row>
    <row r="172" spans="1:24" ht="14" x14ac:dyDescent="0.2">
      <c r="A172" s="199"/>
      <c r="B172" s="199"/>
      <c r="C172" s="199"/>
      <c r="D172" s="199"/>
      <c r="E172" s="199"/>
      <c r="F172" s="199"/>
      <c r="G172" s="199"/>
      <c r="H172" s="199"/>
      <c r="I172" s="199"/>
      <c r="J172" s="199"/>
      <c r="K172" s="199"/>
      <c r="L172" s="199"/>
      <c r="M172" s="199"/>
      <c r="N172" s="199"/>
      <c r="O172" s="199"/>
      <c r="P172" s="199"/>
      <c r="Q172" s="199"/>
      <c r="R172" s="199"/>
      <c r="S172" s="199"/>
      <c r="T172" s="199"/>
      <c r="U172" s="199" t="s">
        <v>584</v>
      </c>
      <c r="V172" s="199"/>
      <c r="W172" s="199"/>
      <c r="X172" s="199"/>
    </row>
    <row r="173" spans="1:24" ht="14" x14ac:dyDescent="0.2">
      <c r="A173" s="199"/>
      <c r="B173" s="199"/>
      <c r="C173" s="199"/>
      <c r="D173" s="199"/>
      <c r="E173" s="199"/>
      <c r="F173" s="199"/>
      <c r="G173" s="199"/>
      <c r="H173" s="199"/>
      <c r="I173" s="199"/>
      <c r="J173" s="199"/>
      <c r="K173" s="199"/>
      <c r="L173" s="199"/>
      <c r="M173" s="199"/>
      <c r="N173" s="199"/>
      <c r="O173" s="199"/>
      <c r="P173" s="199"/>
      <c r="Q173" s="199"/>
      <c r="R173" s="199"/>
      <c r="S173" s="199"/>
      <c r="T173" s="199"/>
      <c r="U173" s="199" t="s">
        <v>564</v>
      </c>
      <c r="V173" s="199"/>
      <c r="W173" s="199"/>
      <c r="X173" s="199"/>
    </row>
    <row r="174" spans="1:24" ht="14" x14ac:dyDescent="0.2">
      <c r="A174" s="199"/>
      <c r="B174" s="199"/>
      <c r="C174" s="199"/>
      <c r="D174" s="199"/>
      <c r="E174" s="199"/>
      <c r="F174" s="199"/>
      <c r="G174" s="199"/>
      <c r="H174" s="199"/>
      <c r="I174" s="199"/>
      <c r="J174" s="199"/>
      <c r="K174" s="199"/>
      <c r="L174" s="199"/>
      <c r="M174" s="199"/>
      <c r="N174" s="199"/>
      <c r="O174" s="199"/>
      <c r="P174" s="199"/>
      <c r="Q174" s="199"/>
      <c r="R174" s="199"/>
      <c r="S174" s="199"/>
      <c r="T174" s="199"/>
      <c r="U174" s="199" t="s">
        <v>572</v>
      </c>
      <c r="V174" s="199"/>
      <c r="W174" s="199"/>
      <c r="X174" s="199"/>
    </row>
    <row r="175" spans="1:24" ht="14" x14ac:dyDescent="0.2">
      <c r="A175" s="199"/>
      <c r="B175" s="199"/>
      <c r="C175" s="199"/>
      <c r="D175" s="199"/>
      <c r="E175" s="199"/>
      <c r="F175" s="199"/>
      <c r="G175" s="199"/>
      <c r="H175" s="199"/>
      <c r="I175" s="199"/>
      <c r="J175" s="199"/>
      <c r="K175" s="199"/>
      <c r="L175" s="199"/>
      <c r="M175" s="199"/>
      <c r="N175" s="199"/>
      <c r="O175" s="199"/>
      <c r="P175" s="199"/>
      <c r="Q175" s="199"/>
      <c r="R175" s="199"/>
      <c r="S175" s="199"/>
      <c r="T175" s="199"/>
      <c r="U175" s="199" t="s">
        <v>570</v>
      </c>
      <c r="V175" s="199"/>
      <c r="W175" s="199"/>
      <c r="X175" s="199"/>
    </row>
    <row r="176" spans="1:24" ht="14" x14ac:dyDescent="0.2">
      <c r="A176" s="199"/>
      <c r="B176" s="199"/>
      <c r="C176" s="199"/>
      <c r="D176" s="199"/>
      <c r="E176" s="199"/>
      <c r="F176" s="199"/>
      <c r="G176" s="199"/>
      <c r="H176" s="199"/>
      <c r="I176" s="199"/>
      <c r="J176" s="199"/>
      <c r="K176" s="199"/>
      <c r="L176" s="199"/>
      <c r="M176" s="199"/>
      <c r="N176" s="199"/>
      <c r="O176" s="199"/>
      <c r="P176" s="199"/>
      <c r="Q176" s="199"/>
      <c r="R176" s="199"/>
      <c r="S176" s="199"/>
      <c r="T176" s="199"/>
      <c r="U176" s="199" t="s">
        <v>575</v>
      </c>
      <c r="V176" s="199"/>
      <c r="W176" s="199"/>
      <c r="X176" s="199"/>
    </row>
    <row r="177" spans="1:24" ht="14" x14ac:dyDescent="0.2">
      <c r="A177" s="199"/>
      <c r="B177" s="199"/>
      <c r="C177" s="199"/>
      <c r="D177" s="199"/>
      <c r="E177" s="199"/>
      <c r="F177" s="199"/>
      <c r="G177" s="199"/>
      <c r="H177" s="199"/>
      <c r="I177" s="199"/>
      <c r="J177" s="199"/>
      <c r="K177" s="199"/>
      <c r="L177" s="199"/>
      <c r="M177" s="199"/>
      <c r="N177" s="199"/>
      <c r="O177" s="199"/>
      <c r="P177" s="199"/>
      <c r="Q177" s="199"/>
      <c r="R177" s="199"/>
      <c r="S177" s="199"/>
      <c r="T177" s="199"/>
      <c r="U177" s="199" t="s">
        <v>620</v>
      </c>
      <c r="V177" s="199"/>
      <c r="W177" s="199"/>
      <c r="X177" s="199"/>
    </row>
    <row r="178" spans="1:24" ht="14" x14ac:dyDescent="0.2">
      <c r="A178" s="199"/>
      <c r="B178" s="199"/>
      <c r="C178" s="199"/>
      <c r="D178" s="199"/>
      <c r="E178" s="199"/>
      <c r="F178" s="199"/>
      <c r="G178" s="199"/>
      <c r="H178" s="199"/>
      <c r="I178" s="199"/>
      <c r="J178" s="199"/>
      <c r="K178" s="199"/>
      <c r="L178" s="199"/>
      <c r="M178" s="199"/>
      <c r="N178" s="199"/>
      <c r="O178" s="199"/>
      <c r="P178" s="199"/>
      <c r="Q178" s="199"/>
      <c r="R178" s="199"/>
      <c r="S178" s="199"/>
      <c r="T178" s="199"/>
      <c r="U178" s="199" t="s">
        <v>568</v>
      </c>
      <c r="V178" s="199"/>
      <c r="W178" s="199"/>
      <c r="X178" s="199"/>
    </row>
    <row r="179" spans="1:24" ht="14" x14ac:dyDescent="0.2">
      <c r="A179" s="199"/>
      <c r="B179" s="199"/>
      <c r="C179" s="199"/>
      <c r="D179" s="199"/>
      <c r="E179" s="199"/>
      <c r="F179" s="199"/>
      <c r="G179" s="199"/>
      <c r="H179" s="199"/>
      <c r="I179" s="199"/>
      <c r="J179" s="199"/>
      <c r="K179" s="199"/>
      <c r="L179" s="199"/>
      <c r="M179" s="199"/>
      <c r="N179" s="199"/>
      <c r="O179" s="199"/>
      <c r="P179" s="199"/>
      <c r="Q179" s="199"/>
      <c r="R179" s="199"/>
      <c r="S179" s="199"/>
      <c r="T179" s="199"/>
      <c r="U179" s="199" t="s">
        <v>18170</v>
      </c>
      <c r="V179" s="199"/>
      <c r="W179" s="199"/>
      <c r="X179" s="199"/>
    </row>
    <row r="180" spans="1:24" ht="14" x14ac:dyDescent="0.2">
      <c r="A180" s="199"/>
      <c r="B180" s="199"/>
      <c r="C180" s="199"/>
      <c r="D180" s="199"/>
      <c r="E180" s="199"/>
      <c r="F180" s="199"/>
      <c r="G180" s="199"/>
      <c r="H180" s="199"/>
      <c r="I180" s="199"/>
      <c r="J180" s="199"/>
      <c r="K180" s="199"/>
      <c r="L180" s="199"/>
      <c r="M180" s="199"/>
      <c r="N180" s="199"/>
      <c r="O180" s="199"/>
      <c r="P180" s="199"/>
      <c r="Q180" s="199"/>
      <c r="R180" s="199"/>
      <c r="S180" s="199"/>
      <c r="T180" s="199"/>
      <c r="U180" s="199" t="s">
        <v>18164</v>
      </c>
      <c r="V180" s="199"/>
      <c r="W180" s="199"/>
      <c r="X180" s="199"/>
    </row>
    <row r="181" spans="1:24" ht="14" x14ac:dyDescent="0.2">
      <c r="A181" s="199"/>
      <c r="B181" s="199"/>
      <c r="C181" s="199"/>
      <c r="D181" s="199"/>
      <c r="E181" s="199"/>
      <c r="F181" s="199"/>
      <c r="G181" s="199"/>
      <c r="H181" s="199"/>
      <c r="I181" s="199"/>
      <c r="J181" s="199"/>
      <c r="K181" s="199"/>
      <c r="L181" s="199"/>
      <c r="M181" s="199"/>
      <c r="N181" s="199"/>
      <c r="O181" s="199"/>
      <c r="P181" s="199"/>
      <c r="Q181" s="199"/>
      <c r="R181" s="199"/>
      <c r="S181" s="199"/>
      <c r="T181" s="199"/>
      <c r="U181" s="199" t="s">
        <v>18139</v>
      </c>
      <c r="V181" s="199"/>
      <c r="W181" s="199"/>
      <c r="X181" s="199"/>
    </row>
    <row r="182" spans="1:24" ht="14" x14ac:dyDescent="0.2">
      <c r="A182" s="199"/>
      <c r="B182" s="199"/>
      <c r="C182" s="199"/>
      <c r="D182" s="199"/>
      <c r="E182" s="199"/>
      <c r="F182" s="199"/>
      <c r="G182" s="199"/>
      <c r="H182" s="199"/>
      <c r="I182" s="199"/>
      <c r="J182" s="199"/>
      <c r="K182" s="199"/>
      <c r="L182" s="199"/>
      <c r="M182" s="199"/>
      <c r="N182" s="199"/>
      <c r="O182" s="199"/>
      <c r="P182" s="199"/>
      <c r="Q182" s="199"/>
      <c r="R182" s="199"/>
      <c r="S182" s="199"/>
      <c r="T182" s="199"/>
      <c r="U182" s="199" t="s">
        <v>586</v>
      </c>
      <c r="V182" s="199"/>
      <c r="W182" s="199"/>
      <c r="X182" s="199"/>
    </row>
    <row r="183" spans="1:24" ht="14" x14ac:dyDescent="0.2">
      <c r="A183" s="199"/>
      <c r="B183" s="199"/>
      <c r="C183" s="199"/>
      <c r="D183" s="199"/>
      <c r="E183" s="199"/>
      <c r="F183" s="199"/>
      <c r="G183" s="199"/>
      <c r="H183" s="199"/>
      <c r="I183" s="199"/>
      <c r="J183" s="199"/>
      <c r="K183" s="199"/>
      <c r="L183" s="199"/>
      <c r="M183" s="199"/>
      <c r="N183" s="199"/>
      <c r="O183" s="199"/>
      <c r="P183" s="199"/>
      <c r="Q183" s="199"/>
      <c r="R183" s="199"/>
      <c r="S183" s="199"/>
      <c r="T183" s="199"/>
      <c r="U183" s="199" t="s">
        <v>567</v>
      </c>
      <c r="V183" s="199"/>
      <c r="W183" s="199"/>
      <c r="X183" s="199"/>
    </row>
    <row r="184" spans="1:24" ht="14" x14ac:dyDescent="0.2">
      <c r="A184" s="199"/>
      <c r="B184" s="199"/>
      <c r="C184" s="199"/>
      <c r="D184" s="199"/>
      <c r="E184" s="199"/>
      <c r="F184" s="199"/>
      <c r="G184" s="199"/>
      <c r="H184" s="199"/>
      <c r="I184" s="199"/>
      <c r="J184" s="199"/>
      <c r="K184" s="199"/>
      <c r="L184" s="199"/>
      <c r="M184" s="199"/>
      <c r="N184" s="199"/>
      <c r="O184" s="199"/>
      <c r="P184" s="199"/>
      <c r="Q184" s="199"/>
      <c r="R184" s="199"/>
      <c r="S184" s="199"/>
      <c r="T184" s="199"/>
      <c r="U184" s="199" t="s">
        <v>569</v>
      </c>
      <c r="V184" s="199"/>
      <c r="W184" s="199"/>
      <c r="X184" s="199"/>
    </row>
    <row r="185" spans="1:24" ht="14" x14ac:dyDescent="0.2">
      <c r="A185" s="199"/>
      <c r="B185" s="199"/>
      <c r="C185" s="199"/>
      <c r="D185" s="199"/>
      <c r="E185" s="199"/>
      <c r="F185" s="199"/>
      <c r="G185" s="199"/>
      <c r="H185" s="199"/>
      <c r="I185" s="199"/>
      <c r="J185" s="199"/>
      <c r="K185" s="199"/>
      <c r="L185" s="199"/>
      <c r="M185" s="199"/>
      <c r="N185" s="199"/>
      <c r="O185" s="199"/>
      <c r="P185" s="199"/>
      <c r="Q185" s="199"/>
      <c r="R185" s="199"/>
      <c r="S185" s="199"/>
      <c r="T185" s="199"/>
      <c r="U185" s="199" t="s">
        <v>565</v>
      </c>
      <c r="V185" s="199"/>
      <c r="W185" s="199"/>
      <c r="X185" s="199"/>
    </row>
    <row r="186" spans="1:24" ht="14" x14ac:dyDescent="0.2">
      <c r="A186" s="199"/>
      <c r="B186" s="199"/>
      <c r="C186" s="199"/>
      <c r="D186" s="199"/>
      <c r="E186" s="199"/>
      <c r="F186" s="199"/>
      <c r="G186" s="199"/>
      <c r="H186" s="199"/>
      <c r="I186" s="199"/>
      <c r="J186" s="199"/>
      <c r="K186" s="199"/>
      <c r="L186" s="199"/>
      <c r="M186" s="199"/>
      <c r="N186" s="199"/>
      <c r="O186" s="199"/>
      <c r="P186" s="199"/>
      <c r="Q186" s="199"/>
      <c r="R186" s="199"/>
      <c r="S186" s="199"/>
      <c r="T186" s="199"/>
      <c r="U186" s="199" t="s">
        <v>566</v>
      </c>
      <c r="V186" s="199"/>
      <c r="W186" s="199"/>
      <c r="X186" s="199"/>
    </row>
    <row r="187" spans="1:24" ht="14" x14ac:dyDescent="0.2">
      <c r="A187" s="199"/>
      <c r="B187" s="199"/>
      <c r="C187" s="199"/>
      <c r="D187" s="199"/>
      <c r="E187" s="199"/>
      <c r="F187" s="199"/>
      <c r="G187" s="199"/>
      <c r="H187" s="199"/>
      <c r="I187" s="199"/>
      <c r="J187" s="199"/>
      <c r="K187" s="199"/>
      <c r="L187" s="199"/>
      <c r="M187" s="199"/>
      <c r="N187" s="199"/>
      <c r="O187" s="199"/>
      <c r="P187" s="199"/>
      <c r="Q187" s="199"/>
      <c r="R187" s="199"/>
      <c r="S187" s="199"/>
      <c r="T187" s="199"/>
      <c r="U187" s="199" t="s">
        <v>571</v>
      </c>
      <c r="V187" s="199"/>
      <c r="W187" s="199"/>
      <c r="X187" s="199"/>
    </row>
    <row r="188" spans="1:24" ht="14" x14ac:dyDescent="0.2">
      <c r="A188" s="199"/>
      <c r="B188" s="199"/>
      <c r="C188" s="199"/>
      <c r="D188" s="199"/>
      <c r="E188" s="199"/>
      <c r="F188" s="199"/>
      <c r="G188" s="199"/>
      <c r="H188" s="199"/>
      <c r="I188" s="199"/>
      <c r="J188" s="199"/>
      <c r="K188" s="199"/>
      <c r="L188" s="199"/>
      <c r="M188" s="199"/>
      <c r="N188" s="199"/>
      <c r="O188" s="199"/>
      <c r="P188" s="199"/>
      <c r="Q188" s="199"/>
      <c r="R188" s="199"/>
      <c r="S188" s="199"/>
      <c r="T188" s="199"/>
      <c r="U188" s="199" t="s">
        <v>573</v>
      </c>
      <c r="V188" s="199"/>
      <c r="W188" s="199"/>
      <c r="X188" s="199"/>
    </row>
    <row r="189" spans="1:24" ht="14" x14ac:dyDescent="0.2">
      <c r="A189" s="199"/>
      <c r="B189" s="199"/>
      <c r="C189" s="199"/>
      <c r="D189" s="199"/>
      <c r="E189" s="199"/>
      <c r="F189" s="199"/>
      <c r="G189" s="199"/>
      <c r="H189" s="199"/>
      <c r="I189" s="199"/>
      <c r="J189" s="199"/>
      <c r="K189" s="199"/>
      <c r="L189" s="199"/>
      <c r="M189" s="199"/>
      <c r="N189" s="199"/>
      <c r="O189" s="199"/>
      <c r="P189" s="199"/>
      <c r="Q189" s="199"/>
      <c r="R189" s="199"/>
      <c r="S189" s="199"/>
      <c r="T189" s="199"/>
      <c r="U189" s="199" t="s">
        <v>688</v>
      </c>
      <c r="V189" s="199"/>
      <c r="W189" s="199"/>
      <c r="X189" s="199"/>
    </row>
    <row r="190" spans="1:24" ht="14" x14ac:dyDescent="0.2">
      <c r="A190" s="199"/>
      <c r="B190" s="199"/>
      <c r="C190" s="199"/>
      <c r="D190" s="199"/>
      <c r="E190" s="199"/>
      <c r="F190" s="199"/>
      <c r="G190" s="199"/>
      <c r="H190" s="199"/>
      <c r="I190" s="199"/>
      <c r="J190" s="199"/>
      <c r="K190" s="199"/>
      <c r="L190" s="199"/>
      <c r="M190" s="199"/>
      <c r="N190" s="199"/>
      <c r="O190" s="199"/>
      <c r="P190" s="199"/>
      <c r="Q190" s="199"/>
      <c r="R190" s="199"/>
      <c r="S190" s="199"/>
      <c r="T190" s="199"/>
      <c r="U190" s="199" t="s">
        <v>18102</v>
      </c>
      <c r="V190" s="199"/>
      <c r="W190" s="199"/>
      <c r="X190" s="199"/>
    </row>
    <row r="191" spans="1:24" ht="14" x14ac:dyDescent="0.2">
      <c r="A191" s="199"/>
      <c r="B191" s="199"/>
      <c r="C191" s="199"/>
      <c r="D191" s="199"/>
      <c r="E191" s="199"/>
      <c r="F191" s="199"/>
      <c r="G191" s="199"/>
      <c r="H191" s="199"/>
      <c r="I191" s="199"/>
      <c r="J191" s="199"/>
      <c r="K191" s="199"/>
      <c r="L191" s="199"/>
      <c r="M191" s="199"/>
      <c r="N191" s="199"/>
      <c r="O191" s="199"/>
      <c r="P191" s="199"/>
      <c r="Q191" s="199"/>
      <c r="R191" s="199"/>
      <c r="S191" s="199"/>
      <c r="T191" s="199"/>
      <c r="U191" s="199" t="s">
        <v>579</v>
      </c>
      <c r="V191" s="199"/>
      <c r="W191" s="199"/>
      <c r="X191" s="199"/>
    </row>
    <row r="192" spans="1:24" ht="14" x14ac:dyDescent="0.2">
      <c r="A192" s="199"/>
      <c r="B192" s="199"/>
      <c r="C192" s="199"/>
      <c r="D192" s="199"/>
      <c r="E192" s="199"/>
      <c r="F192" s="199"/>
      <c r="G192" s="199"/>
      <c r="H192" s="199"/>
      <c r="I192" s="199"/>
      <c r="J192" s="199"/>
      <c r="K192" s="199"/>
      <c r="L192" s="199"/>
      <c r="M192" s="199"/>
      <c r="N192" s="199"/>
      <c r="O192" s="199"/>
      <c r="P192" s="199"/>
      <c r="Q192" s="199"/>
      <c r="R192" s="199"/>
      <c r="S192" s="199"/>
      <c r="T192" s="199"/>
      <c r="U192" s="199" t="s">
        <v>577</v>
      </c>
      <c r="V192" s="199"/>
      <c r="W192" s="199"/>
      <c r="X192" s="199"/>
    </row>
    <row r="193" spans="1:24" ht="14" x14ac:dyDescent="0.2">
      <c r="A193" s="199"/>
      <c r="B193" s="199"/>
      <c r="C193" s="199"/>
      <c r="D193" s="199"/>
      <c r="E193" s="199"/>
      <c r="F193" s="199"/>
      <c r="G193" s="199"/>
      <c r="H193" s="199"/>
      <c r="I193" s="199"/>
      <c r="J193" s="199"/>
      <c r="K193" s="199"/>
      <c r="L193" s="199"/>
      <c r="M193" s="199"/>
      <c r="N193" s="199"/>
      <c r="O193" s="199"/>
      <c r="P193" s="199"/>
      <c r="Q193" s="199"/>
      <c r="R193" s="199"/>
      <c r="S193" s="199"/>
      <c r="T193" s="199"/>
      <c r="U193" s="199" t="s">
        <v>578</v>
      </c>
      <c r="V193" s="199"/>
      <c r="W193" s="199"/>
      <c r="X193" s="199"/>
    </row>
    <row r="194" spans="1:24" ht="14" x14ac:dyDescent="0.2">
      <c r="A194" s="199"/>
      <c r="B194" s="199"/>
      <c r="C194" s="199"/>
      <c r="D194" s="199"/>
      <c r="E194" s="199"/>
      <c r="F194" s="199"/>
      <c r="G194" s="199"/>
      <c r="H194" s="199"/>
      <c r="I194" s="199"/>
      <c r="J194" s="199"/>
      <c r="K194" s="199"/>
      <c r="L194" s="199"/>
      <c r="M194" s="199"/>
      <c r="N194" s="199"/>
      <c r="O194" s="199"/>
      <c r="P194" s="199"/>
      <c r="Q194" s="199"/>
      <c r="R194" s="199"/>
      <c r="S194" s="199"/>
      <c r="T194" s="199"/>
      <c r="U194" s="199" t="s">
        <v>588</v>
      </c>
      <c r="V194" s="199"/>
      <c r="W194" s="199"/>
      <c r="X194" s="199"/>
    </row>
    <row r="195" spans="1:24" ht="14" x14ac:dyDescent="0.2">
      <c r="A195" s="199"/>
      <c r="B195" s="199"/>
      <c r="C195" s="199"/>
      <c r="D195" s="199"/>
      <c r="E195" s="199"/>
      <c r="F195" s="199"/>
      <c r="G195" s="199"/>
      <c r="H195" s="199"/>
      <c r="I195" s="199"/>
      <c r="J195" s="199"/>
      <c r="K195" s="199"/>
      <c r="L195" s="199"/>
      <c r="M195" s="199"/>
      <c r="N195" s="199"/>
      <c r="O195" s="199"/>
      <c r="P195" s="199"/>
      <c r="Q195" s="199"/>
      <c r="R195" s="199"/>
      <c r="S195" s="199"/>
      <c r="T195" s="199"/>
      <c r="U195" s="199" t="s">
        <v>580</v>
      </c>
      <c r="V195" s="199"/>
      <c r="W195" s="199"/>
      <c r="X195" s="199"/>
    </row>
    <row r="196" spans="1:24" ht="14" x14ac:dyDescent="0.2">
      <c r="A196" s="199"/>
      <c r="B196" s="199"/>
      <c r="C196" s="199"/>
      <c r="D196" s="199"/>
      <c r="E196" s="199"/>
      <c r="F196" s="199"/>
      <c r="G196" s="199"/>
      <c r="H196" s="199"/>
      <c r="I196" s="199"/>
      <c r="J196" s="199"/>
      <c r="K196" s="199"/>
      <c r="L196" s="199"/>
      <c r="M196" s="199"/>
      <c r="N196" s="199"/>
      <c r="O196" s="199"/>
      <c r="P196" s="199"/>
      <c r="Q196" s="199"/>
      <c r="R196" s="199"/>
      <c r="S196" s="199"/>
      <c r="T196" s="199"/>
      <c r="U196" s="199" t="s">
        <v>581</v>
      </c>
      <c r="V196" s="199"/>
      <c r="W196" s="199"/>
      <c r="X196" s="199"/>
    </row>
    <row r="197" spans="1:24" ht="14" x14ac:dyDescent="0.2">
      <c r="A197" s="199"/>
      <c r="B197" s="199"/>
      <c r="C197" s="199"/>
      <c r="D197" s="199"/>
      <c r="E197" s="199"/>
      <c r="F197" s="199"/>
      <c r="G197" s="199"/>
      <c r="H197" s="199"/>
      <c r="I197" s="199"/>
      <c r="J197" s="199"/>
      <c r="K197" s="199"/>
      <c r="L197" s="199"/>
      <c r="M197" s="199"/>
      <c r="N197" s="199"/>
      <c r="O197" s="199"/>
      <c r="P197" s="199"/>
      <c r="Q197" s="199"/>
      <c r="R197" s="199"/>
      <c r="S197" s="199"/>
      <c r="T197" s="199"/>
      <c r="U197" s="199" t="s">
        <v>18103</v>
      </c>
      <c r="V197" s="199"/>
      <c r="W197" s="199"/>
      <c r="X197" s="199"/>
    </row>
    <row r="198" spans="1:24" ht="14" x14ac:dyDescent="0.2">
      <c r="A198" s="199"/>
      <c r="B198" s="199"/>
      <c r="C198" s="199"/>
      <c r="D198" s="199"/>
      <c r="E198" s="199"/>
      <c r="F198" s="199"/>
      <c r="G198" s="199"/>
      <c r="H198" s="199"/>
      <c r="I198" s="199"/>
      <c r="J198" s="199"/>
      <c r="K198" s="199"/>
      <c r="L198" s="199"/>
      <c r="M198" s="199"/>
      <c r="N198" s="199"/>
      <c r="O198" s="199"/>
      <c r="P198" s="199"/>
      <c r="Q198" s="199"/>
      <c r="R198" s="199"/>
      <c r="S198" s="199"/>
      <c r="T198" s="199"/>
      <c r="U198" s="199" t="s">
        <v>18104</v>
      </c>
      <c r="V198" s="199"/>
      <c r="W198" s="199"/>
      <c r="X198" s="199"/>
    </row>
    <row r="199" spans="1:24" ht="14" x14ac:dyDescent="0.2">
      <c r="A199" s="199"/>
      <c r="B199" s="199"/>
      <c r="C199" s="199"/>
      <c r="D199" s="199"/>
      <c r="E199" s="199"/>
      <c r="F199" s="199"/>
      <c r="G199" s="199"/>
      <c r="H199" s="199"/>
      <c r="I199" s="199"/>
      <c r="J199" s="199"/>
      <c r="K199" s="199"/>
      <c r="L199" s="199"/>
      <c r="M199" s="199"/>
      <c r="N199" s="199"/>
      <c r="O199" s="199"/>
      <c r="P199" s="199"/>
      <c r="Q199" s="199"/>
      <c r="R199" s="199"/>
      <c r="S199" s="199"/>
      <c r="T199" s="199"/>
      <c r="U199" s="199" t="s">
        <v>18105</v>
      </c>
      <c r="V199" s="199"/>
      <c r="W199" s="199"/>
      <c r="X199" s="199"/>
    </row>
    <row r="200" spans="1:24" ht="14" x14ac:dyDescent="0.2">
      <c r="A200" s="199"/>
      <c r="B200" s="199"/>
      <c r="C200" s="199"/>
      <c r="D200" s="199"/>
      <c r="E200" s="199"/>
      <c r="F200" s="199"/>
      <c r="G200" s="199"/>
      <c r="H200" s="199"/>
      <c r="I200" s="199"/>
      <c r="J200" s="199"/>
      <c r="K200" s="199"/>
      <c r="L200" s="199"/>
      <c r="M200" s="199"/>
      <c r="N200" s="199"/>
      <c r="O200" s="199"/>
      <c r="P200" s="199"/>
      <c r="Q200" s="199"/>
      <c r="R200" s="199"/>
      <c r="S200" s="199"/>
      <c r="T200" s="199"/>
      <c r="U200" s="199" t="s">
        <v>587</v>
      </c>
      <c r="V200" s="199"/>
      <c r="W200" s="199"/>
      <c r="X200" s="199"/>
    </row>
    <row r="201" spans="1:24" ht="14" x14ac:dyDescent="0.2">
      <c r="A201" s="199"/>
      <c r="B201" s="199"/>
      <c r="C201" s="199"/>
      <c r="D201" s="199"/>
      <c r="E201" s="199"/>
      <c r="F201" s="199"/>
      <c r="G201" s="199"/>
      <c r="H201" s="199"/>
      <c r="I201" s="199"/>
      <c r="J201" s="199"/>
      <c r="K201" s="199"/>
      <c r="L201" s="199"/>
      <c r="M201" s="199"/>
      <c r="N201" s="199"/>
      <c r="O201" s="199"/>
      <c r="P201" s="199"/>
      <c r="Q201" s="199"/>
      <c r="R201" s="199"/>
      <c r="S201" s="199"/>
      <c r="T201" s="199"/>
      <c r="U201" s="199" t="s">
        <v>691</v>
      </c>
      <c r="V201" s="199"/>
      <c r="W201" s="199"/>
      <c r="X201" s="199"/>
    </row>
    <row r="202" spans="1:24" ht="14" x14ac:dyDescent="0.2">
      <c r="A202" s="199"/>
      <c r="B202" s="199"/>
      <c r="C202" s="199"/>
      <c r="D202" s="199"/>
      <c r="E202" s="199"/>
      <c r="F202" s="199"/>
      <c r="G202" s="199"/>
      <c r="H202" s="199"/>
      <c r="I202" s="199"/>
      <c r="J202" s="199"/>
      <c r="K202" s="199"/>
      <c r="L202" s="199"/>
      <c r="M202" s="199"/>
      <c r="N202" s="199"/>
      <c r="O202" s="199"/>
      <c r="P202" s="199"/>
      <c r="Q202" s="199"/>
      <c r="R202" s="199"/>
      <c r="S202" s="199"/>
      <c r="T202" s="199"/>
      <c r="U202" s="199" t="s">
        <v>591</v>
      </c>
      <c r="V202" s="199"/>
      <c r="W202" s="199"/>
      <c r="X202" s="199"/>
    </row>
    <row r="203" spans="1:24" ht="14" x14ac:dyDescent="0.2">
      <c r="A203" s="199"/>
      <c r="B203" s="199"/>
      <c r="C203" s="199"/>
      <c r="D203" s="199"/>
      <c r="E203" s="199"/>
      <c r="F203" s="199"/>
      <c r="G203" s="199"/>
      <c r="H203" s="199"/>
      <c r="I203" s="199"/>
      <c r="J203" s="199"/>
      <c r="K203" s="199"/>
      <c r="L203" s="199"/>
      <c r="M203" s="199"/>
      <c r="N203" s="199"/>
      <c r="O203" s="199"/>
      <c r="P203" s="199"/>
      <c r="Q203" s="199"/>
      <c r="R203" s="199"/>
      <c r="S203" s="199"/>
      <c r="T203" s="199"/>
      <c r="U203" s="199" t="s">
        <v>593</v>
      </c>
      <c r="V203" s="199"/>
      <c r="W203" s="199"/>
      <c r="X203" s="199"/>
    </row>
    <row r="204" spans="1:24" ht="14" x14ac:dyDescent="0.2">
      <c r="A204" s="199"/>
      <c r="B204" s="199"/>
      <c r="C204" s="199"/>
      <c r="D204" s="199"/>
      <c r="E204" s="199"/>
      <c r="F204" s="199"/>
      <c r="G204" s="199"/>
      <c r="H204" s="199"/>
      <c r="I204" s="199"/>
      <c r="J204" s="199"/>
      <c r="K204" s="199"/>
      <c r="L204" s="199"/>
      <c r="M204" s="199"/>
      <c r="N204" s="199"/>
      <c r="O204" s="199"/>
      <c r="P204" s="199"/>
      <c r="Q204" s="199"/>
      <c r="R204" s="199"/>
      <c r="S204" s="199"/>
      <c r="T204" s="199"/>
      <c r="U204" s="199" t="s">
        <v>18106</v>
      </c>
      <c r="V204" s="199"/>
      <c r="W204" s="199"/>
      <c r="X204" s="199"/>
    </row>
    <row r="205" spans="1:24" ht="14" x14ac:dyDescent="0.2">
      <c r="A205" s="199"/>
      <c r="B205" s="199"/>
      <c r="C205" s="199"/>
      <c r="D205" s="199"/>
      <c r="E205" s="199"/>
      <c r="F205" s="199"/>
      <c r="G205" s="199"/>
      <c r="H205" s="199"/>
      <c r="I205" s="199"/>
      <c r="J205" s="199"/>
      <c r="K205" s="199"/>
      <c r="L205" s="199"/>
      <c r="M205" s="199"/>
      <c r="N205" s="199"/>
      <c r="O205" s="199"/>
      <c r="P205" s="199"/>
      <c r="Q205" s="199"/>
      <c r="R205" s="199"/>
      <c r="S205" s="199"/>
      <c r="T205" s="199"/>
      <c r="U205" s="199" t="s">
        <v>681</v>
      </c>
      <c r="V205" s="199"/>
      <c r="W205" s="199"/>
      <c r="X205" s="199"/>
    </row>
    <row r="206" spans="1:24" ht="14" x14ac:dyDescent="0.2">
      <c r="A206" s="199"/>
      <c r="B206" s="199"/>
      <c r="C206" s="199"/>
      <c r="D206" s="199"/>
      <c r="E206" s="199"/>
      <c r="F206" s="199"/>
      <c r="G206" s="199"/>
      <c r="H206" s="199"/>
      <c r="I206" s="199"/>
      <c r="J206" s="199"/>
      <c r="K206" s="199"/>
      <c r="L206" s="199"/>
      <c r="M206" s="199"/>
      <c r="N206" s="199"/>
      <c r="O206" s="199"/>
      <c r="P206" s="199"/>
      <c r="Q206" s="199"/>
      <c r="R206" s="199"/>
      <c r="S206" s="199"/>
      <c r="T206" s="199"/>
      <c r="U206" s="199" t="s">
        <v>685</v>
      </c>
      <c r="V206" s="199"/>
      <c r="W206" s="199"/>
      <c r="X206" s="199"/>
    </row>
    <row r="207" spans="1:24" ht="14" x14ac:dyDescent="0.2">
      <c r="A207" s="199"/>
      <c r="B207" s="199"/>
      <c r="C207" s="199"/>
      <c r="D207" s="199"/>
      <c r="E207" s="199"/>
      <c r="F207" s="199"/>
      <c r="G207" s="199"/>
      <c r="H207" s="199"/>
      <c r="I207" s="199"/>
      <c r="J207" s="199"/>
      <c r="K207" s="199"/>
      <c r="L207" s="199"/>
      <c r="M207" s="199"/>
      <c r="N207" s="199"/>
      <c r="O207" s="199"/>
      <c r="P207" s="199"/>
      <c r="Q207" s="199"/>
      <c r="R207" s="199"/>
      <c r="S207" s="199"/>
      <c r="T207" s="199"/>
      <c r="U207" s="199" t="s">
        <v>433</v>
      </c>
      <c r="V207" s="199"/>
      <c r="W207" s="199"/>
      <c r="X207" s="199"/>
    </row>
    <row r="208" spans="1:24" ht="14" x14ac:dyDescent="0.2">
      <c r="A208" s="199"/>
      <c r="B208" s="199"/>
      <c r="C208" s="199"/>
      <c r="D208" s="199"/>
      <c r="E208" s="199"/>
      <c r="F208" s="199"/>
      <c r="G208" s="199"/>
      <c r="H208" s="199"/>
      <c r="I208" s="199"/>
      <c r="J208" s="199"/>
      <c r="K208" s="199"/>
      <c r="L208" s="199"/>
      <c r="M208" s="199"/>
      <c r="N208" s="199"/>
      <c r="O208" s="199"/>
      <c r="P208" s="199"/>
      <c r="Q208" s="199"/>
      <c r="R208" s="199"/>
      <c r="S208" s="199"/>
      <c r="T208" s="199"/>
      <c r="U208" s="199" t="s">
        <v>420</v>
      </c>
      <c r="V208" s="199"/>
      <c r="W208" s="199"/>
      <c r="X208" s="199"/>
    </row>
    <row r="209" spans="1:24" ht="14" x14ac:dyDescent="0.2">
      <c r="A209" s="199"/>
      <c r="B209" s="199"/>
      <c r="C209" s="199"/>
      <c r="D209" s="199"/>
      <c r="E209" s="199"/>
      <c r="F209" s="199"/>
      <c r="G209" s="199"/>
      <c r="H209" s="199"/>
      <c r="I209" s="199"/>
      <c r="J209" s="199"/>
      <c r="K209" s="199"/>
      <c r="L209" s="199"/>
      <c r="M209" s="199"/>
      <c r="N209" s="199"/>
      <c r="O209" s="199"/>
      <c r="P209" s="199"/>
      <c r="Q209" s="199"/>
      <c r="R209" s="199"/>
      <c r="S209" s="199"/>
      <c r="T209" s="199"/>
      <c r="U209" s="199" t="s">
        <v>741</v>
      </c>
      <c r="V209" s="199"/>
      <c r="W209" s="199"/>
      <c r="X209" s="199"/>
    </row>
    <row r="210" spans="1:24" ht="14" x14ac:dyDescent="0.2">
      <c r="A210" s="199"/>
      <c r="B210" s="199"/>
      <c r="C210" s="199"/>
      <c r="D210" s="199"/>
      <c r="E210" s="199"/>
      <c r="F210" s="199"/>
      <c r="G210" s="199"/>
      <c r="H210" s="199"/>
      <c r="I210" s="199"/>
      <c r="J210" s="199"/>
      <c r="K210" s="199"/>
      <c r="L210" s="199"/>
      <c r="M210" s="199"/>
      <c r="N210" s="199"/>
      <c r="O210" s="199"/>
      <c r="P210" s="199"/>
      <c r="Q210" s="199"/>
      <c r="R210" s="199"/>
      <c r="S210" s="199"/>
      <c r="T210" s="199"/>
      <c r="U210" s="199" t="s">
        <v>18060</v>
      </c>
      <c r="V210" s="199"/>
      <c r="W210" s="199"/>
      <c r="X210" s="199"/>
    </row>
    <row r="211" spans="1:24" ht="14" x14ac:dyDescent="0.2">
      <c r="A211" s="199"/>
      <c r="B211" s="199"/>
      <c r="C211" s="199"/>
      <c r="D211" s="199"/>
      <c r="E211" s="199"/>
      <c r="F211" s="199"/>
      <c r="G211" s="199"/>
      <c r="H211" s="199"/>
      <c r="I211" s="199"/>
      <c r="J211" s="199"/>
      <c r="K211" s="199"/>
      <c r="L211" s="199"/>
      <c r="M211" s="199"/>
      <c r="N211" s="199"/>
      <c r="O211" s="199"/>
      <c r="P211" s="199"/>
      <c r="Q211" s="199"/>
      <c r="R211" s="199"/>
      <c r="S211" s="199"/>
      <c r="T211" s="199"/>
      <c r="U211" s="199" t="s">
        <v>594</v>
      </c>
      <c r="V211" s="199"/>
      <c r="W211" s="199"/>
      <c r="X211" s="199"/>
    </row>
    <row r="212" spans="1:24" ht="14" x14ac:dyDescent="0.2">
      <c r="A212" s="199"/>
      <c r="B212" s="199"/>
      <c r="C212" s="199"/>
      <c r="D212" s="199"/>
      <c r="E212" s="199"/>
      <c r="F212" s="199"/>
      <c r="G212" s="199"/>
      <c r="H212" s="199"/>
      <c r="I212" s="199"/>
      <c r="J212" s="199"/>
      <c r="K212" s="199"/>
      <c r="L212" s="199"/>
      <c r="M212" s="199"/>
      <c r="N212" s="199"/>
      <c r="O212" s="199"/>
      <c r="P212" s="199"/>
      <c r="Q212" s="199"/>
      <c r="R212" s="199"/>
      <c r="S212" s="199"/>
      <c r="T212" s="199"/>
      <c r="U212" s="199" t="s">
        <v>18047</v>
      </c>
      <c r="V212" s="199"/>
      <c r="W212" s="199"/>
      <c r="X212" s="199"/>
    </row>
    <row r="213" spans="1:24" ht="14" x14ac:dyDescent="0.2">
      <c r="A213" s="199"/>
      <c r="B213" s="199"/>
      <c r="C213" s="199"/>
      <c r="D213" s="199"/>
      <c r="E213" s="199"/>
      <c r="F213" s="199"/>
      <c r="G213" s="199"/>
      <c r="H213" s="199"/>
      <c r="I213" s="199"/>
      <c r="J213" s="199"/>
      <c r="K213" s="199"/>
      <c r="L213" s="199"/>
      <c r="M213" s="199"/>
      <c r="N213" s="199"/>
      <c r="O213" s="199"/>
      <c r="P213" s="199"/>
      <c r="Q213" s="199"/>
      <c r="R213" s="199"/>
      <c r="S213" s="199"/>
      <c r="T213" s="199"/>
      <c r="U213" s="199" t="s">
        <v>592</v>
      </c>
      <c r="V213" s="199"/>
      <c r="W213" s="199"/>
      <c r="X213" s="199"/>
    </row>
    <row r="214" spans="1:24" ht="14" x14ac:dyDescent="0.2">
      <c r="A214" s="199"/>
      <c r="B214" s="199"/>
      <c r="C214" s="199"/>
      <c r="D214" s="199"/>
      <c r="E214" s="199"/>
      <c r="F214" s="199"/>
      <c r="G214" s="199"/>
      <c r="H214" s="199"/>
      <c r="I214" s="199"/>
      <c r="J214" s="199"/>
      <c r="K214" s="199"/>
      <c r="L214" s="199"/>
      <c r="M214" s="199"/>
      <c r="N214" s="199"/>
      <c r="O214" s="199"/>
      <c r="P214" s="199"/>
      <c r="Q214" s="199"/>
      <c r="R214" s="199"/>
      <c r="S214" s="199"/>
      <c r="T214" s="199"/>
      <c r="U214" s="199" t="s">
        <v>18107</v>
      </c>
      <c r="V214" s="199"/>
      <c r="W214" s="199"/>
      <c r="X214" s="199"/>
    </row>
    <row r="215" spans="1:24" ht="14" x14ac:dyDescent="0.2">
      <c r="A215" s="199"/>
      <c r="B215" s="199"/>
      <c r="C215" s="199"/>
      <c r="D215" s="199"/>
      <c r="E215" s="199"/>
      <c r="F215" s="199"/>
      <c r="G215" s="199"/>
      <c r="H215" s="199"/>
      <c r="I215" s="199"/>
      <c r="J215" s="199"/>
      <c r="K215" s="199"/>
      <c r="L215" s="199"/>
      <c r="M215" s="199"/>
      <c r="N215" s="199"/>
      <c r="O215" s="199"/>
      <c r="P215" s="199"/>
      <c r="Q215" s="199"/>
      <c r="R215" s="199"/>
      <c r="S215" s="199"/>
      <c r="T215" s="199"/>
      <c r="U215" s="199" t="s">
        <v>18108</v>
      </c>
      <c r="V215" s="199"/>
      <c r="W215" s="199"/>
      <c r="X215" s="199"/>
    </row>
    <row r="216" spans="1:24" ht="14" x14ac:dyDescent="0.2">
      <c r="A216" s="199"/>
      <c r="B216" s="199"/>
      <c r="C216" s="199"/>
      <c r="D216" s="199"/>
      <c r="E216" s="199"/>
      <c r="F216" s="199"/>
      <c r="G216" s="199"/>
      <c r="H216" s="199"/>
      <c r="I216" s="199"/>
      <c r="J216" s="199"/>
      <c r="K216" s="199"/>
      <c r="L216" s="199"/>
      <c r="M216" s="199"/>
      <c r="N216" s="199"/>
      <c r="O216" s="199"/>
      <c r="P216" s="199"/>
      <c r="Q216" s="199"/>
      <c r="R216" s="199"/>
      <c r="S216" s="199"/>
      <c r="T216" s="199"/>
      <c r="U216" s="199" t="s">
        <v>18165</v>
      </c>
      <c r="V216" s="199"/>
      <c r="W216" s="199"/>
      <c r="X216" s="199"/>
    </row>
    <row r="217" spans="1:24" ht="14" x14ac:dyDescent="0.2">
      <c r="A217" s="199"/>
      <c r="B217" s="199"/>
      <c r="C217" s="199"/>
      <c r="D217" s="199"/>
      <c r="E217" s="199"/>
      <c r="F217" s="199"/>
      <c r="G217" s="199"/>
      <c r="H217" s="199"/>
      <c r="I217" s="199"/>
      <c r="J217" s="199"/>
      <c r="K217" s="199"/>
      <c r="L217" s="199"/>
      <c r="M217" s="199"/>
      <c r="N217" s="199"/>
      <c r="O217" s="199"/>
      <c r="P217" s="199"/>
      <c r="Q217" s="199"/>
      <c r="R217" s="199"/>
      <c r="S217" s="199"/>
      <c r="T217" s="199"/>
      <c r="U217" s="199" t="s">
        <v>595</v>
      </c>
      <c r="V217" s="199"/>
      <c r="W217" s="199"/>
      <c r="X217" s="199"/>
    </row>
    <row r="218" spans="1:24" ht="14" x14ac:dyDescent="0.2">
      <c r="A218" s="199"/>
      <c r="B218" s="199"/>
      <c r="C218" s="199"/>
      <c r="D218" s="199"/>
      <c r="E218" s="199"/>
      <c r="F218" s="199"/>
      <c r="G218" s="199"/>
      <c r="H218" s="199"/>
      <c r="I218" s="199"/>
      <c r="J218" s="199"/>
      <c r="K218" s="199"/>
      <c r="L218" s="199"/>
      <c r="M218" s="199"/>
      <c r="N218" s="199"/>
      <c r="O218" s="199"/>
      <c r="P218" s="199"/>
      <c r="Q218" s="199"/>
      <c r="R218" s="199"/>
      <c r="S218" s="199"/>
      <c r="T218" s="199"/>
      <c r="U218" s="199" t="s">
        <v>596</v>
      </c>
      <c r="V218" s="199"/>
      <c r="W218" s="199"/>
      <c r="X218" s="199"/>
    </row>
    <row r="219" spans="1:24" ht="14" x14ac:dyDescent="0.2">
      <c r="A219" s="199"/>
      <c r="B219" s="199"/>
      <c r="C219" s="199"/>
      <c r="D219" s="199"/>
      <c r="E219" s="199"/>
      <c r="F219" s="199"/>
      <c r="G219" s="199"/>
      <c r="H219" s="199"/>
      <c r="I219" s="199"/>
      <c r="J219" s="199"/>
      <c r="K219" s="199"/>
      <c r="L219" s="199"/>
      <c r="M219" s="199"/>
      <c r="N219" s="199"/>
      <c r="O219" s="199"/>
      <c r="P219" s="199"/>
      <c r="Q219" s="199"/>
      <c r="R219" s="199"/>
      <c r="S219" s="199"/>
      <c r="T219" s="199"/>
      <c r="U219" s="199" t="s">
        <v>597</v>
      </c>
      <c r="V219" s="199"/>
      <c r="W219" s="199"/>
      <c r="X219" s="199"/>
    </row>
    <row r="220" spans="1:24" ht="14" x14ac:dyDescent="0.2">
      <c r="A220" s="199"/>
      <c r="B220" s="199"/>
      <c r="C220" s="199"/>
      <c r="D220" s="199"/>
      <c r="E220" s="199"/>
      <c r="F220" s="199"/>
      <c r="G220" s="199"/>
      <c r="H220" s="199"/>
      <c r="I220" s="199"/>
      <c r="J220" s="199"/>
      <c r="K220" s="199"/>
      <c r="L220" s="199"/>
      <c r="M220" s="199"/>
      <c r="N220" s="199"/>
      <c r="O220" s="199"/>
      <c r="P220" s="199"/>
      <c r="Q220" s="199"/>
      <c r="R220" s="199"/>
      <c r="S220" s="199"/>
      <c r="T220" s="199"/>
      <c r="U220" s="199" t="s">
        <v>511</v>
      </c>
      <c r="V220" s="199"/>
      <c r="W220" s="199"/>
      <c r="X220" s="199"/>
    </row>
    <row r="221" spans="1:24" ht="14" x14ac:dyDescent="0.2">
      <c r="A221" s="199"/>
      <c r="B221" s="199"/>
      <c r="C221" s="199"/>
      <c r="D221" s="199"/>
      <c r="E221" s="199"/>
      <c r="F221" s="199"/>
      <c r="G221" s="199"/>
      <c r="H221" s="199"/>
      <c r="I221" s="199"/>
      <c r="J221" s="199"/>
      <c r="K221" s="199"/>
      <c r="L221" s="199"/>
      <c r="M221" s="199"/>
      <c r="N221" s="199"/>
      <c r="O221" s="199"/>
      <c r="P221" s="199"/>
      <c r="Q221" s="199"/>
      <c r="R221" s="199"/>
      <c r="S221" s="199"/>
      <c r="T221" s="199"/>
      <c r="U221" s="199" t="s">
        <v>598</v>
      </c>
      <c r="V221" s="199"/>
      <c r="W221" s="199"/>
      <c r="X221" s="199"/>
    </row>
    <row r="222" spans="1:24" ht="14" x14ac:dyDescent="0.2">
      <c r="A222" s="199"/>
      <c r="B222" s="199"/>
      <c r="C222" s="199"/>
      <c r="D222" s="199"/>
      <c r="E222" s="199"/>
      <c r="F222" s="199"/>
      <c r="G222" s="199"/>
      <c r="H222" s="199"/>
      <c r="I222" s="199"/>
      <c r="J222" s="199"/>
      <c r="K222" s="199"/>
      <c r="L222" s="199"/>
      <c r="M222" s="199"/>
      <c r="N222" s="199"/>
      <c r="O222" s="199"/>
      <c r="P222" s="199"/>
      <c r="Q222" s="199"/>
      <c r="R222" s="199"/>
      <c r="S222" s="199"/>
      <c r="T222" s="199"/>
      <c r="U222" s="199" t="s">
        <v>599</v>
      </c>
      <c r="V222" s="199"/>
      <c r="W222" s="199"/>
      <c r="X222" s="199"/>
    </row>
    <row r="223" spans="1:24" ht="14" x14ac:dyDescent="0.2">
      <c r="A223" s="199"/>
      <c r="B223" s="199"/>
      <c r="C223" s="199"/>
      <c r="D223" s="199"/>
      <c r="E223" s="199"/>
      <c r="F223" s="199"/>
      <c r="G223" s="199"/>
      <c r="H223" s="199"/>
      <c r="I223" s="199"/>
      <c r="J223" s="199"/>
      <c r="K223" s="199"/>
      <c r="L223" s="199"/>
      <c r="M223" s="199"/>
      <c r="N223" s="199"/>
      <c r="O223" s="199"/>
      <c r="P223" s="199"/>
      <c r="Q223" s="199"/>
      <c r="R223" s="199"/>
      <c r="S223" s="199"/>
      <c r="T223" s="199"/>
      <c r="U223" s="199" t="s">
        <v>18072</v>
      </c>
      <c r="V223" s="199"/>
      <c r="W223" s="199"/>
      <c r="X223" s="199"/>
    </row>
    <row r="224" spans="1:24" ht="14" x14ac:dyDescent="0.2">
      <c r="A224" s="199"/>
      <c r="B224" s="199"/>
      <c r="C224" s="199"/>
      <c r="D224" s="199"/>
      <c r="E224" s="199"/>
      <c r="F224" s="199"/>
      <c r="G224" s="199"/>
      <c r="H224" s="199"/>
      <c r="I224" s="199"/>
      <c r="J224" s="199"/>
      <c r="K224" s="199"/>
      <c r="L224" s="199"/>
      <c r="M224" s="199"/>
      <c r="N224" s="199"/>
      <c r="O224" s="199"/>
      <c r="P224" s="199"/>
      <c r="Q224" s="199"/>
      <c r="R224" s="199"/>
      <c r="S224" s="199"/>
      <c r="T224" s="199"/>
      <c r="U224" s="199" t="s">
        <v>600</v>
      </c>
      <c r="V224" s="199"/>
      <c r="W224" s="199"/>
      <c r="X224" s="199"/>
    </row>
    <row r="225" spans="1:24" ht="14" x14ac:dyDescent="0.2">
      <c r="A225" s="199"/>
      <c r="B225" s="199"/>
      <c r="C225" s="199"/>
      <c r="D225" s="199"/>
      <c r="E225" s="199"/>
      <c r="F225" s="199"/>
      <c r="G225" s="199"/>
      <c r="H225" s="199"/>
      <c r="I225" s="199"/>
      <c r="J225" s="199"/>
      <c r="K225" s="199"/>
      <c r="L225" s="199"/>
      <c r="M225" s="199"/>
      <c r="N225" s="199"/>
      <c r="O225" s="199"/>
      <c r="P225" s="199"/>
      <c r="Q225" s="199"/>
      <c r="R225" s="199"/>
      <c r="S225" s="199"/>
      <c r="T225" s="199"/>
      <c r="U225" s="199" t="s">
        <v>18109</v>
      </c>
      <c r="V225" s="199"/>
      <c r="W225" s="199"/>
      <c r="X225" s="199"/>
    </row>
    <row r="226" spans="1:24" ht="14" x14ac:dyDescent="0.2">
      <c r="A226" s="199"/>
      <c r="B226" s="199"/>
      <c r="C226" s="199"/>
      <c r="D226" s="199"/>
      <c r="E226" s="199"/>
      <c r="F226" s="199"/>
      <c r="G226" s="199"/>
      <c r="H226" s="199"/>
      <c r="I226" s="199"/>
      <c r="J226" s="199"/>
      <c r="K226" s="199"/>
      <c r="L226" s="199"/>
      <c r="M226" s="199"/>
      <c r="N226" s="199"/>
      <c r="O226" s="199"/>
      <c r="P226" s="199"/>
      <c r="Q226" s="199"/>
      <c r="R226" s="199"/>
      <c r="S226" s="199"/>
      <c r="T226" s="199"/>
      <c r="U226" s="199" t="s">
        <v>601</v>
      </c>
      <c r="V226" s="199"/>
      <c r="W226" s="199"/>
      <c r="X226" s="199"/>
    </row>
    <row r="227" spans="1:24" ht="14" x14ac:dyDescent="0.2">
      <c r="A227" s="199"/>
      <c r="B227" s="199"/>
      <c r="C227" s="199"/>
      <c r="D227" s="199"/>
      <c r="E227" s="199"/>
      <c r="F227" s="199"/>
      <c r="G227" s="199"/>
      <c r="H227" s="199"/>
      <c r="I227" s="199"/>
      <c r="J227" s="199"/>
      <c r="K227" s="199"/>
      <c r="L227" s="199"/>
      <c r="M227" s="199"/>
      <c r="N227" s="199"/>
      <c r="O227" s="199"/>
      <c r="P227" s="199"/>
      <c r="Q227" s="199"/>
      <c r="R227" s="199"/>
      <c r="S227" s="199"/>
      <c r="T227" s="199"/>
      <c r="U227" s="199" t="s">
        <v>742</v>
      </c>
      <c r="V227" s="199"/>
      <c r="W227" s="199"/>
      <c r="X227" s="199"/>
    </row>
    <row r="228" spans="1:24" ht="14" x14ac:dyDescent="0.2">
      <c r="A228" s="199"/>
      <c r="B228" s="199"/>
      <c r="C228" s="199"/>
      <c r="D228" s="199"/>
      <c r="E228" s="199"/>
      <c r="F228" s="199"/>
      <c r="G228" s="199"/>
      <c r="H228" s="199"/>
      <c r="I228" s="199"/>
      <c r="J228" s="199"/>
      <c r="K228" s="199"/>
      <c r="L228" s="199"/>
      <c r="M228" s="199"/>
      <c r="N228" s="199"/>
      <c r="O228" s="199"/>
      <c r="P228" s="199"/>
      <c r="Q228" s="199"/>
      <c r="R228" s="199"/>
      <c r="S228" s="199"/>
      <c r="T228" s="199"/>
      <c r="U228" s="199" t="s">
        <v>18151</v>
      </c>
      <c r="V228" s="199"/>
      <c r="W228" s="199"/>
      <c r="X228" s="199"/>
    </row>
    <row r="229" spans="1:24" ht="14" x14ac:dyDescent="0.2">
      <c r="A229" s="199"/>
      <c r="B229" s="199"/>
      <c r="C229" s="199"/>
      <c r="D229" s="199"/>
      <c r="E229" s="199"/>
      <c r="F229" s="199"/>
      <c r="G229" s="199"/>
      <c r="H229" s="199"/>
      <c r="I229" s="199"/>
      <c r="J229" s="199"/>
      <c r="K229" s="199"/>
      <c r="L229" s="199"/>
      <c r="M229" s="199"/>
      <c r="N229" s="199"/>
      <c r="O229" s="199"/>
      <c r="P229" s="199"/>
      <c r="Q229" s="199"/>
      <c r="R229" s="199"/>
      <c r="S229" s="199"/>
      <c r="T229" s="199"/>
      <c r="U229" s="199" t="s">
        <v>604</v>
      </c>
      <c r="V229" s="199"/>
      <c r="W229" s="199"/>
      <c r="X229" s="199"/>
    </row>
    <row r="230" spans="1:24" ht="14" x14ac:dyDescent="0.2">
      <c r="A230" s="199"/>
      <c r="B230" s="199"/>
      <c r="C230" s="199"/>
      <c r="D230" s="199"/>
      <c r="E230" s="199"/>
      <c r="F230" s="199"/>
      <c r="G230" s="199"/>
      <c r="H230" s="199"/>
      <c r="I230" s="199"/>
      <c r="J230" s="199"/>
      <c r="K230" s="199"/>
      <c r="L230" s="199"/>
      <c r="M230" s="199"/>
      <c r="N230" s="199"/>
      <c r="O230" s="199"/>
      <c r="P230" s="199"/>
      <c r="Q230" s="199"/>
      <c r="R230" s="199"/>
      <c r="S230" s="199"/>
      <c r="T230" s="199"/>
      <c r="U230" s="199" t="s">
        <v>603</v>
      </c>
      <c r="V230" s="199"/>
      <c r="W230" s="199"/>
      <c r="X230" s="199"/>
    </row>
    <row r="231" spans="1:24" ht="14" x14ac:dyDescent="0.2">
      <c r="A231" s="199"/>
      <c r="B231" s="199"/>
      <c r="C231" s="199"/>
      <c r="D231" s="199"/>
      <c r="E231" s="199"/>
      <c r="F231" s="199"/>
      <c r="G231" s="199"/>
      <c r="H231" s="199"/>
      <c r="I231" s="199"/>
      <c r="J231" s="199"/>
      <c r="K231" s="199"/>
      <c r="L231" s="199"/>
      <c r="M231" s="199"/>
      <c r="N231" s="199"/>
      <c r="O231" s="199"/>
      <c r="P231" s="199"/>
      <c r="Q231" s="199"/>
      <c r="R231" s="199"/>
      <c r="S231" s="199"/>
      <c r="T231" s="199"/>
      <c r="U231" s="199" t="s">
        <v>602</v>
      </c>
      <c r="V231" s="199"/>
      <c r="W231" s="199"/>
      <c r="X231" s="199"/>
    </row>
    <row r="232" spans="1:24" ht="14" x14ac:dyDescent="0.2">
      <c r="A232" s="199"/>
      <c r="B232" s="199"/>
      <c r="C232" s="199"/>
      <c r="D232" s="199"/>
      <c r="E232" s="199"/>
      <c r="F232" s="199"/>
      <c r="G232" s="199"/>
      <c r="H232" s="199"/>
      <c r="I232" s="199"/>
      <c r="J232" s="199"/>
      <c r="K232" s="199"/>
      <c r="L232" s="199"/>
      <c r="M232" s="199"/>
      <c r="N232" s="199"/>
      <c r="O232" s="199"/>
      <c r="P232" s="199"/>
      <c r="Q232" s="199"/>
      <c r="R232" s="199"/>
      <c r="S232" s="199"/>
      <c r="T232" s="199"/>
      <c r="U232" s="199" t="s">
        <v>512</v>
      </c>
      <c r="V232" s="199"/>
      <c r="W232" s="199"/>
      <c r="X232" s="199"/>
    </row>
    <row r="233" spans="1:24" ht="14" x14ac:dyDescent="0.2">
      <c r="A233" s="199"/>
      <c r="B233" s="199"/>
      <c r="C233" s="199"/>
      <c r="D233" s="199"/>
      <c r="E233" s="199"/>
      <c r="F233" s="199"/>
      <c r="G233" s="199"/>
      <c r="H233" s="199"/>
      <c r="I233" s="199"/>
      <c r="J233" s="199"/>
      <c r="K233" s="199"/>
      <c r="L233" s="199"/>
      <c r="M233" s="199"/>
      <c r="N233" s="199"/>
      <c r="O233" s="199"/>
      <c r="P233" s="199"/>
      <c r="Q233" s="199"/>
      <c r="R233" s="199"/>
      <c r="S233" s="199"/>
      <c r="T233" s="199"/>
      <c r="U233" s="199" t="s">
        <v>605</v>
      </c>
      <c r="V233" s="199"/>
      <c r="W233" s="199"/>
      <c r="X233" s="199"/>
    </row>
    <row r="234" spans="1:24" ht="14" x14ac:dyDescent="0.2">
      <c r="A234" s="199"/>
      <c r="B234" s="199"/>
      <c r="C234" s="199"/>
      <c r="D234" s="199"/>
      <c r="E234" s="199"/>
      <c r="F234" s="199"/>
      <c r="G234" s="199"/>
      <c r="H234" s="199"/>
      <c r="I234" s="199"/>
      <c r="J234" s="199"/>
      <c r="K234" s="199"/>
      <c r="L234" s="199"/>
      <c r="M234" s="199"/>
      <c r="N234" s="199"/>
      <c r="O234" s="199"/>
      <c r="P234" s="199"/>
      <c r="Q234" s="199"/>
      <c r="R234" s="199"/>
      <c r="S234" s="199"/>
      <c r="T234" s="199"/>
      <c r="U234" s="199" t="s">
        <v>518</v>
      </c>
      <c r="V234" s="199"/>
      <c r="W234" s="199"/>
      <c r="X234" s="199"/>
    </row>
    <row r="235" spans="1:24" ht="14" x14ac:dyDescent="0.2">
      <c r="A235" s="199"/>
      <c r="B235" s="199"/>
      <c r="C235" s="199"/>
      <c r="D235" s="199"/>
      <c r="E235" s="199"/>
      <c r="F235" s="199"/>
      <c r="G235" s="199"/>
      <c r="H235" s="199"/>
      <c r="I235" s="199"/>
      <c r="J235" s="199"/>
      <c r="K235" s="199"/>
      <c r="L235" s="199"/>
      <c r="M235" s="199"/>
      <c r="N235" s="199"/>
      <c r="O235" s="199"/>
      <c r="P235" s="199"/>
      <c r="Q235" s="199"/>
      <c r="R235" s="199"/>
      <c r="S235" s="199"/>
      <c r="T235" s="199"/>
      <c r="U235" s="199" t="s">
        <v>692</v>
      </c>
      <c r="V235" s="199"/>
      <c r="W235" s="199"/>
      <c r="X235" s="199"/>
    </row>
    <row r="236" spans="1:24" ht="14" x14ac:dyDescent="0.2">
      <c r="A236" s="199"/>
      <c r="B236" s="199"/>
      <c r="C236" s="199"/>
      <c r="D236" s="199"/>
      <c r="E236" s="199"/>
      <c r="F236" s="199"/>
      <c r="G236" s="199"/>
      <c r="H236" s="199"/>
      <c r="I236" s="199"/>
      <c r="J236" s="199"/>
      <c r="K236" s="199"/>
      <c r="L236" s="199"/>
      <c r="M236" s="199"/>
      <c r="N236" s="199"/>
      <c r="O236" s="199"/>
      <c r="P236" s="199"/>
      <c r="Q236" s="199"/>
      <c r="R236" s="199"/>
      <c r="S236" s="199"/>
      <c r="T236" s="199"/>
      <c r="U236" s="199" t="s">
        <v>514</v>
      </c>
      <c r="V236" s="199"/>
      <c r="W236" s="199"/>
      <c r="X236" s="199"/>
    </row>
    <row r="237" spans="1:24" ht="14" x14ac:dyDescent="0.2">
      <c r="A237" s="199"/>
      <c r="B237" s="199"/>
      <c r="C237" s="199"/>
      <c r="D237" s="199"/>
      <c r="E237" s="199"/>
      <c r="F237" s="199"/>
      <c r="G237" s="199"/>
      <c r="H237" s="199"/>
      <c r="I237" s="199"/>
      <c r="J237" s="199"/>
      <c r="K237" s="199"/>
      <c r="L237" s="199"/>
      <c r="M237" s="199"/>
      <c r="N237" s="199"/>
      <c r="O237" s="199"/>
      <c r="P237" s="199"/>
      <c r="Q237" s="199"/>
      <c r="R237" s="199"/>
      <c r="S237" s="199"/>
      <c r="T237" s="199"/>
      <c r="U237" s="199" t="s">
        <v>519</v>
      </c>
      <c r="V237" s="199"/>
      <c r="W237" s="199"/>
      <c r="X237" s="199"/>
    </row>
    <row r="238" spans="1:24" ht="14" x14ac:dyDescent="0.2">
      <c r="A238" s="199"/>
      <c r="B238" s="199"/>
      <c r="C238" s="199"/>
      <c r="D238" s="199"/>
      <c r="E238" s="199"/>
      <c r="F238" s="199"/>
      <c r="G238" s="199"/>
      <c r="H238" s="199"/>
      <c r="I238" s="199"/>
      <c r="J238" s="199"/>
      <c r="K238" s="199"/>
      <c r="L238" s="199"/>
      <c r="M238" s="199"/>
      <c r="N238" s="199"/>
      <c r="O238" s="199"/>
      <c r="P238" s="199"/>
      <c r="Q238" s="199"/>
      <c r="R238" s="199"/>
      <c r="S238" s="199"/>
      <c r="T238" s="199"/>
      <c r="U238" s="199" t="s">
        <v>520</v>
      </c>
      <c r="V238" s="199"/>
      <c r="W238" s="199"/>
      <c r="X238" s="199"/>
    </row>
    <row r="239" spans="1:24" ht="14" x14ac:dyDescent="0.2">
      <c r="A239" s="199"/>
      <c r="B239" s="199"/>
      <c r="C239" s="199"/>
      <c r="D239" s="199"/>
      <c r="E239" s="199"/>
      <c r="F239" s="199"/>
      <c r="G239" s="199"/>
      <c r="H239" s="199"/>
      <c r="I239" s="199"/>
      <c r="J239" s="199"/>
      <c r="K239" s="199"/>
      <c r="L239" s="199"/>
      <c r="M239" s="199"/>
      <c r="N239" s="199"/>
      <c r="O239" s="199"/>
      <c r="P239" s="199"/>
      <c r="Q239" s="199"/>
      <c r="R239" s="199"/>
      <c r="S239" s="199"/>
      <c r="T239" s="199"/>
      <c r="U239" s="199" t="s">
        <v>521</v>
      </c>
      <c r="V239" s="199"/>
      <c r="W239" s="199"/>
      <c r="X239" s="199"/>
    </row>
    <row r="240" spans="1:24" ht="14" x14ac:dyDescent="0.2">
      <c r="A240" s="199"/>
      <c r="B240" s="199"/>
      <c r="C240" s="199"/>
      <c r="D240" s="199"/>
      <c r="E240" s="199"/>
      <c r="F240" s="199"/>
      <c r="G240" s="199"/>
      <c r="H240" s="199"/>
      <c r="I240" s="199"/>
      <c r="J240" s="199"/>
      <c r="K240" s="199"/>
      <c r="L240" s="199"/>
      <c r="M240" s="199"/>
      <c r="N240" s="199"/>
      <c r="O240" s="199"/>
      <c r="P240" s="199"/>
      <c r="Q240" s="199"/>
      <c r="R240" s="199"/>
      <c r="S240" s="199"/>
      <c r="T240" s="199"/>
      <c r="U240" s="199" t="s">
        <v>690</v>
      </c>
      <c r="V240" s="199"/>
      <c r="W240" s="199"/>
      <c r="X240" s="199"/>
    </row>
    <row r="241" spans="1:24" ht="14" x14ac:dyDescent="0.2">
      <c r="A241" s="199"/>
      <c r="B241" s="199"/>
      <c r="C241" s="199"/>
      <c r="D241" s="199"/>
      <c r="E241" s="199"/>
      <c r="F241" s="199"/>
      <c r="G241" s="199"/>
      <c r="H241" s="199"/>
      <c r="I241" s="199"/>
      <c r="J241" s="199"/>
      <c r="K241" s="199"/>
      <c r="L241" s="199"/>
      <c r="M241" s="199"/>
      <c r="N241" s="199"/>
      <c r="O241" s="199"/>
      <c r="P241" s="199"/>
      <c r="Q241" s="199"/>
      <c r="R241" s="199"/>
      <c r="S241" s="199"/>
      <c r="T241" s="199"/>
      <c r="U241" s="199" t="s">
        <v>694</v>
      </c>
      <c r="V241" s="199"/>
      <c r="W241" s="199"/>
      <c r="X241" s="199"/>
    </row>
    <row r="242" spans="1:24" ht="14" x14ac:dyDescent="0.2">
      <c r="A242" s="199"/>
      <c r="B242" s="199"/>
      <c r="C242" s="199"/>
      <c r="D242" s="199"/>
      <c r="E242" s="199"/>
      <c r="F242" s="199"/>
      <c r="G242" s="199"/>
      <c r="H242" s="199"/>
      <c r="I242" s="199"/>
      <c r="J242" s="199"/>
      <c r="K242" s="199"/>
      <c r="L242" s="199"/>
      <c r="M242" s="199"/>
      <c r="N242" s="199"/>
      <c r="O242" s="199"/>
      <c r="P242" s="199"/>
      <c r="Q242" s="199"/>
      <c r="R242" s="199"/>
      <c r="S242" s="199"/>
      <c r="T242" s="199"/>
      <c r="U242" s="199" t="s">
        <v>535</v>
      </c>
      <c r="V242" s="199"/>
      <c r="W242" s="199"/>
      <c r="X242" s="199"/>
    </row>
    <row r="243" spans="1:24" ht="14" x14ac:dyDescent="0.2">
      <c r="A243" s="199"/>
      <c r="B243" s="199"/>
      <c r="C243" s="199"/>
      <c r="D243" s="199"/>
      <c r="E243" s="199"/>
      <c r="F243" s="199"/>
      <c r="G243" s="199"/>
      <c r="H243" s="199"/>
      <c r="I243" s="199"/>
      <c r="J243" s="199"/>
      <c r="K243" s="199"/>
      <c r="L243" s="199"/>
      <c r="M243" s="199"/>
      <c r="N243" s="199"/>
      <c r="O243" s="199"/>
      <c r="P243" s="199"/>
      <c r="Q243" s="199"/>
      <c r="R243" s="199"/>
      <c r="S243" s="199"/>
      <c r="T243" s="199"/>
      <c r="U243" s="199" t="s">
        <v>695</v>
      </c>
      <c r="V243" s="199"/>
      <c r="W243" s="199"/>
      <c r="X243" s="199"/>
    </row>
    <row r="244" spans="1:24" ht="14" x14ac:dyDescent="0.2">
      <c r="A244" s="199"/>
      <c r="B244" s="199"/>
      <c r="C244" s="199"/>
      <c r="D244" s="199"/>
      <c r="E244" s="199"/>
      <c r="F244" s="199"/>
      <c r="G244" s="199"/>
      <c r="H244" s="199"/>
      <c r="I244" s="199"/>
      <c r="J244" s="199"/>
      <c r="K244" s="199"/>
      <c r="L244" s="199"/>
      <c r="M244" s="199"/>
      <c r="N244" s="199"/>
      <c r="O244" s="199"/>
      <c r="P244" s="199"/>
      <c r="Q244" s="199"/>
      <c r="R244" s="199"/>
      <c r="S244" s="199"/>
      <c r="T244" s="199"/>
      <c r="U244" s="199" t="s">
        <v>522</v>
      </c>
      <c r="V244" s="199"/>
      <c r="W244" s="199"/>
      <c r="X244" s="199"/>
    </row>
    <row r="245" spans="1:24" ht="14" x14ac:dyDescent="0.2">
      <c r="A245" s="199"/>
      <c r="B245" s="199"/>
      <c r="C245" s="199"/>
      <c r="D245" s="199"/>
      <c r="E245" s="199"/>
      <c r="F245" s="199"/>
      <c r="G245" s="199"/>
      <c r="H245" s="199"/>
      <c r="I245" s="199"/>
      <c r="J245" s="199"/>
      <c r="K245" s="199"/>
      <c r="L245" s="199"/>
      <c r="M245" s="199"/>
      <c r="N245" s="199"/>
      <c r="O245" s="199"/>
      <c r="P245" s="199"/>
      <c r="Q245" s="199"/>
      <c r="R245" s="199"/>
      <c r="S245" s="199"/>
      <c r="T245" s="199"/>
      <c r="U245" s="199" t="s">
        <v>536</v>
      </c>
      <c r="V245" s="199"/>
      <c r="W245" s="199"/>
      <c r="X245" s="199"/>
    </row>
    <row r="246" spans="1:24" ht="14" x14ac:dyDescent="0.2">
      <c r="A246" s="199"/>
      <c r="B246" s="199"/>
      <c r="C246" s="199"/>
      <c r="D246" s="199"/>
      <c r="E246" s="199"/>
      <c r="F246" s="199"/>
      <c r="G246" s="199"/>
      <c r="H246" s="199"/>
      <c r="I246" s="199"/>
      <c r="J246" s="199"/>
      <c r="K246" s="199"/>
      <c r="L246" s="199"/>
      <c r="M246" s="199"/>
      <c r="N246" s="199"/>
      <c r="O246" s="199"/>
      <c r="P246" s="199"/>
      <c r="Q246" s="199"/>
      <c r="R246" s="199"/>
      <c r="S246" s="199"/>
      <c r="T246" s="199"/>
      <c r="U246" s="199" t="s">
        <v>523</v>
      </c>
      <c r="V246" s="199"/>
      <c r="W246" s="199"/>
      <c r="X246" s="199"/>
    </row>
    <row r="247" spans="1:24" ht="14" x14ac:dyDescent="0.2">
      <c r="A247" s="199"/>
      <c r="B247" s="199"/>
      <c r="C247" s="199"/>
      <c r="D247" s="199"/>
      <c r="E247" s="199"/>
      <c r="F247" s="199"/>
      <c r="G247" s="199"/>
      <c r="H247" s="199"/>
      <c r="I247" s="199"/>
      <c r="J247" s="199"/>
      <c r="K247" s="199"/>
      <c r="L247" s="199"/>
      <c r="M247" s="199"/>
      <c r="N247" s="199"/>
      <c r="O247" s="199"/>
      <c r="P247" s="199"/>
      <c r="Q247" s="199"/>
      <c r="R247" s="199"/>
      <c r="S247" s="199"/>
      <c r="T247" s="199"/>
      <c r="U247" s="199" t="s">
        <v>18110</v>
      </c>
      <c r="V247" s="199"/>
      <c r="W247" s="199"/>
      <c r="X247" s="199"/>
    </row>
    <row r="248" spans="1:24" ht="14" x14ac:dyDescent="0.2">
      <c r="A248" s="199"/>
      <c r="B248" s="199"/>
      <c r="C248" s="199"/>
      <c r="D248" s="199"/>
      <c r="E248" s="199"/>
      <c r="F248" s="199"/>
      <c r="G248" s="199"/>
      <c r="H248" s="199"/>
      <c r="I248" s="199"/>
      <c r="J248" s="199"/>
      <c r="K248" s="199"/>
      <c r="L248" s="199"/>
      <c r="M248" s="199"/>
      <c r="N248" s="199"/>
      <c r="O248" s="199"/>
      <c r="P248" s="199"/>
      <c r="Q248" s="199"/>
      <c r="R248" s="199"/>
      <c r="S248" s="199"/>
      <c r="T248" s="199"/>
      <c r="U248" s="199" t="s">
        <v>524</v>
      </c>
      <c r="V248" s="199"/>
      <c r="W248" s="199"/>
      <c r="X248" s="199"/>
    </row>
    <row r="249" spans="1:24" ht="14" x14ac:dyDescent="0.2">
      <c r="A249" s="199"/>
      <c r="B249" s="199"/>
      <c r="C249" s="199"/>
      <c r="D249" s="199"/>
      <c r="E249" s="199"/>
      <c r="F249" s="199"/>
      <c r="G249" s="199"/>
      <c r="H249" s="199"/>
      <c r="I249" s="199"/>
      <c r="J249" s="199"/>
      <c r="K249" s="199"/>
      <c r="L249" s="199"/>
      <c r="M249" s="199"/>
      <c r="N249" s="199"/>
      <c r="O249" s="199"/>
      <c r="P249" s="199"/>
      <c r="Q249" s="199"/>
      <c r="R249" s="199"/>
      <c r="S249" s="199"/>
      <c r="T249" s="199"/>
      <c r="U249" s="199" t="s">
        <v>526</v>
      </c>
      <c r="V249" s="199"/>
      <c r="W249" s="199"/>
      <c r="X249" s="199"/>
    </row>
    <row r="250" spans="1:24" ht="14" x14ac:dyDescent="0.2">
      <c r="A250" s="199"/>
      <c r="B250" s="199"/>
      <c r="C250" s="199"/>
      <c r="D250" s="199"/>
      <c r="E250" s="199"/>
      <c r="F250" s="199"/>
      <c r="G250" s="199"/>
      <c r="H250" s="199"/>
      <c r="I250" s="199"/>
      <c r="J250" s="199"/>
      <c r="K250" s="199"/>
      <c r="L250" s="199"/>
      <c r="M250" s="199"/>
      <c r="N250" s="199"/>
      <c r="O250" s="199"/>
      <c r="P250" s="199"/>
      <c r="Q250" s="199"/>
      <c r="R250" s="199"/>
      <c r="S250" s="199"/>
      <c r="T250" s="199"/>
      <c r="U250" s="199" t="s">
        <v>747</v>
      </c>
      <c r="V250" s="199"/>
      <c r="W250" s="199"/>
      <c r="X250" s="199"/>
    </row>
    <row r="251" spans="1:24" ht="14" x14ac:dyDescent="0.2">
      <c r="A251" s="199"/>
      <c r="B251" s="199"/>
      <c r="C251" s="199"/>
      <c r="D251" s="199"/>
      <c r="E251" s="199"/>
      <c r="F251" s="199"/>
      <c r="G251" s="199"/>
      <c r="H251" s="199"/>
      <c r="I251" s="199"/>
      <c r="J251" s="199"/>
      <c r="K251" s="199"/>
      <c r="L251" s="199"/>
      <c r="M251" s="199"/>
      <c r="N251" s="199"/>
      <c r="O251" s="199"/>
      <c r="P251" s="199"/>
      <c r="Q251" s="199"/>
      <c r="R251" s="199"/>
      <c r="S251" s="199"/>
      <c r="T251" s="199"/>
      <c r="U251" s="199" t="s">
        <v>525</v>
      </c>
      <c r="V251" s="199"/>
      <c r="W251" s="199"/>
      <c r="X251" s="199"/>
    </row>
    <row r="252" spans="1:24" ht="14" x14ac:dyDescent="0.2">
      <c r="A252" s="199"/>
      <c r="B252" s="199"/>
      <c r="C252" s="199"/>
      <c r="D252" s="199"/>
      <c r="E252" s="199"/>
      <c r="F252" s="199"/>
      <c r="G252" s="199"/>
      <c r="H252" s="199"/>
      <c r="I252" s="199"/>
      <c r="J252" s="199"/>
      <c r="K252" s="199"/>
      <c r="L252" s="199"/>
      <c r="M252" s="199"/>
      <c r="N252" s="199"/>
      <c r="O252" s="199"/>
      <c r="P252" s="199"/>
      <c r="Q252" s="199"/>
      <c r="R252" s="199"/>
      <c r="S252" s="199"/>
      <c r="T252" s="199"/>
      <c r="U252" s="199" t="s">
        <v>18035</v>
      </c>
      <c r="V252" s="199"/>
      <c r="W252" s="199"/>
      <c r="X252" s="199"/>
    </row>
    <row r="253" spans="1:24" ht="14" x14ac:dyDescent="0.2">
      <c r="A253" s="199"/>
      <c r="B253" s="199"/>
      <c r="C253" s="199"/>
      <c r="D253" s="199"/>
      <c r="E253" s="199"/>
      <c r="F253" s="199"/>
      <c r="G253" s="199"/>
      <c r="H253" s="199"/>
      <c r="I253" s="199"/>
      <c r="J253" s="199"/>
      <c r="K253" s="199"/>
      <c r="L253" s="199"/>
      <c r="M253" s="199"/>
      <c r="N253" s="199"/>
      <c r="O253" s="199"/>
      <c r="P253" s="199"/>
      <c r="Q253" s="199"/>
      <c r="R253" s="199"/>
      <c r="S253" s="199"/>
      <c r="T253" s="199"/>
      <c r="U253" s="199" t="s">
        <v>18053</v>
      </c>
      <c r="V253" s="199"/>
      <c r="W253" s="199"/>
      <c r="X253" s="199"/>
    </row>
    <row r="254" spans="1:24" ht="14" x14ac:dyDescent="0.2">
      <c r="A254" s="199"/>
      <c r="B254" s="199"/>
      <c r="C254" s="199"/>
      <c r="D254" s="199"/>
      <c r="E254" s="199"/>
      <c r="F254" s="199"/>
      <c r="G254" s="199"/>
      <c r="H254" s="199"/>
      <c r="I254" s="199"/>
      <c r="J254" s="199"/>
      <c r="K254" s="199"/>
      <c r="L254" s="199"/>
      <c r="M254" s="199"/>
      <c r="N254" s="199"/>
      <c r="O254" s="199"/>
      <c r="P254" s="199"/>
      <c r="Q254" s="199"/>
      <c r="R254" s="199"/>
      <c r="S254" s="199"/>
      <c r="T254" s="199"/>
      <c r="U254" s="199" t="s">
        <v>18111</v>
      </c>
      <c r="V254" s="199"/>
      <c r="W254" s="199"/>
      <c r="X254" s="199"/>
    </row>
    <row r="255" spans="1:24" ht="14" x14ac:dyDescent="0.2">
      <c r="A255" s="199"/>
      <c r="B255" s="199"/>
      <c r="C255" s="199"/>
      <c r="D255" s="199"/>
      <c r="E255" s="199"/>
      <c r="F255" s="199"/>
      <c r="G255" s="199"/>
      <c r="H255" s="199"/>
      <c r="I255" s="199"/>
      <c r="J255" s="199"/>
      <c r="K255" s="199"/>
      <c r="L255" s="199"/>
      <c r="M255" s="199"/>
      <c r="N255" s="199"/>
      <c r="O255" s="199"/>
      <c r="P255" s="199"/>
      <c r="Q255" s="199"/>
      <c r="R255" s="199"/>
      <c r="S255" s="199"/>
      <c r="T255" s="199"/>
      <c r="U255" s="199" t="s">
        <v>513</v>
      </c>
      <c r="V255" s="199"/>
      <c r="W255" s="199"/>
      <c r="X255" s="199"/>
    </row>
    <row r="256" spans="1:24" ht="14" x14ac:dyDescent="0.2">
      <c r="A256" s="199"/>
      <c r="B256" s="199"/>
      <c r="C256" s="199"/>
      <c r="D256" s="199"/>
      <c r="E256" s="199"/>
      <c r="F256" s="199"/>
      <c r="G256" s="199"/>
      <c r="H256" s="199"/>
      <c r="I256" s="199"/>
      <c r="J256" s="199"/>
      <c r="K256" s="199"/>
      <c r="L256" s="199"/>
      <c r="M256" s="199"/>
      <c r="N256" s="199"/>
      <c r="O256" s="199"/>
      <c r="P256" s="199"/>
      <c r="Q256" s="199"/>
      <c r="R256" s="199"/>
      <c r="S256" s="199"/>
      <c r="T256" s="199"/>
      <c r="U256" s="199" t="s">
        <v>530</v>
      </c>
      <c r="V256" s="199"/>
      <c r="W256" s="199"/>
      <c r="X256" s="199"/>
    </row>
    <row r="257" spans="1:24" ht="14" x14ac:dyDescent="0.2">
      <c r="A257" s="199"/>
      <c r="B257" s="199"/>
      <c r="C257" s="199"/>
      <c r="D257" s="199"/>
      <c r="E257" s="199"/>
      <c r="F257" s="199"/>
      <c r="G257" s="199"/>
      <c r="H257" s="199"/>
      <c r="I257" s="199"/>
      <c r="J257" s="199"/>
      <c r="K257" s="199"/>
      <c r="L257" s="199"/>
      <c r="M257" s="199"/>
      <c r="N257" s="199"/>
      <c r="O257" s="199"/>
      <c r="P257" s="199"/>
      <c r="Q257" s="199"/>
      <c r="R257" s="199"/>
      <c r="S257" s="199"/>
      <c r="T257" s="199"/>
      <c r="U257" s="199" t="s">
        <v>516</v>
      </c>
      <c r="V257" s="199"/>
      <c r="W257" s="199"/>
      <c r="X257" s="199"/>
    </row>
    <row r="258" spans="1:24" ht="14" x14ac:dyDescent="0.2">
      <c r="A258" s="199"/>
      <c r="B258" s="199"/>
      <c r="C258" s="199"/>
      <c r="D258" s="199"/>
      <c r="E258" s="199"/>
      <c r="F258" s="199"/>
      <c r="G258" s="199"/>
      <c r="H258" s="199"/>
      <c r="I258" s="199"/>
      <c r="J258" s="199"/>
      <c r="K258" s="199"/>
      <c r="L258" s="199"/>
      <c r="M258" s="199"/>
      <c r="N258" s="199"/>
      <c r="O258" s="199"/>
      <c r="P258" s="199"/>
      <c r="Q258" s="199"/>
      <c r="R258" s="199"/>
      <c r="S258" s="199"/>
      <c r="T258" s="199"/>
      <c r="U258" s="199" t="s">
        <v>527</v>
      </c>
      <c r="V258" s="199"/>
      <c r="W258" s="199"/>
      <c r="X258" s="199"/>
    </row>
    <row r="259" spans="1:24" ht="14" x14ac:dyDescent="0.2">
      <c r="A259" s="199"/>
      <c r="B259" s="199"/>
      <c r="C259" s="199"/>
      <c r="D259" s="199"/>
      <c r="E259" s="199"/>
      <c r="F259" s="199"/>
      <c r="G259" s="199"/>
      <c r="H259" s="199"/>
      <c r="I259" s="199"/>
      <c r="J259" s="199"/>
      <c r="K259" s="199"/>
      <c r="L259" s="199"/>
      <c r="M259" s="199"/>
      <c r="N259" s="199"/>
      <c r="O259" s="199"/>
      <c r="P259" s="199"/>
      <c r="Q259" s="199"/>
      <c r="R259" s="199"/>
      <c r="S259" s="199"/>
      <c r="T259" s="199"/>
      <c r="U259" s="199" t="s">
        <v>696</v>
      </c>
      <c r="V259" s="199"/>
      <c r="W259" s="199"/>
      <c r="X259" s="199"/>
    </row>
    <row r="260" spans="1:24" ht="14" x14ac:dyDescent="0.2">
      <c r="A260" s="199"/>
      <c r="B260" s="199"/>
      <c r="C260" s="199"/>
      <c r="D260" s="199"/>
      <c r="E260" s="199"/>
      <c r="F260" s="199"/>
      <c r="G260" s="199"/>
      <c r="H260" s="199"/>
      <c r="I260" s="199"/>
      <c r="J260" s="199"/>
      <c r="K260" s="199"/>
      <c r="L260" s="199"/>
      <c r="M260" s="199"/>
      <c r="N260" s="199"/>
      <c r="O260" s="199"/>
      <c r="P260" s="199"/>
      <c r="Q260" s="199"/>
      <c r="R260" s="199"/>
      <c r="S260" s="199"/>
      <c r="T260" s="199"/>
      <c r="U260" s="199" t="s">
        <v>18166</v>
      </c>
      <c r="V260" s="199"/>
      <c r="W260" s="199"/>
      <c r="X260" s="199"/>
    </row>
    <row r="261" spans="1:24" ht="14" x14ac:dyDescent="0.2">
      <c r="A261" s="199"/>
      <c r="B261" s="199"/>
      <c r="C261" s="199"/>
      <c r="D261" s="199"/>
      <c r="E261" s="199"/>
      <c r="F261" s="199"/>
      <c r="G261" s="199"/>
      <c r="H261" s="199"/>
      <c r="I261" s="199"/>
      <c r="J261" s="199"/>
      <c r="K261" s="199"/>
      <c r="L261" s="199"/>
      <c r="M261" s="199"/>
      <c r="N261" s="199"/>
      <c r="O261" s="199"/>
      <c r="P261" s="199"/>
      <c r="Q261" s="199"/>
      <c r="R261" s="199"/>
      <c r="S261" s="199"/>
      <c r="T261" s="199"/>
      <c r="U261" s="199" t="s">
        <v>682</v>
      </c>
      <c r="V261" s="199"/>
      <c r="W261" s="199"/>
      <c r="X261" s="199"/>
    </row>
    <row r="262" spans="1:24" ht="14" x14ac:dyDescent="0.2">
      <c r="A262" s="199"/>
      <c r="B262" s="199"/>
      <c r="C262" s="199"/>
      <c r="D262" s="199"/>
      <c r="E262" s="199"/>
      <c r="F262" s="199"/>
      <c r="G262" s="199"/>
      <c r="H262" s="199"/>
      <c r="I262" s="199"/>
      <c r="J262" s="199"/>
      <c r="K262" s="199"/>
      <c r="L262" s="199"/>
      <c r="M262" s="199"/>
      <c r="N262" s="199"/>
      <c r="O262" s="199"/>
      <c r="P262" s="199"/>
      <c r="Q262" s="199"/>
      <c r="R262" s="199"/>
      <c r="S262" s="199"/>
      <c r="T262" s="199"/>
      <c r="U262" s="199" t="s">
        <v>517</v>
      </c>
      <c r="V262" s="199"/>
      <c r="W262" s="199"/>
      <c r="X262" s="199"/>
    </row>
    <row r="263" spans="1:24" ht="14" x14ac:dyDescent="0.2">
      <c r="A263" s="199"/>
      <c r="B263" s="199"/>
      <c r="C263" s="199"/>
      <c r="D263" s="199"/>
      <c r="E263" s="199"/>
      <c r="F263" s="199"/>
      <c r="G263" s="199"/>
      <c r="H263" s="199"/>
      <c r="I263" s="199"/>
      <c r="J263" s="199"/>
      <c r="K263" s="199"/>
      <c r="L263" s="199"/>
      <c r="M263" s="199"/>
      <c r="N263" s="199"/>
      <c r="O263" s="199"/>
      <c r="P263" s="199"/>
      <c r="Q263" s="199"/>
      <c r="R263" s="199"/>
      <c r="S263" s="199"/>
      <c r="T263" s="199"/>
      <c r="U263" s="199" t="s">
        <v>529</v>
      </c>
      <c r="V263" s="199"/>
      <c r="W263" s="199"/>
      <c r="X263" s="199"/>
    </row>
    <row r="264" spans="1:24" ht="14" x14ac:dyDescent="0.2">
      <c r="A264" s="199"/>
      <c r="B264" s="199"/>
      <c r="C264" s="199"/>
      <c r="D264" s="199"/>
      <c r="E264" s="199"/>
      <c r="F264" s="199"/>
      <c r="G264" s="199"/>
      <c r="H264" s="199"/>
      <c r="I264" s="199"/>
      <c r="J264" s="199"/>
      <c r="K264" s="199"/>
      <c r="L264" s="199"/>
      <c r="M264" s="199"/>
      <c r="N264" s="199"/>
      <c r="O264" s="199"/>
      <c r="P264" s="199"/>
      <c r="Q264" s="199"/>
      <c r="R264" s="199"/>
      <c r="S264" s="199"/>
      <c r="T264" s="199"/>
      <c r="U264" s="199" t="s">
        <v>528</v>
      </c>
      <c r="V264" s="199"/>
      <c r="W264" s="199"/>
      <c r="X264" s="199"/>
    </row>
    <row r="265" spans="1:24" ht="14" x14ac:dyDescent="0.2">
      <c r="A265" s="199"/>
      <c r="B265" s="199"/>
      <c r="C265" s="199"/>
      <c r="D265" s="199"/>
      <c r="E265" s="199"/>
      <c r="F265" s="199"/>
      <c r="G265" s="199"/>
      <c r="H265" s="199"/>
      <c r="I265" s="199"/>
      <c r="J265" s="199"/>
      <c r="K265" s="199"/>
      <c r="L265" s="199"/>
      <c r="M265" s="199"/>
      <c r="N265" s="199"/>
      <c r="O265" s="199"/>
      <c r="P265" s="199"/>
      <c r="Q265" s="199"/>
      <c r="R265" s="199"/>
      <c r="S265" s="199"/>
      <c r="T265" s="199"/>
      <c r="U265" s="199" t="s">
        <v>18044</v>
      </c>
      <c r="V265" s="199"/>
      <c r="W265" s="199"/>
      <c r="X265" s="199"/>
    </row>
    <row r="266" spans="1:24" ht="14" x14ac:dyDescent="0.2">
      <c r="A266" s="199"/>
      <c r="B266" s="199"/>
      <c r="C266" s="199"/>
      <c r="D266" s="199"/>
      <c r="E266" s="199"/>
      <c r="F266" s="199"/>
      <c r="G266" s="199"/>
      <c r="H266" s="199"/>
      <c r="I266" s="199"/>
      <c r="J266" s="199"/>
      <c r="K266" s="199"/>
      <c r="L266" s="199"/>
      <c r="M266" s="199"/>
      <c r="N266" s="199"/>
      <c r="O266" s="199"/>
      <c r="P266" s="199"/>
      <c r="Q266" s="199"/>
      <c r="R266" s="199"/>
      <c r="S266" s="199"/>
      <c r="T266" s="199"/>
      <c r="U266" s="199" t="s">
        <v>608</v>
      </c>
      <c r="V266" s="199"/>
      <c r="W266" s="199"/>
      <c r="X266" s="199"/>
    </row>
    <row r="267" spans="1:24" ht="14" x14ac:dyDescent="0.2">
      <c r="A267" s="199"/>
      <c r="B267" s="199"/>
      <c r="C267" s="199"/>
      <c r="D267" s="199"/>
      <c r="E267" s="199"/>
      <c r="F267" s="199"/>
      <c r="G267" s="199"/>
      <c r="H267" s="199"/>
      <c r="I267" s="199"/>
      <c r="J267" s="199"/>
      <c r="K267" s="199"/>
      <c r="L267" s="199"/>
      <c r="M267" s="199"/>
      <c r="N267" s="199"/>
      <c r="O267" s="199"/>
      <c r="P267" s="199"/>
      <c r="Q267" s="199"/>
      <c r="R267" s="199"/>
      <c r="S267" s="199"/>
      <c r="T267" s="199"/>
      <c r="U267" s="199" t="s">
        <v>18112</v>
      </c>
      <c r="V267" s="199"/>
      <c r="W267" s="199"/>
      <c r="X267" s="199"/>
    </row>
    <row r="268" spans="1:24" ht="14" x14ac:dyDescent="0.2">
      <c r="A268" s="199"/>
      <c r="B268" s="199"/>
      <c r="C268" s="199"/>
      <c r="D268" s="199"/>
      <c r="E268" s="199"/>
      <c r="F268" s="199"/>
      <c r="G268" s="199"/>
      <c r="H268" s="199"/>
      <c r="I268" s="199"/>
      <c r="J268" s="199"/>
      <c r="K268" s="199"/>
      <c r="L268" s="199"/>
      <c r="M268" s="199"/>
      <c r="N268" s="199"/>
      <c r="O268" s="199"/>
      <c r="P268" s="199"/>
      <c r="Q268" s="199"/>
      <c r="R268" s="199"/>
      <c r="S268" s="199"/>
      <c r="T268" s="199"/>
      <c r="U268" s="199" t="s">
        <v>697</v>
      </c>
      <c r="V268" s="199"/>
      <c r="W268" s="199"/>
      <c r="X268" s="199"/>
    </row>
    <row r="269" spans="1:24" ht="14" x14ac:dyDescent="0.2">
      <c r="A269" s="199"/>
      <c r="B269" s="199"/>
      <c r="C269" s="199"/>
      <c r="D269" s="199"/>
      <c r="E269" s="199"/>
      <c r="F269" s="199"/>
      <c r="G269" s="199"/>
      <c r="H269" s="199"/>
      <c r="I269" s="199"/>
      <c r="J269" s="199"/>
      <c r="K269" s="199"/>
      <c r="L269" s="199"/>
      <c r="M269" s="199"/>
      <c r="N269" s="199"/>
      <c r="O269" s="199"/>
      <c r="P269" s="199"/>
      <c r="Q269" s="199"/>
      <c r="R269" s="199"/>
      <c r="S269" s="199"/>
      <c r="T269" s="199"/>
      <c r="U269" s="199" t="s">
        <v>635</v>
      </c>
      <c r="V269" s="199"/>
      <c r="W269" s="199"/>
      <c r="X269" s="199"/>
    </row>
    <row r="270" spans="1:24" ht="14" x14ac:dyDescent="0.2">
      <c r="A270" s="199"/>
      <c r="B270" s="199"/>
      <c r="C270" s="199"/>
      <c r="D270" s="199"/>
      <c r="E270" s="199"/>
      <c r="F270" s="199"/>
      <c r="G270" s="199"/>
      <c r="H270" s="199"/>
      <c r="I270" s="199"/>
      <c r="J270" s="199"/>
      <c r="K270" s="199"/>
      <c r="L270" s="199"/>
      <c r="M270" s="199"/>
      <c r="N270" s="199"/>
      <c r="O270" s="199"/>
      <c r="P270" s="199"/>
      <c r="Q270" s="199"/>
      <c r="R270" s="199"/>
      <c r="S270" s="199"/>
      <c r="T270" s="199"/>
      <c r="U270" s="199" t="s">
        <v>531</v>
      </c>
      <c r="V270" s="199"/>
      <c r="W270" s="199"/>
      <c r="X270" s="199"/>
    </row>
    <row r="271" spans="1:24" ht="14" x14ac:dyDescent="0.2">
      <c r="A271" s="199"/>
      <c r="B271" s="199"/>
      <c r="C271" s="199"/>
      <c r="D271" s="199"/>
      <c r="E271" s="199"/>
      <c r="F271" s="199"/>
      <c r="G271" s="199"/>
      <c r="H271" s="199"/>
      <c r="I271" s="199"/>
      <c r="J271" s="199"/>
      <c r="K271" s="199"/>
      <c r="L271" s="199"/>
      <c r="M271" s="199"/>
      <c r="N271" s="199"/>
      <c r="O271" s="199"/>
      <c r="P271" s="199"/>
      <c r="Q271" s="199"/>
      <c r="R271" s="199"/>
      <c r="S271" s="199"/>
      <c r="T271" s="199"/>
      <c r="U271" s="199" t="s">
        <v>546</v>
      </c>
      <c r="V271" s="199"/>
      <c r="W271" s="199"/>
      <c r="X271" s="199"/>
    </row>
    <row r="272" spans="1:24" ht="14" x14ac:dyDescent="0.2">
      <c r="A272" s="199"/>
      <c r="B272" s="199"/>
      <c r="C272" s="199"/>
      <c r="D272" s="199"/>
      <c r="E272" s="199"/>
      <c r="F272" s="199"/>
      <c r="G272" s="199"/>
      <c r="H272" s="199"/>
      <c r="I272" s="199"/>
      <c r="J272" s="199"/>
      <c r="K272" s="199"/>
      <c r="L272" s="199"/>
      <c r="M272" s="199"/>
      <c r="N272" s="199"/>
      <c r="O272" s="199"/>
      <c r="P272" s="199"/>
      <c r="Q272" s="199"/>
      <c r="R272" s="199"/>
      <c r="S272" s="199"/>
      <c r="T272" s="199"/>
      <c r="U272" s="199" t="s">
        <v>418</v>
      </c>
      <c r="V272" s="199"/>
      <c r="W272" s="199"/>
      <c r="X272" s="199"/>
    </row>
    <row r="273" spans="1:24" ht="14" x14ac:dyDescent="0.2">
      <c r="A273" s="199"/>
      <c r="B273" s="199"/>
      <c r="C273" s="199"/>
      <c r="D273" s="199"/>
      <c r="E273" s="199"/>
      <c r="F273" s="199"/>
      <c r="G273" s="199"/>
      <c r="H273" s="199"/>
      <c r="I273" s="199"/>
      <c r="J273" s="199"/>
      <c r="K273" s="199"/>
      <c r="L273" s="199"/>
      <c r="M273" s="199"/>
      <c r="N273" s="199"/>
      <c r="O273" s="199"/>
      <c r="P273" s="199"/>
      <c r="Q273" s="199"/>
      <c r="R273" s="199"/>
      <c r="S273" s="199"/>
      <c r="T273" s="199"/>
      <c r="U273" s="199" t="s">
        <v>419</v>
      </c>
      <c r="V273" s="199"/>
      <c r="W273" s="199"/>
      <c r="X273" s="199"/>
    </row>
    <row r="274" spans="1:24" ht="14" x14ac:dyDescent="0.2">
      <c r="A274" s="199"/>
      <c r="B274" s="199"/>
      <c r="C274" s="199"/>
      <c r="D274" s="199"/>
      <c r="E274" s="199"/>
      <c r="F274" s="199"/>
      <c r="G274" s="199"/>
      <c r="H274" s="199"/>
      <c r="I274" s="199"/>
      <c r="J274" s="199"/>
      <c r="K274" s="199"/>
      <c r="L274" s="199"/>
      <c r="M274" s="199"/>
      <c r="N274" s="199"/>
      <c r="O274" s="199"/>
      <c r="P274" s="199"/>
      <c r="Q274" s="199"/>
      <c r="R274" s="199"/>
      <c r="S274" s="199"/>
      <c r="T274" s="199"/>
      <c r="U274" s="199" t="s">
        <v>18146</v>
      </c>
      <c r="V274" s="199"/>
      <c r="W274" s="199"/>
      <c r="X274" s="199"/>
    </row>
    <row r="275" spans="1:24" ht="14" x14ac:dyDescent="0.2">
      <c r="A275" s="199"/>
      <c r="B275" s="199"/>
      <c r="C275" s="199"/>
      <c r="D275" s="199"/>
      <c r="E275" s="199"/>
      <c r="F275" s="199"/>
      <c r="G275" s="199"/>
      <c r="H275" s="199"/>
      <c r="I275" s="199"/>
      <c r="J275" s="199"/>
      <c r="K275" s="199"/>
      <c r="L275" s="199"/>
      <c r="M275" s="199"/>
      <c r="N275" s="199"/>
      <c r="O275" s="199"/>
      <c r="P275" s="199"/>
      <c r="Q275" s="199"/>
      <c r="R275" s="199"/>
      <c r="S275" s="199"/>
      <c r="T275" s="199"/>
      <c r="U275" s="199" t="s">
        <v>698</v>
      </c>
      <c r="V275" s="199"/>
      <c r="W275" s="199"/>
      <c r="X275" s="199"/>
    </row>
    <row r="276" spans="1:24" ht="14" x14ac:dyDescent="0.2">
      <c r="A276" s="199"/>
      <c r="B276" s="199"/>
      <c r="C276" s="199"/>
      <c r="D276" s="199"/>
      <c r="E276" s="199"/>
      <c r="F276" s="199"/>
      <c r="G276" s="199"/>
      <c r="H276" s="199"/>
      <c r="I276" s="199"/>
      <c r="J276" s="199"/>
      <c r="K276" s="199"/>
      <c r="L276" s="199"/>
      <c r="M276" s="199"/>
      <c r="N276" s="199"/>
      <c r="O276" s="199"/>
      <c r="P276" s="199"/>
      <c r="Q276" s="199"/>
      <c r="R276" s="199"/>
      <c r="S276" s="199"/>
      <c r="T276" s="199"/>
      <c r="U276" s="199" t="s">
        <v>18147</v>
      </c>
      <c r="V276" s="199"/>
      <c r="W276" s="199"/>
      <c r="X276" s="199"/>
    </row>
    <row r="277" spans="1:24" ht="14" x14ac:dyDescent="0.2">
      <c r="A277" s="199"/>
      <c r="B277" s="199"/>
      <c r="C277" s="199"/>
      <c r="D277" s="199"/>
      <c r="E277" s="199"/>
      <c r="F277" s="199"/>
      <c r="G277" s="199"/>
      <c r="H277" s="199"/>
      <c r="I277" s="199"/>
      <c r="J277" s="199"/>
      <c r="K277" s="199"/>
      <c r="L277" s="199"/>
      <c r="M277" s="199"/>
      <c r="N277" s="199"/>
      <c r="O277" s="199"/>
      <c r="P277" s="199"/>
      <c r="Q277" s="199"/>
      <c r="R277" s="199"/>
      <c r="S277" s="199"/>
      <c r="T277" s="199"/>
      <c r="U277" s="199" t="s">
        <v>18161</v>
      </c>
      <c r="V277" s="199"/>
      <c r="W277" s="199"/>
      <c r="X277" s="199"/>
    </row>
    <row r="278" spans="1:24" ht="14" x14ac:dyDescent="0.2">
      <c r="A278" s="199"/>
      <c r="B278" s="199"/>
      <c r="C278" s="199"/>
      <c r="D278" s="199"/>
      <c r="E278" s="199"/>
      <c r="F278" s="199"/>
      <c r="G278" s="199"/>
      <c r="H278" s="199"/>
      <c r="I278" s="199"/>
      <c r="J278" s="199"/>
      <c r="K278" s="199"/>
      <c r="L278" s="199"/>
      <c r="M278" s="199"/>
      <c r="N278" s="199"/>
      <c r="O278" s="199"/>
      <c r="P278" s="199"/>
      <c r="Q278" s="199"/>
      <c r="R278" s="199"/>
      <c r="S278" s="199"/>
      <c r="T278" s="199"/>
      <c r="U278" s="199" t="s">
        <v>421</v>
      </c>
      <c r="V278" s="199"/>
      <c r="W278" s="199"/>
      <c r="X278" s="199"/>
    </row>
    <row r="279" spans="1:24" ht="14" x14ac:dyDescent="0.2">
      <c r="A279" s="199"/>
      <c r="B279" s="199"/>
      <c r="C279" s="199"/>
      <c r="D279" s="199"/>
      <c r="E279" s="199"/>
      <c r="F279" s="199"/>
      <c r="G279" s="199"/>
      <c r="H279" s="199"/>
      <c r="I279" s="199"/>
      <c r="J279" s="199"/>
      <c r="K279" s="199"/>
      <c r="L279" s="199"/>
      <c r="M279" s="199"/>
      <c r="N279" s="199"/>
      <c r="O279" s="199"/>
      <c r="P279" s="199"/>
      <c r="Q279" s="199"/>
      <c r="R279" s="199"/>
      <c r="S279" s="199"/>
      <c r="T279" s="199"/>
      <c r="U279" s="199" t="s">
        <v>533</v>
      </c>
      <c r="V279" s="199"/>
      <c r="W279" s="199"/>
      <c r="X279" s="199"/>
    </row>
    <row r="280" spans="1:24" ht="14" x14ac:dyDescent="0.2">
      <c r="A280" s="199"/>
      <c r="B280" s="199"/>
      <c r="C280" s="199"/>
      <c r="D280" s="199"/>
      <c r="E280" s="199"/>
      <c r="F280" s="199"/>
      <c r="G280" s="199"/>
      <c r="H280" s="199"/>
      <c r="I280" s="199"/>
      <c r="J280" s="199"/>
      <c r="K280" s="199"/>
      <c r="L280" s="199"/>
      <c r="M280" s="199"/>
      <c r="N280" s="199"/>
      <c r="O280" s="199"/>
      <c r="P280" s="199"/>
      <c r="Q280" s="199"/>
      <c r="R280" s="199"/>
      <c r="S280" s="199"/>
      <c r="T280" s="199"/>
      <c r="U280" s="199" t="s">
        <v>534</v>
      </c>
      <c r="V280" s="199"/>
      <c r="W280" s="199"/>
      <c r="X280" s="199"/>
    </row>
    <row r="281" spans="1:24" ht="14" x14ac:dyDescent="0.2">
      <c r="A281" s="199"/>
      <c r="B281" s="199"/>
      <c r="C281" s="199"/>
      <c r="D281" s="199"/>
      <c r="E281" s="199"/>
      <c r="F281" s="199"/>
      <c r="G281" s="199"/>
      <c r="H281" s="199"/>
      <c r="I281" s="199"/>
      <c r="J281" s="199"/>
      <c r="K281" s="199"/>
      <c r="L281" s="199"/>
      <c r="M281" s="199"/>
      <c r="N281" s="199"/>
      <c r="O281" s="199"/>
      <c r="P281" s="199"/>
      <c r="Q281" s="199"/>
      <c r="R281" s="199"/>
      <c r="S281" s="199"/>
      <c r="T281" s="199"/>
      <c r="U281" s="199" t="s">
        <v>678</v>
      </c>
      <c r="V281" s="199"/>
      <c r="W281" s="199"/>
      <c r="X281" s="199"/>
    </row>
    <row r="282" spans="1:24" ht="14" x14ac:dyDescent="0.2">
      <c r="A282" s="199"/>
      <c r="B282" s="199"/>
      <c r="C282" s="199"/>
      <c r="D282" s="199"/>
      <c r="E282" s="199"/>
      <c r="F282" s="199"/>
      <c r="G282" s="199"/>
      <c r="H282" s="199"/>
      <c r="I282" s="199"/>
      <c r="J282" s="199"/>
      <c r="K282" s="199"/>
      <c r="L282" s="199"/>
      <c r="M282" s="199"/>
      <c r="N282" s="199"/>
      <c r="O282" s="199"/>
      <c r="P282" s="199"/>
      <c r="Q282" s="199"/>
      <c r="R282" s="199"/>
      <c r="S282" s="199"/>
      <c r="T282" s="199"/>
      <c r="U282" s="199" t="s">
        <v>18042</v>
      </c>
      <c r="V282" s="199"/>
      <c r="W282" s="199"/>
      <c r="X282" s="199"/>
    </row>
    <row r="283" spans="1:24" ht="14" x14ac:dyDescent="0.2">
      <c r="A283" s="199"/>
      <c r="B283" s="199"/>
      <c r="C283" s="199"/>
      <c r="D283" s="199"/>
      <c r="E283" s="199"/>
      <c r="F283" s="199"/>
      <c r="G283" s="199"/>
      <c r="H283" s="199"/>
      <c r="I283" s="199"/>
      <c r="J283" s="199"/>
      <c r="K283" s="199"/>
      <c r="L283" s="199"/>
      <c r="M283" s="199"/>
      <c r="N283" s="199"/>
      <c r="O283" s="199"/>
      <c r="P283" s="199"/>
      <c r="Q283" s="199"/>
      <c r="R283" s="199"/>
      <c r="S283" s="199"/>
      <c r="T283" s="199"/>
      <c r="U283" s="199" t="s">
        <v>18113</v>
      </c>
      <c r="V283" s="199"/>
      <c r="W283" s="199"/>
      <c r="X283" s="199"/>
    </row>
    <row r="284" spans="1:24" ht="14" x14ac:dyDescent="0.2">
      <c r="A284" s="199"/>
      <c r="B284" s="199"/>
      <c r="C284" s="199"/>
      <c r="D284" s="199"/>
      <c r="E284" s="199"/>
      <c r="F284" s="199"/>
      <c r="G284" s="199"/>
      <c r="H284" s="199"/>
      <c r="I284" s="199"/>
      <c r="J284" s="199"/>
      <c r="K284" s="199"/>
      <c r="L284" s="199"/>
      <c r="M284" s="199"/>
      <c r="N284" s="199"/>
      <c r="O284" s="199"/>
      <c r="P284" s="199"/>
      <c r="Q284" s="199"/>
      <c r="R284" s="199"/>
      <c r="S284" s="199"/>
      <c r="T284" s="199"/>
      <c r="U284" s="199" t="s">
        <v>537</v>
      </c>
      <c r="V284" s="199"/>
      <c r="W284" s="199"/>
      <c r="X284" s="199"/>
    </row>
    <row r="285" spans="1:24" ht="14" x14ac:dyDescent="0.2">
      <c r="A285" s="199"/>
      <c r="B285" s="199"/>
      <c r="C285" s="199"/>
      <c r="D285" s="199"/>
      <c r="E285" s="199"/>
      <c r="F285" s="199"/>
      <c r="G285" s="199"/>
      <c r="H285" s="199"/>
      <c r="I285" s="199"/>
      <c r="J285" s="199"/>
      <c r="K285" s="199"/>
      <c r="L285" s="199"/>
      <c r="M285" s="199"/>
      <c r="N285" s="199"/>
      <c r="O285" s="199"/>
      <c r="P285" s="199"/>
      <c r="Q285" s="199"/>
      <c r="R285" s="199"/>
      <c r="S285" s="199"/>
      <c r="T285" s="199"/>
      <c r="U285" s="199" t="s">
        <v>541</v>
      </c>
      <c r="V285" s="199"/>
      <c r="W285" s="199"/>
      <c r="X285" s="199"/>
    </row>
    <row r="286" spans="1:24" ht="14" x14ac:dyDescent="0.2">
      <c r="A286" s="199"/>
      <c r="B286" s="199"/>
      <c r="C286" s="199"/>
      <c r="D286" s="199"/>
      <c r="E286" s="199"/>
      <c r="F286" s="199"/>
      <c r="G286" s="199"/>
      <c r="H286" s="199"/>
      <c r="I286" s="199"/>
      <c r="J286" s="199"/>
      <c r="K286" s="199"/>
      <c r="L286" s="199"/>
      <c r="M286" s="199"/>
      <c r="N286" s="199"/>
      <c r="O286" s="199"/>
      <c r="P286" s="199"/>
      <c r="Q286" s="199"/>
      <c r="R286" s="199"/>
      <c r="S286" s="199"/>
      <c r="T286" s="199"/>
      <c r="U286" s="199" t="s">
        <v>540</v>
      </c>
      <c r="V286" s="199"/>
      <c r="W286" s="199"/>
      <c r="X286" s="199"/>
    </row>
    <row r="287" spans="1:24" ht="14" x14ac:dyDescent="0.2">
      <c r="A287" s="199"/>
      <c r="B287" s="199"/>
      <c r="C287" s="199"/>
      <c r="D287" s="199"/>
      <c r="E287" s="199"/>
      <c r="F287" s="199"/>
      <c r="G287" s="199"/>
      <c r="H287" s="199"/>
      <c r="I287" s="199"/>
      <c r="J287" s="199"/>
      <c r="K287" s="199"/>
      <c r="L287" s="199"/>
      <c r="M287" s="199"/>
      <c r="N287" s="199"/>
      <c r="O287" s="199"/>
      <c r="P287" s="199"/>
      <c r="Q287" s="199"/>
      <c r="R287" s="199"/>
      <c r="S287" s="199"/>
      <c r="T287" s="199"/>
      <c r="U287" s="199" t="s">
        <v>532</v>
      </c>
      <c r="V287" s="199"/>
      <c r="W287" s="199"/>
      <c r="X287" s="199"/>
    </row>
    <row r="288" spans="1:24" ht="14" x14ac:dyDescent="0.2">
      <c r="A288" s="199"/>
      <c r="B288" s="199"/>
      <c r="C288" s="199"/>
      <c r="D288" s="199"/>
      <c r="E288" s="199"/>
      <c r="F288" s="199"/>
      <c r="G288" s="199"/>
      <c r="H288" s="199"/>
      <c r="I288" s="199"/>
      <c r="J288" s="199"/>
      <c r="K288" s="199"/>
      <c r="L288" s="199"/>
      <c r="M288" s="199"/>
      <c r="N288" s="199"/>
      <c r="O288" s="199"/>
      <c r="P288" s="199"/>
      <c r="Q288" s="199"/>
      <c r="R288" s="199"/>
      <c r="S288" s="199"/>
      <c r="T288" s="199"/>
      <c r="U288" s="199" t="s">
        <v>542</v>
      </c>
      <c r="V288" s="199"/>
      <c r="W288" s="199"/>
      <c r="X288" s="199"/>
    </row>
    <row r="289" spans="1:24" ht="14" x14ac:dyDescent="0.2">
      <c r="A289" s="199"/>
      <c r="B289" s="199"/>
      <c r="C289" s="199"/>
      <c r="D289" s="199"/>
      <c r="E289" s="199"/>
      <c r="F289" s="199"/>
      <c r="G289" s="199"/>
      <c r="H289" s="199"/>
      <c r="I289" s="199"/>
      <c r="J289" s="199"/>
      <c r="K289" s="199"/>
      <c r="L289" s="199"/>
      <c r="M289" s="199"/>
      <c r="N289" s="199"/>
      <c r="O289" s="199"/>
      <c r="P289" s="199"/>
      <c r="Q289" s="199"/>
      <c r="R289" s="199"/>
      <c r="S289" s="199"/>
      <c r="T289" s="199"/>
      <c r="U289" s="199" t="s">
        <v>543</v>
      </c>
      <c r="V289" s="199"/>
      <c r="W289" s="199"/>
      <c r="X289" s="199"/>
    </row>
    <row r="290" spans="1:24" ht="14" x14ac:dyDescent="0.2">
      <c r="A290" s="199"/>
      <c r="B290" s="199"/>
      <c r="C290" s="199"/>
      <c r="D290" s="199"/>
      <c r="E290" s="199"/>
      <c r="F290" s="199"/>
      <c r="G290" s="199"/>
      <c r="H290" s="199"/>
      <c r="I290" s="199"/>
      <c r="J290" s="199"/>
      <c r="K290" s="199"/>
      <c r="L290" s="199"/>
      <c r="M290" s="199"/>
      <c r="N290" s="199"/>
      <c r="O290" s="199"/>
      <c r="P290" s="199"/>
      <c r="Q290" s="199"/>
      <c r="R290" s="199"/>
      <c r="S290" s="199"/>
      <c r="T290" s="199"/>
      <c r="U290" s="199" t="s">
        <v>544</v>
      </c>
      <c r="V290" s="199"/>
      <c r="W290" s="199"/>
      <c r="X290" s="199"/>
    </row>
    <row r="291" spans="1:24" ht="14" x14ac:dyDescent="0.2">
      <c r="A291" s="199"/>
      <c r="B291" s="199"/>
      <c r="C291" s="199"/>
      <c r="D291" s="199"/>
      <c r="E291" s="199"/>
      <c r="F291" s="199"/>
      <c r="G291" s="199"/>
      <c r="H291" s="199"/>
      <c r="I291" s="199"/>
      <c r="J291" s="199"/>
      <c r="K291" s="199"/>
      <c r="L291" s="199"/>
      <c r="M291" s="199"/>
      <c r="N291" s="199"/>
      <c r="O291" s="199"/>
      <c r="P291" s="199"/>
      <c r="Q291" s="199"/>
      <c r="R291" s="199"/>
      <c r="S291" s="199"/>
      <c r="T291" s="199"/>
      <c r="U291" s="199" t="s">
        <v>699</v>
      </c>
      <c r="V291" s="199"/>
      <c r="W291" s="199"/>
      <c r="X291" s="199"/>
    </row>
    <row r="292" spans="1:24" ht="14" x14ac:dyDescent="0.2">
      <c r="A292" s="199"/>
      <c r="B292" s="199"/>
      <c r="C292" s="199"/>
      <c r="D292" s="199"/>
      <c r="E292" s="199"/>
      <c r="F292" s="199"/>
      <c r="G292" s="199"/>
      <c r="H292" s="199"/>
      <c r="I292" s="199"/>
      <c r="J292" s="199"/>
      <c r="K292" s="199"/>
      <c r="L292" s="199"/>
      <c r="M292" s="199"/>
      <c r="N292" s="199"/>
      <c r="O292" s="199"/>
      <c r="P292" s="199"/>
      <c r="Q292" s="199"/>
      <c r="R292" s="199"/>
      <c r="S292" s="199"/>
      <c r="T292" s="199"/>
      <c r="U292" s="199" t="s">
        <v>539</v>
      </c>
      <c r="V292" s="199"/>
      <c r="W292" s="199"/>
      <c r="X292" s="199"/>
    </row>
    <row r="293" spans="1:24" ht="14" x14ac:dyDescent="0.2">
      <c r="A293" s="199"/>
      <c r="B293" s="199"/>
      <c r="C293" s="199"/>
      <c r="D293" s="199"/>
      <c r="E293" s="199"/>
      <c r="F293" s="199"/>
      <c r="G293" s="199"/>
      <c r="H293" s="199"/>
      <c r="I293" s="199"/>
      <c r="J293" s="199"/>
      <c r="K293" s="199"/>
      <c r="L293" s="199"/>
      <c r="M293" s="199"/>
      <c r="N293" s="199"/>
      <c r="O293" s="199"/>
      <c r="P293" s="199"/>
      <c r="Q293" s="199"/>
      <c r="R293" s="199"/>
      <c r="S293" s="199"/>
      <c r="T293" s="199"/>
      <c r="U293" s="199" t="s">
        <v>545</v>
      </c>
      <c r="V293" s="199"/>
      <c r="W293" s="199"/>
      <c r="X293" s="199"/>
    </row>
    <row r="294" spans="1:24" ht="14" x14ac:dyDescent="0.2">
      <c r="A294" s="199"/>
      <c r="B294" s="199"/>
      <c r="C294" s="199"/>
      <c r="D294" s="199"/>
      <c r="E294" s="199"/>
      <c r="F294" s="199"/>
      <c r="G294" s="199"/>
      <c r="H294" s="199"/>
      <c r="I294" s="199"/>
      <c r="J294" s="199"/>
      <c r="K294" s="199"/>
      <c r="L294" s="199"/>
      <c r="M294" s="199"/>
      <c r="N294" s="199"/>
      <c r="O294" s="199"/>
      <c r="P294" s="199"/>
      <c r="Q294" s="199"/>
      <c r="R294" s="199"/>
      <c r="S294" s="199"/>
      <c r="T294" s="199"/>
      <c r="U294" s="199" t="s">
        <v>735</v>
      </c>
      <c r="V294" s="199"/>
      <c r="W294" s="199"/>
      <c r="X294" s="199"/>
    </row>
    <row r="295" spans="1:24" ht="14" x14ac:dyDescent="0.2">
      <c r="A295" s="199"/>
      <c r="B295" s="199"/>
      <c r="C295" s="199"/>
      <c r="D295" s="199"/>
      <c r="E295" s="199"/>
      <c r="F295" s="199"/>
      <c r="G295" s="199"/>
      <c r="H295" s="199"/>
      <c r="I295" s="199"/>
      <c r="J295" s="199"/>
      <c r="K295" s="199"/>
      <c r="L295" s="199"/>
      <c r="M295" s="199"/>
      <c r="N295" s="199"/>
      <c r="O295" s="199"/>
      <c r="P295" s="199"/>
      <c r="Q295" s="199"/>
      <c r="R295" s="199"/>
      <c r="S295" s="199"/>
      <c r="T295" s="199"/>
      <c r="U295" s="199" t="s">
        <v>700</v>
      </c>
      <c r="V295" s="199"/>
      <c r="W295" s="199"/>
      <c r="X295" s="199"/>
    </row>
    <row r="296" spans="1:24" ht="14" x14ac:dyDescent="0.2">
      <c r="A296" s="199"/>
      <c r="B296" s="199"/>
      <c r="C296" s="199"/>
      <c r="D296" s="199"/>
      <c r="E296" s="199"/>
      <c r="F296" s="199"/>
      <c r="G296" s="199"/>
      <c r="H296" s="199"/>
      <c r="I296" s="199"/>
      <c r="J296" s="199"/>
      <c r="K296" s="199"/>
      <c r="L296" s="199"/>
      <c r="M296" s="199"/>
      <c r="N296" s="199"/>
      <c r="O296" s="199"/>
      <c r="P296" s="199"/>
      <c r="Q296" s="199"/>
      <c r="R296" s="199"/>
      <c r="S296" s="199"/>
      <c r="T296" s="199"/>
      <c r="U296" s="199" t="s">
        <v>18152</v>
      </c>
      <c r="V296" s="199"/>
      <c r="W296" s="199"/>
      <c r="X296" s="199"/>
    </row>
    <row r="297" spans="1:24" ht="14" x14ac:dyDescent="0.2">
      <c r="A297" s="199"/>
      <c r="B297" s="199"/>
      <c r="C297" s="199"/>
      <c r="D297" s="199"/>
      <c r="E297" s="199"/>
      <c r="F297" s="199"/>
      <c r="G297" s="199"/>
      <c r="H297" s="199"/>
      <c r="I297" s="199"/>
      <c r="J297" s="199"/>
      <c r="K297" s="199"/>
      <c r="L297" s="199"/>
      <c r="M297" s="199"/>
      <c r="N297" s="199"/>
      <c r="O297" s="199"/>
      <c r="P297" s="199"/>
      <c r="Q297" s="199"/>
      <c r="R297" s="199"/>
      <c r="S297" s="199"/>
      <c r="T297" s="199"/>
      <c r="U297" s="199" t="s">
        <v>547</v>
      </c>
      <c r="V297" s="199"/>
      <c r="W297" s="199"/>
      <c r="X297" s="199"/>
    </row>
    <row r="298" spans="1:24" ht="14" x14ac:dyDescent="0.2">
      <c r="A298" s="199"/>
      <c r="B298" s="199"/>
      <c r="C298" s="199"/>
      <c r="D298" s="199"/>
      <c r="E298" s="199"/>
      <c r="F298" s="199"/>
      <c r="G298" s="199"/>
      <c r="H298" s="199"/>
      <c r="I298" s="199"/>
      <c r="J298" s="199"/>
      <c r="K298" s="199"/>
      <c r="L298" s="199"/>
      <c r="M298" s="199"/>
      <c r="N298" s="199"/>
      <c r="O298" s="199"/>
      <c r="P298" s="199"/>
      <c r="Q298" s="199"/>
      <c r="R298" s="199"/>
      <c r="S298" s="199"/>
      <c r="T298" s="199"/>
      <c r="U298" s="199" t="s">
        <v>18114</v>
      </c>
      <c r="V298" s="199"/>
      <c r="W298" s="199"/>
      <c r="X298" s="199"/>
    </row>
    <row r="299" spans="1:24" ht="14" x14ac:dyDescent="0.2">
      <c r="A299" s="199"/>
      <c r="B299" s="199"/>
      <c r="C299" s="199"/>
      <c r="D299" s="199"/>
      <c r="E299" s="199"/>
      <c r="F299" s="199"/>
      <c r="G299" s="199"/>
      <c r="H299" s="199"/>
      <c r="I299" s="199"/>
      <c r="J299" s="199"/>
      <c r="K299" s="199"/>
      <c r="L299" s="199"/>
      <c r="M299" s="199"/>
      <c r="N299" s="199"/>
      <c r="O299" s="199"/>
      <c r="P299" s="199"/>
      <c r="Q299" s="199"/>
      <c r="R299" s="199"/>
      <c r="S299" s="199"/>
      <c r="T299" s="199"/>
      <c r="U299" s="199" t="s">
        <v>738</v>
      </c>
      <c r="V299" s="199"/>
      <c r="W299" s="199"/>
      <c r="X299" s="199"/>
    </row>
    <row r="300" spans="1:24" ht="14" x14ac:dyDescent="0.2">
      <c r="A300" s="199"/>
      <c r="B300" s="199"/>
      <c r="C300" s="199"/>
      <c r="D300" s="199"/>
      <c r="E300" s="199"/>
      <c r="F300" s="199"/>
      <c r="G300" s="199"/>
      <c r="H300" s="199"/>
      <c r="I300" s="199"/>
      <c r="J300" s="199"/>
      <c r="K300" s="199"/>
      <c r="L300" s="199"/>
      <c r="M300" s="199"/>
      <c r="N300" s="199"/>
      <c r="O300" s="199"/>
      <c r="P300" s="199"/>
      <c r="Q300" s="199"/>
      <c r="R300" s="199"/>
      <c r="S300" s="199"/>
      <c r="T300" s="199"/>
      <c r="U300" s="199" t="s">
        <v>701</v>
      </c>
      <c r="V300" s="199"/>
      <c r="W300" s="199"/>
      <c r="X300" s="199"/>
    </row>
    <row r="301" spans="1:24" ht="14" x14ac:dyDescent="0.2">
      <c r="A301" s="199"/>
      <c r="B301" s="199"/>
      <c r="C301" s="199"/>
      <c r="D301" s="199"/>
      <c r="E301" s="199"/>
      <c r="F301" s="199"/>
      <c r="G301" s="199"/>
      <c r="H301" s="199"/>
      <c r="I301" s="199"/>
      <c r="J301" s="199"/>
      <c r="K301" s="199"/>
      <c r="L301" s="199"/>
      <c r="M301" s="199"/>
      <c r="N301" s="199"/>
      <c r="O301" s="199"/>
      <c r="P301" s="199"/>
      <c r="Q301" s="199"/>
      <c r="R301" s="199"/>
      <c r="S301" s="199"/>
      <c r="T301" s="199"/>
      <c r="U301" s="199" t="s">
        <v>18039</v>
      </c>
      <c r="V301" s="199"/>
      <c r="W301" s="199"/>
      <c r="X301" s="199"/>
    </row>
    <row r="302" spans="1:24" ht="14" x14ac:dyDescent="0.2">
      <c r="A302" s="199"/>
      <c r="B302" s="199"/>
      <c r="C302" s="199"/>
      <c r="D302" s="199"/>
      <c r="E302" s="199"/>
      <c r="F302" s="199"/>
      <c r="G302" s="199"/>
      <c r="H302" s="199"/>
      <c r="I302" s="199"/>
      <c r="J302" s="199"/>
      <c r="K302" s="199"/>
      <c r="L302" s="199"/>
      <c r="M302" s="199"/>
      <c r="N302" s="199"/>
      <c r="O302" s="199"/>
      <c r="P302" s="199"/>
      <c r="Q302" s="199"/>
      <c r="R302" s="199"/>
      <c r="S302" s="199"/>
      <c r="T302" s="199"/>
      <c r="U302" s="199" t="s">
        <v>18142</v>
      </c>
      <c r="V302" s="199"/>
      <c r="W302" s="199"/>
      <c r="X302" s="199"/>
    </row>
    <row r="303" spans="1:24" ht="14" x14ac:dyDescent="0.2">
      <c r="A303" s="199"/>
      <c r="B303" s="199"/>
      <c r="C303" s="199"/>
      <c r="D303" s="199"/>
      <c r="E303" s="199"/>
      <c r="F303" s="199"/>
      <c r="G303" s="199"/>
      <c r="H303" s="199"/>
      <c r="I303" s="199"/>
      <c r="J303" s="199"/>
      <c r="K303" s="199"/>
      <c r="L303" s="199"/>
      <c r="M303" s="199"/>
      <c r="N303" s="199"/>
      <c r="O303" s="199"/>
      <c r="P303" s="199"/>
      <c r="Q303" s="199"/>
      <c r="R303" s="199"/>
      <c r="S303" s="199"/>
      <c r="T303" s="199"/>
      <c r="U303" s="199" t="s">
        <v>552</v>
      </c>
      <c r="V303" s="199"/>
      <c r="W303" s="199"/>
      <c r="X303" s="199"/>
    </row>
    <row r="304" spans="1:24" ht="14" x14ac:dyDescent="0.2">
      <c r="A304" s="199"/>
      <c r="B304" s="199"/>
      <c r="C304" s="199"/>
      <c r="D304" s="199"/>
      <c r="E304" s="199"/>
      <c r="F304" s="199"/>
      <c r="G304" s="199"/>
      <c r="H304" s="199"/>
      <c r="I304" s="199"/>
      <c r="J304" s="199"/>
      <c r="K304" s="199"/>
      <c r="L304" s="199"/>
      <c r="M304" s="199"/>
      <c r="N304" s="199"/>
      <c r="O304" s="199"/>
      <c r="P304" s="199"/>
      <c r="Q304" s="199"/>
      <c r="R304" s="199"/>
      <c r="S304" s="199"/>
      <c r="T304" s="199"/>
      <c r="U304" s="199" t="s">
        <v>18115</v>
      </c>
      <c r="V304" s="199"/>
      <c r="W304" s="199"/>
      <c r="X304" s="199"/>
    </row>
    <row r="305" spans="1:24" ht="14" x14ac:dyDescent="0.2">
      <c r="A305" s="199"/>
      <c r="B305" s="199"/>
      <c r="C305" s="199"/>
      <c r="D305" s="199"/>
      <c r="E305" s="199"/>
      <c r="F305" s="199"/>
      <c r="G305" s="199"/>
      <c r="H305" s="199"/>
      <c r="I305" s="199"/>
      <c r="J305" s="199"/>
      <c r="K305" s="199"/>
      <c r="L305" s="199"/>
      <c r="M305" s="199"/>
      <c r="N305" s="199"/>
      <c r="O305" s="199"/>
      <c r="P305" s="199"/>
      <c r="Q305" s="199"/>
      <c r="R305" s="199"/>
      <c r="S305" s="199"/>
      <c r="T305" s="199"/>
      <c r="U305" s="199" t="s">
        <v>679</v>
      </c>
      <c r="V305" s="199"/>
      <c r="W305" s="199"/>
      <c r="X305" s="199"/>
    </row>
    <row r="306" spans="1:24" ht="14" x14ac:dyDescent="0.2">
      <c r="A306" s="199"/>
      <c r="B306" s="199"/>
      <c r="C306" s="199"/>
      <c r="D306" s="199"/>
      <c r="E306" s="199"/>
      <c r="F306" s="199"/>
      <c r="G306" s="199"/>
      <c r="H306" s="199"/>
      <c r="I306" s="199"/>
      <c r="J306" s="199"/>
      <c r="K306" s="199"/>
      <c r="L306" s="199"/>
      <c r="M306" s="199"/>
      <c r="N306" s="199"/>
      <c r="O306" s="199"/>
      <c r="P306" s="199"/>
      <c r="Q306" s="199"/>
      <c r="R306" s="199"/>
      <c r="S306" s="199"/>
      <c r="T306" s="199"/>
      <c r="U306" s="199" t="s">
        <v>683</v>
      </c>
      <c r="V306" s="199"/>
      <c r="W306" s="199"/>
      <c r="X306" s="199"/>
    </row>
    <row r="307" spans="1:24" ht="14" x14ac:dyDescent="0.2">
      <c r="A307" s="199"/>
      <c r="B307" s="199"/>
      <c r="C307" s="199"/>
      <c r="D307" s="199"/>
      <c r="E307" s="199"/>
      <c r="F307" s="199"/>
      <c r="G307" s="199"/>
      <c r="H307" s="199"/>
      <c r="I307" s="199"/>
      <c r="J307" s="199"/>
      <c r="K307" s="199"/>
      <c r="L307" s="199"/>
      <c r="M307" s="199"/>
      <c r="N307" s="199"/>
      <c r="O307" s="199"/>
      <c r="P307" s="199"/>
      <c r="Q307" s="199"/>
      <c r="R307" s="199"/>
      <c r="S307" s="199"/>
      <c r="T307" s="199"/>
      <c r="U307" s="199" t="s">
        <v>18116</v>
      </c>
      <c r="V307" s="199"/>
      <c r="W307" s="199"/>
      <c r="X307" s="199"/>
    </row>
    <row r="308" spans="1:24" ht="14" x14ac:dyDescent="0.2">
      <c r="A308" s="199"/>
      <c r="B308" s="199"/>
      <c r="C308" s="199"/>
      <c r="D308" s="199"/>
      <c r="E308" s="199"/>
      <c r="F308" s="199"/>
      <c r="G308" s="199"/>
      <c r="H308" s="199"/>
      <c r="I308" s="199"/>
      <c r="J308" s="199"/>
      <c r="K308" s="199"/>
      <c r="L308" s="199"/>
      <c r="M308" s="199"/>
      <c r="N308" s="199"/>
      <c r="O308" s="199"/>
      <c r="P308" s="199"/>
      <c r="Q308" s="199"/>
      <c r="R308" s="199"/>
      <c r="S308" s="199"/>
      <c r="T308" s="199"/>
      <c r="U308" s="199" t="s">
        <v>737</v>
      </c>
      <c r="V308" s="199"/>
      <c r="W308" s="199"/>
      <c r="X308" s="199"/>
    </row>
    <row r="309" spans="1:24" ht="14" x14ac:dyDescent="0.2">
      <c r="A309" s="199"/>
      <c r="B309" s="199"/>
      <c r="C309" s="199"/>
      <c r="D309" s="199"/>
      <c r="E309" s="199"/>
      <c r="F309" s="199"/>
      <c r="G309" s="199"/>
      <c r="H309" s="199"/>
      <c r="I309" s="199"/>
      <c r="J309" s="199"/>
      <c r="K309" s="199"/>
      <c r="L309" s="199"/>
      <c r="M309" s="199"/>
      <c r="N309" s="199"/>
      <c r="O309" s="199"/>
      <c r="P309" s="199"/>
      <c r="Q309" s="199"/>
      <c r="R309" s="199"/>
      <c r="S309" s="199"/>
      <c r="T309" s="199"/>
      <c r="U309" s="199" t="s">
        <v>548</v>
      </c>
      <c r="V309" s="199"/>
      <c r="W309" s="199"/>
      <c r="X309" s="199"/>
    </row>
    <row r="310" spans="1:24" ht="14" x14ac:dyDescent="0.2">
      <c r="A310" s="199"/>
      <c r="B310" s="199"/>
      <c r="C310" s="199"/>
      <c r="D310" s="199"/>
      <c r="E310" s="199"/>
      <c r="F310" s="199"/>
      <c r="G310" s="199"/>
      <c r="H310" s="199"/>
      <c r="I310" s="199"/>
      <c r="J310" s="199"/>
      <c r="K310" s="199"/>
      <c r="L310" s="199"/>
      <c r="M310" s="199"/>
      <c r="N310" s="199"/>
      <c r="O310" s="199"/>
      <c r="P310" s="199"/>
      <c r="Q310" s="199"/>
      <c r="R310" s="199"/>
      <c r="S310" s="199"/>
      <c r="T310" s="199"/>
      <c r="U310" s="199" t="s">
        <v>549</v>
      </c>
      <c r="V310" s="199"/>
      <c r="W310" s="199"/>
      <c r="X310" s="199"/>
    </row>
    <row r="311" spans="1:24" ht="14" x14ac:dyDescent="0.2">
      <c r="A311" s="199"/>
      <c r="B311" s="199"/>
      <c r="C311" s="199"/>
      <c r="D311" s="199"/>
      <c r="E311" s="199"/>
      <c r="F311" s="199"/>
      <c r="G311" s="199"/>
      <c r="H311" s="199"/>
      <c r="I311" s="199"/>
      <c r="J311" s="199"/>
      <c r="K311" s="199"/>
      <c r="L311" s="199"/>
      <c r="M311" s="199"/>
      <c r="N311" s="199"/>
      <c r="O311" s="199"/>
      <c r="P311" s="199"/>
      <c r="Q311" s="199"/>
      <c r="R311" s="199"/>
      <c r="S311" s="199"/>
      <c r="T311" s="199"/>
      <c r="U311" s="199" t="s">
        <v>550</v>
      </c>
      <c r="V311" s="199"/>
      <c r="W311" s="199"/>
      <c r="X311" s="199"/>
    </row>
    <row r="312" spans="1:24" ht="14" x14ac:dyDescent="0.2">
      <c r="A312" s="199"/>
      <c r="B312" s="199"/>
      <c r="C312" s="199"/>
      <c r="D312" s="199"/>
      <c r="E312" s="199"/>
      <c r="F312" s="199"/>
      <c r="G312" s="199"/>
      <c r="H312" s="199"/>
      <c r="I312" s="199"/>
      <c r="J312" s="199"/>
      <c r="K312" s="199"/>
      <c r="L312" s="199"/>
      <c r="M312" s="199"/>
      <c r="N312" s="199"/>
      <c r="O312" s="199"/>
      <c r="P312" s="199"/>
      <c r="Q312" s="199"/>
      <c r="R312" s="199"/>
      <c r="S312" s="199"/>
      <c r="T312" s="199"/>
      <c r="U312" s="199" t="s">
        <v>702</v>
      </c>
      <c r="V312" s="199"/>
      <c r="W312" s="199"/>
      <c r="X312" s="199"/>
    </row>
    <row r="313" spans="1:24" ht="14" x14ac:dyDescent="0.2">
      <c r="A313" s="199"/>
      <c r="B313" s="199"/>
      <c r="C313" s="199"/>
      <c r="D313" s="199"/>
      <c r="E313" s="199"/>
      <c r="F313" s="199"/>
      <c r="G313" s="199"/>
      <c r="H313" s="199"/>
      <c r="I313" s="199"/>
      <c r="J313" s="199"/>
      <c r="K313" s="199"/>
      <c r="L313" s="199"/>
      <c r="M313" s="199"/>
      <c r="N313" s="199"/>
      <c r="O313" s="199"/>
      <c r="P313" s="199"/>
      <c r="Q313" s="199"/>
      <c r="R313" s="199"/>
      <c r="S313" s="199"/>
      <c r="T313" s="199"/>
      <c r="U313" s="199" t="s">
        <v>739</v>
      </c>
      <c r="V313" s="199"/>
      <c r="W313" s="199"/>
      <c r="X313" s="199"/>
    </row>
    <row r="314" spans="1:24" ht="14" x14ac:dyDescent="0.2">
      <c r="A314" s="199"/>
      <c r="B314" s="199"/>
      <c r="C314" s="199"/>
      <c r="D314" s="199"/>
      <c r="E314" s="199"/>
      <c r="F314" s="199"/>
      <c r="G314" s="199"/>
      <c r="H314" s="199"/>
      <c r="I314" s="199"/>
      <c r="J314" s="199"/>
      <c r="K314" s="199"/>
      <c r="L314" s="199"/>
      <c r="M314" s="199"/>
      <c r="N314" s="199"/>
      <c r="O314" s="199"/>
      <c r="P314" s="199"/>
      <c r="Q314" s="199"/>
      <c r="R314" s="199"/>
      <c r="S314" s="199"/>
      <c r="T314" s="199"/>
      <c r="U314" s="199" t="s">
        <v>551</v>
      </c>
      <c r="V314" s="199"/>
      <c r="W314" s="199"/>
      <c r="X314" s="199"/>
    </row>
    <row r="315" spans="1:24" ht="14" x14ac:dyDescent="0.2">
      <c r="A315" s="199"/>
      <c r="B315" s="199"/>
      <c r="C315" s="199"/>
      <c r="D315" s="199"/>
      <c r="E315" s="199"/>
      <c r="F315" s="199"/>
      <c r="G315" s="199"/>
      <c r="H315" s="199"/>
      <c r="I315" s="199"/>
      <c r="J315" s="199"/>
      <c r="K315" s="199"/>
      <c r="L315" s="199"/>
      <c r="M315" s="199"/>
      <c r="N315" s="199"/>
      <c r="O315" s="199"/>
      <c r="P315" s="199"/>
      <c r="Q315" s="199"/>
      <c r="R315" s="199"/>
      <c r="S315" s="199"/>
      <c r="T315" s="199"/>
      <c r="U315" s="199" t="s">
        <v>18117</v>
      </c>
      <c r="V315" s="199"/>
      <c r="W315" s="199"/>
      <c r="X315" s="199"/>
    </row>
    <row r="316" spans="1:24" ht="14" x14ac:dyDescent="0.2">
      <c r="A316" s="199"/>
      <c r="B316" s="199"/>
      <c r="C316" s="199"/>
      <c r="D316" s="199"/>
      <c r="E316" s="199"/>
      <c r="F316" s="199"/>
      <c r="G316" s="199"/>
      <c r="H316" s="199"/>
      <c r="I316" s="199"/>
      <c r="J316" s="199"/>
      <c r="K316" s="199"/>
      <c r="L316" s="199"/>
      <c r="M316" s="199"/>
      <c r="N316" s="199"/>
      <c r="O316" s="199"/>
      <c r="P316" s="199"/>
      <c r="Q316" s="199"/>
      <c r="R316" s="199"/>
      <c r="S316" s="199"/>
      <c r="T316" s="199"/>
      <c r="U316" s="199" t="s">
        <v>645</v>
      </c>
      <c r="V316" s="199"/>
      <c r="W316" s="199"/>
      <c r="X316" s="199"/>
    </row>
    <row r="317" spans="1:24" ht="14" x14ac:dyDescent="0.2">
      <c r="A317" s="199"/>
      <c r="B317" s="199"/>
      <c r="C317" s="199"/>
      <c r="D317" s="199"/>
      <c r="E317" s="199"/>
      <c r="F317" s="199"/>
      <c r="G317" s="199"/>
      <c r="H317" s="199"/>
      <c r="I317" s="199"/>
      <c r="J317" s="199"/>
      <c r="K317" s="199"/>
      <c r="L317" s="199"/>
      <c r="M317" s="199"/>
      <c r="N317" s="199"/>
      <c r="O317" s="199"/>
      <c r="P317" s="199"/>
      <c r="Q317" s="199"/>
      <c r="R317" s="199"/>
      <c r="S317" s="199"/>
      <c r="T317" s="199"/>
      <c r="U317" s="199" t="s">
        <v>736</v>
      </c>
      <c r="V317" s="199"/>
      <c r="W317" s="199"/>
      <c r="X317" s="199"/>
    </row>
    <row r="318" spans="1:24" ht="14" x14ac:dyDescent="0.2">
      <c r="A318" s="199"/>
      <c r="B318" s="199"/>
      <c r="C318" s="199"/>
      <c r="D318" s="199"/>
      <c r="E318" s="199"/>
      <c r="F318" s="199"/>
      <c r="G318" s="199"/>
      <c r="H318" s="199"/>
      <c r="I318" s="199"/>
      <c r="J318" s="199"/>
      <c r="K318" s="199"/>
      <c r="L318" s="199"/>
      <c r="M318" s="199"/>
      <c r="N318" s="199"/>
      <c r="O318" s="199"/>
      <c r="P318" s="199"/>
      <c r="Q318" s="199"/>
      <c r="R318" s="199"/>
      <c r="S318" s="199"/>
      <c r="T318" s="199"/>
      <c r="U318" s="199" t="s">
        <v>18118</v>
      </c>
      <c r="V318" s="199"/>
      <c r="W318" s="199"/>
      <c r="X318" s="199"/>
    </row>
    <row r="319" spans="1:24" ht="14" x14ac:dyDescent="0.2">
      <c r="A319" s="199"/>
      <c r="B319" s="199"/>
      <c r="C319" s="199"/>
      <c r="D319" s="199"/>
      <c r="E319" s="199"/>
      <c r="F319" s="199"/>
      <c r="G319" s="199"/>
      <c r="H319" s="199"/>
      <c r="I319" s="199"/>
      <c r="J319" s="199"/>
      <c r="K319" s="199"/>
      <c r="L319" s="199"/>
      <c r="M319" s="199"/>
      <c r="N319" s="199"/>
      <c r="O319" s="199"/>
      <c r="P319" s="199"/>
      <c r="Q319" s="199"/>
      <c r="R319" s="199"/>
      <c r="S319" s="199"/>
      <c r="T319" s="199"/>
      <c r="U319" s="199" t="s">
        <v>18119</v>
      </c>
      <c r="V319" s="199"/>
      <c r="W319" s="199"/>
      <c r="X319" s="199"/>
    </row>
    <row r="320" spans="1:24" ht="14" x14ac:dyDescent="0.2">
      <c r="A320" s="199"/>
      <c r="B320" s="199"/>
      <c r="C320" s="199"/>
      <c r="D320" s="199"/>
      <c r="E320" s="199"/>
      <c r="F320" s="199"/>
      <c r="G320" s="199"/>
      <c r="H320" s="199"/>
      <c r="I320" s="199"/>
      <c r="J320" s="199"/>
      <c r="K320" s="199"/>
      <c r="L320" s="199"/>
      <c r="M320" s="199"/>
      <c r="N320" s="199"/>
      <c r="O320" s="199"/>
      <c r="P320" s="199"/>
      <c r="Q320" s="199"/>
      <c r="R320" s="199"/>
      <c r="S320" s="199"/>
      <c r="T320" s="199"/>
      <c r="U320" s="199" t="s">
        <v>553</v>
      </c>
      <c r="V320" s="199"/>
      <c r="W320" s="199"/>
      <c r="X320" s="199"/>
    </row>
    <row r="321" spans="1:24" ht="14" x14ac:dyDescent="0.2">
      <c r="A321" s="199"/>
      <c r="B321" s="199"/>
      <c r="C321" s="199"/>
      <c r="D321" s="199"/>
      <c r="E321" s="199"/>
      <c r="F321" s="199"/>
      <c r="G321" s="199"/>
      <c r="H321" s="199"/>
      <c r="I321" s="199"/>
      <c r="J321" s="199"/>
      <c r="K321" s="199"/>
      <c r="L321" s="199"/>
      <c r="M321" s="199"/>
      <c r="N321" s="199"/>
      <c r="O321" s="199"/>
      <c r="P321" s="199"/>
      <c r="Q321" s="199"/>
      <c r="R321" s="199"/>
      <c r="S321" s="199"/>
      <c r="T321" s="199"/>
      <c r="U321" s="199" t="s">
        <v>703</v>
      </c>
      <c r="V321" s="199"/>
      <c r="W321" s="199"/>
      <c r="X321" s="199"/>
    </row>
    <row r="322" spans="1:24" ht="14" x14ac:dyDescent="0.2">
      <c r="A322" s="199"/>
      <c r="B322" s="199"/>
      <c r="C322" s="199"/>
      <c r="D322" s="199"/>
      <c r="E322" s="199"/>
      <c r="F322" s="199"/>
      <c r="G322" s="199"/>
      <c r="H322" s="199"/>
      <c r="I322" s="199"/>
      <c r="J322" s="199"/>
      <c r="K322" s="199"/>
      <c r="L322" s="199"/>
      <c r="M322" s="199"/>
      <c r="N322" s="199"/>
      <c r="O322" s="199"/>
      <c r="P322" s="199"/>
      <c r="Q322" s="199"/>
      <c r="R322" s="199"/>
      <c r="S322" s="199"/>
      <c r="T322" s="199"/>
      <c r="U322" s="199" t="s">
        <v>704</v>
      </c>
      <c r="V322" s="199"/>
      <c r="W322" s="199"/>
      <c r="X322" s="199"/>
    </row>
    <row r="323" spans="1:24" ht="14" x14ac:dyDescent="0.2">
      <c r="A323" s="199"/>
      <c r="B323" s="199"/>
      <c r="C323" s="199"/>
      <c r="D323" s="199"/>
      <c r="E323" s="199"/>
      <c r="F323" s="199"/>
      <c r="G323" s="199"/>
      <c r="H323" s="199"/>
      <c r="I323" s="199"/>
      <c r="J323" s="199"/>
      <c r="K323" s="199"/>
      <c r="L323" s="199"/>
      <c r="M323" s="199"/>
      <c r="N323" s="199"/>
      <c r="O323" s="199"/>
      <c r="P323" s="199"/>
      <c r="Q323" s="199"/>
      <c r="R323" s="199"/>
      <c r="S323" s="199"/>
      <c r="T323" s="199"/>
      <c r="U323" s="199" t="s">
        <v>590</v>
      </c>
      <c r="V323" s="199"/>
      <c r="W323" s="199"/>
      <c r="X323" s="199"/>
    </row>
    <row r="324" spans="1:24" ht="14" x14ac:dyDescent="0.2">
      <c r="A324" s="199"/>
      <c r="B324" s="199"/>
      <c r="C324" s="199"/>
      <c r="D324" s="199"/>
      <c r="E324" s="199"/>
      <c r="F324" s="199"/>
      <c r="G324" s="199"/>
      <c r="H324" s="199"/>
      <c r="I324" s="199"/>
      <c r="J324" s="199"/>
      <c r="K324" s="199"/>
      <c r="L324" s="199"/>
      <c r="M324" s="199"/>
      <c r="N324" s="199"/>
      <c r="O324" s="199"/>
      <c r="P324" s="199"/>
      <c r="Q324" s="199"/>
      <c r="R324" s="199"/>
      <c r="S324" s="199"/>
      <c r="T324" s="199"/>
      <c r="U324" s="199" t="s">
        <v>423</v>
      </c>
      <c r="V324" s="199"/>
      <c r="W324" s="199"/>
      <c r="X324" s="199"/>
    </row>
    <row r="325" spans="1:24" ht="14" x14ac:dyDescent="0.2">
      <c r="A325" s="199"/>
      <c r="B325" s="199"/>
      <c r="C325" s="199"/>
      <c r="D325" s="199"/>
      <c r="E325" s="199"/>
      <c r="F325" s="199"/>
      <c r="G325" s="199"/>
      <c r="H325" s="199"/>
      <c r="I325" s="199"/>
      <c r="J325" s="199"/>
      <c r="K325" s="199"/>
      <c r="L325" s="199"/>
      <c r="M325" s="199"/>
      <c r="N325" s="199"/>
      <c r="O325" s="199"/>
      <c r="P325" s="199"/>
      <c r="Q325" s="199"/>
      <c r="R325" s="199"/>
      <c r="S325" s="199"/>
      <c r="T325" s="199"/>
      <c r="U325" s="199" t="s">
        <v>424</v>
      </c>
      <c r="V325" s="199"/>
      <c r="W325" s="199"/>
      <c r="X325" s="199"/>
    </row>
    <row r="326" spans="1:24" ht="14" x14ac:dyDescent="0.2">
      <c r="A326" s="199"/>
      <c r="B326" s="199"/>
      <c r="C326" s="199"/>
      <c r="D326" s="199"/>
      <c r="E326" s="199"/>
      <c r="F326" s="199"/>
      <c r="G326" s="199"/>
      <c r="H326" s="199"/>
      <c r="I326" s="199"/>
      <c r="J326" s="199"/>
      <c r="K326" s="199"/>
      <c r="L326" s="199"/>
      <c r="M326" s="199"/>
      <c r="N326" s="199"/>
      <c r="O326" s="199"/>
      <c r="P326" s="199"/>
      <c r="Q326" s="199"/>
      <c r="R326" s="199"/>
      <c r="S326" s="199"/>
      <c r="T326" s="199"/>
      <c r="U326" s="199" t="s">
        <v>705</v>
      </c>
      <c r="V326" s="199"/>
      <c r="W326" s="199"/>
      <c r="X326" s="199"/>
    </row>
    <row r="327" spans="1:24" ht="14" x14ac:dyDescent="0.2">
      <c r="A327" s="199"/>
      <c r="B327" s="199"/>
      <c r="C327" s="199"/>
      <c r="D327" s="199"/>
      <c r="E327" s="199"/>
      <c r="F327" s="199"/>
      <c r="G327" s="199"/>
      <c r="H327" s="199"/>
      <c r="I327" s="199"/>
      <c r="J327" s="199"/>
      <c r="K327" s="199"/>
      <c r="L327" s="199"/>
      <c r="M327" s="199"/>
      <c r="N327" s="199"/>
      <c r="O327" s="199"/>
      <c r="P327" s="199"/>
      <c r="Q327" s="199"/>
      <c r="R327" s="199"/>
      <c r="S327" s="199"/>
      <c r="T327" s="199"/>
      <c r="U327" s="199" t="s">
        <v>749</v>
      </c>
      <c r="V327" s="199"/>
      <c r="W327" s="199"/>
      <c r="X327" s="199"/>
    </row>
    <row r="328" spans="1:24" ht="14" x14ac:dyDescent="0.2">
      <c r="A328" s="199"/>
      <c r="B328" s="199"/>
      <c r="C328" s="199"/>
      <c r="D328" s="199"/>
      <c r="E328" s="199"/>
      <c r="F328" s="199"/>
      <c r="G328" s="199"/>
      <c r="H328" s="199"/>
      <c r="I328" s="199"/>
      <c r="J328" s="199"/>
      <c r="K328" s="199"/>
      <c r="L328" s="199"/>
      <c r="M328" s="199"/>
      <c r="N328" s="199"/>
      <c r="O328" s="199"/>
      <c r="P328" s="199"/>
      <c r="Q328" s="199"/>
      <c r="R328" s="199"/>
      <c r="S328" s="199"/>
      <c r="T328" s="199"/>
      <c r="U328" s="199" t="s">
        <v>18049</v>
      </c>
      <c r="V328" s="199"/>
      <c r="W328" s="199"/>
      <c r="X328" s="199"/>
    </row>
    <row r="329" spans="1:24" ht="14" x14ac:dyDescent="0.2">
      <c r="A329" s="199"/>
      <c r="B329" s="199"/>
      <c r="C329" s="199"/>
      <c r="D329" s="199"/>
      <c r="E329" s="199"/>
      <c r="F329" s="199"/>
      <c r="G329" s="199"/>
      <c r="H329" s="199"/>
      <c r="I329" s="199"/>
      <c r="J329" s="199"/>
      <c r="K329" s="199"/>
      <c r="L329" s="199"/>
      <c r="M329" s="199"/>
      <c r="N329" s="199"/>
      <c r="O329" s="199"/>
      <c r="P329" s="199"/>
      <c r="Q329" s="199"/>
      <c r="R329" s="199"/>
      <c r="S329" s="199"/>
      <c r="T329" s="199"/>
      <c r="U329" s="199" t="s">
        <v>706</v>
      </c>
      <c r="V329" s="199"/>
      <c r="W329" s="199"/>
      <c r="X329" s="199"/>
    </row>
    <row r="330" spans="1:24" ht="14" x14ac:dyDescent="0.2">
      <c r="A330" s="199"/>
      <c r="B330" s="199"/>
      <c r="C330" s="199"/>
      <c r="D330" s="199"/>
      <c r="E330" s="199"/>
      <c r="F330" s="199"/>
      <c r="G330" s="199"/>
      <c r="H330" s="199"/>
      <c r="I330" s="199"/>
      <c r="J330" s="199"/>
      <c r="K330" s="199"/>
      <c r="L330" s="199"/>
      <c r="M330" s="199"/>
      <c r="N330" s="199"/>
      <c r="O330" s="199"/>
      <c r="P330" s="199"/>
      <c r="Q330" s="199"/>
      <c r="R330" s="199"/>
      <c r="S330" s="199"/>
      <c r="T330" s="199"/>
      <c r="U330" s="199" t="s">
        <v>502</v>
      </c>
      <c r="V330" s="199"/>
      <c r="W330" s="199"/>
      <c r="X330" s="199"/>
    </row>
    <row r="331" spans="1:24" ht="14" x14ac:dyDescent="0.2">
      <c r="A331" s="199"/>
      <c r="B331" s="199"/>
      <c r="C331" s="199"/>
      <c r="D331" s="199"/>
      <c r="E331" s="199"/>
      <c r="F331" s="199"/>
      <c r="G331" s="199"/>
      <c r="H331" s="199"/>
      <c r="I331" s="199"/>
      <c r="J331" s="199"/>
      <c r="K331" s="199"/>
      <c r="L331" s="199"/>
      <c r="M331" s="199"/>
      <c r="N331" s="199"/>
      <c r="O331" s="199"/>
      <c r="P331" s="199"/>
      <c r="Q331" s="199"/>
      <c r="R331" s="199"/>
      <c r="S331" s="199"/>
      <c r="T331" s="199"/>
      <c r="U331" s="199" t="s">
        <v>18065</v>
      </c>
      <c r="V331" s="199"/>
      <c r="W331" s="199"/>
      <c r="X331" s="199"/>
    </row>
    <row r="332" spans="1:24" ht="14" x14ac:dyDescent="0.2">
      <c r="A332" s="199"/>
      <c r="B332" s="199"/>
      <c r="C332" s="199"/>
      <c r="D332" s="199"/>
      <c r="E332" s="199"/>
      <c r="F332" s="199"/>
      <c r="G332" s="199"/>
      <c r="H332" s="199"/>
      <c r="I332" s="199"/>
      <c r="J332" s="199"/>
      <c r="K332" s="199"/>
      <c r="L332" s="199"/>
      <c r="M332" s="199"/>
      <c r="N332" s="199"/>
      <c r="O332" s="199"/>
      <c r="P332" s="199"/>
      <c r="Q332" s="199"/>
      <c r="R332" s="199"/>
      <c r="S332" s="199"/>
      <c r="T332" s="199"/>
      <c r="U332" s="199" t="s">
        <v>707</v>
      </c>
      <c r="V332" s="199"/>
      <c r="W332" s="199"/>
      <c r="X332" s="199"/>
    </row>
    <row r="333" spans="1:24" ht="14" x14ac:dyDescent="0.2">
      <c r="A333" s="199"/>
      <c r="B333" s="199"/>
      <c r="C333" s="199"/>
      <c r="D333" s="199"/>
      <c r="E333" s="199"/>
      <c r="F333" s="199"/>
      <c r="G333" s="199"/>
      <c r="H333" s="199"/>
      <c r="I333" s="199"/>
      <c r="J333" s="199"/>
      <c r="K333" s="199"/>
      <c r="L333" s="199"/>
      <c r="M333" s="199"/>
      <c r="N333" s="199"/>
      <c r="O333" s="199"/>
      <c r="P333" s="199"/>
      <c r="Q333" s="199"/>
      <c r="R333" s="199"/>
      <c r="S333" s="199"/>
      <c r="T333" s="199"/>
      <c r="U333" s="199" t="s">
        <v>18120</v>
      </c>
      <c r="V333" s="199"/>
      <c r="W333" s="199"/>
      <c r="X333" s="199"/>
    </row>
    <row r="334" spans="1:24" ht="14" x14ac:dyDescent="0.2">
      <c r="A334" s="199"/>
      <c r="B334" s="199"/>
      <c r="C334" s="199"/>
      <c r="D334" s="199"/>
      <c r="E334" s="199"/>
      <c r="F334" s="199"/>
      <c r="G334" s="199"/>
      <c r="H334" s="199"/>
      <c r="I334" s="199"/>
      <c r="J334" s="199"/>
      <c r="K334" s="199"/>
      <c r="L334" s="199"/>
      <c r="M334" s="199"/>
      <c r="N334" s="199"/>
      <c r="O334" s="199"/>
      <c r="P334" s="199"/>
      <c r="Q334" s="199"/>
      <c r="R334" s="199"/>
      <c r="S334" s="199"/>
      <c r="T334" s="199"/>
      <c r="U334" s="199" t="s">
        <v>504</v>
      </c>
      <c r="V334" s="199"/>
      <c r="W334" s="199"/>
      <c r="X334" s="199"/>
    </row>
    <row r="335" spans="1:24" ht="14" x14ac:dyDescent="0.2">
      <c r="A335" s="199"/>
      <c r="B335" s="199"/>
      <c r="C335" s="199"/>
      <c r="D335" s="199"/>
      <c r="E335" s="199"/>
      <c r="F335" s="199"/>
      <c r="G335" s="199"/>
      <c r="H335" s="199"/>
      <c r="I335" s="199"/>
      <c r="J335" s="199"/>
      <c r="K335" s="199"/>
      <c r="L335" s="199"/>
      <c r="M335" s="199"/>
      <c r="N335" s="199"/>
      <c r="O335" s="199"/>
      <c r="P335" s="199"/>
      <c r="Q335" s="199"/>
      <c r="R335" s="199"/>
      <c r="S335" s="199"/>
      <c r="T335" s="199"/>
      <c r="U335" s="199" t="s">
        <v>505</v>
      </c>
      <c r="V335" s="199"/>
      <c r="W335" s="199"/>
      <c r="X335" s="199"/>
    </row>
    <row r="336" spans="1:24" ht="14" x14ac:dyDescent="0.2">
      <c r="A336" s="199"/>
      <c r="B336" s="199"/>
      <c r="C336" s="199"/>
      <c r="D336" s="199"/>
      <c r="E336" s="199"/>
      <c r="F336" s="199"/>
      <c r="G336" s="199"/>
      <c r="H336" s="199"/>
      <c r="I336" s="199"/>
      <c r="J336" s="199"/>
      <c r="K336" s="199"/>
      <c r="L336" s="199"/>
      <c r="M336" s="199"/>
      <c r="N336" s="199"/>
      <c r="O336" s="199"/>
      <c r="P336" s="199"/>
      <c r="Q336" s="199"/>
      <c r="R336" s="199"/>
      <c r="S336" s="199"/>
      <c r="T336" s="199"/>
      <c r="U336" s="199" t="s">
        <v>506</v>
      </c>
      <c r="V336" s="199"/>
      <c r="W336" s="199"/>
      <c r="X336" s="199"/>
    </row>
    <row r="337" spans="1:24" ht="14" x14ac:dyDescent="0.2">
      <c r="A337" s="199"/>
      <c r="B337" s="199"/>
      <c r="C337" s="199"/>
      <c r="D337" s="199"/>
      <c r="E337" s="199"/>
      <c r="F337" s="199"/>
      <c r="G337" s="199"/>
      <c r="H337" s="199"/>
      <c r="I337" s="199"/>
      <c r="J337" s="199"/>
      <c r="K337" s="199"/>
      <c r="L337" s="199"/>
      <c r="M337" s="199"/>
      <c r="N337" s="199"/>
      <c r="O337" s="199"/>
      <c r="P337" s="199"/>
      <c r="Q337" s="199"/>
      <c r="R337" s="199"/>
      <c r="S337" s="199"/>
      <c r="T337" s="199"/>
      <c r="U337" s="199" t="s">
        <v>507</v>
      </c>
      <c r="V337" s="199"/>
      <c r="W337" s="199"/>
      <c r="X337" s="199"/>
    </row>
    <row r="338" spans="1:24" ht="14" x14ac:dyDescent="0.2">
      <c r="A338" s="199"/>
      <c r="B338" s="199"/>
      <c r="C338" s="199"/>
      <c r="D338" s="199"/>
      <c r="E338" s="199"/>
      <c r="F338" s="199"/>
      <c r="G338" s="199"/>
      <c r="H338" s="199"/>
      <c r="I338" s="199"/>
      <c r="J338" s="199"/>
      <c r="K338" s="199"/>
      <c r="L338" s="199"/>
      <c r="M338" s="199"/>
      <c r="N338" s="199"/>
      <c r="O338" s="199"/>
      <c r="P338" s="199"/>
      <c r="Q338" s="199"/>
      <c r="R338" s="199"/>
      <c r="S338" s="199"/>
      <c r="T338" s="199"/>
      <c r="U338" s="199" t="s">
        <v>508</v>
      </c>
      <c r="V338" s="199"/>
      <c r="W338" s="199"/>
      <c r="X338" s="199"/>
    </row>
    <row r="339" spans="1:24" ht="14" x14ac:dyDescent="0.2">
      <c r="A339" s="199"/>
      <c r="B339" s="199"/>
      <c r="C339" s="199"/>
      <c r="D339" s="199"/>
      <c r="E339" s="199"/>
      <c r="F339" s="199"/>
      <c r="G339" s="199"/>
      <c r="H339" s="199"/>
      <c r="I339" s="199"/>
      <c r="J339" s="199"/>
      <c r="K339" s="199"/>
      <c r="L339" s="199"/>
      <c r="M339" s="199"/>
      <c r="N339" s="199"/>
      <c r="O339" s="199"/>
      <c r="P339" s="199"/>
      <c r="Q339" s="199"/>
      <c r="R339" s="199"/>
      <c r="S339" s="199"/>
      <c r="T339" s="199"/>
      <c r="U339" s="199" t="s">
        <v>708</v>
      </c>
      <c r="V339" s="199"/>
      <c r="W339" s="199"/>
      <c r="X339" s="199"/>
    </row>
    <row r="340" spans="1:24" ht="14" x14ac:dyDescent="0.2">
      <c r="A340" s="199"/>
      <c r="B340" s="199"/>
      <c r="C340" s="199"/>
      <c r="D340" s="199"/>
      <c r="E340" s="199"/>
      <c r="F340" s="199"/>
      <c r="G340" s="199"/>
      <c r="H340" s="199"/>
      <c r="I340" s="199"/>
      <c r="J340" s="199"/>
      <c r="K340" s="199"/>
      <c r="L340" s="199"/>
      <c r="M340" s="199"/>
      <c r="N340" s="199"/>
      <c r="O340" s="199"/>
      <c r="P340" s="199"/>
      <c r="Q340" s="199"/>
      <c r="R340" s="199"/>
      <c r="S340" s="199"/>
      <c r="T340" s="199"/>
      <c r="U340" s="199" t="s">
        <v>677</v>
      </c>
      <c r="V340" s="199"/>
      <c r="W340" s="199"/>
      <c r="X340" s="199"/>
    </row>
    <row r="341" spans="1:24" ht="14" x14ac:dyDescent="0.2">
      <c r="A341" s="199"/>
      <c r="B341" s="199"/>
      <c r="C341" s="199"/>
      <c r="D341" s="199"/>
      <c r="E341" s="199"/>
      <c r="F341" s="199"/>
      <c r="G341" s="199"/>
      <c r="H341" s="199"/>
      <c r="I341" s="199"/>
      <c r="J341" s="199"/>
      <c r="K341" s="199"/>
      <c r="L341" s="199"/>
      <c r="M341" s="199"/>
      <c r="N341" s="199"/>
      <c r="O341" s="199"/>
      <c r="P341" s="199"/>
      <c r="Q341" s="199"/>
      <c r="R341" s="199"/>
      <c r="S341" s="199"/>
      <c r="T341" s="199"/>
      <c r="U341" s="199" t="s">
        <v>474</v>
      </c>
      <c r="V341" s="199"/>
      <c r="W341" s="199"/>
      <c r="X341" s="199"/>
    </row>
    <row r="342" spans="1:24" ht="14" x14ac:dyDescent="0.2">
      <c r="A342" s="199"/>
      <c r="B342" s="199"/>
      <c r="C342" s="199"/>
      <c r="D342" s="199"/>
      <c r="E342" s="199"/>
      <c r="F342" s="199"/>
      <c r="G342" s="199"/>
      <c r="H342" s="199"/>
      <c r="I342" s="199"/>
      <c r="J342" s="199"/>
      <c r="K342" s="199"/>
      <c r="L342" s="199"/>
      <c r="M342" s="199"/>
      <c r="N342" s="199"/>
      <c r="O342" s="199"/>
      <c r="P342" s="199"/>
      <c r="Q342" s="199"/>
      <c r="R342" s="199"/>
      <c r="S342" s="199"/>
      <c r="T342" s="199"/>
      <c r="U342" s="199" t="s">
        <v>509</v>
      </c>
      <c r="V342" s="199"/>
      <c r="W342" s="199"/>
      <c r="X342" s="199"/>
    </row>
    <row r="343" spans="1:24" ht="14" x14ac:dyDescent="0.2">
      <c r="A343" s="199"/>
      <c r="B343" s="199"/>
      <c r="C343" s="199"/>
      <c r="D343" s="199"/>
      <c r="E343" s="199"/>
      <c r="F343" s="199"/>
      <c r="G343" s="199"/>
      <c r="H343" s="199"/>
      <c r="I343" s="199"/>
      <c r="J343" s="199"/>
      <c r="K343" s="199"/>
      <c r="L343" s="199"/>
      <c r="M343" s="199"/>
      <c r="N343" s="199"/>
      <c r="O343" s="199"/>
      <c r="P343" s="199"/>
      <c r="Q343" s="199"/>
      <c r="R343" s="199"/>
      <c r="S343" s="199"/>
      <c r="T343" s="199"/>
      <c r="U343" s="199" t="s">
        <v>18121</v>
      </c>
      <c r="V343" s="199"/>
      <c r="W343" s="199"/>
      <c r="X343" s="199"/>
    </row>
    <row r="344" spans="1:24" ht="14" x14ac:dyDescent="0.2">
      <c r="A344" s="199"/>
      <c r="B344" s="199"/>
      <c r="C344" s="199"/>
      <c r="D344" s="199"/>
      <c r="E344" s="199"/>
      <c r="F344" s="199"/>
      <c r="G344" s="199"/>
      <c r="H344" s="199"/>
      <c r="I344" s="199"/>
      <c r="J344" s="199"/>
      <c r="K344" s="199"/>
      <c r="L344" s="199"/>
      <c r="M344" s="199"/>
      <c r="N344" s="199"/>
      <c r="O344" s="199"/>
      <c r="P344" s="199"/>
      <c r="Q344" s="199"/>
      <c r="R344" s="199"/>
      <c r="S344" s="199"/>
      <c r="T344" s="199"/>
      <c r="U344" s="199" t="s">
        <v>18171</v>
      </c>
      <c r="V344" s="199"/>
      <c r="W344" s="199"/>
      <c r="X344" s="199"/>
    </row>
    <row r="345" spans="1:24" ht="14" x14ac:dyDescent="0.2">
      <c r="A345" s="199"/>
      <c r="B345" s="199"/>
      <c r="C345" s="199"/>
      <c r="D345" s="199"/>
      <c r="E345" s="199"/>
      <c r="F345" s="199"/>
      <c r="G345" s="199"/>
      <c r="H345" s="199"/>
      <c r="I345" s="199"/>
      <c r="J345" s="199"/>
      <c r="K345" s="199"/>
      <c r="L345" s="199"/>
      <c r="M345" s="199"/>
      <c r="N345" s="199"/>
      <c r="O345" s="199"/>
      <c r="P345" s="199"/>
      <c r="Q345" s="199"/>
      <c r="R345" s="199"/>
      <c r="S345" s="199"/>
      <c r="T345" s="199"/>
      <c r="U345" s="199" t="s">
        <v>510</v>
      </c>
      <c r="V345" s="199"/>
      <c r="W345" s="199"/>
      <c r="X345" s="199"/>
    </row>
    <row r="346" spans="1:24" ht="14" x14ac:dyDescent="0.2">
      <c r="A346" s="199"/>
      <c r="B346" s="199"/>
      <c r="C346" s="199"/>
      <c r="D346" s="199"/>
      <c r="E346" s="199"/>
      <c r="F346" s="199"/>
      <c r="G346" s="199"/>
      <c r="H346" s="199"/>
      <c r="I346" s="199"/>
      <c r="J346" s="199"/>
      <c r="K346" s="199"/>
      <c r="L346" s="199"/>
      <c r="M346" s="199"/>
      <c r="N346" s="199"/>
      <c r="O346" s="199"/>
      <c r="P346" s="199"/>
      <c r="Q346" s="199"/>
      <c r="R346" s="199"/>
      <c r="S346" s="199"/>
      <c r="T346" s="199"/>
      <c r="U346" s="199" t="s">
        <v>709</v>
      </c>
      <c r="V346" s="199"/>
      <c r="W346" s="199"/>
      <c r="X346" s="199"/>
    </row>
    <row r="347" spans="1:24" ht="14" x14ac:dyDescent="0.2">
      <c r="A347" s="199"/>
      <c r="B347" s="199"/>
      <c r="C347" s="199"/>
      <c r="D347" s="199"/>
      <c r="E347" s="199"/>
      <c r="F347" s="199"/>
      <c r="G347" s="199"/>
      <c r="H347" s="199"/>
      <c r="I347" s="199"/>
      <c r="J347" s="199"/>
      <c r="K347" s="199"/>
      <c r="L347" s="199"/>
      <c r="M347" s="199"/>
      <c r="N347" s="199"/>
      <c r="O347" s="199"/>
      <c r="P347" s="199"/>
      <c r="Q347" s="199"/>
      <c r="R347" s="199"/>
      <c r="S347" s="199"/>
      <c r="T347" s="199"/>
      <c r="U347" s="199" t="s">
        <v>467</v>
      </c>
      <c r="V347" s="199"/>
      <c r="W347" s="199"/>
      <c r="X347" s="199"/>
    </row>
    <row r="348" spans="1:24" ht="14" x14ac:dyDescent="0.2">
      <c r="A348" s="199"/>
      <c r="B348" s="199"/>
      <c r="C348" s="199"/>
      <c r="D348" s="199"/>
      <c r="E348" s="199"/>
      <c r="F348" s="199"/>
      <c r="G348" s="199"/>
      <c r="H348" s="199"/>
      <c r="I348" s="199"/>
      <c r="J348" s="199"/>
      <c r="K348" s="199"/>
      <c r="L348" s="199"/>
      <c r="M348" s="199"/>
      <c r="N348" s="199"/>
      <c r="O348" s="199"/>
      <c r="P348" s="199"/>
      <c r="Q348" s="199"/>
      <c r="R348" s="199"/>
      <c r="S348" s="199"/>
      <c r="T348" s="199"/>
      <c r="U348" s="199" t="s">
        <v>18122</v>
      </c>
      <c r="V348" s="199"/>
      <c r="W348" s="199"/>
      <c r="X348" s="199"/>
    </row>
    <row r="349" spans="1:24" ht="14" x14ac:dyDescent="0.2">
      <c r="A349" s="199"/>
      <c r="B349" s="199"/>
      <c r="C349" s="199"/>
      <c r="D349" s="199"/>
      <c r="E349" s="199"/>
      <c r="F349" s="199"/>
      <c r="G349" s="199"/>
      <c r="H349" s="199"/>
      <c r="I349" s="199"/>
      <c r="J349" s="199"/>
      <c r="K349" s="199"/>
      <c r="L349" s="199"/>
      <c r="M349" s="199"/>
      <c r="N349" s="199"/>
      <c r="O349" s="199"/>
      <c r="P349" s="199"/>
      <c r="Q349" s="199"/>
      <c r="R349" s="199"/>
      <c r="S349" s="199"/>
      <c r="T349" s="199"/>
      <c r="U349" s="199" t="s">
        <v>18123</v>
      </c>
      <c r="V349" s="199"/>
      <c r="W349" s="199"/>
      <c r="X349" s="199"/>
    </row>
    <row r="350" spans="1:24" ht="14" x14ac:dyDescent="0.2">
      <c r="A350" s="199"/>
      <c r="B350" s="199"/>
      <c r="C350" s="199"/>
      <c r="D350" s="199"/>
      <c r="E350" s="199"/>
      <c r="F350" s="199"/>
      <c r="G350" s="199"/>
      <c r="H350" s="199"/>
      <c r="I350" s="199"/>
      <c r="J350" s="199"/>
      <c r="K350" s="199"/>
      <c r="L350" s="199"/>
      <c r="M350" s="199"/>
      <c r="N350" s="199"/>
      <c r="O350" s="199"/>
      <c r="P350" s="199"/>
      <c r="Q350" s="199"/>
      <c r="R350" s="199"/>
      <c r="S350" s="199"/>
      <c r="T350" s="199"/>
      <c r="U350" s="199" t="s">
        <v>18124</v>
      </c>
      <c r="V350" s="199"/>
      <c r="W350" s="199"/>
      <c r="X350" s="199"/>
    </row>
    <row r="351" spans="1:24" ht="14" x14ac:dyDescent="0.2">
      <c r="A351" s="199"/>
      <c r="B351" s="199"/>
      <c r="C351" s="199"/>
      <c r="D351" s="199"/>
      <c r="E351" s="199"/>
      <c r="F351" s="199"/>
      <c r="G351" s="199"/>
      <c r="H351" s="199"/>
      <c r="I351" s="199"/>
      <c r="J351" s="199"/>
      <c r="K351" s="199"/>
      <c r="L351" s="199"/>
      <c r="M351" s="199"/>
      <c r="N351" s="199"/>
      <c r="O351" s="199"/>
      <c r="P351" s="199"/>
      <c r="Q351" s="199"/>
      <c r="R351" s="199"/>
      <c r="S351" s="199"/>
      <c r="T351" s="199"/>
      <c r="U351" s="199" t="s">
        <v>469</v>
      </c>
      <c r="V351" s="199"/>
      <c r="W351" s="199"/>
      <c r="X351" s="199"/>
    </row>
    <row r="352" spans="1:24" ht="14" x14ac:dyDescent="0.2">
      <c r="A352" s="199"/>
      <c r="B352" s="199"/>
      <c r="C352" s="199"/>
      <c r="D352" s="199"/>
      <c r="E352" s="199"/>
      <c r="F352" s="199"/>
      <c r="G352" s="199"/>
      <c r="H352" s="199"/>
      <c r="I352" s="199"/>
      <c r="J352" s="199"/>
      <c r="K352" s="199"/>
      <c r="L352" s="199"/>
      <c r="M352" s="199"/>
      <c r="N352" s="199"/>
      <c r="O352" s="199"/>
      <c r="P352" s="199"/>
      <c r="Q352" s="199"/>
      <c r="R352" s="199"/>
      <c r="S352" s="199"/>
      <c r="T352" s="199"/>
      <c r="U352" s="199" t="s">
        <v>734</v>
      </c>
      <c r="V352" s="199"/>
      <c r="W352" s="199"/>
      <c r="X352" s="199"/>
    </row>
    <row r="353" spans="1:24" ht="14" x14ac:dyDescent="0.2">
      <c r="A353" s="199"/>
      <c r="B353" s="199"/>
      <c r="C353" s="199"/>
      <c r="D353" s="199"/>
      <c r="E353" s="199"/>
      <c r="F353" s="199"/>
      <c r="G353" s="199"/>
      <c r="H353" s="199"/>
      <c r="I353" s="199"/>
      <c r="J353" s="199"/>
      <c r="K353" s="199"/>
      <c r="L353" s="199"/>
      <c r="M353" s="199"/>
      <c r="N353" s="199"/>
      <c r="O353" s="199"/>
      <c r="P353" s="199"/>
      <c r="Q353" s="199"/>
      <c r="R353" s="199"/>
      <c r="S353" s="199"/>
      <c r="T353" s="199"/>
      <c r="U353" s="199" t="s">
        <v>710</v>
      </c>
      <c r="V353" s="199"/>
      <c r="W353" s="199"/>
      <c r="X353" s="199"/>
    </row>
    <row r="354" spans="1:24" ht="14" x14ac:dyDescent="0.2">
      <c r="A354" s="199"/>
      <c r="B354" s="199"/>
      <c r="C354" s="199"/>
      <c r="D354" s="199"/>
      <c r="E354" s="199"/>
      <c r="F354" s="199"/>
      <c r="G354" s="199"/>
      <c r="H354" s="199"/>
      <c r="I354" s="199"/>
      <c r="J354" s="199"/>
      <c r="K354" s="199"/>
      <c r="L354" s="199"/>
      <c r="M354" s="199"/>
      <c r="N354" s="199"/>
      <c r="O354" s="199"/>
      <c r="P354" s="199"/>
      <c r="Q354" s="199"/>
      <c r="R354" s="199"/>
      <c r="S354" s="199"/>
      <c r="T354" s="199"/>
      <c r="U354" s="199" t="s">
        <v>18143</v>
      </c>
      <c r="V354" s="199"/>
      <c r="W354" s="199"/>
      <c r="X354" s="199"/>
    </row>
    <row r="355" spans="1:24" ht="14" x14ac:dyDescent="0.2">
      <c r="A355" s="199"/>
      <c r="B355" s="199"/>
      <c r="C355" s="199"/>
      <c r="D355" s="199"/>
      <c r="E355" s="199"/>
      <c r="F355" s="199"/>
      <c r="G355" s="199"/>
      <c r="H355" s="199"/>
      <c r="I355" s="199"/>
      <c r="J355" s="199"/>
      <c r="K355" s="199"/>
      <c r="L355" s="199"/>
      <c r="M355" s="199"/>
      <c r="N355" s="199"/>
      <c r="O355" s="199"/>
      <c r="P355" s="199"/>
      <c r="Q355" s="199"/>
      <c r="R355" s="199"/>
      <c r="S355" s="199"/>
      <c r="T355" s="199"/>
      <c r="U355" s="199" t="s">
        <v>468</v>
      </c>
      <c r="V355" s="199"/>
      <c r="W355" s="199"/>
      <c r="X355" s="199"/>
    </row>
    <row r="356" spans="1:24" ht="14" x14ac:dyDescent="0.2">
      <c r="A356" s="199"/>
      <c r="B356" s="199"/>
      <c r="C356" s="199"/>
      <c r="D356" s="199"/>
      <c r="E356" s="199"/>
      <c r="F356" s="199"/>
      <c r="G356" s="199"/>
      <c r="H356" s="199"/>
      <c r="I356" s="199"/>
      <c r="J356" s="199"/>
      <c r="K356" s="199"/>
      <c r="L356" s="199"/>
      <c r="M356" s="199"/>
      <c r="N356" s="199"/>
      <c r="O356" s="199"/>
      <c r="P356" s="199"/>
      <c r="Q356" s="199"/>
      <c r="R356" s="199"/>
      <c r="S356" s="199"/>
      <c r="T356" s="199"/>
      <c r="U356" s="199" t="s">
        <v>470</v>
      </c>
      <c r="V356" s="199"/>
      <c r="W356" s="199"/>
      <c r="X356" s="199"/>
    </row>
    <row r="357" spans="1:24" ht="14" x14ac:dyDescent="0.2">
      <c r="A357" s="199"/>
      <c r="B357" s="199"/>
      <c r="C357" s="199"/>
      <c r="D357" s="199"/>
      <c r="E357" s="199"/>
      <c r="F357" s="199"/>
      <c r="G357" s="199"/>
      <c r="H357" s="199"/>
      <c r="I357" s="199"/>
      <c r="J357" s="199"/>
      <c r="K357" s="199"/>
      <c r="L357" s="199"/>
      <c r="M357" s="199"/>
      <c r="N357" s="199"/>
      <c r="O357" s="199"/>
      <c r="P357" s="199"/>
      <c r="Q357" s="199"/>
      <c r="R357" s="199"/>
      <c r="S357" s="199"/>
      <c r="T357" s="199"/>
      <c r="U357" s="199" t="s">
        <v>657</v>
      </c>
      <c r="V357" s="199"/>
      <c r="W357" s="199"/>
      <c r="X357" s="199"/>
    </row>
    <row r="358" spans="1:24" ht="14" x14ac:dyDescent="0.2">
      <c r="A358" s="199"/>
      <c r="B358" s="199"/>
      <c r="C358" s="199"/>
      <c r="D358" s="199"/>
      <c r="E358" s="199"/>
      <c r="F358" s="199"/>
      <c r="G358" s="199"/>
      <c r="H358" s="199"/>
      <c r="I358" s="199"/>
      <c r="J358" s="199"/>
      <c r="K358" s="199"/>
      <c r="L358" s="199"/>
      <c r="M358" s="199"/>
      <c r="N358" s="199"/>
      <c r="O358" s="199"/>
      <c r="P358" s="199"/>
      <c r="Q358" s="199"/>
      <c r="R358" s="199"/>
      <c r="S358" s="199"/>
      <c r="T358" s="199"/>
      <c r="U358" s="199" t="s">
        <v>18125</v>
      </c>
      <c r="V358" s="199"/>
      <c r="W358" s="199"/>
      <c r="X358" s="199"/>
    </row>
    <row r="359" spans="1:24" ht="14" x14ac:dyDescent="0.2">
      <c r="A359" s="199"/>
      <c r="B359" s="199"/>
      <c r="C359" s="199"/>
      <c r="D359" s="199"/>
      <c r="E359" s="199"/>
      <c r="F359" s="199"/>
      <c r="G359" s="199"/>
      <c r="H359" s="199"/>
      <c r="I359" s="199"/>
      <c r="J359" s="199"/>
      <c r="K359" s="199"/>
      <c r="L359" s="199"/>
      <c r="M359" s="199"/>
      <c r="N359" s="199"/>
      <c r="O359" s="199"/>
      <c r="P359" s="199"/>
      <c r="Q359" s="199"/>
      <c r="R359" s="199"/>
      <c r="S359" s="199"/>
      <c r="T359" s="199"/>
      <c r="U359" s="199" t="s">
        <v>471</v>
      </c>
      <c r="V359" s="199"/>
      <c r="W359" s="199"/>
      <c r="X359" s="199"/>
    </row>
    <row r="360" spans="1:24" ht="14" x14ac:dyDescent="0.2">
      <c r="A360" s="199"/>
      <c r="B360" s="199"/>
      <c r="C360" s="199"/>
      <c r="D360" s="199"/>
      <c r="E360" s="199"/>
      <c r="F360" s="199"/>
      <c r="G360" s="199"/>
      <c r="H360" s="199"/>
      <c r="I360" s="199"/>
      <c r="J360" s="199"/>
      <c r="K360" s="199"/>
      <c r="L360" s="199"/>
      <c r="M360" s="199"/>
      <c r="N360" s="199"/>
      <c r="O360" s="199"/>
      <c r="P360" s="199"/>
      <c r="Q360" s="199"/>
      <c r="R360" s="199"/>
      <c r="S360" s="199"/>
      <c r="T360" s="199"/>
      <c r="U360" s="199" t="s">
        <v>483</v>
      </c>
      <c r="V360" s="199"/>
      <c r="W360" s="199"/>
      <c r="X360" s="199"/>
    </row>
    <row r="361" spans="1:24" ht="14" x14ac:dyDescent="0.2">
      <c r="A361" s="199"/>
      <c r="B361" s="199"/>
      <c r="C361" s="199"/>
      <c r="D361" s="199"/>
      <c r="E361" s="199"/>
      <c r="F361" s="199"/>
      <c r="G361" s="199"/>
      <c r="H361" s="199"/>
      <c r="I361" s="199"/>
      <c r="J361" s="199"/>
      <c r="K361" s="199"/>
      <c r="L361" s="199"/>
      <c r="M361" s="199"/>
      <c r="N361" s="199"/>
      <c r="O361" s="199"/>
      <c r="P361" s="199"/>
      <c r="Q361" s="199"/>
      <c r="R361" s="199"/>
      <c r="S361" s="199"/>
      <c r="T361" s="199"/>
      <c r="U361" s="199" t="s">
        <v>475</v>
      </c>
      <c r="V361" s="199"/>
      <c r="W361" s="199"/>
      <c r="X361" s="199"/>
    </row>
    <row r="362" spans="1:24" ht="14" x14ac:dyDescent="0.2">
      <c r="A362" s="199"/>
      <c r="B362" s="199"/>
      <c r="C362" s="199"/>
      <c r="D362" s="199"/>
      <c r="E362" s="199"/>
      <c r="F362" s="199"/>
      <c r="G362" s="199"/>
      <c r="H362" s="199"/>
      <c r="I362" s="199"/>
      <c r="J362" s="199"/>
      <c r="K362" s="199"/>
      <c r="L362" s="199"/>
      <c r="M362" s="199"/>
      <c r="N362" s="199"/>
      <c r="O362" s="199"/>
      <c r="P362" s="199"/>
      <c r="Q362" s="199"/>
      <c r="R362" s="199"/>
      <c r="S362" s="199"/>
      <c r="T362" s="199"/>
      <c r="U362" s="199" t="s">
        <v>472</v>
      </c>
      <c r="V362" s="199"/>
      <c r="W362" s="199"/>
      <c r="X362" s="199"/>
    </row>
    <row r="363" spans="1:24" ht="14" x14ac:dyDescent="0.2">
      <c r="A363" s="199"/>
      <c r="B363" s="199"/>
      <c r="C363" s="199"/>
      <c r="D363" s="199"/>
      <c r="E363" s="199"/>
      <c r="F363" s="199"/>
      <c r="G363" s="199"/>
      <c r="H363" s="199"/>
      <c r="I363" s="199"/>
      <c r="J363" s="199"/>
      <c r="K363" s="199"/>
      <c r="L363" s="199"/>
      <c r="M363" s="199"/>
      <c r="N363" s="199"/>
      <c r="O363" s="199"/>
      <c r="P363" s="199"/>
      <c r="Q363" s="199"/>
      <c r="R363" s="199"/>
      <c r="S363" s="199"/>
      <c r="T363" s="199"/>
      <c r="U363" s="199" t="s">
        <v>473</v>
      </c>
      <c r="V363" s="199"/>
      <c r="W363" s="199"/>
      <c r="X363" s="199"/>
    </row>
    <row r="364" spans="1:24" ht="14" x14ac:dyDescent="0.2">
      <c r="A364" s="199"/>
      <c r="B364" s="199"/>
      <c r="C364" s="199"/>
      <c r="D364" s="199"/>
      <c r="E364" s="199"/>
      <c r="F364" s="199"/>
      <c r="G364" s="199"/>
      <c r="H364" s="199"/>
      <c r="I364" s="199"/>
      <c r="J364" s="199"/>
      <c r="K364" s="199"/>
      <c r="L364" s="199"/>
      <c r="M364" s="199"/>
      <c r="N364" s="199"/>
      <c r="O364" s="199"/>
      <c r="P364" s="199"/>
      <c r="Q364" s="199"/>
      <c r="R364" s="199"/>
      <c r="S364" s="199"/>
      <c r="T364" s="199"/>
      <c r="U364" s="199" t="s">
        <v>18126</v>
      </c>
      <c r="V364" s="199"/>
      <c r="W364" s="199"/>
      <c r="X364" s="199"/>
    </row>
    <row r="365" spans="1:24" ht="14" x14ac:dyDescent="0.2">
      <c r="A365" s="199"/>
      <c r="B365" s="199"/>
      <c r="C365" s="199"/>
      <c r="D365" s="199"/>
      <c r="E365" s="199"/>
      <c r="F365" s="199"/>
      <c r="G365" s="199"/>
      <c r="H365" s="199"/>
      <c r="I365" s="199"/>
      <c r="J365" s="199"/>
      <c r="K365" s="199"/>
      <c r="L365" s="199"/>
      <c r="M365" s="199"/>
      <c r="N365" s="199"/>
      <c r="O365" s="199"/>
      <c r="P365" s="199"/>
      <c r="Q365" s="199"/>
      <c r="R365" s="199"/>
      <c r="S365" s="199"/>
      <c r="T365" s="199"/>
      <c r="U365" s="199" t="s">
        <v>711</v>
      </c>
      <c r="V365" s="199"/>
      <c r="W365" s="199"/>
      <c r="X365" s="199"/>
    </row>
    <row r="366" spans="1:24" ht="14" x14ac:dyDescent="0.2">
      <c r="A366" s="199"/>
      <c r="B366" s="199"/>
      <c r="C366" s="199"/>
      <c r="D366" s="199"/>
      <c r="E366" s="199"/>
      <c r="F366" s="199"/>
      <c r="G366" s="199"/>
      <c r="H366" s="199"/>
      <c r="I366" s="199"/>
      <c r="J366" s="199"/>
      <c r="K366" s="199"/>
      <c r="L366" s="199"/>
      <c r="M366" s="199"/>
      <c r="N366" s="199"/>
      <c r="O366" s="199"/>
      <c r="P366" s="199"/>
      <c r="Q366" s="199"/>
      <c r="R366" s="199"/>
      <c r="S366" s="199"/>
      <c r="T366" s="199"/>
      <c r="U366" s="199" t="s">
        <v>477</v>
      </c>
      <c r="V366" s="199"/>
      <c r="W366" s="199"/>
      <c r="X366" s="199"/>
    </row>
    <row r="367" spans="1:24" ht="14" x14ac:dyDescent="0.2">
      <c r="A367" s="199"/>
      <c r="B367" s="199"/>
      <c r="C367" s="199"/>
      <c r="D367" s="199"/>
      <c r="E367" s="199"/>
      <c r="F367" s="199"/>
      <c r="G367" s="199"/>
      <c r="H367" s="199"/>
      <c r="I367" s="199"/>
      <c r="J367" s="199"/>
      <c r="K367" s="199"/>
      <c r="L367" s="199"/>
      <c r="M367" s="199"/>
      <c r="N367" s="199"/>
      <c r="O367" s="199"/>
      <c r="P367" s="199"/>
      <c r="Q367" s="199"/>
      <c r="R367" s="199"/>
      <c r="S367" s="199"/>
      <c r="T367" s="199"/>
      <c r="U367" s="199" t="s">
        <v>684</v>
      </c>
      <c r="V367" s="199"/>
      <c r="W367" s="199"/>
      <c r="X367" s="199"/>
    </row>
    <row r="368" spans="1:24" ht="14" x14ac:dyDescent="0.2">
      <c r="A368" s="199"/>
      <c r="B368" s="199"/>
      <c r="C368" s="199"/>
      <c r="D368" s="199"/>
      <c r="E368" s="199"/>
      <c r="F368" s="199"/>
      <c r="G368" s="199"/>
      <c r="H368" s="199"/>
      <c r="I368" s="199"/>
      <c r="J368" s="199"/>
      <c r="K368" s="199"/>
      <c r="L368" s="199"/>
      <c r="M368" s="199"/>
      <c r="N368" s="199"/>
      <c r="O368" s="199"/>
      <c r="P368" s="199"/>
      <c r="Q368" s="199"/>
      <c r="R368" s="199"/>
      <c r="S368" s="199"/>
      <c r="T368" s="199"/>
      <c r="U368" s="199" t="s">
        <v>589</v>
      </c>
      <c r="V368" s="199"/>
      <c r="W368" s="199"/>
      <c r="X368" s="199"/>
    </row>
    <row r="369" spans="1:24" ht="14" x14ac:dyDescent="0.2">
      <c r="A369" s="199"/>
      <c r="B369" s="199"/>
      <c r="C369" s="199"/>
      <c r="D369" s="199"/>
      <c r="E369" s="199"/>
      <c r="F369" s="199"/>
      <c r="G369" s="199"/>
      <c r="H369" s="199"/>
      <c r="I369" s="199"/>
      <c r="J369" s="199"/>
      <c r="K369" s="199"/>
      <c r="L369" s="199"/>
      <c r="M369" s="199"/>
      <c r="N369" s="199"/>
      <c r="O369" s="199"/>
      <c r="P369" s="199"/>
      <c r="Q369" s="199"/>
      <c r="R369" s="199"/>
      <c r="S369" s="199"/>
      <c r="T369" s="199"/>
      <c r="U369" s="199" t="s">
        <v>740</v>
      </c>
      <c r="V369" s="199"/>
      <c r="W369" s="199"/>
      <c r="X369" s="199"/>
    </row>
    <row r="370" spans="1:24" ht="14" x14ac:dyDescent="0.2">
      <c r="A370" s="199"/>
      <c r="B370" s="199"/>
      <c r="C370" s="199"/>
      <c r="D370" s="199"/>
      <c r="E370" s="199"/>
      <c r="F370" s="199"/>
      <c r="G370" s="199"/>
      <c r="H370" s="199"/>
      <c r="I370" s="199"/>
      <c r="J370" s="199"/>
      <c r="K370" s="199"/>
      <c r="L370" s="199"/>
      <c r="M370" s="199"/>
      <c r="N370" s="199"/>
      <c r="O370" s="199"/>
      <c r="P370" s="199"/>
      <c r="Q370" s="199"/>
      <c r="R370" s="199"/>
      <c r="S370" s="199"/>
      <c r="T370" s="199"/>
      <c r="U370" s="199" t="s">
        <v>18159</v>
      </c>
      <c r="V370" s="199"/>
      <c r="W370" s="199"/>
      <c r="X370" s="199"/>
    </row>
    <row r="371" spans="1:24" ht="14" x14ac:dyDescent="0.2">
      <c r="A371" s="199"/>
      <c r="B371" s="199"/>
      <c r="C371" s="199"/>
      <c r="D371" s="199"/>
      <c r="E371" s="199"/>
      <c r="F371" s="199"/>
      <c r="G371" s="199"/>
      <c r="H371" s="199"/>
      <c r="I371" s="199"/>
      <c r="J371" s="199"/>
      <c r="K371" s="199"/>
      <c r="L371" s="199"/>
      <c r="M371" s="199"/>
      <c r="N371" s="199"/>
      <c r="O371" s="199"/>
      <c r="P371" s="199"/>
      <c r="Q371" s="199"/>
      <c r="R371" s="199"/>
      <c r="S371" s="199"/>
      <c r="T371" s="199"/>
      <c r="U371" s="199" t="s">
        <v>18127</v>
      </c>
      <c r="V371" s="199"/>
      <c r="W371" s="199"/>
      <c r="X371" s="199"/>
    </row>
    <row r="372" spans="1:24" ht="14" x14ac:dyDescent="0.2">
      <c r="A372" s="199"/>
      <c r="B372" s="199"/>
      <c r="C372" s="199"/>
      <c r="D372" s="199"/>
      <c r="E372" s="199"/>
      <c r="F372" s="199"/>
      <c r="G372" s="199"/>
      <c r="H372" s="199"/>
      <c r="I372" s="199"/>
      <c r="J372" s="199"/>
      <c r="K372" s="199"/>
      <c r="L372" s="199"/>
      <c r="M372" s="199"/>
      <c r="N372" s="199"/>
      <c r="O372" s="199"/>
      <c r="P372" s="199"/>
      <c r="Q372" s="199"/>
      <c r="R372" s="199"/>
      <c r="S372" s="199"/>
      <c r="T372" s="199"/>
      <c r="U372" s="199" t="s">
        <v>480</v>
      </c>
      <c r="V372" s="199"/>
      <c r="W372" s="199"/>
      <c r="X372" s="199"/>
    </row>
    <row r="373" spans="1:24" ht="14" x14ac:dyDescent="0.2">
      <c r="A373" s="199"/>
      <c r="B373" s="199"/>
      <c r="C373" s="199"/>
      <c r="D373" s="199"/>
      <c r="E373" s="199"/>
      <c r="F373" s="199"/>
      <c r="G373" s="199"/>
      <c r="H373" s="199"/>
      <c r="I373" s="199"/>
      <c r="J373" s="199"/>
      <c r="K373" s="199"/>
      <c r="L373" s="199"/>
      <c r="M373" s="199"/>
      <c r="N373" s="199"/>
      <c r="O373" s="199"/>
      <c r="P373" s="199"/>
      <c r="Q373" s="199"/>
      <c r="R373" s="199"/>
      <c r="S373" s="199"/>
      <c r="T373" s="199"/>
      <c r="U373" s="199" t="s">
        <v>481</v>
      </c>
      <c r="V373" s="199"/>
      <c r="W373" s="199"/>
      <c r="X373" s="199"/>
    </row>
    <row r="374" spans="1:24" ht="14" x14ac:dyDescent="0.2">
      <c r="A374" s="199"/>
      <c r="B374" s="199"/>
      <c r="C374" s="199"/>
      <c r="D374" s="199"/>
      <c r="E374" s="199"/>
      <c r="F374" s="199"/>
      <c r="G374" s="199"/>
      <c r="H374" s="199"/>
      <c r="I374" s="199"/>
      <c r="J374" s="199"/>
      <c r="K374" s="199"/>
      <c r="L374" s="199"/>
      <c r="M374" s="199"/>
      <c r="N374" s="199"/>
      <c r="O374" s="199"/>
      <c r="P374" s="199"/>
      <c r="Q374" s="199"/>
      <c r="R374" s="199"/>
      <c r="S374" s="199"/>
      <c r="T374" s="199"/>
      <c r="U374" s="199" t="s">
        <v>478</v>
      </c>
      <c r="V374" s="199"/>
      <c r="W374" s="199"/>
      <c r="X374" s="199"/>
    </row>
    <row r="375" spans="1:24" ht="14" x14ac:dyDescent="0.2">
      <c r="A375" s="199"/>
      <c r="B375" s="199"/>
      <c r="C375" s="199"/>
      <c r="D375" s="199"/>
      <c r="E375" s="199"/>
      <c r="F375" s="199"/>
      <c r="G375" s="199"/>
      <c r="H375" s="199"/>
      <c r="I375" s="199"/>
      <c r="J375" s="199"/>
      <c r="K375" s="199"/>
      <c r="L375" s="199"/>
      <c r="M375" s="199"/>
      <c r="N375" s="199"/>
      <c r="O375" s="199"/>
      <c r="P375" s="199"/>
      <c r="Q375" s="199"/>
      <c r="R375" s="199"/>
      <c r="S375" s="199"/>
      <c r="T375" s="199"/>
      <c r="U375" s="199" t="s">
        <v>479</v>
      </c>
      <c r="V375" s="199"/>
      <c r="W375" s="199"/>
      <c r="X375" s="199"/>
    </row>
    <row r="376" spans="1:24" ht="14" x14ac:dyDescent="0.2">
      <c r="A376" s="199"/>
      <c r="B376" s="199"/>
      <c r="C376" s="199"/>
      <c r="D376" s="199"/>
      <c r="E376" s="199"/>
      <c r="F376" s="199"/>
      <c r="G376" s="199"/>
      <c r="H376" s="199"/>
      <c r="I376" s="199"/>
      <c r="J376" s="199"/>
      <c r="K376" s="199"/>
      <c r="L376" s="199"/>
      <c r="M376" s="199"/>
      <c r="N376" s="199"/>
      <c r="O376" s="199"/>
      <c r="P376" s="199"/>
      <c r="Q376" s="199"/>
      <c r="R376" s="199"/>
      <c r="S376" s="199"/>
      <c r="T376" s="199"/>
      <c r="U376" s="199" t="s">
        <v>712</v>
      </c>
      <c r="V376" s="199"/>
      <c r="W376" s="199"/>
      <c r="X376" s="199"/>
    </row>
    <row r="377" spans="1:24" ht="14" x14ac:dyDescent="0.2">
      <c r="A377" s="199"/>
      <c r="B377" s="199"/>
      <c r="C377" s="199"/>
      <c r="D377" s="199"/>
      <c r="E377" s="199"/>
      <c r="F377" s="199"/>
      <c r="G377" s="199"/>
      <c r="H377" s="199"/>
      <c r="I377" s="199"/>
      <c r="J377" s="199"/>
      <c r="K377" s="199"/>
      <c r="L377" s="199"/>
      <c r="M377" s="199"/>
      <c r="N377" s="199"/>
      <c r="O377" s="199"/>
      <c r="P377" s="199"/>
      <c r="Q377" s="199"/>
      <c r="R377" s="199"/>
      <c r="S377" s="199"/>
      <c r="T377" s="199"/>
      <c r="U377" s="199" t="s">
        <v>18128</v>
      </c>
      <c r="V377" s="199"/>
      <c r="W377" s="199"/>
      <c r="X377" s="199"/>
    </row>
    <row r="378" spans="1:24" ht="14" x14ac:dyDescent="0.2">
      <c r="A378" s="199"/>
      <c r="B378" s="199"/>
      <c r="C378" s="199"/>
      <c r="D378" s="199"/>
      <c r="E378" s="199"/>
      <c r="F378" s="199"/>
      <c r="G378" s="199"/>
      <c r="H378" s="199"/>
      <c r="I378" s="199"/>
      <c r="J378" s="199"/>
      <c r="K378" s="199"/>
      <c r="L378" s="199"/>
      <c r="M378" s="199"/>
      <c r="N378" s="199"/>
      <c r="O378" s="199"/>
      <c r="P378" s="199"/>
      <c r="Q378" s="199"/>
      <c r="R378" s="199"/>
      <c r="S378" s="199"/>
      <c r="T378" s="199"/>
      <c r="U378" s="199" t="s">
        <v>713</v>
      </c>
      <c r="V378" s="199"/>
      <c r="W378" s="199"/>
      <c r="X378" s="199"/>
    </row>
    <row r="379" spans="1:24" ht="14" x14ac:dyDescent="0.2">
      <c r="A379" s="199"/>
      <c r="B379" s="199"/>
      <c r="C379" s="199"/>
      <c r="D379" s="199"/>
      <c r="E379" s="199"/>
      <c r="F379" s="199"/>
      <c r="G379" s="199"/>
      <c r="H379" s="199"/>
      <c r="I379" s="199"/>
      <c r="J379" s="199"/>
      <c r="K379" s="199"/>
      <c r="L379" s="199"/>
      <c r="M379" s="199"/>
      <c r="N379" s="199"/>
      <c r="O379" s="199"/>
      <c r="P379" s="199"/>
      <c r="Q379" s="199"/>
      <c r="R379" s="199"/>
      <c r="S379" s="199"/>
      <c r="T379" s="199"/>
      <c r="U379" s="199" t="s">
        <v>18129</v>
      </c>
      <c r="V379" s="199"/>
      <c r="W379" s="199"/>
      <c r="X379" s="199"/>
    </row>
    <row r="380" spans="1:24" ht="14" x14ac:dyDescent="0.2">
      <c r="A380" s="199"/>
      <c r="B380" s="199"/>
      <c r="C380" s="199"/>
      <c r="D380" s="199"/>
      <c r="E380" s="199"/>
      <c r="F380" s="199"/>
      <c r="G380" s="199"/>
      <c r="H380" s="199"/>
      <c r="I380" s="199"/>
      <c r="J380" s="199"/>
      <c r="K380" s="199"/>
      <c r="L380" s="199"/>
      <c r="M380" s="199"/>
      <c r="N380" s="199"/>
      <c r="O380" s="199"/>
      <c r="P380" s="199"/>
      <c r="Q380" s="199"/>
      <c r="R380" s="199"/>
      <c r="S380" s="199"/>
      <c r="T380" s="199"/>
      <c r="U380" s="199" t="s">
        <v>490</v>
      </c>
      <c r="V380" s="199"/>
      <c r="W380" s="199"/>
      <c r="X380" s="199"/>
    </row>
    <row r="381" spans="1:24" ht="14" x14ac:dyDescent="0.2">
      <c r="A381" s="199"/>
      <c r="B381" s="199"/>
      <c r="C381" s="199"/>
      <c r="D381" s="199"/>
      <c r="E381" s="199"/>
      <c r="F381" s="199"/>
      <c r="G381" s="199"/>
      <c r="H381" s="199"/>
      <c r="I381" s="199"/>
      <c r="J381" s="199"/>
      <c r="K381" s="199"/>
      <c r="L381" s="199"/>
      <c r="M381" s="199"/>
      <c r="N381" s="199"/>
      <c r="O381" s="199"/>
      <c r="P381" s="199"/>
      <c r="Q381" s="199"/>
      <c r="R381" s="199"/>
      <c r="S381" s="199"/>
      <c r="T381" s="199"/>
      <c r="U381" s="199" t="s">
        <v>484</v>
      </c>
      <c r="V381" s="199"/>
      <c r="W381" s="199"/>
      <c r="X381" s="199"/>
    </row>
    <row r="382" spans="1:24" ht="14" x14ac:dyDescent="0.2">
      <c r="A382" s="199"/>
      <c r="B382" s="199"/>
      <c r="C382" s="199"/>
      <c r="D382" s="199"/>
      <c r="E382" s="199"/>
      <c r="F382" s="199"/>
      <c r="G382" s="199"/>
      <c r="H382" s="199"/>
      <c r="I382" s="199"/>
      <c r="J382" s="199"/>
      <c r="K382" s="199"/>
      <c r="L382" s="199"/>
      <c r="M382" s="199"/>
      <c r="N382" s="199"/>
      <c r="O382" s="199"/>
      <c r="P382" s="199"/>
      <c r="Q382" s="199"/>
      <c r="R382" s="199"/>
      <c r="S382" s="199"/>
      <c r="T382" s="199"/>
      <c r="U382" s="199" t="s">
        <v>486</v>
      </c>
      <c r="V382" s="199"/>
      <c r="W382" s="199"/>
      <c r="X382" s="199"/>
    </row>
    <row r="383" spans="1:24" ht="14" x14ac:dyDescent="0.2">
      <c r="A383" s="199"/>
      <c r="B383" s="199"/>
      <c r="C383" s="199"/>
      <c r="D383" s="199"/>
      <c r="E383" s="199"/>
      <c r="F383" s="199"/>
      <c r="G383" s="199"/>
      <c r="H383" s="199"/>
      <c r="I383" s="199"/>
      <c r="J383" s="199"/>
      <c r="K383" s="199"/>
      <c r="L383" s="199"/>
      <c r="M383" s="199"/>
      <c r="N383" s="199"/>
      <c r="O383" s="199"/>
      <c r="P383" s="199"/>
      <c r="Q383" s="199"/>
      <c r="R383" s="199"/>
      <c r="S383" s="199"/>
      <c r="T383" s="199"/>
      <c r="U383" s="199" t="s">
        <v>491</v>
      </c>
      <c r="V383" s="199"/>
      <c r="W383" s="199"/>
      <c r="X383" s="199"/>
    </row>
    <row r="384" spans="1:24" ht="14" x14ac:dyDescent="0.2">
      <c r="A384" s="199"/>
      <c r="B384" s="199"/>
      <c r="C384" s="199"/>
      <c r="D384" s="199"/>
      <c r="E384" s="199"/>
      <c r="F384" s="199"/>
      <c r="G384" s="199"/>
      <c r="H384" s="199"/>
      <c r="I384" s="199"/>
      <c r="J384" s="199"/>
      <c r="K384" s="199"/>
      <c r="L384" s="199"/>
      <c r="M384" s="199"/>
      <c r="N384" s="199"/>
      <c r="O384" s="199"/>
      <c r="P384" s="199"/>
      <c r="Q384" s="199"/>
      <c r="R384" s="199"/>
      <c r="S384" s="199"/>
      <c r="T384" s="199"/>
      <c r="U384" s="199" t="s">
        <v>485</v>
      </c>
      <c r="V384" s="199"/>
      <c r="W384" s="199"/>
      <c r="X384" s="199"/>
    </row>
    <row r="385" spans="1:24" ht="14" x14ac:dyDescent="0.2">
      <c r="A385" s="199"/>
      <c r="B385" s="199"/>
      <c r="C385" s="199"/>
      <c r="D385" s="199"/>
      <c r="E385" s="199"/>
      <c r="F385" s="199"/>
      <c r="G385" s="199"/>
      <c r="H385" s="199"/>
      <c r="I385" s="199"/>
      <c r="J385" s="199"/>
      <c r="K385" s="199"/>
      <c r="L385" s="199"/>
      <c r="M385" s="199"/>
      <c r="N385" s="199"/>
      <c r="O385" s="199"/>
      <c r="P385" s="199"/>
      <c r="Q385" s="199"/>
      <c r="R385" s="199"/>
      <c r="S385" s="199"/>
      <c r="T385" s="199"/>
      <c r="U385" s="199" t="s">
        <v>487</v>
      </c>
      <c r="V385" s="199"/>
      <c r="W385" s="199"/>
      <c r="X385" s="199"/>
    </row>
    <row r="386" spans="1:24" ht="14" x14ac:dyDescent="0.2">
      <c r="A386" s="199"/>
      <c r="B386" s="199"/>
      <c r="C386" s="199"/>
      <c r="D386" s="199"/>
      <c r="E386" s="199"/>
      <c r="F386" s="199"/>
      <c r="G386" s="199"/>
      <c r="H386" s="199"/>
      <c r="I386" s="199"/>
      <c r="J386" s="199"/>
      <c r="K386" s="199"/>
      <c r="L386" s="199"/>
      <c r="M386" s="199"/>
      <c r="N386" s="199"/>
      <c r="O386" s="199"/>
      <c r="P386" s="199"/>
      <c r="Q386" s="199"/>
      <c r="R386" s="199"/>
      <c r="S386" s="199"/>
      <c r="T386" s="199"/>
      <c r="U386" s="199" t="s">
        <v>488</v>
      </c>
      <c r="V386" s="199"/>
      <c r="W386" s="199"/>
      <c r="X386" s="199"/>
    </row>
    <row r="387" spans="1:24" ht="14" x14ac:dyDescent="0.2">
      <c r="A387" s="199"/>
      <c r="B387" s="199"/>
      <c r="C387" s="199"/>
      <c r="D387" s="199"/>
      <c r="E387" s="199"/>
      <c r="F387" s="199"/>
      <c r="G387" s="199"/>
      <c r="H387" s="199"/>
      <c r="I387" s="199"/>
      <c r="J387" s="199"/>
      <c r="K387" s="199"/>
      <c r="L387" s="199"/>
      <c r="M387" s="199"/>
      <c r="N387" s="199"/>
      <c r="O387" s="199"/>
      <c r="P387" s="199"/>
      <c r="Q387" s="199"/>
      <c r="R387" s="199"/>
      <c r="S387" s="199"/>
      <c r="T387" s="199"/>
      <c r="U387" s="199" t="s">
        <v>680</v>
      </c>
      <c r="V387" s="199"/>
      <c r="W387" s="199"/>
      <c r="X387" s="199"/>
    </row>
    <row r="388" spans="1:24" ht="14" x14ac:dyDescent="0.2">
      <c r="A388" s="199"/>
      <c r="B388" s="199"/>
      <c r="C388" s="199"/>
      <c r="D388" s="199"/>
      <c r="E388" s="199"/>
      <c r="F388" s="199"/>
      <c r="G388" s="199"/>
      <c r="H388" s="199"/>
      <c r="I388" s="199"/>
      <c r="J388" s="199"/>
      <c r="K388" s="199"/>
      <c r="L388" s="199"/>
      <c r="M388" s="199"/>
      <c r="N388" s="199"/>
      <c r="O388" s="199"/>
      <c r="P388" s="199"/>
      <c r="Q388" s="199"/>
      <c r="R388" s="199"/>
      <c r="S388" s="199"/>
      <c r="T388" s="199"/>
      <c r="U388" s="199" t="s">
        <v>489</v>
      </c>
      <c r="V388" s="199"/>
      <c r="W388" s="199"/>
      <c r="X388" s="199"/>
    </row>
    <row r="389" spans="1:24" ht="14" x14ac:dyDescent="0.2">
      <c r="A389" s="199"/>
      <c r="B389" s="199"/>
      <c r="C389" s="199"/>
      <c r="D389" s="199"/>
      <c r="E389" s="199"/>
      <c r="F389" s="199"/>
      <c r="G389" s="199"/>
      <c r="H389" s="199"/>
      <c r="I389" s="199"/>
      <c r="J389" s="199"/>
      <c r="K389" s="199"/>
      <c r="L389" s="199"/>
      <c r="M389" s="199"/>
      <c r="N389" s="199"/>
      <c r="O389" s="199"/>
      <c r="P389" s="199"/>
      <c r="Q389" s="199"/>
      <c r="R389" s="199"/>
      <c r="S389" s="199"/>
      <c r="T389" s="199"/>
      <c r="U389" s="199" t="s">
        <v>492</v>
      </c>
      <c r="V389" s="199"/>
      <c r="W389" s="199"/>
      <c r="X389" s="199"/>
    </row>
    <row r="390" spans="1:24" ht="14" x14ac:dyDescent="0.2">
      <c r="A390" s="199"/>
      <c r="B390" s="199"/>
      <c r="C390" s="199"/>
      <c r="D390" s="199"/>
      <c r="E390" s="199"/>
      <c r="F390" s="199"/>
      <c r="G390" s="199"/>
      <c r="H390" s="199"/>
      <c r="I390" s="199"/>
      <c r="J390" s="199"/>
      <c r="K390" s="199"/>
      <c r="L390" s="199"/>
      <c r="M390" s="199"/>
      <c r="N390" s="199"/>
      <c r="O390" s="199"/>
      <c r="P390" s="199"/>
      <c r="Q390" s="199"/>
      <c r="R390" s="199"/>
      <c r="S390" s="199"/>
      <c r="T390" s="199"/>
      <c r="U390" s="199" t="s">
        <v>493</v>
      </c>
      <c r="V390" s="199"/>
      <c r="W390" s="199"/>
      <c r="X390" s="199"/>
    </row>
    <row r="391" spans="1:24" ht="14" x14ac:dyDescent="0.2">
      <c r="A391" s="199"/>
      <c r="B391" s="199"/>
      <c r="C391" s="199"/>
      <c r="D391" s="199"/>
      <c r="E391" s="199"/>
      <c r="F391" s="199"/>
      <c r="G391" s="199"/>
      <c r="H391" s="199"/>
      <c r="I391" s="199"/>
      <c r="J391" s="199"/>
      <c r="K391" s="199"/>
      <c r="L391" s="199"/>
      <c r="M391" s="199"/>
      <c r="N391" s="199"/>
      <c r="O391" s="199"/>
      <c r="P391" s="199"/>
      <c r="Q391" s="199"/>
      <c r="R391" s="199"/>
      <c r="S391" s="199"/>
      <c r="T391" s="199"/>
      <c r="U391" s="199" t="s">
        <v>482</v>
      </c>
      <c r="V391" s="199"/>
      <c r="W391" s="199"/>
      <c r="X391" s="199"/>
    </row>
    <row r="392" spans="1:24" ht="14" x14ac:dyDescent="0.2">
      <c r="A392" s="199"/>
      <c r="B392" s="199"/>
      <c r="C392" s="199"/>
      <c r="D392" s="199"/>
      <c r="E392" s="199"/>
      <c r="F392" s="199"/>
      <c r="G392" s="199"/>
      <c r="H392" s="199"/>
      <c r="I392" s="199"/>
      <c r="J392" s="199"/>
      <c r="K392" s="199"/>
      <c r="L392" s="199"/>
      <c r="M392" s="199"/>
      <c r="N392" s="199"/>
      <c r="O392" s="199"/>
      <c r="P392" s="199"/>
      <c r="Q392" s="199"/>
      <c r="R392" s="199"/>
      <c r="S392" s="199"/>
      <c r="T392" s="199"/>
      <c r="U392" s="199" t="s">
        <v>714</v>
      </c>
      <c r="V392" s="199"/>
      <c r="W392" s="199"/>
      <c r="X392" s="199"/>
    </row>
    <row r="393" spans="1:24" ht="14" x14ac:dyDescent="0.2">
      <c r="A393" s="199"/>
      <c r="B393" s="199"/>
      <c r="C393" s="199"/>
      <c r="D393" s="199"/>
      <c r="E393" s="199"/>
      <c r="F393" s="199"/>
      <c r="G393" s="199"/>
      <c r="H393" s="199"/>
      <c r="I393" s="199"/>
      <c r="J393" s="199"/>
      <c r="K393" s="199"/>
      <c r="L393" s="199"/>
      <c r="M393" s="199"/>
      <c r="N393" s="199"/>
      <c r="O393" s="199"/>
      <c r="P393" s="199"/>
      <c r="Q393" s="199"/>
      <c r="R393" s="199"/>
      <c r="S393" s="199"/>
      <c r="T393" s="199"/>
      <c r="U393" s="199" t="s">
        <v>554</v>
      </c>
      <c r="V393" s="199"/>
      <c r="W393" s="199"/>
      <c r="X393" s="199"/>
    </row>
    <row r="394" spans="1:24" ht="14" x14ac:dyDescent="0.2">
      <c r="A394" s="199"/>
      <c r="B394" s="199"/>
      <c r="C394" s="199"/>
      <c r="D394" s="199"/>
      <c r="E394" s="199"/>
      <c r="F394" s="199"/>
      <c r="G394" s="199"/>
      <c r="H394" s="199"/>
      <c r="I394" s="199"/>
      <c r="J394" s="199"/>
      <c r="K394" s="199"/>
      <c r="L394" s="199"/>
      <c r="M394" s="199"/>
      <c r="N394" s="199"/>
      <c r="O394" s="199"/>
      <c r="P394" s="199"/>
      <c r="Q394" s="199"/>
      <c r="R394" s="199"/>
      <c r="S394" s="199"/>
      <c r="T394" s="199"/>
      <c r="U394" s="199" t="s">
        <v>494</v>
      </c>
      <c r="V394" s="199"/>
      <c r="W394" s="199"/>
      <c r="X394" s="199"/>
    </row>
    <row r="395" spans="1:24" ht="14" x14ac:dyDescent="0.2">
      <c r="A395" s="199"/>
      <c r="B395" s="199"/>
      <c r="C395" s="199"/>
      <c r="D395" s="199"/>
      <c r="E395" s="199"/>
      <c r="F395" s="199"/>
      <c r="G395" s="199"/>
      <c r="H395" s="199"/>
      <c r="I395" s="199"/>
      <c r="J395" s="199"/>
      <c r="K395" s="199"/>
      <c r="L395" s="199"/>
      <c r="M395" s="199"/>
      <c r="N395" s="199"/>
      <c r="O395" s="199"/>
      <c r="P395" s="199"/>
      <c r="Q395" s="199"/>
      <c r="R395" s="199"/>
      <c r="S395" s="199"/>
      <c r="T395" s="199"/>
      <c r="U395" s="199" t="s">
        <v>715</v>
      </c>
      <c r="V395" s="199"/>
      <c r="W395" s="199"/>
      <c r="X395" s="199"/>
    </row>
    <row r="396" spans="1:24" ht="14" x14ac:dyDescent="0.2">
      <c r="A396" s="199"/>
      <c r="B396" s="199"/>
      <c r="C396" s="199"/>
      <c r="D396" s="199"/>
      <c r="E396" s="199"/>
      <c r="F396" s="199"/>
      <c r="G396" s="199"/>
      <c r="H396" s="199"/>
      <c r="I396" s="199"/>
      <c r="J396" s="199"/>
      <c r="K396" s="199"/>
      <c r="L396" s="199"/>
      <c r="M396" s="199"/>
      <c r="N396" s="199"/>
      <c r="O396" s="199"/>
      <c r="P396" s="199"/>
      <c r="Q396" s="199"/>
      <c r="R396" s="199"/>
      <c r="S396" s="199"/>
      <c r="T396" s="199"/>
      <c r="U396" s="199" t="s">
        <v>18130</v>
      </c>
      <c r="V396" s="199"/>
      <c r="W396" s="199"/>
      <c r="X396" s="199"/>
    </row>
    <row r="397" spans="1:24" ht="14" x14ac:dyDescent="0.2">
      <c r="A397" s="199"/>
      <c r="B397" s="199"/>
      <c r="C397" s="199"/>
      <c r="D397" s="199"/>
      <c r="E397" s="199"/>
      <c r="F397" s="199"/>
      <c r="G397" s="199"/>
      <c r="H397" s="199"/>
      <c r="I397" s="199"/>
      <c r="J397" s="199"/>
      <c r="K397" s="199"/>
      <c r="L397" s="199"/>
      <c r="M397" s="199"/>
      <c r="N397" s="199"/>
      <c r="O397" s="199"/>
      <c r="P397" s="199"/>
      <c r="Q397" s="199"/>
      <c r="R397" s="199"/>
      <c r="S397" s="199"/>
      <c r="T397" s="199"/>
      <c r="U397" s="199" t="s">
        <v>496</v>
      </c>
      <c r="V397" s="199"/>
      <c r="W397" s="199"/>
      <c r="X397" s="199"/>
    </row>
    <row r="398" spans="1:24" ht="14" x14ac:dyDescent="0.2">
      <c r="A398" s="199"/>
      <c r="B398" s="199"/>
      <c r="C398" s="199"/>
      <c r="D398" s="199"/>
      <c r="E398" s="199"/>
      <c r="F398" s="199"/>
      <c r="G398" s="199"/>
      <c r="H398" s="199"/>
      <c r="I398" s="199"/>
      <c r="J398" s="199"/>
      <c r="K398" s="199"/>
      <c r="L398" s="199"/>
      <c r="M398" s="199"/>
      <c r="N398" s="199"/>
      <c r="O398" s="199"/>
      <c r="P398" s="199"/>
      <c r="Q398" s="199"/>
      <c r="R398" s="199"/>
      <c r="S398" s="199"/>
      <c r="T398" s="199"/>
      <c r="U398" s="199" t="s">
        <v>745</v>
      </c>
      <c r="V398" s="199"/>
      <c r="W398" s="199"/>
      <c r="X398" s="199"/>
    </row>
    <row r="399" spans="1:24" ht="14" x14ac:dyDescent="0.2">
      <c r="A399" s="199"/>
      <c r="B399" s="199"/>
      <c r="C399" s="199"/>
      <c r="D399" s="199"/>
      <c r="E399" s="199"/>
      <c r="F399" s="199"/>
      <c r="G399" s="199"/>
      <c r="H399" s="199"/>
      <c r="I399" s="199"/>
      <c r="J399" s="199"/>
      <c r="K399" s="199"/>
      <c r="L399" s="199"/>
      <c r="M399" s="199"/>
      <c r="N399" s="199"/>
      <c r="O399" s="199"/>
      <c r="P399" s="199"/>
      <c r="Q399" s="199"/>
      <c r="R399" s="199"/>
      <c r="S399" s="199"/>
      <c r="T399" s="199"/>
      <c r="U399" s="199" t="s">
        <v>716</v>
      </c>
      <c r="V399" s="199"/>
      <c r="W399" s="199"/>
      <c r="X399" s="199"/>
    </row>
    <row r="400" spans="1:24" ht="14" x14ac:dyDescent="0.2">
      <c r="A400" s="199"/>
      <c r="B400" s="199"/>
      <c r="C400" s="199"/>
      <c r="D400" s="199"/>
      <c r="E400" s="199"/>
      <c r="F400" s="199"/>
      <c r="G400" s="199"/>
      <c r="H400" s="199"/>
      <c r="I400" s="199"/>
      <c r="J400" s="199"/>
      <c r="K400" s="199"/>
      <c r="L400" s="199"/>
      <c r="M400" s="199"/>
      <c r="N400" s="199"/>
      <c r="O400" s="199"/>
      <c r="P400" s="199"/>
      <c r="Q400" s="199"/>
      <c r="R400" s="199"/>
      <c r="S400" s="199"/>
      <c r="T400" s="199"/>
      <c r="U400" s="199" t="s">
        <v>18131</v>
      </c>
      <c r="V400" s="199"/>
      <c r="W400" s="199"/>
      <c r="X400" s="199"/>
    </row>
    <row r="401" spans="1:24" ht="14" x14ac:dyDescent="0.2">
      <c r="A401" s="199"/>
      <c r="B401" s="199"/>
      <c r="C401" s="199"/>
      <c r="D401" s="199"/>
      <c r="E401" s="199"/>
      <c r="F401" s="199"/>
      <c r="G401" s="199"/>
      <c r="H401" s="199"/>
      <c r="I401" s="199"/>
      <c r="J401" s="199"/>
      <c r="K401" s="199"/>
      <c r="L401" s="199"/>
      <c r="M401" s="199"/>
      <c r="N401" s="199"/>
      <c r="O401" s="199"/>
      <c r="P401" s="199"/>
      <c r="Q401" s="199"/>
      <c r="R401" s="199"/>
      <c r="S401" s="199"/>
      <c r="T401" s="199"/>
      <c r="U401" s="199" t="s">
        <v>18132</v>
      </c>
      <c r="V401" s="199"/>
      <c r="W401" s="199"/>
      <c r="X401" s="199"/>
    </row>
    <row r="402" spans="1:24" ht="14" x14ac:dyDescent="0.2">
      <c r="A402" s="199"/>
      <c r="B402" s="199"/>
      <c r="C402" s="199"/>
      <c r="D402" s="199"/>
      <c r="E402" s="199"/>
      <c r="F402" s="199"/>
      <c r="G402" s="199"/>
      <c r="H402" s="199"/>
      <c r="I402" s="199"/>
      <c r="J402" s="199"/>
      <c r="K402" s="199"/>
      <c r="L402" s="199"/>
      <c r="M402" s="199"/>
      <c r="N402" s="199"/>
      <c r="O402" s="199"/>
      <c r="P402" s="199"/>
      <c r="Q402" s="199"/>
      <c r="R402" s="199"/>
      <c r="S402" s="199"/>
      <c r="T402" s="199"/>
      <c r="U402" s="199" t="s">
        <v>675</v>
      </c>
      <c r="V402" s="199"/>
      <c r="W402" s="199"/>
      <c r="X402" s="199"/>
    </row>
    <row r="403" spans="1:24" ht="14" x14ac:dyDescent="0.2">
      <c r="A403" s="199"/>
      <c r="B403" s="199"/>
      <c r="C403" s="199"/>
      <c r="D403" s="199"/>
      <c r="E403" s="199"/>
      <c r="F403" s="199"/>
      <c r="G403" s="199"/>
      <c r="H403" s="199"/>
      <c r="I403" s="199"/>
      <c r="J403" s="199"/>
      <c r="K403" s="199"/>
      <c r="L403" s="199"/>
      <c r="M403" s="199"/>
      <c r="N403" s="199"/>
      <c r="O403" s="199"/>
      <c r="P403" s="199"/>
      <c r="Q403" s="199"/>
      <c r="R403" s="199"/>
      <c r="S403" s="199"/>
      <c r="T403" s="199"/>
      <c r="U403" s="199" t="s">
        <v>18133</v>
      </c>
      <c r="V403" s="199"/>
      <c r="W403" s="199"/>
      <c r="X403" s="199"/>
    </row>
    <row r="404" spans="1:24" ht="14" x14ac:dyDescent="0.2">
      <c r="A404" s="199"/>
      <c r="B404" s="199"/>
      <c r="C404" s="199"/>
      <c r="D404" s="199"/>
      <c r="E404" s="199"/>
      <c r="F404" s="199"/>
      <c r="G404" s="199"/>
      <c r="H404" s="199"/>
      <c r="I404" s="199"/>
      <c r="J404" s="199"/>
      <c r="K404" s="199"/>
      <c r="L404" s="199"/>
      <c r="M404" s="199"/>
      <c r="N404" s="199"/>
      <c r="O404" s="199"/>
      <c r="P404" s="199"/>
      <c r="Q404" s="199"/>
      <c r="R404" s="199"/>
      <c r="S404" s="199"/>
      <c r="T404" s="199"/>
      <c r="U404" s="199" t="s">
        <v>497</v>
      </c>
      <c r="V404" s="199"/>
      <c r="W404" s="199"/>
      <c r="X404" s="199"/>
    </row>
    <row r="405" spans="1:24" ht="14" x14ac:dyDescent="0.2">
      <c r="A405" s="199"/>
      <c r="B405" s="199"/>
      <c r="C405" s="199"/>
      <c r="D405" s="199"/>
      <c r="E405" s="199"/>
      <c r="F405" s="199"/>
      <c r="G405" s="199"/>
      <c r="H405" s="199"/>
      <c r="I405" s="199"/>
      <c r="J405" s="199"/>
      <c r="K405" s="199"/>
      <c r="L405" s="199"/>
      <c r="M405" s="199"/>
      <c r="N405" s="199"/>
      <c r="O405" s="199"/>
      <c r="P405" s="199"/>
      <c r="Q405" s="199"/>
      <c r="R405" s="199"/>
      <c r="S405" s="199"/>
      <c r="T405" s="199"/>
      <c r="U405" s="199" t="s">
        <v>717</v>
      </c>
      <c r="V405" s="199"/>
      <c r="W405" s="199"/>
      <c r="X405" s="199"/>
    </row>
    <row r="406" spans="1:24" ht="14" x14ac:dyDescent="0.2">
      <c r="A406" s="199"/>
      <c r="B406" s="199"/>
      <c r="C406" s="199"/>
      <c r="D406" s="199"/>
      <c r="E406" s="199"/>
      <c r="F406" s="199"/>
      <c r="G406" s="199"/>
      <c r="H406" s="199"/>
      <c r="I406" s="199"/>
      <c r="J406" s="199"/>
      <c r="K406" s="199"/>
      <c r="L406" s="199"/>
      <c r="M406" s="199"/>
      <c r="N406" s="199"/>
      <c r="O406" s="199"/>
      <c r="P406" s="199"/>
      <c r="Q406" s="199"/>
      <c r="R406" s="199"/>
      <c r="S406" s="199"/>
      <c r="T406" s="199"/>
      <c r="U406" s="199" t="s">
        <v>498</v>
      </c>
      <c r="V406" s="199"/>
      <c r="W406" s="199"/>
      <c r="X406" s="199"/>
    </row>
    <row r="407" spans="1:24" ht="14" x14ac:dyDescent="0.2">
      <c r="A407" s="199"/>
      <c r="B407" s="199"/>
      <c r="C407" s="199"/>
      <c r="D407" s="199"/>
      <c r="E407" s="199"/>
      <c r="F407" s="199"/>
      <c r="G407" s="199"/>
      <c r="H407" s="199"/>
      <c r="I407" s="199"/>
      <c r="J407" s="199"/>
      <c r="K407" s="199"/>
      <c r="L407" s="199"/>
      <c r="M407" s="199"/>
      <c r="N407" s="199"/>
      <c r="O407" s="199"/>
      <c r="P407" s="199"/>
      <c r="Q407" s="199"/>
      <c r="R407" s="199"/>
      <c r="S407" s="199"/>
      <c r="T407" s="199"/>
      <c r="U407" s="199" t="s">
        <v>448</v>
      </c>
      <c r="V407" s="199"/>
      <c r="W407" s="199"/>
      <c r="X407" s="199"/>
    </row>
    <row r="408" spans="1:24" ht="14" x14ac:dyDescent="0.2">
      <c r="A408" s="199"/>
      <c r="B408" s="199"/>
      <c r="C408" s="199"/>
      <c r="D408" s="199"/>
      <c r="E408" s="199"/>
      <c r="F408" s="199"/>
      <c r="G408" s="199"/>
      <c r="H408" s="199"/>
      <c r="I408" s="199"/>
      <c r="J408" s="199"/>
      <c r="K408" s="199"/>
      <c r="L408" s="199"/>
      <c r="M408" s="199"/>
      <c r="N408" s="199"/>
      <c r="O408" s="199"/>
      <c r="P408" s="199"/>
      <c r="Q408" s="199"/>
      <c r="R408" s="199"/>
      <c r="S408" s="199"/>
      <c r="T408" s="199"/>
      <c r="U408" s="199" t="s">
        <v>426</v>
      </c>
      <c r="V408" s="199"/>
      <c r="W408" s="199"/>
      <c r="X408" s="199"/>
    </row>
    <row r="409" spans="1:24" ht="14" x14ac:dyDescent="0.2">
      <c r="A409" s="199"/>
      <c r="B409" s="199"/>
      <c r="C409" s="199"/>
      <c r="D409" s="199"/>
      <c r="E409" s="199"/>
      <c r="F409" s="199"/>
      <c r="G409" s="199"/>
      <c r="H409" s="199"/>
      <c r="I409" s="199"/>
      <c r="J409" s="199"/>
      <c r="K409" s="199"/>
      <c r="L409" s="199"/>
      <c r="M409" s="199"/>
      <c r="N409" s="199"/>
      <c r="O409" s="199"/>
      <c r="P409" s="199"/>
      <c r="Q409" s="199"/>
      <c r="R409" s="199"/>
      <c r="S409" s="199"/>
      <c r="T409" s="199"/>
      <c r="U409" s="199" t="s">
        <v>639</v>
      </c>
      <c r="V409" s="199"/>
      <c r="W409" s="199"/>
      <c r="X409" s="199"/>
    </row>
    <row r="410" spans="1:24" ht="14" x14ac:dyDescent="0.2">
      <c r="A410" s="199"/>
      <c r="B410" s="199"/>
      <c r="C410" s="199"/>
      <c r="D410" s="199"/>
      <c r="E410" s="199"/>
      <c r="F410" s="199"/>
      <c r="G410" s="199"/>
      <c r="H410" s="199"/>
      <c r="I410" s="199"/>
      <c r="J410" s="199"/>
      <c r="K410" s="199"/>
      <c r="L410" s="199"/>
      <c r="M410" s="199"/>
      <c r="N410" s="199"/>
      <c r="O410" s="199"/>
      <c r="P410" s="199"/>
      <c r="Q410" s="199"/>
      <c r="R410" s="199"/>
      <c r="S410" s="199"/>
      <c r="T410" s="199"/>
      <c r="U410" s="199" t="s">
        <v>499</v>
      </c>
      <c r="V410" s="199"/>
      <c r="W410" s="199"/>
      <c r="X410" s="199"/>
    </row>
    <row r="411" spans="1:24" ht="14" x14ac:dyDescent="0.2">
      <c r="A411" s="199"/>
      <c r="B411" s="199"/>
      <c r="C411" s="199"/>
      <c r="D411" s="199"/>
      <c r="E411" s="199"/>
      <c r="F411" s="199"/>
      <c r="G411" s="199"/>
      <c r="H411" s="199"/>
      <c r="I411" s="199"/>
      <c r="J411" s="199"/>
      <c r="K411" s="199"/>
      <c r="L411" s="199"/>
      <c r="M411" s="199"/>
      <c r="N411" s="199"/>
      <c r="O411" s="199"/>
      <c r="P411" s="199"/>
      <c r="Q411" s="199"/>
      <c r="R411" s="199"/>
      <c r="S411" s="199"/>
      <c r="T411" s="199"/>
      <c r="U411" s="199" t="s">
        <v>447</v>
      </c>
      <c r="V411" s="199"/>
      <c r="W411" s="199"/>
      <c r="X411" s="199"/>
    </row>
    <row r="412" spans="1:24" ht="14" x14ac:dyDescent="0.2">
      <c r="A412" s="199"/>
      <c r="B412" s="199"/>
      <c r="C412" s="199"/>
      <c r="D412" s="199"/>
      <c r="E412" s="199"/>
      <c r="F412" s="199"/>
      <c r="G412" s="199"/>
      <c r="H412" s="199"/>
      <c r="I412" s="199"/>
      <c r="J412" s="199"/>
      <c r="K412" s="199"/>
      <c r="L412" s="199"/>
      <c r="M412" s="199"/>
      <c r="N412" s="199"/>
      <c r="O412" s="199"/>
      <c r="P412" s="199"/>
      <c r="Q412" s="199"/>
      <c r="R412" s="199"/>
      <c r="S412" s="199"/>
      <c r="T412" s="199"/>
      <c r="U412" s="199" t="s">
        <v>18134</v>
      </c>
      <c r="V412" s="199"/>
      <c r="W412" s="199"/>
      <c r="X412" s="199"/>
    </row>
    <row r="413" spans="1:24" ht="14" x14ac:dyDescent="0.2">
      <c r="A413" s="199"/>
      <c r="B413" s="199"/>
      <c r="C413" s="199"/>
      <c r="D413" s="199"/>
      <c r="E413" s="199"/>
      <c r="F413" s="199"/>
      <c r="G413" s="199"/>
      <c r="H413" s="199"/>
      <c r="I413" s="199"/>
      <c r="J413" s="199"/>
      <c r="K413" s="199"/>
      <c r="L413" s="199"/>
      <c r="M413" s="199"/>
      <c r="N413" s="199"/>
      <c r="O413" s="199"/>
      <c r="P413" s="199"/>
      <c r="Q413" s="199"/>
      <c r="R413" s="199"/>
      <c r="S413" s="199"/>
      <c r="T413" s="199"/>
      <c r="U413" s="199" t="s">
        <v>18034</v>
      </c>
      <c r="V413" s="199"/>
      <c r="W413" s="199"/>
      <c r="X413" s="199"/>
    </row>
    <row r="414" spans="1:24" ht="14" x14ac:dyDescent="0.2">
      <c r="A414" s="199"/>
      <c r="B414" s="199"/>
      <c r="C414" s="199"/>
      <c r="D414" s="199"/>
      <c r="E414" s="199"/>
      <c r="F414" s="199"/>
      <c r="G414" s="199"/>
      <c r="H414" s="199"/>
      <c r="I414" s="199"/>
      <c r="J414" s="199"/>
      <c r="K414" s="199"/>
      <c r="L414" s="199"/>
      <c r="M414" s="199"/>
      <c r="N414" s="199"/>
      <c r="O414" s="199"/>
      <c r="P414" s="199"/>
      <c r="Q414" s="199"/>
      <c r="R414" s="199"/>
      <c r="S414" s="199"/>
      <c r="T414" s="199"/>
      <c r="U414" s="199" t="s">
        <v>500</v>
      </c>
      <c r="V414" s="199"/>
      <c r="W414" s="199"/>
      <c r="X414" s="199"/>
    </row>
    <row r="415" spans="1:24" ht="14" x14ac:dyDescent="0.2">
      <c r="A415" s="199"/>
      <c r="B415" s="199"/>
      <c r="C415" s="199"/>
      <c r="D415" s="199"/>
      <c r="E415" s="199"/>
      <c r="F415" s="199"/>
      <c r="G415" s="199"/>
      <c r="H415" s="199"/>
      <c r="I415" s="199"/>
      <c r="J415" s="199"/>
      <c r="K415" s="199"/>
      <c r="L415" s="199"/>
      <c r="M415" s="199"/>
      <c r="N415" s="199"/>
      <c r="O415" s="199"/>
      <c r="P415" s="199"/>
      <c r="Q415" s="199"/>
      <c r="R415" s="199"/>
      <c r="S415" s="199"/>
      <c r="T415" s="199"/>
      <c r="U415" s="199" t="s">
        <v>501</v>
      </c>
      <c r="V415" s="199"/>
      <c r="W415" s="199"/>
      <c r="X415" s="199"/>
    </row>
    <row r="416" spans="1:24" ht="14" x14ac:dyDescent="0.2">
      <c r="A416" s="199"/>
      <c r="B416" s="199"/>
      <c r="C416" s="199"/>
      <c r="D416" s="199"/>
      <c r="E416" s="199"/>
      <c r="F416" s="199"/>
      <c r="G416" s="199"/>
      <c r="H416" s="199"/>
      <c r="I416" s="199"/>
      <c r="J416" s="199"/>
      <c r="K416" s="199"/>
      <c r="L416" s="199"/>
      <c r="M416" s="199"/>
      <c r="N416" s="199"/>
      <c r="O416" s="199"/>
      <c r="P416" s="199"/>
      <c r="Q416" s="199"/>
      <c r="R416" s="199"/>
      <c r="S416" s="199"/>
      <c r="T416" s="199"/>
      <c r="U416" s="199" t="s">
        <v>718</v>
      </c>
      <c r="V416" s="199"/>
      <c r="W416" s="199"/>
      <c r="X416" s="199"/>
    </row>
    <row r="417" spans="1:24" ht="14" x14ac:dyDescent="0.2">
      <c r="A417" s="199"/>
      <c r="B417" s="199"/>
      <c r="C417" s="199"/>
      <c r="D417" s="199"/>
      <c r="E417" s="199"/>
      <c r="F417" s="199"/>
      <c r="G417" s="199"/>
      <c r="H417" s="199"/>
      <c r="I417" s="199"/>
      <c r="J417" s="199"/>
      <c r="K417" s="199"/>
      <c r="L417" s="199"/>
      <c r="M417" s="199"/>
      <c r="N417" s="199"/>
      <c r="O417" s="199"/>
      <c r="P417" s="199"/>
      <c r="Q417" s="199"/>
      <c r="R417" s="199"/>
      <c r="S417" s="199"/>
      <c r="T417" s="199"/>
      <c r="U417" s="199" t="s">
        <v>429</v>
      </c>
      <c r="V417" s="199"/>
      <c r="W417" s="199"/>
      <c r="X417" s="199"/>
    </row>
    <row r="418" spans="1:24" ht="14" x14ac:dyDescent="0.2">
      <c r="A418" s="199"/>
      <c r="B418" s="199"/>
      <c r="C418" s="199"/>
      <c r="D418" s="199"/>
      <c r="E418" s="199"/>
      <c r="F418" s="199"/>
      <c r="G418" s="199"/>
      <c r="H418" s="199"/>
      <c r="I418" s="199"/>
      <c r="J418" s="199"/>
      <c r="K418" s="199"/>
      <c r="L418" s="199"/>
      <c r="M418" s="199"/>
      <c r="N418" s="199"/>
      <c r="O418" s="199"/>
      <c r="P418" s="199"/>
      <c r="Q418" s="199"/>
      <c r="R418" s="199"/>
      <c r="S418" s="199"/>
      <c r="T418" s="199"/>
      <c r="U418" s="199" t="s">
        <v>719</v>
      </c>
      <c r="V418" s="199"/>
      <c r="W418" s="199"/>
      <c r="X418" s="199"/>
    </row>
    <row r="419" spans="1:24" ht="14" x14ac:dyDescent="0.2">
      <c r="A419" s="199"/>
      <c r="B419" s="199"/>
      <c r="C419" s="199"/>
      <c r="D419" s="199"/>
      <c r="E419" s="199"/>
      <c r="F419" s="199"/>
      <c r="G419" s="199"/>
      <c r="H419" s="199"/>
      <c r="I419" s="199"/>
      <c r="J419" s="199"/>
      <c r="K419" s="199"/>
      <c r="L419" s="199"/>
      <c r="M419" s="199"/>
      <c r="N419" s="199"/>
      <c r="O419" s="199"/>
      <c r="P419" s="199"/>
      <c r="Q419" s="199"/>
      <c r="R419" s="199"/>
      <c r="S419" s="199"/>
      <c r="T419" s="199"/>
      <c r="U419" s="199" t="s">
        <v>476</v>
      </c>
      <c r="V419" s="199"/>
      <c r="W419" s="199"/>
      <c r="X419" s="199"/>
    </row>
    <row r="420" spans="1:24" ht="14" x14ac:dyDescent="0.2">
      <c r="A420" s="199"/>
      <c r="B420" s="199"/>
      <c r="C420" s="199"/>
      <c r="D420" s="199"/>
      <c r="E420" s="199"/>
      <c r="F420" s="199"/>
      <c r="G420" s="199"/>
      <c r="H420" s="199"/>
      <c r="I420" s="199"/>
      <c r="J420" s="199"/>
      <c r="K420" s="199"/>
      <c r="L420" s="199"/>
      <c r="M420" s="199"/>
      <c r="N420" s="199"/>
      <c r="O420" s="199"/>
      <c r="P420" s="199"/>
      <c r="Q420" s="199"/>
      <c r="R420" s="199"/>
      <c r="S420" s="199"/>
      <c r="T420" s="199"/>
      <c r="U420" s="199" t="s">
        <v>446</v>
      </c>
      <c r="V420" s="199"/>
      <c r="W420" s="199"/>
      <c r="X420" s="199"/>
    </row>
    <row r="421" spans="1:24" ht="14" x14ac:dyDescent="0.2">
      <c r="A421" s="199"/>
      <c r="B421" s="199"/>
      <c r="C421" s="199"/>
      <c r="D421" s="199"/>
      <c r="E421" s="199"/>
      <c r="F421" s="199"/>
      <c r="G421" s="199"/>
      <c r="H421" s="199"/>
      <c r="I421" s="199"/>
      <c r="J421" s="199"/>
      <c r="K421" s="199"/>
      <c r="L421" s="199"/>
      <c r="M421" s="199"/>
      <c r="N421" s="199"/>
      <c r="O421" s="199"/>
      <c r="P421" s="199"/>
      <c r="Q421" s="199"/>
      <c r="R421" s="199"/>
      <c r="S421" s="199"/>
      <c r="T421" s="199"/>
      <c r="U421" s="199" t="s">
        <v>720</v>
      </c>
      <c r="V421" s="199"/>
      <c r="W421" s="199"/>
      <c r="X421" s="199"/>
    </row>
    <row r="422" spans="1:24" ht="14" x14ac:dyDescent="0.2">
      <c r="A422" s="199"/>
      <c r="B422" s="199"/>
      <c r="C422" s="199"/>
      <c r="D422" s="199"/>
      <c r="E422" s="199"/>
      <c r="F422" s="199"/>
      <c r="G422" s="199"/>
      <c r="H422" s="199"/>
      <c r="I422" s="199"/>
      <c r="J422" s="199"/>
      <c r="K422" s="199"/>
      <c r="L422" s="199"/>
      <c r="M422" s="199"/>
      <c r="N422" s="199"/>
      <c r="O422" s="199"/>
      <c r="P422" s="199"/>
      <c r="Q422" s="199"/>
      <c r="R422" s="199"/>
      <c r="S422" s="199"/>
      <c r="T422" s="199"/>
      <c r="U422" s="199" t="s">
        <v>693</v>
      </c>
      <c r="V422" s="199"/>
      <c r="W422" s="199"/>
      <c r="X422" s="199"/>
    </row>
    <row r="423" spans="1:24" ht="14" x14ac:dyDescent="0.2">
      <c r="A423" s="199"/>
      <c r="B423" s="199"/>
      <c r="C423" s="199"/>
      <c r="D423" s="199"/>
      <c r="E423" s="199"/>
      <c r="F423" s="199"/>
      <c r="G423" s="199"/>
      <c r="H423" s="199"/>
      <c r="I423" s="199"/>
      <c r="J423" s="199"/>
      <c r="K423" s="199"/>
      <c r="L423" s="199"/>
      <c r="M423" s="199"/>
      <c r="N423" s="199"/>
      <c r="O423" s="199"/>
      <c r="P423" s="199"/>
      <c r="Q423" s="199"/>
      <c r="R423" s="199"/>
      <c r="S423" s="199"/>
      <c r="T423" s="199"/>
      <c r="U423" s="199" t="s">
        <v>449</v>
      </c>
      <c r="V423" s="199"/>
      <c r="W423" s="199"/>
      <c r="X423" s="199"/>
    </row>
    <row r="424" spans="1:24" ht="14" x14ac:dyDescent="0.2">
      <c r="A424" s="199"/>
      <c r="B424" s="199"/>
      <c r="C424" s="199"/>
      <c r="D424" s="199"/>
      <c r="E424" s="199"/>
      <c r="F424" s="199"/>
      <c r="G424" s="199"/>
      <c r="H424" s="199"/>
      <c r="I424" s="199"/>
      <c r="J424" s="199"/>
      <c r="K424" s="199"/>
      <c r="L424" s="199"/>
      <c r="M424" s="199"/>
      <c r="N424" s="199"/>
      <c r="O424" s="199"/>
      <c r="P424" s="199"/>
      <c r="Q424" s="199"/>
      <c r="R424" s="199"/>
      <c r="S424" s="199"/>
      <c r="T424" s="199"/>
      <c r="U424" s="199" t="s">
        <v>640</v>
      </c>
      <c r="V424" s="199"/>
      <c r="W424" s="199"/>
      <c r="X424" s="199"/>
    </row>
    <row r="425" spans="1:24" ht="14" x14ac:dyDescent="0.2">
      <c r="A425" s="199"/>
      <c r="B425" s="199"/>
      <c r="C425" s="199"/>
      <c r="D425" s="199"/>
      <c r="E425" s="199"/>
      <c r="F425" s="199"/>
      <c r="G425" s="199"/>
      <c r="H425" s="199"/>
      <c r="I425" s="199"/>
      <c r="J425" s="199"/>
      <c r="K425" s="199"/>
      <c r="L425" s="199"/>
      <c r="M425" s="199"/>
      <c r="N425" s="199"/>
      <c r="O425" s="199"/>
      <c r="P425" s="199"/>
      <c r="Q425" s="199"/>
      <c r="R425" s="199"/>
      <c r="S425" s="199"/>
      <c r="T425" s="199"/>
      <c r="U425" s="199" t="s">
        <v>495</v>
      </c>
      <c r="V425" s="199"/>
      <c r="W425" s="199"/>
      <c r="X425" s="199"/>
    </row>
    <row r="426" spans="1:24" ht="14" x14ac:dyDescent="0.2">
      <c r="A426" s="199"/>
      <c r="B426" s="199"/>
      <c r="C426" s="199"/>
      <c r="D426" s="199"/>
      <c r="E426" s="199"/>
      <c r="F426" s="199"/>
      <c r="G426" s="199"/>
      <c r="H426" s="199"/>
      <c r="I426" s="199"/>
      <c r="J426" s="199"/>
      <c r="K426" s="199"/>
      <c r="L426" s="199"/>
      <c r="M426" s="199"/>
      <c r="N426" s="199"/>
      <c r="O426" s="199"/>
      <c r="P426" s="199"/>
      <c r="Q426" s="199"/>
      <c r="R426" s="199"/>
      <c r="S426" s="199"/>
      <c r="T426" s="199"/>
      <c r="U426" s="199" t="s">
        <v>721</v>
      </c>
      <c r="V426" s="199"/>
      <c r="W426" s="199"/>
      <c r="X426" s="199"/>
    </row>
    <row r="427" spans="1:24" ht="14" x14ac:dyDescent="0.2">
      <c r="A427" s="199"/>
      <c r="B427" s="199"/>
      <c r="C427" s="199"/>
      <c r="D427" s="199"/>
      <c r="E427" s="199"/>
      <c r="F427" s="199"/>
      <c r="G427" s="199"/>
      <c r="H427" s="199"/>
      <c r="I427" s="199"/>
      <c r="J427" s="199"/>
      <c r="K427" s="199"/>
      <c r="L427" s="199"/>
      <c r="M427" s="199"/>
      <c r="N427" s="199"/>
      <c r="O427" s="199"/>
      <c r="P427" s="199"/>
      <c r="Q427" s="199"/>
      <c r="R427" s="199"/>
      <c r="S427" s="199"/>
      <c r="T427" s="199"/>
      <c r="U427" s="199" t="s">
        <v>450</v>
      </c>
      <c r="V427" s="199"/>
      <c r="W427" s="199"/>
      <c r="X427" s="199"/>
    </row>
    <row r="428" spans="1:24" ht="14" x14ac:dyDescent="0.2">
      <c r="A428" s="199"/>
      <c r="B428" s="199"/>
      <c r="C428" s="199"/>
      <c r="D428" s="199"/>
      <c r="E428" s="199"/>
      <c r="F428" s="199"/>
      <c r="G428" s="199"/>
      <c r="H428" s="199"/>
      <c r="I428" s="199"/>
      <c r="J428" s="199"/>
      <c r="K428" s="199"/>
      <c r="L428" s="199"/>
      <c r="M428" s="199"/>
      <c r="N428" s="199"/>
      <c r="O428" s="199"/>
      <c r="P428" s="199"/>
      <c r="Q428" s="199"/>
      <c r="R428" s="199"/>
      <c r="S428" s="199"/>
      <c r="T428" s="199"/>
      <c r="U428" s="199" t="s">
        <v>18064</v>
      </c>
      <c r="V428" s="199"/>
      <c r="W428" s="199"/>
      <c r="X428" s="199"/>
    </row>
    <row r="429" spans="1:24" ht="14" x14ac:dyDescent="0.2">
      <c r="A429" s="199"/>
      <c r="B429" s="199"/>
      <c r="C429" s="199"/>
      <c r="D429" s="199"/>
      <c r="E429" s="199"/>
      <c r="F429" s="199"/>
      <c r="G429" s="199"/>
      <c r="H429" s="199"/>
      <c r="I429" s="199"/>
      <c r="J429" s="199"/>
      <c r="K429" s="199"/>
      <c r="L429" s="199"/>
      <c r="M429" s="199"/>
      <c r="N429" s="199"/>
      <c r="O429" s="199"/>
      <c r="P429" s="199"/>
      <c r="Q429" s="199"/>
      <c r="R429" s="199"/>
      <c r="S429" s="199"/>
      <c r="T429" s="199"/>
      <c r="U429" s="199" t="s">
        <v>452</v>
      </c>
      <c r="V429" s="199"/>
      <c r="W429" s="199"/>
      <c r="X429" s="199"/>
    </row>
    <row r="430" spans="1:24" ht="14" x14ac:dyDescent="0.2">
      <c r="A430" s="199"/>
      <c r="B430" s="199"/>
      <c r="C430" s="199"/>
      <c r="D430" s="199"/>
      <c r="E430" s="199"/>
      <c r="F430" s="199"/>
      <c r="G430" s="199"/>
      <c r="H430" s="199"/>
      <c r="I430" s="199"/>
      <c r="J430" s="199"/>
      <c r="K430" s="199"/>
      <c r="L430" s="199"/>
      <c r="M430" s="199"/>
      <c r="N430" s="199"/>
      <c r="O430" s="199"/>
      <c r="P430" s="199"/>
      <c r="Q430" s="199"/>
      <c r="R430" s="199"/>
      <c r="S430" s="199"/>
      <c r="T430" s="199"/>
      <c r="U430" s="199" t="s">
        <v>18135</v>
      </c>
      <c r="V430" s="199"/>
      <c r="W430" s="199"/>
      <c r="X430" s="199"/>
    </row>
    <row r="431" spans="1:24" ht="14" x14ac:dyDescent="0.2">
      <c r="A431" s="199"/>
      <c r="B431" s="199"/>
      <c r="C431" s="199"/>
      <c r="D431" s="199"/>
      <c r="E431" s="199"/>
      <c r="F431" s="199"/>
      <c r="G431" s="199"/>
      <c r="H431" s="199"/>
      <c r="I431" s="199"/>
      <c r="J431" s="199"/>
      <c r="K431" s="199"/>
      <c r="L431" s="199"/>
      <c r="M431" s="199"/>
      <c r="N431" s="199"/>
      <c r="O431" s="199"/>
      <c r="P431" s="199"/>
      <c r="Q431" s="199"/>
      <c r="R431" s="199"/>
      <c r="S431" s="199"/>
      <c r="T431" s="199"/>
      <c r="U431" s="199" t="s">
        <v>464</v>
      </c>
      <c r="V431" s="199"/>
      <c r="W431" s="199"/>
      <c r="X431" s="199"/>
    </row>
    <row r="432" spans="1:24" ht="14" x14ac:dyDescent="0.2">
      <c r="A432" s="199"/>
      <c r="B432" s="199"/>
      <c r="C432" s="199"/>
      <c r="D432" s="199"/>
      <c r="E432" s="199"/>
      <c r="F432" s="199"/>
      <c r="G432" s="199"/>
      <c r="H432" s="199"/>
      <c r="I432" s="199"/>
      <c r="J432" s="199"/>
      <c r="K432" s="199"/>
      <c r="L432" s="199"/>
      <c r="M432" s="199"/>
      <c r="N432" s="199"/>
      <c r="O432" s="199"/>
      <c r="P432" s="199"/>
      <c r="Q432" s="199"/>
      <c r="R432" s="199"/>
      <c r="S432" s="199"/>
      <c r="T432" s="199"/>
      <c r="U432" s="199" t="s">
        <v>748</v>
      </c>
      <c r="V432" s="199"/>
      <c r="W432" s="199"/>
      <c r="X432" s="199"/>
    </row>
    <row r="433" spans="1:24" ht="14" x14ac:dyDescent="0.2">
      <c r="A433" s="199"/>
      <c r="B433" s="199"/>
      <c r="C433" s="199"/>
      <c r="D433" s="199"/>
      <c r="E433" s="199"/>
      <c r="F433" s="199"/>
      <c r="G433" s="199"/>
      <c r="H433" s="199"/>
      <c r="I433" s="199"/>
      <c r="J433" s="199"/>
      <c r="K433" s="199"/>
      <c r="L433" s="199"/>
      <c r="M433" s="199"/>
      <c r="N433" s="199"/>
      <c r="O433" s="199"/>
      <c r="P433" s="199"/>
      <c r="Q433" s="199"/>
      <c r="R433" s="199"/>
      <c r="S433" s="199"/>
      <c r="T433" s="199"/>
      <c r="U433" s="199" t="s">
        <v>453</v>
      </c>
      <c r="V433" s="199"/>
      <c r="W433" s="199"/>
      <c r="X433" s="199"/>
    </row>
    <row r="434" spans="1:24" ht="14" x14ac:dyDescent="0.2">
      <c r="A434" s="199"/>
      <c r="B434" s="199"/>
      <c r="C434" s="199"/>
      <c r="D434" s="199"/>
      <c r="E434" s="199"/>
      <c r="F434" s="199"/>
      <c r="G434" s="199"/>
      <c r="H434" s="199"/>
      <c r="I434" s="199"/>
      <c r="J434" s="199"/>
      <c r="K434" s="199"/>
      <c r="L434" s="199"/>
      <c r="M434" s="199"/>
      <c r="N434" s="199"/>
      <c r="O434" s="199"/>
      <c r="P434" s="199"/>
      <c r="Q434" s="199"/>
      <c r="R434" s="199"/>
      <c r="S434" s="199"/>
      <c r="T434" s="199"/>
      <c r="U434" s="199" t="s">
        <v>451</v>
      </c>
      <c r="V434" s="199"/>
      <c r="W434" s="199"/>
      <c r="X434" s="199"/>
    </row>
    <row r="435" spans="1:24" ht="14" x14ac:dyDescent="0.2">
      <c r="A435" s="199"/>
      <c r="B435" s="199"/>
      <c r="C435" s="199"/>
      <c r="D435" s="199"/>
      <c r="E435" s="199"/>
      <c r="F435" s="199"/>
      <c r="G435" s="199"/>
      <c r="H435" s="199"/>
      <c r="I435" s="199"/>
      <c r="J435" s="199"/>
      <c r="K435" s="199"/>
      <c r="L435" s="199"/>
      <c r="M435" s="199"/>
      <c r="N435" s="199"/>
      <c r="O435" s="199"/>
      <c r="P435" s="199"/>
      <c r="Q435" s="199"/>
      <c r="R435" s="199"/>
      <c r="S435" s="199"/>
      <c r="T435" s="199"/>
      <c r="U435" s="199" t="s">
        <v>722</v>
      </c>
      <c r="V435" s="199"/>
      <c r="W435" s="199"/>
      <c r="X435" s="199"/>
    </row>
    <row r="436" spans="1:24" ht="14" x14ac:dyDescent="0.2">
      <c r="A436" s="199"/>
      <c r="B436" s="199"/>
      <c r="C436" s="199"/>
      <c r="D436" s="199"/>
      <c r="E436" s="199"/>
      <c r="F436" s="199"/>
      <c r="G436" s="199"/>
      <c r="H436" s="199"/>
      <c r="I436" s="199"/>
      <c r="J436" s="199"/>
      <c r="K436" s="199"/>
      <c r="L436" s="199"/>
      <c r="M436" s="199"/>
      <c r="N436" s="199"/>
      <c r="O436" s="199"/>
      <c r="P436" s="199"/>
      <c r="Q436" s="199"/>
      <c r="R436" s="199"/>
      <c r="S436" s="199"/>
      <c r="T436" s="199"/>
      <c r="U436" s="199" t="s">
        <v>455</v>
      </c>
      <c r="V436" s="199"/>
      <c r="W436" s="199"/>
      <c r="X436" s="199"/>
    </row>
    <row r="437" spans="1:24" ht="14" x14ac:dyDescent="0.2">
      <c r="A437" s="199"/>
      <c r="B437" s="199"/>
      <c r="C437" s="199"/>
      <c r="D437" s="199"/>
      <c r="E437" s="199"/>
      <c r="F437" s="199"/>
      <c r="G437" s="199"/>
      <c r="H437" s="199"/>
      <c r="I437" s="199"/>
      <c r="J437" s="199"/>
      <c r="K437" s="199"/>
      <c r="L437" s="199"/>
      <c r="M437" s="199"/>
      <c r="N437" s="199"/>
      <c r="O437" s="199"/>
      <c r="P437" s="199"/>
      <c r="Q437" s="199"/>
      <c r="R437" s="199"/>
      <c r="S437" s="199"/>
      <c r="T437" s="199"/>
      <c r="U437" s="199" t="s">
        <v>18043</v>
      </c>
      <c r="V437" s="199"/>
      <c r="W437" s="199"/>
      <c r="X437" s="199"/>
    </row>
    <row r="438" spans="1:24" ht="14" x14ac:dyDescent="0.2">
      <c r="A438" s="199"/>
      <c r="B438" s="199"/>
      <c r="C438" s="199"/>
      <c r="D438" s="199"/>
      <c r="E438" s="199"/>
      <c r="F438" s="199"/>
      <c r="G438" s="199"/>
      <c r="H438" s="199"/>
      <c r="I438" s="199"/>
      <c r="J438" s="199"/>
      <c r="K438" s="199"/>
      <c r="L438" s="199"/>
      <c r="M438" s="199"/>
      <c r="N438" s="199"/>
      <c r="O438" s="199"/>
      <c r="P438" s="199"/>
      <c r="Q438" s="199"/>
      <c r="R438" s="199"/>
      <c r="S438" s="199"/>
      <c r="T438" s="199"/>
      <c r="U438" s="199" t="s">
        <v>723</v>
      </c>
      <c r="V438" s="199"/>
      <c r="W438" s="199"/>
      <c r="X438" s="199"/>
    </row>
    <row r="439" spans="1:24" ht="14" x14ac:dyDescent="0.2">
      <c r="A439" s="199"/>
      <c r="B439" s="199"/>
      <c r="C439" s="199"/>
      <c r="D439" s="199"/>
      <c r="E439" s="199"/>
      <c r="F439" s="199"/>
      <c r="G439" s="199"/>
      <c r="H439" s="199"/>
      <c r="I439" s="199"/>
      <c r="J439" s="199"/>
      <c r="K439" s="199"/>
      <c r="L439" s="199"/>
      <c r="M439" s="199"/>
      <c r="N439" s="199"/>
      <c r="O439" s="199"/>
      <c r="P439" s="199"/>
      <c r="Q439" s="199"/>
      <c r="R439" s="199"/>
      <c r="S439" s="199"/>
      <c r="T439" s="199"/>
      <c r="U439" s="199" t="s">
        <v>457</v>
      </c>
      <c r="V439" s="199"/>
      <c r="W439" s="199"/>
      <c r="X439" s="199"/>
    </row>
    <row r="440" spans="1:24" ht="14" x14ac:dyDescent="0.2">
      <c r="A440" s="199"/>
      <c r="B440" s="199"/>
      <c r="C440" s="199"/>
      <c r="D440" s="199"/>
      <c r="E440" s="199"/>
      <c r="F440" s="199"/>
      <c r="G440" s="199"/>
      <c r="H440" s="199"/>
      <c r="I440" s="199"/>
      <c r="J440" s="199"/>
      <c r="K440" s="199"/>
      <c r="L440" s="199"/>
      <c r="M440" s="199"/>
      <c r="N440" s="199"/>
      <c r="O440" s="199"/>
      <c r="P440" s="199"/>
      <c r="Q440" s="199"/>
      <c r="R440" s="199"/>
      <c r="S440" s="199"/>
      <c r="T440" s="199"/>
      <c r="U440" s="199" t="s">
        <v>456</v>
      </c>
      <c r="V440" s="199"/>
      <c r="W440" s="199"/>
      <c r="X440" s="199"/>
    </row>
    <row r="441" spans="1:24" ht="14" x14ac:dyDescent="0.2">
      <c r="A441" s="199"/>
      <c r="B441" s="199"/>
      <c r="C441" s="199"/>
      <c r="D441" s="199"/>
      <c r="E441" s="199"/>
      <c r="F441" s="199"/>
      <c r="G441" s="199"/>
      <c r="H441" s="199"/>
      <c r="I441" s="199"/>
      <c r="J441" s="199"/>
      <c r="K441" s="199"/>
      <c r="L441" s="199"/>
      <c r="M441" s="199"/>
      <c r="N441" s="199"/>
      <c r="O441" s="199"/>
      <c r="P441" s="199"/>
      <c r="Q441" s="199"/>
      <c r="R441" s="199"/>
      <c r="S441" s="199"/>
      <c r="T441" s="199"/>
      <c r="U441" s="199" t="s">
        <v>454</v>
      </c>
      <c r="V441" s="199"/>
      <c r="W441" s="199"/>
      <c r="X441" s="199"/>
    </row>
    <row r="442" spans="1:24" ht="14" x14ac:dyDescent="0.2">
      <c r="A442" s="199"/>
      <c r="B442" s="199"/>
      <c r="C442" s="199"/>
      <c r="D442" s="199"/>
      <c r="E442" s="199"/>
      <c r="F442" s="199"/>
      <c r="G442" s="199"/>
      <c r="H442" s="199"/>
      <c r="I442" s="199"/>
      <c r="J442" s="199"/>
      <c r="K442" s="199"/>
      <c r="L442" s="199"/>
      <c r="M442" s="199"/>
      <c r="N442" s="199"/>
      <c r="O442" s="199"/>
      <c r="P442" s="199"/>
      <c r="Q442" s="199"/>
      <c r="R442" s="199"/>
      <c r="S442" s="199"/>
      <c r="T442" s="199"/>
      <c r="U442" s="199" t="s">
        <v>689</v>
      </c>
      <c r="V442" s="199"/>
      <c r="W442" s="199"/>
      <c r="X442" s="199"/>
    </row>
    <row r="443" spans="1:24" ht="14" x14ac:dyDescent="0.2">
      <c r="A443" s="199"/>
      <c r="B443" s="199"/>
      <c r="C443" s="199"/>
      <c r="D443" s="199"/>
      <c r="E443" s="199"/>
      <c r="F443" s="199"/>
      <c r="G443" s="199"/>
      <c r="H443" s="199"/>
      <c r="I443" s="199"/>
      <c r="J443" s="199"/>
      <c r="K443" s="199"/>
      <c r="L443" s="199"/>
      <c r="M443" s="199"/>
      <c r="N443" s="199"/>
      <c r="O443" s="199"/>
      <c r="P443" s="199"/>
      <c r="Q443" s="199"/>
      <c r="R443" s="199"/>
      <c r="S443" s="199"/>
      <c r="T443" s="199"/>
      <c r="U443" s="199" t="s">
        <v>458</v>
      </c>
      <c r="V443" s="199"/>
      <c r="W443" s="199"/>
      <c r="X443" s="199"/>
    </row>
    <row r="444" spans="1:24" ht="14" x14ac:dyDescent="0.2">
      <c r="A444" s="199"/>
      <c r="B444" s="199"/>
      <c r="C444" s="199"/>
      <c r="D444" s="199"/>
      <c r="E444" s="199"/>
      <c r="F444" s="199"/>
      <c r="G444" s="199"/>
      <c r="H444" s="199"/>
      <c r="I444" s="199"/>
      <c r="J444" s="199"/>
      <c r="K444" s="199"/>
      <c r="L444" s="199"/>
      <c r="M444" s="199"/>
      <c r="N444" s="199"/>
      <c r="O444" s="199"/>
      <c r="P444" s="199"/>
      <c r="Q444" s="199"/>
      <c r="R444" s="199"/>
      <c r="S444" s="199"/>
      <c r="T444" s="199"/>
      <c r="U444" s="199" t="s">
        <v>460</v>
      </c>
      <c r="V444" s="199"/>
      <c r="W444" s="199"/>
      <c r="X444" s="199"/>
    </row>
    <row r="445" spans="1:24" ht="14" x14ac:dyDescent="0.2">
      <c r="A445" s="199"/>
      <c r="B445" s="199"/>
      <c r="C445" s="199"/>
      <c r="D445" s="199"/>
      <c r="E445" s="199"/>
      <c r="F445" s="199"/>
      <c r="G445" s="199"/>
      <c r="H445" s="199"/>
      <c r="I445" s="199"/>
      <c r="J445" s="199"/>
      <c r="K445" s="199"/>
      <c r="L445" s="199"/>
      <c r="M445" s="199"/>
      <c r="N445" s="199"/>
      <c r="O445" s="199"/>
      <c r="P445" s="199"/>
      <c r="Q445" s="199"/>
      <c r="R445" s="199"/>
      <c r="S445" s="199"/>
      <c r="T445" s="199"/>
      <c r="U445" s="199" t="s">
        <v>459</v>
      </c>
      <c r="V445" s="199"/>
      <c r="W445" s="199"/>
      <c r="X445" s="199"/>
    </row>
    <row r="446" spans="1:24" ht="14" x14ac:dyDescent="0.2">
      <c r="A446" s="199"/>
      <c r="B446" s="199"/>
      <c r="C446" s="199"/>
      <c r="D446" s="199"/>
      <c r="E446" s="199"/>
      <c r="F446" s="199"/>
      <c r="G446" s="199"/>
      <c r="H446" s="199"/>
      <c r="I446" s="199"/>
      <c r="J446" s="199"/>
      <c r="K446" s="199"/>
      <c r="L446" s="199"/>
      <c r="M446" s="199"/>
      <c r="N446" s="199"/>
      <c r="O446" s="199"/>
      <c r="P446" s="199"/>
      <c r="Q446" s="199"/>
      <c r="R446" s="199"/>
      <c r="S446" s="199"/>
      <c r="T446" s="199"/>
      <c r="U446" s="199" t="s">
        <v>18036</v>
      </c>
      <c r="V446" s="199"/>
      <c r="W446" s="199"/>
      <c r="X446" s="199"/>
    </row>
    <row r="447" spans="1:24" ht="14" x14ac:dyDescent="0.2">
      <c r="A447" s="199"/>
      <c r="B447" s="199"/>
      <c r="C447" s="199"/>
      <c r="D447" s="199"/>
      <c r="E447" s="199"/>
      <c r="F447" s="199"/>
      <c r="G447" s="199"/>
      <c r="H447" s="199"/>
      <c r="I447" s="199"/>
      <c r="J447" s="199"/>
      <c r="K447" s="199"/>
      <c r="L447" s="199"/>
      <c r="M447" s="199"/>
      <c r="N447" s="199"/>
      <c r="O447" s="199"/>
      <c r="P447" s="199"/>
      <c r="Q447" s="199"/>
      <c r="R447" s="199"/>
      <c r="S447" s="199"/>
      <c r="T447" s="199"/>
      <c r="U447" s="199" t="s">
        <v>724</v>
      </c>
      <c r="V447" s="199"/>
      <c r="W447" s="199"/>
      <c r="X447" s="199"/>
    </row>
    <row r="448" spans="1:24" ht="14" x14ac:dyDescent="0.2">
      <c r="A448" s="199"/>
      <c r="B448" s="199"/>
      <c r="C448" s="199"/>
      <c r="D448" s="199"/>
      <c r="E448" s="199"/>
      <c r="F448" s="199"/>
      <c r="G448" s="199"/>
      <c r="H448" s="199"/>
      <c r="I448" s="199"/>
      <c r="J448" s="199"/>
      <c r="K448" s="199"/>
      <c r="L448" s="199"/>
      <c r="M448" s="199"/>
      <c r="N448" s="199"/>
      <c r="O448" s="199"/>
      <c r="P448" s="199"/>
      <c r="Q448" s="199"/>
      <c r="R448" s="199"/>
      <c r="S448" s="199"/>
      <c r="T448" s="199"/>
      <c r="U448" s="199" t="s">
        <v>18073</v>
      </c>
      <c r="V448" s="199"/>
      <c r="W448" s="199"/>
      <c r="X448" s="199"/>
    </row>
    <row r="449" spans="1:24" ht="14" x14ac:dyDescent="0.2">
      <c r="A449" s="199"/>
      <c r="B449" s="199"/>
      <c r="C449" s="199"/>
      <c r="D449" s="199"/>
      <c r="E449" s="199"/>
      <c r="F449" s="199"/>
      <c r="G449" s="199"/>
      <c r="H449" s="199"/>
      <c r="I449" s="199"/>
      <c r="J449" s="199"/>
      <c r="K449" s="199"/>
      <c r="L449" s="199"/>
      <c r="M449" s="199"/>
      <c r="N449" s="199"/>
      <c r="O449" s="199"/>
      <c r="P449" s="199"/>
      <c r="Q449" s="199"/>
      <c r="R449" s="199"/>
      <c r="S449" s="199"/>
      <c r="T449" s="199"/>
      <c r="U449" s="199" t="s">
        <v>461</v>
      </c>
      <c r="V449" s="199"/>
      <c r="W449" s="199"/>
      <c r="X449" s="199"/>
    </row>
    <row r="450" spans="1:24" ht="14" x14ac:dyDescent="0.2">
      <c r="A450" s="199"/>
      <c r="B450" s="199"/>
      <c r="C450" s="199"/>
      <c r="D450" s="199"/>
      <c r="E450" s="199"/>
      <c r="F450" s="199"/>
      <c r="G450" s="199"/>
      <c r="H450" s="199"/>
      <c r="I450" s="199"/>
      <c r="J450" s="199"/>
      <c r="K450" s="199"/>
      <c r="L450" s="199"/>
      <c r="M450" s="199"/>
      <c r="N450" s="199"/>
      <c r="O450" s="199"/>
      <c r="P450" s="199"/>
      <c r="Q450" s="199"/>
      <c r="R450" s="199"/>
      <c r="S450" s="199"/>
      <c r="T450" s="199"/>
      <c r="U450" s="199" t="s">
        <v>725</v>
      </c>
      <c r="V450" s="199"/>
      <c r="W450" s="199"/>
      <c r="X450" s="199"/>
    </row>
    <row r="451" spans="1:24" ht="14" x14ac:dyDescent="0.2">
      <c r="A451" s="199"/>
      <c r="B451" s="199"/>
      <c r="C451" s="199"/>
      <c r="D451" s="199"/>
      <c r="E451" s="199"/>
      <c r="F451" s="199"/>
      <c r="G451" s="199"/>
      <c r="H451" s="199"/>
      <c r="I451" s="199"/>
      <c r="J451" s="199"/>
      <c r="K451" s="199"/>
      <c r="L451" s="199"/>
      <c r="M451" s="199"/>
      <c r="N451" s="199"/>
      <c r="O451" s="199"/>
      <c r="P451" s="199"/>
      <c r="Q451" s="199"/>
      <c r="R451" s="199"/>
      <c r="S451" s="199"/>
      <c r="T451" s="199"/>
      <c r="U451" s="199" t="s">
        <v>462</v>
      </c>
      <c r="V451" s="199"/>
      <c r="W451" s="199"/>
      <c r="X451" s="199"/>
    </row>
    <row r="452" spans="1:24" ht="14" x14ac:dyDescent="0.2">
      <c r="A452" s="199"/>
      <c r="B452" s="199"/>
      <c r="C452" s="199"/>
      <c r="D452" s="199"/>
      <c r="E452" s="199"/>
      <c r="F452" s="199"/>
      <c r="G452" s="199"/>
      <c r="H452" s="199"/>
      <c r="I452" s="199"/>
      <c r="J452" s="199"/>
      <c r="K452" s="199"/>
      <c r="L452" s="199"/>
      <c r="M452" s="199"/>
      <c r="N452" s="199"/>
      <c r="O452" s="199"/>
      <c r="P452" s="199"/>
      <c r="Q452" s="199"/>
      <c r="R452" s="199"/>
      <c r="S452" s="199"/>
      <c r="T452" s="199"/>
      <c r="U452" s="199" t="s">
        <v>463</v>
      </c>
      <c r="V452" s="199"/>
      <c r="W452" s="199"/>
      <c r="X452" s="199"/>
    </row>
    <row r="453" spans="1:24" ht="14" x14ac:dyDescent="0.2">
      <c r="A453" s="199"/>
      <c r="B453" s="199"/>
      <c r="C453" s="199"/>
      <c r="D453" s="199"/>
      <c r="E453" s="199"/>
      <c r="F453" s="199"/>
      <c r="G453" s="199"/>
      <c r="H453" s="199"/>
      <c r="I453" s="199"/>
      <c r="J453" s="199"/>
      <c r="K453" s="199"/>
      <c r="L453" s="199"/>
      <c r="M453" s="199"/>
      <c r="N453" s="199"/>
      <c r="O453" s="199"/>
      <c r="P453" s="199"/>
      <c r="Q453" s="199"/>
      <c r="R453" s="199"/>
      <c r="S453" s="199"/>
      <c r="T453" s="199"/>
      <c r="U453" s="199" t="s">
        <v>325</v>
      </c>
      <c r="V453" s="199"/>
      <c r="W453" s="199"/>
      <c r="X453" s="199"/>
    </row>
    <row r="454" spans="1:24" ht="14" x14ac:dyDescent="0.2">
      <c r="A454" s="199"/>
      <c r="B454" s="199"/>
      <c r="C454" s="199"/>
      <c r="D454" s="199"/>
      <c r="E454" s="199"/>
      <c r="F454" s="199"/>
      <c r="G454" s="199"/>
      <c r="H454" s="199"/>
      <c r="I454" s="199"/>
      <c r="J454" s="199"/>
      <c r="K454" s="199"/>
      <c r="L454" s="199"/>
      <c r="M454" s="199"/>
      <c r="N454" s="199"/>
      <c r="O454" s="199"/>
      <c r="P454" s="199"/>
      <c r="Q454" s="199"/>
      <c r="R454" s="199"/>
      <c r="S454" s="199"/>
      <c r="T454" s="199"/>
      <c r="U454" s="199" t="s">
        <v>437</v>
      </c>
      <c r="V454" s="199"/>
      <c r="W454" s="199"/>
      <c r="X454" s="199"/>
    </row>
    <row r="455" spans="1:24" ht="14" x14ac:dyDescent="0.2">
      <c r="A455" s="199"/>
      <c r="B455" s="199"/>
      <c r="C455" s="199"/>
      <c r="D455" s="199"/>
      <c r="E455" s="199"/>
      <c r="F455" s="199"/>
      <c r="G455" s="199"/>
      <c r="H455" s="199"/>
      <c r="I455" s="199"/>
      <c r="J455" s="199"/>
      <c r="K455" s="199"/>
      <c r="L455" s="199"/>
      <c r="M455" s="199"/>
      <c r="N455" s="199"/>
      <c r="O455" s="199"/>
      <c r="P455" s="199"/>
      <c r="Q455" s="199"/>
      <c r="R455" s="199"/>
      <c r="S455" s="199"/>
      <c r="T455" s="199"/>
      <c r="U455" s="199" t="s">
        <v>538</v>
      </c>
      <c r="V455" s="199"/>
      <c r="W455" s="199"/>
      <c r="X455" s="199"/>
    </row>
    <row r="456" spans="1:24" ht="14" x14ac:dyDescent="0.2">
      <c r="A456" s="199"/>
      <c r="B456" s="199"/>
      <c r="C456" s="199"/>
      <c r="D456" s="199"/>
      <c r="E456" s="199"/>
      <c r="F456" s="199"/>
      <c r="G456" s="199"/>
      <c r="H456" s="199"/>
      <c r="I456" s="199"/>
      <c r="J456" s="199"/>
      <c r="K456" s="199"/>
      <c r="L456" s="199"/>
      <c r="M456" s="199"/>
      <c r="N456" s="199"/>
      <c r="O456" s="199"/>
      <c r="P456" s="199"/>
      <c r="Q456" s="199"/>
      <c r="R456" s="199"/>
      <c r="S456" s="199"/>
      <c r="T456" s="199"/>
      <c r="U456" s="199" t="s">
        <v>466</v>
      </c>
      <c r="V456" s="199"/>
      <c r="W456" s="199"/>
      <c r="X456" s="199"/>
    </row>
    <row r="457" spans="1:24" ht="14" x14ac:dyDescent="0.2">
      <c r="A457" s="199"/>
      <c r="B457" s="199"/>
      <c r="C457" s="199"/>
      <c r="D457" s="199"/>
      <c r="E457" s="199"/>
      <c r="F457" s="199"/>
      <c r="G457" s="199"/>
      <c r="H457" s="199"/>
      <c r="I457" s="199"/>
      <c r="J457" s="199"/>
      <c r="K457" s="199"/>
      <c r="L457" s="199"/>
      <c r="M457" s="199"/>
      <c r="N457" s="199"/>
      <c r="O457" s="199"/>
      <c r="P457" s="199"/>
      <c r="Q457" s="199"/>
      <c r="R457" s="199"/>
      <c r="S457" s="199"/>
      <c r="T457" s="199"/>
      <c r="U457" s="199" t="s">
        <v>18160</v>
      </c>
      <c r="V457" s="199"/>
      <c r="W457" s="199"/>
      <c r="X457" s="199"/>
    </row>
    <row r="458" spans="1:24" ht="14" x14ac:dyDescent="0.2">
      <c r="A458" s="199"/>
      <c r="B458" s="199"/>
      <c r="C458" s="199"/>
      <c r="D458" s="199"/>
      <c r="E458" s="199"/>
      <c r="F458" s="199"/>
      <c r="G458" s="199"/>
      <c r="H458" s="199"/>
      <c r="I458" s="199"/>
      <c r="J458" s="199"/>
      <c r="K458" s="199"/>
      <c r="L458" s="199"/>
      <c r="M458" s="199"/>
      <c r="N458" s="199"/>
      <c r="O458" s="199"/>
      <c r="P458" s="199"/>
      <c r="Q458" s="199"/>
      <c r="R458" s="199"/>
      <c r="S458" s="199"/>
      <c r="T458" s="199"/>
      <c r="U458" s="199" t="s">
        <v>436</v>
      </c>
      <c r="V458" s="199"/>
      <c r="W458" s="199"/>
      <c r="X458" s="199"/>
    </row>
    <row r="459" spans="1:24" ht="14" x14ac:dyDescent="0.2">
      <c r="A459" s="199"/>
      <c r="B459" s="199"/>
      <c r="C459" s="199"/>
      <c r="D459" s="199"/>
      <c r="E459" s="199"/>
      <c r="F459" s="199"/>
      <c r="G459" s="199"/>
      <c r="H459" s="199"/>
      <c r="I459" s="199"/>
      <c r="J459" s="199"/>
      <c r="K459" s="199"/>
      <c r="L459" s="199"/>
      <c r="M459" s="199"/>
      <c r="N459" s="199"/>
      <c r="O459" s="199"/>
      <c r="P459" s="199"/>
      <c r="Q459" s="199"/>
      <c r="R459" s="199"/>
      <c r="S459" s="199"/>
      <c r="T459" s="199"/>
      <c r="U459" s="199" t="s">
        <v>746</v>
      </c>
      <c r="V459" s="199"/>
      <c r="W459" s="199"/>
      <c r="X459" s="199"/>
    </row>
    <row r="460" spans="1:24" ht="14" x14ac:dyDescent="0.2">
      <c r="A460" s="199"/>
      <c r="B460" s="199"/>
      <c r="C460" s="199"/>
      <c r="D460" s="199"/>
      <c r="E460" s="199"/>
      <c r="F460" s="199"/>
      <c r="G460" s="199"/>
      <c r="H460" s="199"/>
      <c r="I460" s="199"/>
      <c r="J460" s="199"/>
      <c r="K460" s="199"/>
      <c r="L460" s="199"/>
      <c r="M460" s="199"/>
      <c r="N460" s="199"/>
      <c r="O460" s="199"/>
      <c r="P460" s="199"/>
      <c r="Q460" s="199"/>
      <c r="R460" s="199"/>
      <c r="S460" s="199"/>
      <c r="T460" s="199"/>
      <c r="U460" s="199" t="s">
        <v>726</v>
      </c>
      <c r="V460" s="199"/>
      <c r="W460" s="199"/>
      <c r="X460" s="199"/>
    </row>
    <row r="461" spans="1:24" ht="14" x14ac:dyDescent="0.2">
      <c r="A461" s="199"/>
      <c r="B461" s="199"/>
      <c r="C461" s="199"/>
      <c r="D461" s="199"/>
      <c r="E461" s="199"/>
      <c r="F461" s="199"/>
      <c r="G461" s="199"/>
      <c r="H461" s="199"/>
      <c r="I461" s="199"/>
      <c r="J461" s="199"/>
      <c r="K461" s="199"/>
      <c r="L461" s="199"/>
      <c r="M461" s="199"/>
      <c r="N461" s="199"/>
      <c r="O461" s="199"/>
      <c r="P461" s="199"/>
      <c r="Q461" s="199"/>
      <c r="R461" s="199"/>
      <c r="S461" s="199"/>
      <c r="T461" s="199"/>
      <c r="U461" s="199" t="s">
        <v>465</v>
      </c>
      <c r="V461" s="199"/>
      <c r="W461" s="199"/>
      <c r="X461" s="199"/>
    </row>
    <row r="462" spans="1:24" ht="14" x14ac:dyDescent="0.2">
      <c r="A462" s="199"/>
      <c r="B462" s="199"/>
      <c r="C462" s="199"/>
      <c r="D462" s="199"/>
      <c r="E462" s="199"/>
      <c r="F462" s="199"/>
      <c r="G462" s="199"/>
      <c r="H462" s="199"/>
      <c r="I462" s="199"/>
      <c r="J462" s="199"/>
      <c r="K462" s="199"/>
      <c r="L462" s="199"/>
      <c r="M462" s="199"/>
      <c r="N462" s="199"/>
      <c r="O462" s="199"/>
      <c r="P462" s="199"/>
      <c r="Q462" s="199"/>
      <c r="R462" s="199"/>
      <c r="S462" s="199"/>
      <c r="T462" s="199"/>
      <c r="U462" s="199" t="s">
        <v>435</v>
      </c>
      <c r="V462" s="199"/>
      <c r="W462" s="199"/>
      <c r="X462" s="199"/>
    </row>
    <row r="463" spans="1:24" ht="14" x14ac:dyDescent="0.2">
      <c r="A463" s="199"/>
      <c r="B463" s="199"/>
      <c r="C463" s="199"/>
      <c r="D463" s="199"/>
      <c r="E463" s="199"/>
      <c r="F463" s="199"/>
      <c r="G463" s="199"/>
      <c r="H463" s="199"/>
      <c r="I463" s="199"/>
      <c r="J463" s="199"/>
      <c r="K463" s="199"/>
      <c r="L463" s="199"/>
      <c r="M463" s="199"/>
      <c r="N463" s="199"/>
      <c r="O463" s="199"/>
      <c r="P463" s="199"/>
      <c r="Q463" s="199"/>
      <c r="R463" s="199"/>
      <c r="S463" s="199"/>
      <c r="T463" s="199"/>
      <c r="U463" s="199" t="s">
        <v>438</v>
      </c>
      <c r="V463" s="199"/>
      <c r="W463" s="199"/>
      <c r="X463" s="199"/>
    </row>
    <row r="464" spans="1:24" ht="14" x14ac:dyDescent="0.2">
      <c r="A464" s="199"/>
      <c r="B464" s="199"/>
      <c r="C464" s="199"/>
      <c r="D464" s="199"/>
      <c r="E464" s="199"/>
      <c r="F464" s="199"/>
      <c r="G464" s="199"/>
      <c r="H464" s="199"/>
      <c r="I464" s="199"/>
      <c r="J464" s="199"/>
      <c r="K464" s="199"/>
      <c r="L464" s="199"/>
      <c r="M464" s="199"/>
      <c r="N464" s="199"/>
      <c r="O464" s="199"/>
      <c r="P464" s="199"/>
      <c r="Q464" s="199"/>
      <c r="R464" s="199"/>
      <c r="S464" s="199"/>
      <c r="T464" s="199"/>
      <c r="U464" s="199" t="s">
        <v>439</v>
      </c>
      <c r="V464" s="199"/>
      <c r="W464" s="199"/>
      <c r="X464" s="199"/>
    </row>
    <row r="465" spans="1:24" ht="14" x14ac:dyDescent="0.2">
      <c r="A465" s="199"/>
      <c r="B465" s="199"/>
      <c r="C465" s="199"/>
      <c r="D465" s="199"/>
      <c r="E465" s="199"/>
      <c r="F465" s="199"/>
      <c r="G465" s="199"/>
      <c r="H465" s="199"/>
      <c r="I465" s="199"/>
      <c r="J465" s="199"/>
      <c r="K465" s="199"/>
      <c r="L465" s="199"/>
      <c r="M465" s="199"/>
      <c r="N465" s="199"/>
      <c r="O465" s="199"/>
      <c r="P465" s="199"/>
      <c r="Q465" s="199"/>
      <c r="R465" s="199"/>
      <c r="S465" s="199"/>
      <c r="T465" s="199"/>
      <c r="U465" s="199" t="s">
        <v>18056</v>
      </c>
      <c r="V465" s="199"/>
      <c r="W465" s="199"/>
      <c r="X465" s="199"/>
    </row>
    <row r="466" spans="1:24" ht="14" x14ac:dyDescent="0.2">
      <c r="A466" s="199"/>
      <c r="B466" s="199"/>
      <c r="C466" s="199"/>
      <c r="D466" s="199"/>
      <c r="E466" s="199"/>
      <c r="F466" s="199"/>
      <c r="G466" s="199"/>
      <c r="H466" s="199"/>
      <c r="I466" s="199"/>
      <c r="J466" s="199"/>
      <c r="K466" s="199"/>
      <c r="L466" s="199"/>
      <c r="M466" s="199"/>
      <c r="N466" s="199"/>
      <c r="O466" s="199"/>
      <c r="P466" s="199"/>
      <c r="Q466" s="199"/>
      <c r="R466" s="199"/>
      <c r="S466" s="199"/>
      <c r="T466" s="199"/>
      <c r="U466" s="199" t="s">
        <v>430</v>
      </c>
      <c r="V466" s="199"/>
      <c r="W466" s="199"/>
      <c r="X466" s="199"/>
    </row>
    <row r="467" spans="1:24" ht="14" x14ac:dyDescent="0.2">
      <c r="A467" s="199"/>
      <c r="B467" s="199"/>
      <c r="C467" s="199"/>
      <c r="D467" s="199"/>
      <c r="E467" s="199"/>
      <c r="F467" s="199"/>
      <c r="G467" s="199"/>
      <c r="H467" s="199"/>
      <c r="I467" s="199"/>
      <c r="J467" s="199"/>
      <c r="K467" s="199"/>
      <c r="L467" s="199"/>
      <c r="M467" s="199"/>
      <c r="N467" s="199"/>
      <c r="O467" s="199"/>
      <c r="P467" s="199"/>
      <c r="Q467" s="199"/>
      <c r="R467" s="199"/>
      <c r="S467" s="199"/>
      <c r="T467" s="199"/>
      <c r="U467" s="199" t="s">
        <v>440</v>
      </c>
      <c r="V467" s="199"/>
      <c r="W467" s="199"/>
      <c r="X467" s="199"/>
    </row>
    <row r="468" spans="1:24" ht="14" x14ac:dyDescent="0.2">
      <c r="A468" s="199"/>
      <c r="B468" s="199"/>
      <c r="C468" s="199"/>
      <c r="D468" s="199"/>
      <c r="E468" s="199"/>
      <c r="F468" s="199"/>
      <c r="G468" s="199"/>
      <c r="H468" s="199"/>
      <c r="I468" s="199"/>
      <c r="J468" s="199"/>
      <c r="K468" s="199"/>
      <c r="L468" s="199"/>
      <c r="M468" s="199"/>
      <c r="N468" s="199"/>
      <c r="O468" s="199"/>
      <c r="P468" s="199"/>
      <c r="Q468" s="199"/>
      <c r="R468" s="199"/>
      <c r="S468" s="199"/>
      <c r="T468" s="199"/>
      <c r="U468" s="199" t="s">
        <v>431</v>
      </c>
      <c r="V468" s="199"/>
      <c r="W468" s="199"/>
      <c r="X468" s="199"/>
    </row>
    <row r="469" spans="1:24" ht="14" x14ac:dyDescent="0.2">
      <c r="A469" s="199"/>
      <c r="B469" s="199"/>
      <c r="C469" s="199"/>
      <c r="D469" s="199"/>
      <c r="E469" s="199"/>
      <c r="F469" s="199"/>
      <c r="G469" s="199"/>
      <c r="H469" s="199"/>
      <c r="I469" s="199"/>
      <c r="J469" s="199"/>
      <c r="K469" s="199"/>
      <c r="L469" s="199"/>
      <c r="M469" s="199"/>
      <c r="N469" s="199"/>
      <c r="O469" s="199"/>
      <c r="P469" s="199"/>
      <c r="Q469" s="199"/>
      <c r="R469" s="199"/>
      <c r="S469" s="199"/>
      <c r="T469" s="199"/>
      <c r="U469" s="199" t="s">
        <v>727</v>
      </c>
      <c r="V469" s="199"/>
      <c r="W469" s="199"/>
      <c r="X469" s="199"/>
    </row>
    <row r="470" spans="1:24" ht="14" x14ac:dyDescent="0.2">
      <c r="A470" s="199"/>
      <c r="B470" s="199"/>
      <c r="C470" s="199"/>
      <c r="D470" s="199"/>
      <c r="E470" s="199"/>
      <c r="F470" s="199"/>
      <c r="G470" s="199"/>
      <c r="H470" s="199"/>
      <c r="I470" s="199"/>
      <c r="J470" s="199"/>
      <c r="K470" s="199"/>
      <c r="L470" s="199"/>
      <c r="M470" s="199"/>
      <c r="N470" s="199"/>
      <c r="O470" s="199"/>
      <c r="P470" s="199"/>
      <c r="Q470" s="199"/>
      <c r="R470" s="199"/>
      <c r="S470" s="199"/>
      <c r="T470" s="199"/>
      <c r="U470" s="199" t="s">
        <v>443</v>
      </c>
      <c r="V470" s="199"/>
      <c r="W470" s="199"/>
      <c r="X470" s="199"/>
    </row>
    <row r="471" spans="1:24" ht="14" x14ac:dyDescent="0.2">
      <c r="A471" s="199"/>
      <c r="B471" s="199"/>
      <c r="C471" s="199"/>
      <c r="D471" s="199"/>
      <c r="E471" s="199"/>
      <c r="F471" s="199"/>
      <c r="G471" s="199"/>
      <c r="H471" s="199"/>
      <c r="I471" s="199"/>
      <c r="J471" s="199"/>
      <c r="K471" s="199"/>
      <c r="L471" s="199"/>
      <c r="M471" s="199"/>
      <c r="N471" s="199"/>
      <c r="O471" s="199"/>
      <c r="P471" s="199"/>
      <c r="Q471" s="199"/>
      <c r="R471" s="199"/>
      <c r="S471" s="199"/>
      <c r="T471" s="199"/>
      <c r="U471" s="199" t="s">
        <v>444</v>
      </c>
      <c r="V471" s="199"/>
      <c r="W471" s="199"/>
      <c r="X471" s="199"/>
    </row>
    <row r="472" spans="1:24" ht="14" x14ac:dyDescent="0.2">
      <c r="A472" s="199"/>
      <c r="B472" s="199"/>
      <c r="C472" s="199"/>
      <c r="D472" s="199"/>
      <c r="E472" s="199"/>
      <c r="F472" s="199"/>
      <c r="G472" s="199"/>
      <c r="H472" s="199"/>
      <c r="I472" s="199"/>
      <c r="J472" s="199"/>
      <c r="K472" s="199"/>
      <c r="L472" s="199"/>
      <c r="M472" s="199"/>
      <c r="N472" s="199"/>
      <c r="O472" s="199"/>
      <c r="P472" s="199"/>
      <c r="Q472" s="199"/>
      <c r="R472" s="199"/>
      <c r="S472" s="199"/>
      <c r="T472" s="199"/>
      <c r="U472" s="199" t="s">
        <v>442</v>
      </c>
      <c r="V472" s="199"/>
      <c r="W472" s="199"/>
      <c r="X472" s="199"/>
    </row>
    <row r="473" spans="1:24" ht="14" x14ac:dyDescent="0.2">
      <c r="A473" s="199"/>
      <c r="B473" s="199"/>
      <c r="C473" s="199"/>
      <c r="D473" s="199"/>
      <c r="E473" s="199"/>
      <c r="F473" s="199"/>
      <c r="G473" s="199"/>
      <c r="H473" s="199"/>
      <c r="I473" s="199"/>
      <c r="J473" s="199"/>
      <c r="K473" s="199"/>
      <c r="L473" s="199"/>
      <c r="M473" s="199"/>
      <c r="N473" s="199"/>
      <c r="O473" s="199"/>
      <c r="P473" s="199"/>
      <c r="Q473" s="199"/>
      <c r="R473" s="199"/>
      <c r="S473" s="199"/>
      <c r="T473" s="199"/>
      <c r="U473" s="199" t="s">
        <v>441</v>
      </c>
      <c r="V473" s="199"/>
      <c r="W473" s="199"/>
      <c r="X473" s="199"/>
    </row>
    <row r="474" spans="1:24" ht="14" x14ac:dyDescent="0.2">
      <c r="A474" s="199"/>
      <c r="B474" s="199"/>
      <c r="C474" s="199"/>
      <c r="D474" s="199"/>
      <c r="E474" s="199"/>
      <c r="F474" s="199"/>
      <c r="G474" s="199"/>
      <c r="H474" s="199"/>
      <c r="I474" s="199"/>
      <c r="J474" s="199"/>
      <c r="K474" s="199"/>
      <c r="L474" s="199"/>
      <c r="M474" s="199"/>
      <c r="N474" s="199"/>
      <c r="O474" s="199"/>
      <c r="P474" s="199"/>
      <c r="Q474" s="199"/>
      <c r="R474" s="199"/>
      <c r="S474" s="199"/>
      <c r="T474" s="199"/>
      <c r="U474" s="199" t="s">
        <v>728</v>
      </c>
      <c r="V474" s="199"/>
      <c r="W474" s="199"/>
      <c r="X474" s="199"/>
    </row>
    <row r="475" spans="1:24" ht="14" x14ac:dyDescent="0.2">
      <c r="A475" s="199"/>
      <c r="B475" s="199"/>
      <c r="C475" s="199"/>
      <c r="D475" s="199"/>
      <c r="E475" s="199"/>
      <c r="F475" s="199"/>
      <c r="G475" s="199"/>
      <c r="H475" s="199"/>
      <c r="I475" s="199"/>
      <c r="J475" s="199"/>
      <c r="K475" s="199"/>
      <c r="L475" s="199"/>
      <c r="M475" s="199"/>
      <c r="N475" s="199"/>
      <c r="O475" s="199"/>
      <c r="P475" s="199"/>
      <c r="Q475" s="199"/>
      <c r="R475" s="199"/>
      <c r="S475" s="199"/>
      <c r="T475" s="199"/>
      <c r="U475" s="199" t="s">
        <v>18136</v>
      </c>
      <c r="V475" s="199"/>
      <c r="W475" s="199"/>
      <c r="X475" s="199"/>
    </row>
    <row r="476" spans="1:24" ht="14" x14ac:dyDescent="0.2">
      <c r="A476" s="199"/>
      <c r="B476" s="199"/>
      <c r="C476" s="199"/>
      <c r="D476" s="199"/>
      <c r="E476" s="199"/>
      <c r="F476" s="199"/>
      <c r="G476" s="199"/>
      <c r="H476" s="199"/>
      <c r="I476" s="199"/>
      <c r="J476" s="199"/>
      <c r="K476" s="199"/>
      <c r="L476" s="199"/>
      <c r="M476" s="199"/>
      <c r="N476" s="199"/>
      <c r="O476" s="199"/>
      <c r="P476" s="199"/>
      <c r="Q476" s="199"/>
      <c r="R476" s="199"/>
      <c r="S476" s="199"/>
      <c r="T476" s="199"/>
      <c r="U476" s="199" t="s">
        <v>18137</v>
      </c>
      <c r="V476" s="199"/>
      <c r="W476" s="199"/>
      <c r="X476" s="199"/>
    </row>
    <row r="477" spans="1:24" ht="14" x14ac:dyDescent="0.2">
      <c r="A477" s="199"/>
      <c r="B477" s="199"/>
      <c r="C477" s="199"/>
      <c r="D477" s="199"/>
      <c r="E477" s="199"/>
      <c r="F477" s="199"/>
      <c r="G477" s="199"/>
      <c r="H477" s="199"/>
      <c r="I477" s="199"/>
      <c r="J477" s="199"/>
      <c r="K477" s="199"/>
      <c r="L477" s="199"/>
      <c r="M477" s="199"/>
      <c r="N477" s="199"/>
      <c r="O477" s="199"/>
      <c r="P477" s="199"/>
      <c r="Q477" s="199"/>
      <c r="R477" s="199"/>
      <c r="S477" s="199"/>
      <c r="T477" s="199"/>
      <c r="U477" s="199" t="s">
        <v>729</v>
      </c>
      <c r="V477" s="199"/>
      <c r="W477" s="199"/>
      <c r="X477" s="199"/>
    </row>
    <row r="478" spans="1:24" ht="14" x14ac:dyDescent="0.2">
      <c r="A478" s="199"/>
      <c r="B478" s="199"/>
      <c r="C478" s="199"/>
      <c r="D478" s="199"/>
      <c r="E478" s="199"/>
      <c r="F478" s="199"/>
      <c r="G478" s="199"/>
      <c r="H478" s="199"/>
      <c r="I478" s="199"/>
      <c r="J478" s="199"/>
      <c r="K478" s="199"/>
      <c r="L478" s="199"/>
      <c r="M478" s="199"/>
      <c r="N478" s="199"/>
      <c r="O478" s="199"/>
      <c r="P478" s="199"/>
      <c r="Q478" s="199"/>
      <c r="R478" s="199"/>
      <c r="S478" s="199"/>
      <c r="T478" s="199"/>
      <c r="U478" s="199" t="s">
        <v>445</v>
      </c>
      <c r="V478" s="199"/>
      <c r="W478" s="199"/>
      <c r="X478" s="199"/>
    </row>
    <row r="479" spans="1:24" ht="14" x14ac:dyDescent="0.2">
      <c r="A479" s="199"/>
      <c r="B479" s="199"/>
      <c r="C479" s="199"/>
      <c r="D479" s="199"/>
      <c r="E479" s="199"/>
      <c r="F479" s="199"/>
      <c r="G479" s="199"/>
      <c r="H479" s="199"/>
      <c r="I479" s="199"/>
      <c r="J479" s="199"/>
      <c r="K479" s="199"/>
      <c r="L479" s="199"/>
      <c r="M479" s="199"/>
      <c r="N479" s="199"/>
      <c r="O479" s="199"/>
      <c r="P479" s="199"/>
      <c r="Q479" s="199"/>
      <c r="R479" s="199"/>
      <c r="S479" s="199"/>
      <c r="T479" s="199"/>
      <c r="U479" s="199" t="s">
        <v>632</v>
      </c>
      <c r="V479" s="199"/>
      <c r="W479" s="199"/>
      <c r="X479" s="199"/>
    </row>
    <row r="480" spans="1:24" ht="14" x14ac:dyDescent="0.2">
      <c r="A480" s="199"/>
      <c r="B480" s="199"/>
      <c r="C480" s="199"/>
      <c r="D480" s="199"/>
      <c r="E480" s="199"/>
      <c r="F480" s="199"/>
      <c r="G480" s="199"/>
      <c r="H480" s="199"/>
      <c r="I480" s="199"/>
      <c r="J480" s="199"/>
      <c r="K480" s="199"/>
      <c r="L480" s="199"/>
      <c r="M480" s="199"/>
      <c r="N480" s="199"/>
      <c r="O480" s="199"/>
      <c r="P480" s="199"/>
      <c r="Q480" s="199"/>
      <c r="R480" s="199"/>
      <c r="S480" s="199"/>
      <c r="T480" s="199"/>
      <c r="V480" s="199"/>
      <c r="W480" s="199"/>
      <c r="X480" s="199"/>
    </row>
    <row r="481" spans="1:24" ht="14" x14ac:dyDescent="0.2">
      <c r="A481" s="199"/>
      <c r="B481" s="199"/>
      <c r="C481" s="199"/>
      <c r="D481" s="199"/>
      <c r="E481" s="199"/>
      <c r="F481" s="199"/>
      <c r="G481" s="199"/>
      <c r="H481" s="199"/>
      <c r="I481" s="199"/>
      <c r="J481" s="199"/>
      <c r="K481" s="199"/>
      <c r="L481" s="199"/>
      <c r="M481" s="199"/>
      <c r="N481" s="199"/>
      <c r="O481" s="199"/>
      <c r="P481" s="199"/>
      <c r="Q481" s="199"/>
      <c r="R481" s="199"/>
      <c r="S481" s="199"/>
      <c r="T481" s="199"/>
      <c r="V481" s="199"/>
      <c r="W481" s="199"/>
      <c r="X481" s="199"/>
    </row>
    <row r="482" spans="1:24" ht="14" x14ac:dyDescent="0.2">
      <c r="A482" s="199"/>
      <c r="B482" s="199"/>
      <c r="C482" s="199"/>
      <c r="D482" s="199"/>
      <c r="E482" s="199"/>
      <c r="F482" s="199"/>
      <c r="G482" s="199"/>
      <c r="H482" s="199"/>
      <c r="I482" s="199"/>
      <c r="J482" s="199"/>
      <c r="K482" s="199"/>
      <c r="L482" s="199"/>
      <c r="M482" s="199"/>
      <c r="N482" s="199"/>
      <c r="O482" s="199"/>
      <c r="P482" s="199"/>
      <c r="Q482" s="199"/>
      <c r="R482" s="199"/>
      <c r="S482" s="199"/>
      <c r="T482" s="199"/>
      <c r="V482" s="199"/>
      <c r="W482" s="199"/>
      <c r="X482" s="199"/>
    </row>
    <row r="483" spans="1:24" ht="14" x14ac:dyDescent="0.2">
      <c r="A483" s="199"/>
      <c r="B483" s="199"/>
      <c r="C483" s="199"/>
      <c r="D483" s="199"/>
      <c r="E483" s="199"/>
      <c r="F483" s="199"/>
      <c r="G483" s="199"/>
      <c r="H483" s="199"/>
      <c r="I483" s="199"/>
      <c r="J483" s="199"/>
      <c r="K483" s="199"/>
      <c r="L483" s="199"/>
      <c r="M483" s="199"/>
      <c r="N483" s="199"/>
      <c r="O483" s="199"/>
      <c r="P483" s="199"/>
      <c r="Q483" s="199"/>
      <c r="R483" s="199"/>
      <c r="S483" s="199"/>
      <c r="T483" s="199"/>
      <c r="V483" s="199"/>
      <c r="W483" s="199"/>
      <c r="X483" s="199"/>
    </row>
    <row r="484" spans="1:24" x14ac:dyDescent="0.2">
      <c r="U484"/>
    </row>
    <row r="485" spans="1:24" x14ac:dyDescent="0.2">
      <c r="U485"/>
    </row>
    <row r="486" spans="1:24" x14ac:dyDescent="0.2">
      <c r="U486"/>
    </row>
    <row r="487" spans="1:24" x14ac:dyDescent="0.2">
      <c r="U487"/>
    </row>
    <row r="488" spans="1:24" x14ac:dyDescent="0.2">
      <c r="U488"/>
    </row>
    <row r="489" spans="1:24" x14ac:dyDescent="0.2">
      <c r="U489"/>
    </row>
    <row r="490" spans="1:24" x14ac:dyDescent="0.2">
      <c r="U490"/>
    </row>
    <row r="491" spans="1:24" x14ac:dyDescent="0.2">
      <c r="U491"/>
    </row>
    <row r="492" spans="1:24" x14ac:dyDescent="0.2">
      <c r="U492"/>
    </row>
    <row r="493" spans="1:24" x14ac:dyDescent="0.2">
      <c r="U493"/>
    </row>
    <row r="494" spans="1:24" x14ac:dyDescent="0.2">
      <c r="U494"/>
    </row>
    <row r="495" spans="1:24" x14ac:dyDescent="0.2">
      <c r="U495"/>
    </row>
    <row r="496" spans="1:24" x14ac:dyDescent="0.2">
      <c r="U496"/>
    </row>
    <row r="497" spans="21:21" x14ac:dyDescent="0.2">
      <c r="U497"/>
    </row>
    <row r="498" spans="21:21" x14ac:dyDescent="0.2">
      <c r="U498"/>
    </row>
    <row r="499" spans="21:21" x14ac:dyDescent="0.2">
      <c r="U499"/>
    </row>
    <row r="500" spans="21:21" x14ac:dyDescent="0.2">
      <c r="U500"/>
    </row>
    <row r="501" spans="21:21" x14ac:dyDescent="0.2">
      <c r="U501"/>
    </row>
    <row r="502" spans="21:21" x14ac:dyDescent="0.2">
      <c r="U502"/>
    </row>
    <row r="503" spans="21:21" x14ac:dyDescent="0.2">
      <c r="U503"/>
    </row>
    <row r="504" spans="21:21" x14ac:dyDescent="0.2">
      <c r="U504"/>
    </row>
    <row r="505" spans="21:21" x14ac:dyDescent="0.2">
      <c r="U505"/>
    </row>
    <row r="506" spans="21:21" x14ac:dyDescent="0.2">
      <c r="U506"/>
    </row>
    <row r="507" spans="21:21" x14ac:dyDescent="0.2">
      <c r="U507"/>
    </row>
    <row r="508" spans="21:21" x14ac:dyDescent="0.2">
      <c r="U508"/>
    </row>
    <row r="509" spans="21:21" x14ac:dyDescent="0.2">
      <c r="U509"/>
    </row>
    <row r="510" spans="21:21" x14ac:dyDescent="0.2">
      <c r="U510"/>
    </row>
    <row r="511" spans="21:21" x14ac:dyDescent="0.2">
      <c r="U511"/>
    </row>
    <row r="512" spans="21:21" x14ac:dyDescent="0.2">
      <c r="U512"/>
    </row>
    <row r="513" spans="21:21" x14ac:dyDescent="0.2">
      <c r="U513"/>
    </row>
    <row r="514" spans="21:21" x14ac:dyDescent="0.2">
      <c r="U514"/>
    </row>
    <row r="515" spans="21:21" x14ac:dyDescent="0.2">
      <c r="U515"/>
    </row>
    <row r="516" spans="21:21" x14ac:dyDescent="0.2">
      <c r="U516"/>
    </row>
    <row r="517" spans="21:21" x14ac:dyDescent="0.2">
      <c r="U517"/>
    </row>
    <row r="518" spans="21:21" x14ac:dyDescent="0.2">
      <c r="U518"/>
    </row>
    <row r="519" spans="21:21" x14ac:dyDescent="0.2">
      <c r="U519"/>
    </row>
    <row r="520" spans="21:21" x14ac:dyDescent="0.2">
      <c r="U520"/>
    </row>
    <row r="521" spans="21:21" x14ac:dyDescent="0.2">
      <c r="U521"/>
    </row>
    <row r="522" spans="21:21" x14ac:dyDescent="0.2">
      <c r="U522"/>
    </row>
    <row r="523" spans="21:21" x14ac:dyDescent="0.2">
      <c r="U523"/>
    </row>
    <row r="524" spans="21:21" x14ac:dyDescent="0.2">
      <c r="U524"/>
    </row>
    <row r="525" spans="21:21" x14ac:dyDescent="0.2">
      <c r="U525"/>
    </row>
    <row r="526" spans="21:21" x14ac:dyDescent="0.2">
      <c r="U526"/>
    </row>
    <row r="527" spans="21:21" x14ac:dyDescent="0.2">
      <c r="U527"/>
    </row>
    <row r="528" spans="21:21" x14ac:dyDescent="0.2">
      <c r="U528"/>
    </row>
    <row r="529" spans="21:21" x14ac:dyDescent="0.2">
      <c r="U529"/>
    </row>
    <row r="530" spans="21:21" x14ac:dyDescent="0.2">
      <c r="U530"/>
    </row>
    <row r="531" spans="21:21" x14ac:dyDescent="0.2">
      <c r="U531"/>
    </row>
    <row r="532" spans="21:21" x14ac:dyDescent="0.2">
      <c r="U532"/>
    </row>
    <row r="533" spans="21:21" x14ac:dyDescent="0.2">
      <c r="U533"/>
    </row>
    <row r="534" spans="21:21" x14ac:dyDescent="0.2">
      <c r="U534"/>
    </row>
    <row r="535" spans="21:21" x14ac:dyDescent="0.2">
      <c r="U535"/>
    </row>
    <row r="536" spans="21:21" x14ac:dyDescent="0.2">
      <c r="U536"/>
    </row>
    <row r="537" spans="21:21" x14ac:dyDescent="0.2">
      <c r="U537"/>
    </row>
    <row r="538" spans="21:21" x14ac:dyDescent="0.2">
      <c r="U538"/>
    </row>
    <row r="539" spans="21:21" x14ac:dyDescent="0.2">
      <c r="U539"/>
    </row>
    <row r="540" spans="21:21" x14ac:dyDescent="0.2">
      <c r="U540"/>
    </row>
    <row r="541" spans="21:21" x14ac:dyDescent="0.2">
      <c r="U541"/>
    </row>
    <row r="542" spans="21:21" x14ac:dyDescent="0.2">
      <c r="U542"/>
    </row>
    <row r="543" spans="21:21" x14ac:dyDescent="0.2">
      <c r="U543"/>
    </row>
    <row r="544" spans="21:21" x14ac:dyDescent="0.2">
      <c r="U544"/>
    </row>
    <row r="545" spans="21:21" x14ac:dyDescent="0.2">
      <c r="U545"/>
    </row>
    <row r="546" spans="21:21" x14ac:dyDescent="0.2">
      <c r="U546"/>
    </row>
    <row r="547" spans="21:21" x14ac:dyDescent="0.2">
      <c r="U547"/>
    </row>
    <row r="548" spans="21:21" x14ac:dyDescent="0.2">
      <c r="U548"/>
    </row>
    <row r="549" spans="21:21" x14ac:dyDescent="0.2">
      <c r="U549"/>
    </row>
    <row r="550" spans="21:21" x14ac:dyDescent="0.2">
      <c r="U550"/>
    </row>
    <row r="551" spans="21:21" x14ac:dyDescent="0.2">
      <c r="U551"/>
    </row>
    <row r="552" spans="21:21" x14ac:dyDescent="0.2">
      <c r="U552"/>
    </row>
    <row r="553" spans="21:21" x14ac:dyDescent="0.2">
      <c r="U553"/>
    </row>
    <row r="554" spans="21:21" x14ac:dyDescent="0.2">
      <c r="U554"/>
    </row>
    <row r="555" spans="21:21" x14ac:dyDescent="0.2">
      <c r="U555"/>
    </row>
    <row r="556" spans="21:21" x14ac:dyDescent="0.2">
      <c r="U556"/>
    </row>
    <row r="557" spans="21:21" x14ac:dyDescent="0.2">
      <c r="U557"/>
    </row>
    <row r="558" spans="21:21" x14ac:dyDescent="0.2">
      <c r="U558"/>
    </row>
    <row r="559" spans="21:21" x14ac:dyDescent="0.2">
      <c r="U559"/>
    </row>
    <row r="560" spans="21:21" x14ac:dyDescent="0.2">
      <c r="U560"/>
    </row>
    <row r="561" spans="21:21" x14ac:dyDescent="0.2">
      <c r="U561"/>
    </row>
    <row r="562" spans="21:21" x14ac:dyDescent="0.2">
      <c r="U562"/>
    </row>
    <row r="563" spans="21:21" x14ac:dyDescent="0.2">
      <c r="U563"/>
    </row>
    <row r="564" spans="21:21" x14ac:dyDescent="0.2">
      <c r="U564"/>
    </row>
    <row r="565" spans="21:21" x14ac:dyDescent="0.2">
      <c r="U565"/>
    </row>
    <row r="566" spans="21:21" x14ac:dyDescent="0.2">
      <c r="U566"/>
    </row>
  </sheetData>
  <sheetProtection selectLockedCells="1"/>
  <sortState xmlns:xlrd2="http://schemas.microsoft.com/office/spreadsheetml/2017/richdata2" ref="T5:T16">
    <sortCondition ref="T5"/>
  </sortState>
  <customSheetViews>
    <customSheetView guid="{853B6239-A439-411F-9927-AA08BF431DBB}" scale="70">
      <selection activeCell="H4" sqref="H4"/>
      <pageMargins left="0.7" right="0.7" top="0.75" bottom="0.75" header="0.3" footer="0.3"/>
      <pageSetup paperSize="9" orientation="portrait" r:id="rId1"/>
    </customSheetView>
    <customSheetView guid="{03B04745-F29E-4E26-B62E-F0D2264078A4}" scale="80" topLeftCell="C1">
      <selection activeCell="F5" sqref="F5"/>
      <pageMargins left="0.7" right="0.7" top="0.75" bottom="0.75" header="0.3" footer="0.3"/>
      <pageSetup paperSize="9" orientation="portrait" r:id="rId2"/>
    </customSheetView>
    <customSheetView guid="{DEC7CBE2-9713-4252-8444-1D6959C164AB}" scale="80" topLeftCell="A2">
      <selection activeCell="L8" sqref="L8"/>
      <pageMargins left="0.7" right="0.7" top="0.75" bottom="0.75" header="0.3" footer="0.3"/>
      <pageSetup paperSize="9" orientation="portrait" r:id="rId3"/>
    </customSheetView>
    <customSheetView guid="{9F9DAF4D-D2EF-4660-943E-0C19C13C2663}" scale="80" topLeftCell="E1">
      <selection activeCell="I21" sqref="I21"/>
      <pageMargins left="0.7" right="0.7" top="0.75" bottom="0.75" header="0.3" footer="0.3"/>
      <pageSetup paperSize="9" orientation="portrait" r:id="rId4"/>
    </customSheetView>
  </customSheetViews>
  <pageMargins left="0.7" right="0.7" top="0.75" bottom="0.75" header="0.3" footer="0.3"/>
  <pageSetup paperSize="9" orientation="portrait"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142</v>
      </c>
      <c r="C1" s="2" t="s">
        <v>259</v>
      </c>
      <c r="D1" s="2" t="s">
        <v>258</v>
      </c>
      <c r="E1" s="2" t="s">
        <v>331</v>
      </c>
      <c r="F1" s="2" t="s">
        <v>156</v>
      </c>
      <c r="G1" s="2" t="s">
        <v>157</v>
      </c>
      <c r="H1" s="2" t="s">
        <v>154</v>
      </c>
      <c r="I1" s="2" t="s">
        <v>155</v>
      </c>
      <c r="J1" s="2" t="s">
        <v>260</v>
      </c>
      <c r="K1" s="2" t="s">
        <v>261</v>
      </c>
      <c r="L1" s="2" t="s">
        <v>262</v>
      </c>
      <c r="M1" s="2" t="s">
        <v>263</v>
      </c>
      <c r="N1" s="2" t="s">
        <v>264</v>
      </c>
      <c r="O1" s="50" t="s">
        <v>2</v>
      </c>
    </row>
    <row r="2" spans="1:15" ht="25" customHeight="1" x14ac:dyDescent="0.2">
      <c r="A2" s="32" t="s">
        <v>120</v>
      </c>
      <c r="B2" s="33" t="s">
        <v>145</v>
      </c>
      <c r="C2" s="33"/>
      <c r="D2" s="33"/>
      <c r="E2" s="33"/>
      <c r="F2" s="33"/>
      <c r="G2" s="33"/>
      <c r="H2" s="33"/>
      <c r="I2" s="33"/>
      <c r="J2" s="33"/>
      <c r="K2" s="33"/>
      <c r="L2" s="33"/>
      <c r="M2" s="33"/>
      <c r="N2" s="33"/>
      <c r="O2" s="60"/>
    </row>
    <row r="3" spans="1:15" ht="25" customHeight="1" outlineLevel="1" x14ac:dyDescent="0.2">
      <c r="A3" s="43" t="s">
        <v>3</v>
      </c>
      <c r="B3" s="4" t="s">
        <v>4</v>
      </c>
      <c r="C3" s="4" t="s">
        <v>4</v>
      </c>
      <c r="D3" s="4" t="s">
        <v>4</v>
      </c>
      <c r="E3" s="4" t="s">
        <v>4</v>
      </c>
      <c r="F3" s="4" t="s">
        <v>4</v>
      </c>
      <c r="G3" s="4" t="s">
        <v>4</v>
      </c>
      <c r="H3" s="4" t="s">
        <v>4</v>
      </c>
      <c r="I3" s="4" t="s">
        <v>4</v>
      </c>
      <c r="J3" s="4"/>
      <c r="K3" s="4"/>
      <c r="L3" s="4" t="s">
        <v>4</v>
      </c>
      <c r="M3" s="4" t="s">
        <v>4</v>
      </c>
      <c r="N3" s="4"/>
      <c r="O3" s="54"/>
    </row>
    <row r="4" spans="1:15" ht="25" customHeight="1" outlineLevel="1" x14ac:dyDescent="0.2">
      <c r="A4" s="5" t="s">
        <v>5</v>
      </c>
      <c r="B4" s="6" t="s">
        <v>6</v>
      </c>
      <c r="C4" s="6" t="s">
        <v>6</v>
      </c>
      <c r="D4" s="6" t="s">
        <v>6</v>
      </c>
      <c r="E4" s="6" t="s">
        <v>6</v>
      </c>
      <c r="F4" s="6" t="s">
        <v>8</v>
      </c>
      <c r="G4" s="6" t="s">
        <v>8</v>
      </c>
      <c r="H4" s="6" t="s">
        <v>7</v>
      </c>
      <c r="I4" s="6" t="s">
        <v>7</v>
      </c>
      <c r="J4" s="6" t="s">
        <v>6</v>
      </c>
      <c r="K4" s="6" t="s">
        <v>6</v>
      </c>
      <c r="L4" s="6" t="s">
        <v>6</v>
      </c>
      <c r="M4" s="6" t="s">
        <v>6</v>
      </c>
      <c r="N4" s="6" t="s">
        <v>6</v>
      </c>
      <c r="O4" s="55" t="s">
        <v>6</v>
      </c>
    </row>
    <row r="5" spans="1:15" ht="25" customHeight="1" outlineLevel="1" x14ac:dyDescent="0.2">
      <c r="A5" s="5" t="s">
        <v>9</v>
      </c>
      <c r="B5" s="6">
        <v>255</v>
      </c>
      <c r="C5" s="6">
        <v>40</v>
      </c>
      <c r="D5" s="6">
        <v>40</v>
      </c>
      <c r="E5" s="6">
        <v>40</v>
      </c>
      <c r="F5" s="6" t="s">
        <v>153</v>
      </c>
      <c r="G5" s="6" t="s">
        <v>153</v>
      </c>
      <c r="H5" s="6" t="s">
        <v>7</v>
      </c>
      <c r="I5" s="6" t="s">
        <v>7</v>
      </c>
      <c r="J5" s="6">
        <v>1</v>
      </c>
      <c r="K5" s="6">
        <v>1</v>
      </c>
      <c r="L5" s="6">
        <v>40</v>
      </c>
      <c r="M5" s="6">
        <v>40</v>
      </c>
      <c r="N5" s="6">
        <v>255</v>
      </c>
      <c r="O5" s="55">
        <v>2000</v>
      </c>
    </row>
    <row r="6" spans="1:15" ht="25" customHeight="1" outlineLevel="1" x14ac:dyDescent="0.2">
      <c r="A6" s="5" t="s">
        <v>11</v>
      </c>
      <c r="B6" s="6" t="s">
        <v>12</v>
      </c>
      <c r="C6" s="6" t="s">
        <v>12</v>
      </c>
      <c r="D6" s="6" t="s">
        <v>12</v>
      </c>
      <c r="E6" s="6" t="s">
        <v>12</v>
      </c>
      <c r="F6" s="6" t="s">
        <v>13</v>
      </c>
      <c r="G6" s="6" t="s">
        <v>13</v>
      </c>
      <c r="H6" s="6" t="s">
        <v>149</v>
      </c>
      <c r="I6" s="6" t="s">
        <v>149</v>
      </c>
      <c r="J6" s="6" t="s">
        <v>12</v>
      </c>
      <c r="K6" s="6" t="s">
        <v>12</v>
      </c>
      <c r="L6" s="6" t="s">
        <v>12</v>
      </c>
      <c r="M6" s="6" t="s">
        <v>12</v>
      </c>
      <c r="N6" s="6" t="s">
        <v>12</v>
      </c>
      <c r="O6" s="55" t="s">
        <v>12</v>
      </c>
    </row>
    <row r="7" spans="1:15" ht="25" customHeight="1" outlineLevel="1" x14ac:dyDescent="0.2">
      <c r="A7" s="5" t="s">
        <v>14</v>
      </c>
      <c r="B7" s="6" t="s">
        <v>12</v>
      </c>
      <c r="C7" s="6" t="s">
        <v>12</v>
      </c>
      <c r="D7" s="6" t="s">
        <v>12</v>
      </c>
      <c r="E7" s="6" t="s">
        <v>12</v>
      </c>
      <c r="F7" s="6">
        <v>2</v>
      </c>
      <c r="G7" s="6">
        <v>2</v>
      </c>
      <c r="H7" s="6" t="s">
        <v>12</v>
      </c>
      <c r="I7" s="6" t="s">
        <v>12</v>
      </c>
      <c r="J7" s="6" t="s">
        <v>12</v>
      </c>
      <c r="K7" s="6" t="s">
        <v>12</v>
      </c>
      <c r="L7" s="6" t="s">
        <v>12</v>
      </c>
      <c r="M7" s="6" t="s">
        <v>12</v>
      </c>
      <c r="N7" s="6" t="s">
        <v>12</v>
      </c>
      <c r="O7" s="55" t="s">
        <v>12</v>
      </c>
    </row>
    <row r="8" spans="1:15" ht="200" customHeight="1" outlineLevel="1" collapsed="1" thickBot="1" x14ac:dyDescent="0.25">
      <c r="A8" s="44" t="s">
        <v>15</v>
      </c>
      <c r="B8" s="45" t="s">
        <v>150</v>
      </c>
      <c r="C8" s="47" t="s">
        <v>266</v>
      </c>
      <c r="D8" s="47" t="s">
        <v>265</v>
      </c>
      <c r="E8" s="47" t="s">
        <v>332</v>
      </c>
      <c r="F8" s="47" t="s">
        <v>271</v>
      </c>
      <c r="G8" s="47" t="s">
        <v>272</v>
      </c>
      <c r="H8" s="47" t="s">
        <v>267</v>
      </c>
      <c r="I8" s="47" t="s">
        <v>268</v>
      </c>
      <c r="J8" s="47" t="s">
        <v>269</v>
      </c>
      <c r="K8" s="47" t="s">
        <v>270</v>
      </c>
      <c r="L8" s="47" t="s">
        <v>273</v>
      </c>
      <c r="M8" s="47" t="s">
        <v>274</v>
      </c>
      <c r="N8" s="47" t="s">
        <v>275</v>
      </c>
      <c r="O8" s="51" t="s">
        <v>16</v>
      </c>
    </row>
    <row r="9" spans="1:15" x14ac:dyDescent="0.2">
      <c r="A9" s="8"/>
      <c r="B9" s="7"/>
      <c r="C9" s="48"/>
      <c r="D9" s="48"/>
      <c r="E9" s="48"/>
      <c r="F9" s="52"/>
      <c r="G9" s="52"/>
      <c r="H9" s="57"/>
      <c r="I9" s="57"/>
      <c r="J9" s="48"/>
      <c r="K9" s="48"/>
      <c r="L9" s="48"/>
      <c r="M9" s="48"/>
      <c r="N9" s="48"/>
      <c r="O9" s="58"/>
    </row>
    <row r="10" spans="1:15" x14ac:dyDescent="0.2">
      <c r="A10" s="8"/>
      <c r="B10" s="7"/>
      <c r="C10" s="7"/>
      <c r="D10" s="7"/>
      <c r="E10" s="7"/>
      <c r="F10" s="49"/>
      <c r="G10" s="49"/>
      <c r="H10" s="9"/>
      <c r="I10" s="9"/>
      <c r="J10" s="7"/>
      <c r="K10" s="7"/>
      <c r="L10" s="7"/>
      <c r="M10" s="7"/>
      <c r="N10" s="7"/>
      <c r="O10" s="59"/>
    </row>
  </sheetData>
  <sheetProtection selectLockedCells="1"/>
  <customSheetViews>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853B6239-A439-411F-9927-AA08BF431DBB}" state="veryHidden">
      <pageMargins left="0.7" right="0.7" top="0.75" bottom="0.75" header="0.3" footer="0.3"/>
    </customSheetView>
    <customSheetView guid="{9F9DAF4D-D2EF-4660-943E-0C19C13C2663}" state="veryHidden">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4">
    <tabColor rgb="FFFFCCFF"/>
    <outlinePr summaryBelow="0"/>
  </sheetPr>
  <dimension ref="A1:E12"/>
  <sheetViews>
    <sheetView showGridLines="0" zoomScale="130" zoomScaleNormal="130" workbookViewId="0">
      <pane ySplit="8" topLeftCell="A9" activePane="bottomLeft" state="frozen"/>
      <selection pane="bottomLeft" activeCell="E1" sqref="E1:E12"/>
    </sheetView>
  </sheetViews>
  <sheetFormatPr baseColWidth="10" defaultColWidth="8.83203125" defaultRowHeight="15" outlineLevelRow="1" x14ac:dyDescent="0.2"/>
  <cols>
    <col min="1" max="3" width="30.83203125" customWidth="1"/>
    <col min="4" max="4" width="80.83203125" customWidth="1"/>
    <col min="5" max="5" width="55.1640625" customWidth="1"/>
  </cols>
  <sheetData>
    <row r="1" spans="1:5" ht="25.25" customHeight="1" x14ac:dyDescent="0.2">
      <c r="A1" s="120" t="s">
        <v>0</v>
      </c>
      <c r="B1" s="94" t="s">
        <v>19469</v>
      </c>
      <c r="C1" s="94" t="s">
        <v>15117</v>
      </c>
      <c r="D1" s="94" t="s">
        <v>15118</v>
      </c>
      <c r="E1" s="94" t="s">
        <v>19508</v>
      </c>
    </row>
    <row r="2" spans="1:5" ht="25.25" customHeight="1" x14ac:dyDescent="0.2">
      <c r="A2" s="120" t="s">
        <v>120</v>
      </c>
      <c r="B2" s="162"/>
      <c r="C2" s="162"/>
      <c r="D2" s="162"/>
      <c r="E2" s="162"/>
    </row>
    <row r="3" spans="1:5" ht="25.25" customHeight="1" outlineLevel="1" x14ac:dyDescent="0.2">
      <c r="A3" s="208" t="s">
        <v>3</v>
      </c>
      <c r="B3" s="157" t="s">
        <v>4</v>
      </c>
      <c r="C3" s="157" t="s">
        <v>4</v>
      </c>
      <c r="D3" s="157" t="s">
        <v>4</v>
      </c>
      <c r="E3" s="157"/>
    </row>
    <row r="4" spans="1:5" ht="25.25" customHeight="1" outlineLevel="1" x14ac:dyDescent="0.2">
      <c r="A4" s="120" t="s">
        <v>5</v>
      </c>
      <c r="B4" s="158" t="s">
        <v>6</v>
      </c>
      <c r="C4" s="158" t="s">
        <v>1085</v>
      </c>
      <c r="D4" s="158" t="s">
        <v>1086</v>
      </c>
      <c r="E4" s="158" t="s">
        <v>1086</v>
      </c>
    </row>
    <row r="5" spans="1:5" ht="25.25" customHeight="1" outlineLevel="1" x14ac:dyDescent="0.2">
      <c r="A5" s="120" t="s">
        <v>9</v>
      </c>
      <c r="B5" s="158">
        <v>40</v>
      </c>
      <c r="C5" s="158">
        <v>8</v>
      </c>
      <c r="D5" s="158">
        <v>255</v>
      </c>
      <c r="E5" s="158">
        <v>255</v>
      </c>
    </row>
    <row r="6" spans="1:5" ht="25.25" customHeight="1" outlineLevel="1" x14ac:dyDescent="0.2">
      <c r="A6" s="120" t="s">
        <v>11</v>
      </c>
      <c r="B6" s="158" t="s">
        <v>12</v>
      </c>
      <c r="C6" s="158" t="s">
        <v>12</v>
      </c>
      <c r="D6" s="158"/>
      <c r="E6" s="158"/>
    </row>
    <row r="7" spans="1:5" ht="25.25" customHeight="1" outlineLevel="1" x14ac:dyDescent="0.2">
      <c r="A7" s="120" t="s">
        <v>14</v>
      </c>
      <c r="B7" s="158" t="s">
        <v>12</v>
      </c>
      <c r="C7" s="158" t="s">
        <v>12</v>
      </c>
      <c r="D7" s="158"/>
      <c r="E7" s="158"/>
    </row>
    <row r="8" spans="1:5" ht="200" customHeight="1" outlineLevel="1" x14ac:dyDescent="0.2">
      <c r="A8" s="44" t="s">
        <v>15</v>
      </c>
      <c r="B8" s="159" t="s">
        <v>19470</v>
      </c>
      <c r="C8" s="159" t="s">
        <v>19467</v>
      </c>
      <c r="D8" s="159" t="s">
        <v>19468</v>
      </c>
      <c r="E8" s="159" t="s">
        <v>19509</v>
      </c>
    </row>
    <row r="9" spans="1:5" s="206" customFormat="1" x14ac:dyDescent="0.2">
      <c r="A9" s="205"/>
      <c r="B9" s="257" t="s">
        <v>137</v>
      </c>
      <c r="C9" s="207" t="s">
        <v>19482</v>
      </c>
      <c r="D9" s="207" t="s">
        <v>19483</v>
      </c>
      <c r="E9" s="262" t="s">
        <v>19510</v>
      </c>
    </row>
    <row r="10" spans="1:5" x14ac:dyDescent="0.2">
      <c r="A10" s="8"/>
      <c r="B10" s="155" t="s">
        <v>137</v>
      </c>
      <c r="C10" s="81" t="s">
        <v>19504</v>
      </c>
      <c r="D10" s="81" t="s">
        <v>19505</v>
      </c>
      <c r="E10" s="263" t="s">
        <v>19511</v>
      </c>
    </row>
    <row r="11" spans="1:5" x14ac:dyDescent="0.2">
      <c r="A11" s="8"/>
      <c r="B11" s="155"/>
      <c r="C11" s="81"/>
      <c r="D11" s="81"/>
      <c r="E11" s="81"/>
    </row>
    <row r="12" spans="1:5" x14ac:dyDescent="0.2">
      <c r="A12" s="8"/>
      <c r="B12" s="155"/>
      <c r="C12" s="81"/>
      <c r="D12" s="81"/>
      <c r="E12" s="81"/>
    </row>
  </sheetData>
  <customSheetViews>
    <customSheetView guid="{853B6239-A439-411F-9927-AA08BF431DBB}" scale="55" showGridLines="0">
      <pane ySplit="8" topLeftCell="A9" activePane="bottomLeft" state="frozen"/>
      <selection pane="bottomLeft" activeCell="E18" sqref="E18"/>
      <pageMargins left="0.7" right="0.7" top="0.75" bottom="0.75" header="0.3" footer="0.3"/>
      <pageSetup paperSize="9" orientation="portrait" r:id="rId1"/>
    </customSheetView>
    <customSheetView guid="{03B04745-F29E-4E26-B62E-F0D2264078A4}" scale="55" showGridLines="0">
      <pane ySplit="8" topLeftCell="A9" activePane="bottomLeft" state="frozen"/>
      <selection pane="bottomLeft" activeCell="D8" sqref="D8"/>
      <pageMargins left="0.7" right="0.7" top="0.75" bottom="0.75" header="0.3" footer="0.3"/>
      <pageSetup paperSize="9" orientation="portrait" r:id="rId2"/>
    </customSheetView>
    <customSheetView guid="{DEC7CBE2-9713-4252-8444-1D6959C164AB}" scale="80" showGridLines="0">
      <pane ySplit="8" topLeftCell="A9" activePane="bottomLeft" state="frozen"/>
      <selection pane="bottomLeft" activeCell="B30" sqref="B30"/>
      <pageMargins left="0.7" right="0.7" top="0.75" bottom="0.75" header="0.3" footer="0.3"/>
      <pageSetup paperSize="9" orientation="portrait" r:id="rId3"/>
    </customSheetView>
    <customSheetView guid="{9F9DAF4D-D2EF-4660-943E-0C19C13C2663}" scale="55" showGridLines="0">
      <pane ySplit="8" topLeftCell="A9" activePane="bottomLeft" state="frozen"/>
      <selection pane="bottomLeft" activeCell="E18" sqref="E18"/>
      <pageMargins left="0.7" right="0.7" top="0.75" bottom="0.75" header="0.3" footer="0.3"/>
      <pageSetup paperSize="9" orientation="portrait" r:id="rId4"/>
    </customSheetView>
  </customSheetViews>
  <conditionalFormatting sqref="A3:XFD3">
    <cfRule type="containsText" dxfId="34" priority="1" operator="containsText" text="Y">
      <formula>NOT(ISERROR(SEARCH("Y",A3)))</formula>
    </cfRule>
  </conditionalFormatting>
  <dataValidations count="1">
    <dataValidation type="list" allowBlank="1" showInputMessage="1" showErrorMessage="1" sqref="B10:B12" xr:uid="{5C351CB1-80B3-8146-AF92-710070DA387B}">
      <formula1>CODELIST_LIST</formula1>
    </dataValidation>
  </dataValidations>
  <hyperlinks>
    <hyperlink ref="E10" r:id="rId5" xr:uid="{B0441FBC-8A09-544B-B939-B3D9150A1431}"/>
  </hyperlinks>
  <pageMargins left="0.7" right="0.7" top="0.75" bottom="0.75" header="0.3" footer="0.3"/>
  <pageSetup paperSize="9"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0000"/>
  </sheetPr>
  <dimension ref="A1:W14"/>
  <sheetViews>
    <sheetView topLeftCell="M1" zoomScale="150" zoomScaleNormal="150" workbookViewId="0">
      <selection activeCell="V1" sqref="V1"/>
    </sheetView>
  </sheetViews>
  <sheetFormatPr baseColWidth="10" defaultColWidth="8.83203125" defaultRowHeight="15" x14ac:dyDescent="0.2"/>
  <cols>
    <col min="1" max="1" width="21.33203125" bestFit="1" customWidth="1"/>
    <col min="2" max="2" width="30.5" bestFit="1" customWidth="1"/>
    <col min="3" max="3" width="32.1640625" bestFit="1" customWidth="1"/>
    <col min="4" max="4" width="29.33203125" bestFit="1" customWidth="1"/>
    <col min="5" max="5" width="20.83203125" bestFit="1" customWidth="1"/>
    <col min="6" max="6" width="34.1640625" bestFit="1" customWidth="1"/>
    <col min="7" max="7" width="29.83203125" bestFit="1" customWidth="1"/>
    <col min="8" max="8" width="10.83203125" bestFit="1" customWidth="1"/>
    <col min="9" max="9" width="25.5" bestFit="1" customWidth="1"/>
    <col min="10" max="10" width="15" bestFit="1" customWidth="1"/>
    <col min="11" max="11" width="20.83203125" bestFit="1" customWidth="1"/>
    <col min="12" max="12" width="23.5" bestFit="1" customWidth="1"/>
    <col min="13" max="13" width="15.1640625" bestFit="1" customWidth="1"/>
    <col min="14" max="14" width="20.1640625" bestFit="1" customWidth="1"/>
    <col min="15" max="15" width="13.83203125" bestFit="1" customWidth="1"/>
    <col min="16" max="16" width="24.83203125" bestFit="1" customWidth="1"/>
    <col min="17" max="17" width="17.6640625" bestFit="1" customWidth="1"/>
    <col min="18" max="18" width="25.6640625" bestFit="1" customWidth="1"/>
    <col min="19" max="19" width="21.1640625" bestFit="1" customWidth="1"/>
    <col min="20" max="20" width="14.83203125" bestFit="1" customWidth="1"/>
    <col min="21" max="21" width="20.83203125" bestFit="1" customWidth="1"/>
    <col min="22" max="22" width="17.33203125" bestFit="1" customWidth="1"/>
    <col min="23" max="23" width="27.5" bestFit="1" customWidth="1"/>
  </cols>
  <sheetData>
    <row r="1" spans="1:23" x14ac:dyDescent="0.2">
      <c r="A1" s="91" t="s">
        <v>19484</v>
      </c>
      <c r="B1" s="91" t="s">
        <v>19485</v>
      </c>
      <c r="C1" s="91" t="s">
        <v>286</v>
      </c>
      <c r="D1" s="91" t="s">
        <v>19486</v>
      </c>
      <c r="E1" s="91" t="s">
        <v>19487</v>
      </c>
      <c r="F1" s="91" t="s">
        <v>19488</v>
      </c>
      <c r="G1" s="91" t="s">
        <v>19489</v>
      </c>
      <c r="H1" s="178" t="s">
        <v>19490</v>
      </c>
      <c r="I1" s="261" t="s">
        <v>19491</v>
      </c>
      <c r="J1" s="261" t="s">
        <v>19492</v>
      </c>
      <c r="K1" s="261" t="s">
        <v>19493</v>
      </c>
      <c r="L1" s="261" t="s">
        <v>19494</v>
      </c>
      <c r="M1" s="261" t="s">
        <v>19495</v>
      </c>
      <c r="N1" s="261" t="s">
        <v>19496</v>
      </c>
      <c r="O1" s="261" t="s">
        <v>19514</v>
      </c>
      <c r="P1" s="261" t="s">
        <v>19497</v>
      </c>
      <c r="Q1" s="261" t="s">
        <v>19498</v>
      </c>
      <c r="R1" s="261" t="s">
        <v>19499</v>
      </c>
      <c r="S1" s="261" t="s">
        <v>302</v>
      </c>
      <c r="T1" s="261" t="s">
        <v>1072</v>
      </c>
      <c r="U1" s="261" t="s">
        <v>19500</v>
      </c>
      <c r="V1" s="261" t="s">
        <v>19515</v>
      </c>
      <c r="W1" s="261" t="s">
        <v>19501</v>
      </c>
    </row>
    <row r="2" spans="1:23" x14ac:dyDescent="0.2">
      <c r="A2" s="35" t="s">
        <v>1029</v>
      </c>
      <c r="B2" s="35" t="s">
        <v>5348</v>
      </c>
      <c r="C2" s="35" t="s">
        <v>69</v>
      </c>
      <c r="D2" s="35" t="s">
        <v>50</v>
      </c>
      <c r="E2" s="35" t="s">
        <v>5347</v>
      </c>
      <c r="F2" s="35" t="s">
        <v>31</v>
      </c>
      <c r="G2" s="35" t="s">
        <v>26</v>
      </c>
      <c r="H2" s="35" t="s">
        <v>51</v>
      </c>
      <c r="I2" s="35" t="s">
        <v>5346</v>
      </c>
      <c r="J2" s="35" t="s">
        <v>32</v>
      </c>
      <c r="K2" s="35" t="s">
        <v>49</v>
      </c>
      <c r="L2" s="35" t="s">
        <v>90</v>
      </c>
      <c r="M2" s="35" t="s">
        <v>19465</v>
      </c>
      <c r="N2" s="35" t="s">
        <v>94</v>
      </c>
      <c r="O2" s="35" t="s">
        <v>40</v>
      </c>
      <c r="P2" s="35" t="s">
        <v>19</v>
      </c>
      <c r="Q2" s="35" t="s">
        <v>79</v>
      </c>
      <c r="R2" s="35" t="s">
        <v>92</v>
      </c>
      <c r="S2" s="35" t="s">
        <v>42</v>
      </c>
      <c r="T2" s="35" t="s">
        <v>41</v>
      </c>
      <c r="U2" s="35" t="s">
        <v>45</v>
      </c>
      <c r="V2" s="35" t="s">
        <v>33</v>
      </c>
      <c r="W2" s="35" t="s">
        <v>60</v>
      </c>
    </row>
    <row r="3" spans="1:23" x14ac:dyDescent="0.2">
      <c r="A3" s="35" t="s">
        <v>81</v>
      </c>
      <c r="B3" s="35" t="s">
        <v>5344</v>
      </c>
      <c r="D3" s="35" t="s">
        <v>56</v>
      </c>
      <c r="E3" s="35" t="s">
        <v>53</v>
      </c>
      <c r="F3" s="35" t="s">
        <v>48</v>
      </c>
      <c r="G3" s="35" t="s">
        <v>28</v>
      </c>
      <c r="I3" s="35" t="s">
        <v>5345</v>
      </c>
      <c r="J3" s="35" t="s">
        <v>44</v>
      </c>
      <c r="K3" s="35" t="s">
        <v>55</v>
      </c>
      <c r="M3" s="35" t="s">
        <v>19466</v>
      </c>
      <c r="N3" s="35" t="s">
        <v>95</v>
      </c>
      <c r="O3" s="35" t="s">
        <v>70</v>
      </c>
      <c r="P3" s="35" t="s">
        <v>21</v>
      </c>
      <c r="R3" s="35" t="s">
        <v>19507</v>
      </c>
      <c r="S3" s="35" t="s">
        <v>43</v>
      </c>
      <c r="T3" s="35" t="s">
        <v>52</v>
      </c>
      <c r="U3" s="35" t="s">
        <v>46</v>
      </c>
      <c r="V3" s="35" t="s">
        <v>83</v>
      </c>
      <c r="W3" s="35" t="s">
        <v>24</v>
      </c>
    </row>
    <row r="4" spans="1:23" x14ac:dyDescent="0.2">
      <c r="A4" s="35" t="s">
        <v>85</v>
      </c>
      <c r="B4" s="35" t="s">
        <v>5345</v>
      </c>
      <c r="D4" s="35" t="s">
        <v>89</v>
      </c>
      <c r="F4" s="35" t="s">
        <v>74</v>
      </c>
      <c r="G4" s="35" t="s">
        <v>30</v>
      </c>
      <c r="J4" s="35" t="s">
        <v>54</v>
      </c>
      <c r="K4" s="35" t="s">
        <v>71</v>
      </c>
      <c r="M4" s="35" t="s">
        <v>84</v>
      </c>
      <c r="P4" s="35" t="s">
        <v>59</v>
      </c>
      <c r="T4" s="35" t="s">
        <v>77</v>
      </c>
      <c r="U4" s="35" t="s">
        <v>67</v>
      </c>
      <c r="W4" s="35" t="s">
        <v>34</v>
      </c>
    </row>
    <row r="5" spans="1:23" x14ac:dyDescent="0.2">
      <c r="A5" s="35" t="s">
        <v>86</v>
      </c>
      <c r="B5" s="35" t="s">
        <v>1028</v>
      </c>
      <c r="D5" s="35" t="s">
        <v>96</v>
      </c>
      <c r="F5" s="35" t="s">
        <v>87</v>
      </c>
      <c r="G5" s="35" t="s">
        <v>36</v>
      </c>
      <c r="J5" s="35" t="s">
        <v>66</v>
      </c>
      <c r="K5" s="35" t="s">
        <v>1025</v>
      </c>
      <c r="P5" s="35" t="s">
        <v>65</v>
      </c>
      <c r="T5" s="35" t="s">
        <v>78</v>
      </c>
      <c r="U5" s="35" t="s">
        <v>68</v>
      </c>
      <c r="W5" s="35" t="s">
        <v>35</v>
      </c>
    </row>
    <row r="6" spans="1:23" x14ac:dyDescent="0.2">
      <c r="A6" s="35"/>
      <c r="B6" s="35" t="s">
        <v>1027</v>
      </c>
      <c r="F6" s="35" t="s">
        <v>98</v>
      </c>
      <c r="G6" s="35" t="s">
        <v>38</v>
      </c>
      <c r="J6" s="35" t="s">
        <v>73</v>
      </c>
      <c r="K6" s="35" t="s">
        <v>80</v>
      </c>
      <c r="P6" s="35" t="s">
        <v>82</v>
      </c>
      <c r="T6" s="35" t="s">
        <v>93</v>
      </c>
      <c r="W6" s="35" t="s">
        <v>37</v>
      </c>
    </row>
    <row r="7" spans="1:23" x14ac:dyDescent="0.2">
      <c r="A7" s="35"/>
      <c r="B7" s="35" t="s">
        <v>72</v>
      </c>
      <c r="G7" s="35" t="s">
        <v>39</v>
      </c>
      <c r="K7" s="35" t="s">
        <v>88</v>
      </c>
      <c r="P7" s="35" t="s">
        <v>91</v>
      </c>
      <c r="W7" s="35" t="s">
        <v>47</v>
      </c>
    </row>
    <row r="8" spans="1:23" x14ac:dyDescent="0.2">
      <c r="A8" s="35"/>
      <c r="B8" s="35" t="s">
        <v>1026</v>
      </c>
      <c r="G8" s="35" t="s">
        <v>58</v>
      </c>
      <c r="K8" s="35" t="s">
        <v>100</v>
      </c>
      <c r="W8" s="35" t="s">
        <v>57</v>
      </c>
    </row>
    <row r="9" spans="1:23" x14ac:dyDescent="0.2">
      <c r="A9" s="35"/>
      <c r="B9" s="35" t="s">
        <v>15159</v>
      </c>
      <c r="G9" s="35" t="s">
        <v>61</v>
      </c>
      <c r="K9" s="35" t="s">
        <v>101</v>
      </c>
      <c r="W9" s="35" t="s">
        <v>23</v>
      </c>
    </row>
    <row r="10" spans="1:23" x14ac:dyDescent="0.2">
      <c r="A10" s="35"/>
      <c r="B10" s="35" t="s">
        <v>15160</v>
      </c>
      <c r="G10" s="35" t="s">
        <v>62</v>
      </c>
      <c r="W10" s="35" t="s">
        <v>75</v>
      </c>
    </row>
    <row r="11" spans="1:23" x14ac:dyDescent="0.2">
      <c r="A11" s="35"/>
      <c r="B11" s="35" t="s">
        <v>1029</v>
      </c>
      <c r="G11" s="35" t="s">
        <v>63</v>
      </c>
      <c r="W11" s="35" t="s">
        <v>25</v>
      </c>
    </row>
    <row r="12" spans="1:23" x14ac:dyDescent="0.2">
      <c r="A12" s="35"/>
      <c r="B12" s="35" t="s">
        <v>81</v>
      </c>
      <c r="G12" s="35" t="s">
        <v>64</v>
      </c>
      <c r="W12" s="35" t="s">
        <v>97</v>
      </c>
    </row>
    <row r="13" spans="1:23" x14ac:dyDescent="0.2">
      <c r="A13" s="35"/>
      <c r="B13" s="35" t="s">
        <v>85</v>
      </c>
      <c r="G13" s="35" t="s">
        <v>76</v>
      </c>
      <c r="W13" s="35" t="s">
        <v>99</v>
      </c>
    </row>
    <row r="14" spans="1:23" x14ac:dyDescent="0.2">
      <c r="A14" s="35"/>
      <c r="B14" s="35" t="s">
        <v>86</v>
      </c>
    </row>
  </sheetData>
  <sheetProtection selectLockedCells="1"/>
  <autoFilter ref="B1:W14" xr:uid="{00000000-0009-0000-0000-000002000000}"/>
  <customSheetViews>
    <customSheetView guid="{853B6239-A439-411F-9927-AA08BF431DBB}" scale="80" showAutoFilter="1" topLeftCell="N1">
      <selection activeCell="B1" sqref="B1"/>
      <pageMargins left="0.7" right="0.7" top="0.75" bottom="0.75" header="0.3" footer="0.3"/>
      <autoFilter ref="B1:W14" xr:uid="{85CAD81B-7573-0A45-BCC0-BC4138601E5E}"/>
    </customSheetView>
    <customSheetView guid="{03B04745-F29E-4E26-B62E-F0D2264078A4}" scale="80" showAutoFilter="1">
      <selection activeCell="R17" sqref="R17"/>
      <pageMargins left="0.7" right="0.7" top="0.75" bottom="0.75" header="0.3" footer="0.3"/>
      <autoFilter ref="A1:W14" xr:uid="{6E7DA801-678A-0142-9796-3EB45A92C7EB}"/>
    </customSheetView>
    <customSheetView guid="{DEC7CBE2-9713-4252-8444-1D6959C164AB}" scale="80" showAutoFilter="1" topLeftCell="F1">
      <selection activeCell="L8" sqref="L8"/>
      <pageMargins left="0.7" right="0.7" top="0.75" bottom="0.75" header="0.3" footer="0.3"/>
      <autoFilter ref="B1:X1" xr:uid="{60A8BA34-FFE3-C340-A8CE-277F1EF9DF14}"/>
    </customSheetView>
    <customSheetView guid="{9F9DAF4D-D2EF-4660-943E-0C19C13C2663}" scale="80" showAutoFilter="1" topLeftCell="N1">
      <selection activeCell="B1" sqref="B1"/>
      <pageMargins left="0.7" right="0.7" top="0.75" bottom="0.75" header="0.3" footer="0.3"/>
      <autoFilter ref="B1:W14" xr:uid="{9BA54A68-CB0B-2446-BECF-D7799C781E87}"/>
    </customSheetView>
  </customSheetViews>
  <dataValidations count="1">
    <dataValidation type="list" allowBlank="1" showInputMessage="1" showErrorMessage="1" sqref="B19" xr:uid="{00000000-0002-0000-0200-000000000000}">
      <formula1>UOM_CASING_WEIGHT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729D3-6BE2-244D-B8C3-BF7968BDE3E9}">
  <sheetPr>
    <tabColor rgb="FFFFCCFF"/>
    <outlinePr summaryBelow="0"/>
  </sheetPr>
  <dimension ref="A1:E12"/>
  <sheetViews>
    <sheetView showGridLines="0" zoomScale="130" zoomScaleNormal="130" workbookViewId="0">
      <pane ySplit="8" topLeftCell="A9" activePane="bottomLeft" state="frozen"/>
      <selection pane="bottomLeft" activeCell="D10" sqref="D10"/>
    </sheetView>
  </sheetViews>
  <sheetFormatPr baseColWidth="10" defaultColWidth="8.83203125" defaultRowHeight="15" outlineLevelRow="1" x14ac:dyDescent="0.2"/>
  <cols>
    <col min="1" max="3" width="30.83203125" customWidth="1"/>
    <col min="4" max="4" width="80.83203125" customWidth="1"/>
    <col min="5" max="5" width="53.5" customWidth="1"/>
  </cols>
  <sheetData>
    <row r="1" spans="1:5" ht="25.25" customHeight="1" x14ac:dyDescent="0.2">
      <c r="A1" s="120" t="s">
        <v>0</v>
      </c>
      <c r="B1" s="94" t="s">
        <v>19471</v>
      </c>
      <c r="C1" s="94" t="s">
        <v>19473</v>
      </c>
      <c r="D1" s="94" t="s">
        <v>15</v>
      </c>
      <c r="E1" s="94" t="s">
        <v>19508</v>
      </c>
    </row>
    <row r="2" spans="1:5" ht="25.25" customHeight="1" x14ac:dyDescent="0.2">
      <c r="A2" s="120" t="s">
        <v>120</v>
      </c>
      <c r="B2" s="162"/>
      <c r="C2" s="162"/>
      <c r="D2" s="162"/>
      <c r="E2" s="162"/>
    </row>
    <row r="3" spans="1:5" ht="25.25" customHeight="1" outlineLevel="1" x14ac:dyDescent="0.2">
      <c r="A3" s="208" t="s">
        <v>3</v>
      </c>
      <c r="B3" s="157" t="s">
        <v>4</v>
      </c>
      <c r="C3" s="157" t="s">
        <v>4</v>
      </c>
      <c r="D3" s="157" t="s">
        <v>4</v>
      </c>
      <c r="E3" s="157"/>
    </row>
    <row r="4" spans="1:5" ht="25.25" customHeight="1" outlineLevel="1" x14ac:dyDescent="0.2">
      <c r="A4" s="120" t="s">
        <v>5</v>
      </c>
      <c r="B4" s="158" t="s">
        <v>6</v>
      </c>
      <c r="C4" s="158" t="s">
        <v>1085</v>
      </c>
      <c r="D4" s="158" t="s">
        <v>1086</v>
      </c>
      <c r="E4" s="158" t="s">
        <v>1086</v>
      </c>
    </row>
    <row r="5" spans="1:5" ht="25.25" customHeight="1" outlineLevel="1" x14ac:dyDescent="0.2">
      <c r="A5" s="120" t="s">
        <v>9</v>
      </c>
      <c r="B5" s="158">
        <v>40</v>
      </c>
      <c r="C5" s="158">
        <v>8</v>
      </c>
      <c r="D5" s="158">
        <v>255</v>
      </c>
      <c r="E5" s="158">
        <v>255</v>
      </c>
    </row>
    <row r="6" spans="1:5" ht="25.25" customHeight="1" outlineLevel="1" x14ac:dyDescent="0.2">
      <c r="A6" s="120" t="s">
        <v>11</v>
      </c>
      <c r="B6" s="158" t="s">
        <v>12</v>
      </c>
      <c r="C6" s="158" t="s">
        <v>12</v>
      </c>
      <c r="D6" s="158"/>
      <c r="E6" s="158"/>
    </row>
    <row r="7" spans="1:5" ht="25.25" customHeight="1" outlineLevel="1" x14ac:dyDescent="0.2">
      <c r="A7" s="120" t="s">
        <v>14</v>
      </c>
      <c r="B7" s="158" t="s">
        <v>12</v>
      </c>
      <c r="C7" s="158" t="s">
        <v>12</v>
      </c>
      <c r="D7" s="158"/>
      <c r="E7" s="158"/>
    </row>
    <row r="8" spans="1:5" ht="200" customHeight="1" outlineLevel="1" x14ac:dyDescent="0.2">
      <c r="A8" s="44" t="s">
        <v>15</v>
      </c>
      <c r="B8" s="159" t="s">
        <v>19472</v>
      </c>
      <c r="C8" s="159" t="s">
        <v>19467</v>
      </c>
      <c r="D8" s="159" t="s">
        <v>19474</v>
      </c>
      <c r="E8" s="159" t="s">
        <v>19512</v>
      </c>
    </row>
    <row r="9" spans="1:5" s="206" customFormat="1" x14ac:dyDescent="0.2">
      <c r="A9" s="205"/>
      <c r="B9" s="257" t="s">
        <v>1024</v>
      </c>
      <c r="C9" s="207" t="s">
        <v>19475</v>
      </c>
      <c r="D9" s="207" t="s">
        <v>19476</v>
      </c>
      <c r="E9" s="262"/>
    </row>
    <row r="10" spans="1:5" x14ac:dyDescent="0.2">
      <c r="A10" s="8"/>
      <c r="B10" s="258" t="s">
        <v>19499</v>
      </c>
      <c r="C10" s="81" t="s">
        <v>19506</v>
      </c>
      <c r="D10" s="81" t="s">
        <v>19513</v>
      </c>
      <c r="E10" s="263"/>
    </row>
    <row r="11" spans="1:5" x14ac:dyDescent="0.2">
      <c r="A11" s="8"/>
      <c r="B11" s="258"/>
      <c r="C11" s="81"/>
      <c r="D11" s="81"/>
      <c r="E11" s="81"/>
    </row>
    <row r="12" spans="1:5" x14ac:dyDescent="0.2">
      <c r="A12" s="8"/>
      <c r="B12" s="258"/>
      <c r="C12" s="81"/>
      <c r="D12" s="81"/>
      <c r="E12" s="81"/>
    </row>
  </sheetData>
  <conditionalFormatting sqref="A3:XFD3">
    <cfRule type="containsText" dxfId="33" priority="1" operator="containsText" text="Y">
      <formula>NOT(ISERROR(SEARCH("Y",A3)))</formula>
    </cfRule>
  </conditionalFormatting>
  <dataValidations count="1">
    <dataValidation type="list" allowBlank="1" showInputMessage="1" showErrorMessage="1" sqref="B10:B12" xr:uid="{F88D5F27-D74F-1145-B080-5C2BDCBD8EFA}">
      <formula1>UOM_COLLECTIONS_LIST</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1"/>
    <outlinePr summaryBelow="0"/>
  </sheetPr>
  <dimension ref="A1:I11"/>
  <sheetViews>
    <sheetView showGridLines="0" zoomScale="120" zoomScaleNormal="120" workbookViewId="0">
      <pane ySplit="8" topLeftCell="A9" activePane="bottomLeft" state="frozen"/>
      <selection pane="bottomLeft" activeCell="B9" sqref="B9"/>
    </sheetView>
  </sheetViews>
  <sheetFormatPr baseColWidth="10" defaultColWidth="8.83203125" defaultRowHeight="15" outlineLevelRow="1" x14ac:dyDescent="0.2"/>
  <cols>
    <col min="1" max="9" width="30.83203125" customWidth="1"/>
  </cols>
  <sheetData>
    <row r="1" spans="1:9" ht="25.25" customHeight="1" x14ac:dyDescent="0.2">
      <c r="A1" s="1" t="s">
        <v>0</v>
      </c>
      <c r="B1" s="2" t="s">
        <v>18007</v>
      </c>
      <c r="C1" s="2" t="s">
        <v>19141</v>
      </c>
      <c r="D1" s="2" t="s">
        <v>18008</v>
      </c>
      <c r="E1" s="2" t="s">
        <v>123</v>
      </c>
      <c r="F1" s="2" t="s">
        <v>18009</v>
      </c>
      <c r="G1" s="2" t="s">
        <v>19094</v>
      </c>
      <c r="H1" s="2" t="s">
        <v>19436</v>
      </c>
      <c r="I1" s="2" t="s">
        <v>2</v>
      </c>
    </row>
    <row r="2" spans="1:9" ht="25.25" customHeight="1" outlineLevel="1" x14ac:dyDescent="0.2">
      <c r="A2" s="32" t="s">
        <v>120</v>
      </c>
      <c r="B2" s="156" t="s">
        <v>125</v>
      </c>
      <c r="C2" s="156" t="s">
        <v>125</v>
      </c>
      <c r="D2" s="156" t="s">
        <v>126</v>
      </c>
      <c r="E2" s="156" t="s">
        <v>127</v>
      </c>
      <c r="F2" s="156" t="s">
        <v>128</v>
      </c>
      <c r="G2" s="156" t="s">
        <v>15379</v>
      </c>
      <c r="H2" s="156" t="s">
        <v>19435</v>
      </c>
      <c r="I2" s="156" t="s">
        <v>19080</v>
      </c>
    </row>
    <row r="3" spans="1:9" ht="25.25" customHeight="1" outlineLevel="1" x14ac:dyDescent="0.2">
      <c r="A3" s="3" t="s">
        <v>3</v>
      </c>
      <c r="B3" s="157" t="s">
        <v>4</v>
      </c>
      <c r="C3" s="157" t="s">
        <v>4</v>
      </c>
      <c r="D3" s="157" t="s">
        <v>4</v>
      </c>
      <c r="E3" s="157" t="s">
        <v>4</v>
      </c>
      <c r="F3" s="157" t="s">
        <v>4</v>
      </c>
      <c r="G3" s="157" t="s">
        <v>4</v>
      </c>
      <c r="H3" s="157"/>
      <c r="I3" s="157"/>
    </row>
    <row r="4" spans="1:9" ht="25.25" customHeight="1" outlineLevel="1" x14ac:dyDescent="0.2">
      <c r="A4" s="5" t="s">
        <v>5</v>
      </c>
      <c r="B4" s="158" t="s">
        <v>6</v>
      </c>
      <c r="C4" s="158" t="s">
        <v>8</v>
      </c>
      <c r="D4" s="158" t="s">
        <v>6</v>
      </c>
      <c r="E4" s="158" t="s">
        <v>6</v>
      </c>
      <c r="F4" s="158" t="s">
        <v>6</v>
      </c>
      <c r="G4" s="158" t="s">
        <v>6</v>
      </c>
      <c r="H4" s="158" t="s">
        <v>8</v>
      </c>
      <c r="I4" s="158" t="s">
        <v>6</v>
      </c>
    </row>
    <row r="5" spans="1:9" ht="25.25" customHeight="1" outlineLevel="1" x14ac:dyDescent="0.2">
      <c r="A5" s="5" t="s">
        <v>9</v>
      </c>
      <c r="B5" s="158">
        <v>8</v>
      </c>
      <c r="C5" s="158">
        <v>8</v>
      </c>
      <c r="D5" s="158">
        <v>128</v>
      </c>
      <c r="E5" s="158">
        <v>255</v>
      </c>
      <c r="F5" s="158">
        <v>128</v>
      </c>
      <c r="G5" s="158">
        <v>40</v>
      </c>
      <c r="H5" s="158">
        <v>8</v>
      </c>
      <c r="I5" s="158">
        <v>2000</v>
      </c>
    </row>
    <row r="6" spans="1:9" ht="25.25" customHeight="1" outlineLevel="1" x14ac:dyDescent="0.2">
      <c r="A6" s="5" t="s">
        <v>11</v>
      </c>
      <c r="B6" s="158" t="s">
        <v>12</v>
      </c>
      <c r="C6" s="158" t="s">
        <v>12</v>
      </c>
      <c r="D6" s="158"/>
      <c r="E6" s="158" t="s">
        <v>12</v>
      </c>
      <c r="F6" s="158" t="s">
        <v>12</v>
      </c>
      <c r="G6" s="158" t="s">
        <v>12</v>
      </c>
      <c r="H6" s="158" t="s">
        <v>12</v>
      </c>
      <c r="I6" s="158" t="s">
        <v>12</v>
      </c>
    </row>
    <row r="7" spans="1:9" ht="25.25" customHeight="1" outlineLevel="1" x14ac:dyDescent="0.2">
      <c r="A7" s="5" t="s">
        <v>14</v>
      </c>
      <c r="B7" s="158" t="s">
        <v>12</v>
      </c>
      <c r="C7" s="158" t="s">
        <v>12</v>
      </c>
      <c r="D7" s="158"/>
      <c r="E7" s="158" t="s">
        <v>12</v>
      </c>
      <c r="F7" s="158" t="s">
        <v>12</v>
      </c>
      <c r="G7" s="158" t="s">
        <v>12</v>
      </c>
      <c r="H7" s="158" t="s">
        <v>12</v>
      </c>
      <c r="I7" s="158" t="s">
        <v>12</v>
      </c>
    </row>
    <row r="8" spans="1:9" ht="200" customHeight="1" outlineLevel="1" x14ac:dyDescent="0.2">
      <c r="A8" s="41" t="s">
        <v>15</v>
      </c>
      <c r="B8" s="161" t="s">
        <v>19123</v>
      </c>
      <c r="C8" s="161" t="s">
        <v>19090</v>
      </c>
      <c r="D8" s="161" t="s">
        <v>19091</v>
      </c>
      <c r="E8" s="161" t="s">
        <v>132</v>
      </c>
      <c r="F8" s="161" t="s">
        <v>19092</v>
      </c>
      <c r="G8" s="159" t="s">
        <v>19093</v>
      </c>
      <c r="H8" s="161" t="s">
        <v>19516</v>
      </c>
      <c r="I8" s="161" t="s">
        <v>16</v>
      </c>
    </row>
    <row r="9" spans="1:9" ht="21" x14ac:dyDescent="0.25">
      <c r="A9" s="42"/>
      <c r="B9" s="176" t="s">
        <v>139</v>
      </c>
      <c r="C9" s="177">
        <v>12345</v>
      </c>
      <c r="D9" s="176" t="s">
        <v>19249</v>
      </c>
      <c r="E9" s="176" t="s">
        <v>19250</v>
      </c>
      <c r="F9" s="176" t="s">
        <v>19251</v>
      </c>
      <c r="G9" s="176" t="s">
        <v>17982</v>
      </c>
      <c r="H9" s="256">
        <v>7763</v>
      </c>
      <c r="I9" s="46"/>
    </row>
    <row r="10" spans="1:9" ht="21" x14ac:dyDescent="0.25">
      <c r="A10" s="42"/>
      <c r="B10" s="46"/>
      <c r="C10" s="80"/>
      <c r="D10" s="46"/>
      <c r="E10" s="46"/>
      <c r="F10" s="46"/>
      <c r="G10" s="46"/>
      <c r="H10" s="46"/>
      <c r="I10" s="46"/>
    </row>
    <row r="11" spans="1:9" ht="21" x14ac:dyDescent="0.25">
      <c r="A11" s="42"/>
      <c r="B11" s="46"/>
      <c r="C11" s="80"/>
      <c r="D11" s="46"/>
      <c r="E11" s="46"/>
      <c r="F11" s="46"/>
      <c r="G11" s="46"/>
      <c r="H11" s="46"/>
      <c r="I11" s="46"/>
    </row>
  </sheetData>
  <customSheetViews>
    <customSheetView guid="{853B6239-A439-411F-9927-AA08BF431DBB}" scale="60" showGridLines="0">
      <pane ySplit="8" topLeftCell="A9" activePane="bottomLeft" state="frozen"/>
      <selection pane="bottomLeft" activeCell="D8" sqref="D8"/>
      <pageMargins left="0.7" right="0.7" top="0.75" bottom="0.75" header="0.3" footer="0.3"/>
      <pageSetup paperSize="9" orientation="portrait" r:id="rId1"/>
    </customSheetView>
    <customSheetView guid="{03B04745-F29E-4E26-B62E-F0D2264078A4}" scale="60" showGridLines="0">
      <pane ySplit="10" topLeftCell="A11" activePane="bottomLeft" state="frozen"/>
      <selection pane="bottomLeft" activeCell="G10" sqref="G10"/>
      <pageMargins left="0.7" right="0.7" top="0.75" bottom="0.75" header="0.3" footer="0.3"/>
      <pageSetup paperSize="9" orientation="portrait" r:id="rId2"/>
    </customSheetView>
    <customSheetView guid="{DEC7CBE2-9713-4252-8444-1D6959C164AB}" scale="80" showGridLines="0">
      <pane ySplit="8" topLeftCell="A9" activePane="bottomLeft" state="frozen"/>
      <selection pane="bottomLeft" activeCell="C12" sqref="C12"/>
      <pageMargins left="0.7" right="0.7" top="0.75" bottom="0.75" header="0.3" footer="0.3"/>
      <pageSetup paperSize="9" orientation="portrait" r:id="rId3"/>
    </customSheetView>
    <customSheetView guid="{9F9DAF4D-D2EF-4660-943E-0C19C13C2663}" scale="60" showGridLines="0">
      <pane ySplit="8" topLeftCell="A9" activePane="bottomLeft" state="frozen"/>
      <selection pane="bottomLeft" activeCell="F10" sqref="F10"/>
      <pageMargins left="0.7" right="0.7" top="0.75" bottom="0.75" header="0.3" footer="0.3"/>
      <pageSetup paperSize="9" orientation="portrait" r:id="rId4"/>
    </customSheetView>
  </customSheetViews>
  <conditionalFormatting sqref="A3:XFD3">
    <cfRule type="containsText" dxfId="32" priority="5" operator="containsText" text="Y">
      <formula>NOT(ISERROR(SEARCH("Y",A3)))</formula>
    </cfRule>
  </conditionalFormatting>
  <dataValidations count="4">
    <dataValidation type="list" allowBlank="1" showInputMessage="1" showErrorMessage="1" errorTitle="INVALID ENTRY" error="The value entered is not specified within the required list for this field." sqref="B9:B11" xr:uid="{00000000-0002-0000-0400-000000000000}">
      <formula1>LEASE_NAME</formula1>
    </dataValidation>
    <dataValidation type="list" allowBlank="1" showInputMessage="1" showErrorMessage="1" errorTitle="INVALID ENTRY" error="The value entered is not specified within the required list for this field." sqref="G9:G11" xr:uid="{00000000-0002-0000-0400-000001000000}">
      <formula1>COORD_SYS_ID</formula1>
    </dataValidation>
    <dataValidation type="list" allowBlank="1" showInputMessage="1" showErrorMessage="1" sqref="G12:H12" xr:uid="{00000000-0002-0000-0400-000002000000}">
      <formula1>IF(#REF!&gt;0,NULL,PROJ_COORD_ZONE)</formula1>
    </dataValidation>
    <dataValidation allowBlank="1" showInputMessage="1" showErrorMessage="1" errorTitle="INVALID ENTRY" error="The value entered is not specified within the required list for this field." sqref="H9:H11" xr:uid="{00000000-0002-0000-0400-000003000000}"/>
  </dataValidation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T17"/>
  <sheetViews>
    <sheetView showGridLines="0" tabSelected="1" topLeftCell="B1" zoomScale="140" zoomScaleNormal="140" workbookViewId="0">
      <selection activeCell="H10" sqref="H10"/>
    </sheetView>
  </sheetViews>
  <sheetFormatPr baseColWidth="10" defaultColWidth="8.83203125" defaultRowHeight="15" outlineLevelRow="1" x14ac:dyDescent="0.2"/>
  <cols>
    <col min="1" max="18" width="30.83203125" customWidth="1"/>
    <col min="19" max="20" width="40.83203125" customWidth="1"/>
  </cols>
  <sheetData>
    <row r="1" spans="1:20" ht="25.25" customHeight="1" x14ac:dyDescent="0.2">
      <c r="A1" s="120" t="s">
        <v>0</v>
      </c>
      <c r="B1" s="94" t="s">
        <v>142</v>
      </c>
      <c r="C1" s="94" t="str">
        <f>IF(ISNUMBER(SEARCH("NULL",TENEMENT!G9)),"Longitude",IF(ISNUMBER(SEARCH("GDA",TENEMENT!G9)),"Longitude",IF(ISNUMBER(SEARCH("AGD",TENEMENT!G9)),"Longitude",IF(ISNUMBER(SEARCH("AMG",TENEMENT!G9)),"EASTING","EASTING"))))</f>
        <v>EASTING</v>
      </c>
      <c r="D1" s="94" t="str">
        <f>IF(ISNUMBER(SEARCH("NULL",TENEMENT!G9)),"Latitude",IF(ISNUMBER(SEARCH("GDA",TENEMENT!G9)),"Latitude",IF(ISNUMBER(SEARCH("AGD",TENEMENT!G9)),"Latitude",IF(ISNUMBER(SEARCH("AMG",TENEMENT!G9)),"NORTHING","NORTHING"))))</f>
        <v>NORTHING</v>
      </c>
      <c r="E1" s="94" t="s">
        <v>18010</v>
      </c>
      <c r="F1" s="94" t="s">
        <v>19078</v>
      </c>
      <c r="G1" s="94" t="s">
        <v>17978</v>
      </c>
      <c r="H1" s="94" t="s">
        <v>137</v>
      </c>
      <c r="I1" s="94" t="s">
        <v>19230</v>
      </c>
      <c r="J1" s="94" t="s">
        <v>5368</v>
      </c>
      <c r="K1" s="94" t="s">
        <v>19117</v>
      </c>
      <c r="L1" s="94" t="s">
        <v>15374</v>
      </c>
      <c r="M1" s="94" t="s">
        <v>143</v>
      </c>
      <c r="N1" s="94" t="s">
        <v>144</v>
      </c>
      <c r="O1" s="94" t="s">
        <v>750</v>
      </c>
      <c r="P1" s="94" t="s">
        <v>18014</v>
      </c>
      <c r="Q1" s="94" t="s">
        <v>19517</v>
      </c>
      <c r="R1" s="94" t="s">
        <v>1090</v>
      </c>
      <c r="S1" s="94" t="s">
        <v>19083</v>
      </c>
      <c r="T1" s="94" t="s">
        <v>2</v>
      </c>
    </row>
    <row r="2" spans="1:20" ht="25.25" customHeight="1" outlineLevel="1" x14ac:dyDescent="0.2">
      <c r="A2" s="120" t="s">
        <v>120</v>
      </c>
      <c r="B2" s="162" t="s">
        <v>145</v>
      </c>
      <c r="C2" s="162" t="s">
        <v>145</v>
      </c>
      <c r="D2" s="162" t="s">
        <v>145</v>
      </c>
      <c r="E2" s="162" t="s">
        <v>145</v>
      </c>
      <c r="F2" s="162" t="s">
        <v>145</v>
      </c>
      <c r="G2" s="162"/>
      <c r="H2" s="162" t="s">
        <v>19079</v>
      </c>
      <c r="I2" s="162" t="s">
        <v>145</v>
      </c>
      <c r="J2" s="162" t="s">
        <v>145</v>
      </c>
      <c r="K2" s="162" t="s">
        <v>145</v>
      </c>
      <c r="L2" s="162"/>
      <c r="M2" s="162" t="s">
        <v>1067</v>
      </c>
      <c r="N2" s="162" t="s">
        <v>1068</v>
      </c>
      <c r="O2" s="162" t="s">
        <v>146</v>
      </c>
      <c r="P2" s="162" t="s">
        <v>147</v>
      </c>
      <c r="Q2" s="162"/>
      <c r="R2" s="162"/>
      <c r="S2" s="162" t="s">
        <v>1032</v>
      </c>
      <c r="T2" s="162" t="s">
        <v>19080</v>
      </c>
    </row>
    <row r="3" spans="1:20" ht="25.25" customHeight="1" outlineLevel="1" x14ac:dyDescent="0.2">
      <c r="A3" s="121" t="s">
        <v>3</v>
      </c>
      <c r="B3" s="157" t="s">
        <v>4</v>
      </c>
      <c r="C3" s="157" t="s">
        <v>4</v>
      </c>
      <c r="D3" s="157" t="s">
        <v>4</v>
      </c>
      <c r="E3" s="157" t="s">
        <v>4</v>
      </c>
      <c r="F3" s="157" t="s">
        <v>4</v>
      </c>
      <c r="G3" s="157"/>
      <c r="H3" s="157" t="s">
        <v>4</v>
      </c>
      <c r="I3" s="157" t="s">
        <v>4</v>
      </c>
      <c r="J3" s="157" t="s">
        <v>4</v>
      </c>
      <c r="K3" s="157" t="s">
        <v>4</v>
      </c>
      <c r="L3" s="157"/>
      <c r="M3" s="157" t="s">
        <v>4</v>
      </c>
      <c r="N3" s="157" t="s">
        <v>4</v>
      </c>
      <c r="O3" s="157" t="s">
        <v>4</v>
      </c>
      <c r="P3" s="157"/>
      <c r="Q3" s="157" t="s">
        <v>15371</v>
      </c>
      <c r="R3" s="157" t="s">
        <v>15371</v>
      </c>
      <c r="S3" s="157" t="s">
        <v>4</v>
      </c>
      <c r="T3" s="157"/>
    </row>
    <row r="4" spans="1:20" ht="25.25" customHeight="1" outlineLevel="1" x14ac:dyDescent="0.2">
      <c r="A4" s="120" t="s">
        <v>5</v>
      </c>
      <c r="B4" s="158" t="s">
        <v>6</v>
      </c>
      <c r="C4" s="158" t="s">
        <v>8</v>
      </c>
      <c r="D4" s="158" t="s">
        <v>8</v>
      </c>
      <c r="E4" s="158" t="s">
        <v>8</v>
      </c>
      <c r="F4" s="158" t="s">
        <v>8</v>
      </c>
      <c r="G4" s="158" t="s">
        <v>8</v>
      </c>
      <c r="H4" s="158" t="s">
        <v>6</v>
      </c>
      <c r="I4" s="158" t="s">
        <v>330</v>
      </c>
      <c r="J4" s="158" t="s">
        <v>8</v>
      </c>
      <c r="K4" s="158" t="s">
        <v>8</v>
      </c>
      <c r="L4" s="158" t="s">
        <v>6</v>
      </c>
      <c r="M4" s="158" t="s">
        <v>7</v>
      </c>
      <c r="N4" s="158" t="s">
        <v>7</v>
      </c>
      <c r="O4" s="158" t="s">
        <v>6</v>
      </c>
      <c r="P4" s="158" t="s">
        <v>6</v>
      </c>
      <c r="Q4" s="158" t="s">
        <v>6</v>
      </c>
      <c r="R4" s="158" t="s">
        <v>8</v>
      </c>
      <c r="S4" s="158" t="s">
        <v>6</v>
      </c>
      <c r="T4" s="158" t="s">
        <v>6</v>
      </c>
    </row>
    <row r="5" spans="1:20" ht="25.25" customHeight="1" outlineLevel="1" x14ac:dyDescent="0.2">
      <c r="A5" s="120" t="s">
        <v>9</v>
      </c>
      <c r="B5" s="158">
        <v>255</v>
      </c>
      <c r="C5" s="158" t="str">
        <f>IF($C$1="EASTING","10,5","14,9")</f>
        <v>10,5</v>
      </c>
      <c r="D5" s="158" t="str">
        <f>IF($D$1="NORTHING","10,5","14,9")</f>
        <v>10,5</v>
      </c>
      <c r="E5" s="158" t="s">
        <v>10</v>
      </c>
      <c r="F5" s="158" t="s">
        <v>10</v>
      </c>
      <c r="G5" s="158" t="s">
        <v>10</v>
      </c>
      <c r="H5" s="158">
        <v>40</v>
      </c>
      <c r="I5" s="158">
        <v>8</v>
      </c>
      <c r="J5" s="158" t="s">
        <v>10</v>
      </c>
      <c r="K5" s="158" t="s">
        <v>10</v>
      </c>
      <c r="L5" s="158">
        <v>40</v>
      </c>
      <c r="M5" s="158" t="s">
        <v>7</v>
      </c>
      <c r="N5" s="158" t="s">
        <v>7</v>
      </c>
      <c r="O5" s="158">
        <v>40</v>
      </c>
      <c r="P5" s="158">
        <v>128</v>
      </c>
      <c r="Q5" s="158">
        <v>40</v>
      </c>
      <c r="R5" s="158" t="s">
        <v>153</v>
      </c>
      <c r="S5" s="158">
        <v>128</v>
      </c>
      <c r="T5" s="158">
        <v>2000</v>
      </c>
    </row>
    <row r="6" spans="1:20" ht="25.25" customHeight="1" outlineLevel="1" x14ac:dyDescent="0.2">
      <c r="A6" s="120" t="s">
        <v>11</v>
      </c>
      <c r="B6" s="158" t="s">
        <v>12</v>
      </c>
      <c r="C6" s="158" t="str">
        <f>IF($C$1="EASTING","METRES","DECIMAL DEGREES")</f>
        <v>METRES</v>
      </c>
      <c r="D6" s="158" t="str">
        <f>IF($D$1="NORTHING","METRES","DECIMAL DEGREES")</f>
        <v>METRES</v>
      </c>
      <c r="E6" s="158" t="s">
        <v>13</v>
      </c>
      <c r="F6" s="158" t="s">
        <v>13</v>
      </c>
      <c r="G6" s="158" t="s">
        <v>13</v>
      </c>
      <c r="H6" s="158" t="s">
        <v>12</v>
      </c>
      <c r="I6" s="158" t="s">
        <v>12</v>
      </c>
      <c r="J6" s="158" t="s">
        <v>148</v>
      </c>
      <c r="K6" s="158" t="s">
        <v>148</v>
      </c>
      <c r="L6" s="158" t="s">
        <v>12</v>
      </c>
      <c r="M6" s="158" t="s">
        <v>402</v>
      </c>
      <c r="N6" s="158" t="s">
        <v>402</v>
      </c>
      <c r="O6" s="158" t="s">
        <v>12</v>
      </c>
      <c r="P6" s="158" t="s">
        <v>12</v>
      </c>
      <c r="Q6" s="158" t="s">
        <v>12</v>
      </c>
      <c r="R6" s="158" t="s">
        <v>13</v>
      </c>
      <c r="S6" s="158" t="s">
        <v>12</v>
      </c>
      <c r="T6" s="158" t="s">
        <v>12</v>
      </c>
    </row>
    <row r="7" spans="1:20" ht="25.25" customHeight="1" outlineLevel="1" x14ac:dyDescent="0.2">
      <c r="A7" s="120" t="s">
        <v>14</v>
      </c>
      <c r="B7" s="158" t="s">
        <v>12</v>
      </c>
      <c r="C7" s="158">
        <f>IF($C$1="EASTING",2,6)</f>
        <v>2</v>
      </c>
      <c r="D7" s="158" t="str">
        <f>IF($D$1="NORTHING","2",6)</f>
        <v>2</v>
      </c>
      <c r="E7" s="158">
        <v>2</v>
      </c>
      <c r="F7" s="158">
        <v>2</v>
      </c>
      <c r="G7" s="158">
        <v>2</v>
      </c>
      <c r="H7" s="158" t="s">
        <v>12</v>
      </c>
      <c r="I7" s="158" t="s">
        <v>12</v>
      </c>
      <c r="J7" s="158">
        <v>0</v>
      </c>
      <c r="K7" s="158">
        <v>0</v>
      </c>
      <c r="L7" s="158" t="s">
        <v>12</v>
      </c>
      <c r="M7" s="158" t="s">
        <v>12</v>
      </c>
      <c r="N7" s="158" t="s">
        <v>12</v>
      </c>
      <c r="O7" s="158" t="s">
        <v>12</v>
      </c>
      <c r="P7" s="158" t="s">
        <v>12</v>
      </c>
      <c r="Q7" s="158" t="s">
        <v>12</v>
      </c>
      <c r="R7" s="158">
        <v>2</v>
      </c>
      <c r="S7" s="158" t="s">
        <v>12</v>
      </c>
      <c r="T7" s="158" t="s">
        <v>12</v>
      </c>
    </row>
    <row r="8" spans="1:20" ht="200" customHeight="1" outlineLevel="1" x14ac:dyDescent="0.2">
      <c r="A8" s="44" t="s">
        <v>15</v>
      </c>
      <c r="B8" s="159" t="s">
        <v>381</v>
      </c>
      <c r="C8" s="159" t="str">
        <f>IF($C$1="EASTING","EASTING: X offet from the UTM zone point of origin in metres","LONGITUDE: Angular distance in decimal degrees, east or west of the prime meridian. A negative value represents a west longitude.")</f>
        <v>EASTING: X offet from the UTM zone point of origin in metres</v>
      </c>
      <c r="D8" s="159" t="str">
        <f>IF($D$1="NORTHING","NORTHING: Y offet from the UTM zone point of origin in metres","LATITUDE: Angular distance in decimal degrees, north or south of the equator. A negative value represents a south latitude.")</f>
        <v>NORTHING: Y offet from the UTM zone point of origin in metres</v>
      </c>
      <c r="E8" s="159" t="s">
        <v>19077</v>
      </c>
      <c r="F8" s="159" t="s">
        <v>15366</v>
      </c>
      <c r="G8" s="159" t="s">
        <v>17979</v>
      </c>
      <c r="H8" s="159" t="s">
        <v>19423</v>
      </c>
      <c r="I8" s="159" t="s">
        <v>19424</v>
      </c>
      <c r="J8" s="159" t="s">
        <v>19127</v>
      </c>
      <c r="K8" s="159" t="s">
        <v>19124</v>
      </c>
      <c r="L8" s="159" t="s">
        <v>17997</v>
      </c>
      <c r="M8" s="159" t="s">
        <v>403</v>
      </c>
      <c r="N8" s="159" t="s">
        <v>404</v>
      </c>
      <c r="O8" s="159" t="s">
        <v>19081</v>
      </c>
      <c r="P8" s="159" t="s">
        <v>19082</v>
      </c>
      <c r="Q8" s="159" t="s">
        <v>19255</v>
      </c>
      <c r="R8" s="159" t="s">
        <v>1031</v>
      </c>
      <c r="S8" s="159" t="s">
        <v>19084</v>
      </c>
      <c r="T8" s="159" t="s">
        <v>16</v>
      </c>
    </row>
    <row r="9" spans="1:20" s="183" customFormat="1" x14ac:dyDescent="0.2">
      <c r="A9" s="180"/>
      <c r="B9" s="173" t="s">
        <v>19253</v>
      </c>
      <c r="C9" s="204">
        <v>123456</v>
      </c>
      <c r="D9" s="204">
        <v>1234567</v>
      </c>
      <c r="E9" s="204">
        <v>123</v>
      </c>
      <c r="F9" s="204">
        <v>200</v>
      </c>
      <c r="G9" s="204"/>
      <c r="H9" s="173" t="s">
        <v>18188</v>
      </c>
      <c r="I9" s="173" t="s">
        <v>19215</v>
      </c>
      <c r="J9" s="209">
        <v>-60</v>
      </c>
      <c r="K9" s="209">
        <v>270</v>
      </c>
      <c r="L9" s="173" t="s">
        <v>15375</v>
      </c>
      <c r="M9" s="185">
        <v>36526</v>
      </c>
      <c r="N9" s="185">
        <v>36527</v>
      </c>
      <c r="O9" s="173" t="s">
        <v>1092</v>
      </c>
      <c r="P9" s="173" t="s">
        <v>19249</v>
      </c>
      <c r="Q9" s="173" t="s">
        <v>18178</v>
      </c>
      <c r="R9" s="187">
        <v>3</v>
      </c>
      <c r="S9" s="173" t="s">
        <v>19254</v>
      </c>
      <c r="T9" s="173"/>
    </row>
    <row r="10" spans="1:20" x14ac:dyDescent="0.2">
      <c r="A10" s="8"/>
      <c r="B10" s="7" t="s">
        <v>19460</v>
      </c>
      <c r="C10" s="81">
        <v>123456</v>
      </c>
      <c r="D10" s="81">
        <v>123456</v>
      </c>
      <c r="E10" s="82">
        <v>123</v>
      </c>
      <c r="F10" s="82">
        <v>200</v>
      </c>
      <c r="G10" s="82"/>
      <c r="H10" s="7" t="s">
        <v>18178</v>
      </c>
      <c r="I10" s="7" t="s">
        <v>19221</v>
      </c>
      <c r="J10" s="83">
        <v>-60</v>
      </c>
      <c r="K10" s="83">
        <v>270</v>
      </c>
      <c r="L10" s="7" t="s">
        <v>15376</v>
      </c>
      <c r="M10" s="84">
        <v>45179</v>
      </c>
      <c r="N10" s="84">
        <v>45209</v>
      </c>
      <c r="O10" s="7" t="s">
        <v>1092</v>
      </c>
      <c r="P10" s="7" t="s">
        <v>19461</v>
      </c>
      <c r="Q10" s="7" t="s">
        <v>19252</v>
      </c>
      <c r="R10" s="49">
        <v>5</v>
      </c>
      <c r="S10" s="7" t="s">
        <v>19462</v>
      </c>
      <c r="T10" s="7"/>
    </row>
    <row r="11" spans="1:20" x14ac:dyDescent="0.2">
      <c r="A11" s="8"/>
      <c r="B11" s="7"/>
      <c r="C11" s="81"/>
      <c r="D11" s="81"/>
      <c r="E11" s="82"/>
      <c r="F11" s="82"/>
      <c r="G11" s="82"/>
      <c r="H11" s="7"/>
      <c r="I11" s="7"/>
      <c r="J11" s="83"/>
      <c r="K11" s="83"/>
      <c r="L11" s="7"/>
      <c r="M11" s="84"/>
      <c r="N11" s="84"/>
      <c r="O11" s="7"/>
      <c r="P11" s="7"/>
      <c r="Q11" s="7"/>
      <c r="R11" s="49"/>
      <c r="S11" s="7"/>
      <c r="T11" s="7"/>
    </row>
    <row r="12" spans="1:20" x14ac:dyDescent="0.2">
      <c r="A12" s="8"/>
      <c r="B12" s="7"/>
      <c r="C12" s="81"/>
      <c r="D12" s="81"/>
      <c r="E12" s="82"/>
      <c r="F12" s="82"/>
      <c r="G12" s="82"/>
      <c r="H12" s="7"/>
      <c r="I12" s="7"/>
      <c r="J12" s="83"/>
      <c r="K12" s="83"/>
      <c r="L12" s="7"/>
      <c r="M12" s="84"/>
      <c r="N12" s="84"/>
      <c r="O12" s="7"/>
      <c r="P12" s="7"/>
      <c r="Q12" s="7"/>
      <c r="R12" s="49"/>
      <c r="S12" s="7"/>
      <c r="T12" s="7"/>
    </row>
    <row r="13" spans="1:20" x14ac:dyDescent="0.2">
      <c r="A13" s="8"/>
      <c r="B13" s="7"/>
      <c r="C13" s="81"/>
      <c r="D13" s="81"/>
      <c r="E13" s="82"/>
      <c r="F13" s="82"/>
      <c r="G13" s="82"/>
      <c r="H13" s="7"/>
      <c r="I13" s="7"/>
      <c r="J13" s="83"/>
      <c r="K13" s="83"/>
      <c r="L13" s="7"/>
      <c r="M13" s="84"/>
      <c r="N13" s="84"/>
      <c r="O13" s="7"/>
      <c r="P13" s="7"/>
      <c r="Q13" s="7"/>
      <c r="R13" s="49"/>
      <c r="S13" s="7"/>
      <c r="T13" s="7"/>
    </row>
    <row r="14" spans="1:20" x14ac:dyDescent="0.2">
      <c r="A14" s="8"/>
      <c r="B14" s="7"/>
      <c r="C14" s="81"/>
      <c r="D14" s="81"/>
      <c r="E14" s="82"/>
      <c r="F14" s="82"/>
      <c r="G14" s="82"/>
      <c r="H14" s="7"/>
      <c r="I14" s="7"/>
      <c r="J14" s="83"/>
      <c r="K14" s="83"/>
      <c r="L14" s="7"/>
      <c r="M14" s="84"/>
      <c r="N14" s="84"/>
      <c r="O14" s="7"/>
      <c r="P14" s="7"/>
      <c r="Q14" s="7"/>
      <c r="R14" s="49"/>
      <c r="S14" s="7"/>
      <c r="T14" s="7"/>
    </row>
    <row r="15" spans="1:20" x14ac:dyDescent="0.2">
      <c r="A15" s="8"/>
      <c r="B15" s="7"/>
      <c r="C15" s="81"/>
      <c r="D15" s="81"/>
      <c r="E15" s="82"/>
      <c r="F15" s="82"/>
      <c r="G15" s="82"/>
      <c r="H15" s="7"/>
      <c r="I15" s="7"/>
      <c r="J15" s="83"/>
      <c r="K15" s="83"/>
      <c r="L15" s="7"/>
      <c r="M15" s="84"/>
      <c r="N15" s="84"/>
      <c r="O15" s="7"/>
      <c r="P15" s="7"/>
      <c r="Q15" s="7"/>
      <c r="R15" s="49"/>
      <c r="S15" s="7"/>
      <c r="T15" s="7"/>
    </row>
    <row r="16" spans="1:20" x14ac:dyDescent="0.2">
      <c r="A16" s="8"/>
      <c r="B16" s="7"/>
      <c r="C16" s="81"/>
      <c r="D16" s="81"/>
      <c r="E16" s="82"/>
      <c r="F16" s="82"/>
      <c r="G16" s="82"/>
      <c r="H16" s="7"/>
      <c r="I16" s="7"/>
      <c r="J16" s="83"/>
      <c r="K16" s="83"/>
      <c r="L16" s="7"/>
      <c r="M16" s="84"/>
      <c r="N16" s="84"/>
      <c r="O16" s="7"/>
      <c r="P16" s="7"/>
      <c r="Q16" s="7"/>
      <c r="R16" s="49"/>
      <c r="S16" s="7"/>
      <c r="T16" s="7"/>
    </row>
    <row r="17" spans="1:20" x14ac:dyDescent="0.2">
      <c r="A17" s="8"/>
      <c r="B17" s="7"/>
      <c r="C17" s="81"/>
      <c r="D17" s="81"/>
      <c r="E17" s="82"/>
      <c r="F17" s="82"/>
      <c r="G17" s="82"/>
      <c r="H17" s="7"/>
      <c r="I17" s="7"/>
      <c r="J17" s="83"/>
      <c r="K17" s="83"/>
      <c r="L17" s="7"/>
      <c r="M17" s="84"/>
      <c r="N17" s="84"/>
      <c r="O17" s="7"/>
      <c r="P17" s="7"/>
      <c r="Q17" s="7"/>
      <c r="R17" s="49"/>
      <c r="S17" s="7"/>
      <c r="T17" s="7"/>
    </row>
  </sheetData>
  <customSheetViews>
    <customSheetView guid="{853B6239-A439-411F-9927-AA08BF431DBB}" scale="60" showGridLines="0" topLeftCell="D1">
      <selection activeCell="J13" sqref="J13"/>
      <pageMargins left="0.7" right="0.7" top="0.75" bottom="0.75" header="0.3" footer="0.3"/>
      <pageSetup paperSize="9" orientation="portrait" r:id="rId1"/>
    </customSheetView>
    <customSheetView guid="{03B04745-F29E-4E26-B62E-F0D2264078A4}" scale="60" showGridLines="0">
      <selection activeCell="E3" sqref="E3"/>
      <pageMargins left="0.7" right="0.7" top="0.75" bottom="0.75" header="0.3" footer="0.3"/>
      <pageSetup paperSize="9" orientation="portrait" r:id="rId2"/>
    </customSheetView>
    <customSheetView guid="{DEC7CBE2-9713-4252-8444-1D6959C164AB}" scale="80" showGridLines="0">
      <selection activeCell="G1" sqref="G1"/>
      <pageMargins left="0.7" right="0.7" top="0.75" bottom="0.75" header="0.3" footer="0.3"/>
      <pageSetup paperSize="9" orientation="portrait" r:id="rId3"/>
    </customSheetView>
    <customSheetView guid="{9F9DAF4D-D2EF-4660-943E-0C19C13C2663}" scale="60" showGridLines="0" topLeftCell="G1">
      <selection activeCell="C12" sqref="C12"/>
      <pageMargins left="0.7" right="0.7" top="0.75" bottom="0.75" header="0.3" footer="0.3"/>
      <pageSetup paperSize="9" orientation="portrait" r:id="rId4"/>
    </customSheetView>
  </customSheetViews>
  <conditionalFormatting sqref="A3:XFD3">
    <cfRule type="containsText" dxfId="31" priority="15" operator="containsText" text="Y">
      <formula>NOT(ISERROR(SEARCH("Y",A3)))</formula>
    </cfRule>
  </conditionalFormatting>
  <dataValidations count="2">
    <dataValidation type="list" errorStyle="information" allowBlank="1" showInputMessage="1" showErrorMessage="1" errorTitle="VALUE NOT DEFINED" error="The value entered is not within the list for this field. Please check the value then click OK to continue." sqref="O9:O16" xr:uid="{00000000-0002-0000-0500-000000000000}">
      <formula1>LOC_SURVEY_TYPE</formula1>
    </dataValidation>
    <dataValidation type="list" allowBlank="1" showInputMessage="1" showErrorMessage="1" sqref="Q9:Q17" xr:uid="{14CC2AB4-2A17-1141-9970-0A80D0AE3693}">
      <formula1>DRILL_TYPE</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3">
        <x14:dataValidation type="list" errorStyle="information" allowBlank="1" showInputMessage="1" showErrorMessage="1" errorTitle="VALUE NOT DEFINED" error="The value entered is not specified within the list for this field. Please check the value then click OK to continue." xr:uid="{00000000-0002-0000-0500-000001000000}">
          <x14:formula1>
            <xm:f>VALIDATION_DICTIONARY!$E$5:$E$21</xm:f>
          </x14:formula1>
          <xm:sqref>H9:H17</xm:sqref>
        </x14:dataValidation>
        <x14:dataValidation type="list" errorStyle="information" allowBlank="1" showInputMessage="1" showErrorMessage="1" errorTitle="VALUE NOT DEFINED" error="The value entered is not specified within the list for this field. Please check the value then click OK to continue." xr:uid="{00000000-0002-0000-0500-000002000000}">
          <x14:formula1>
            <xm:f>VALIDATION_DICTIONARY!$F$5:$F$36</xm:f>
          </x14:formula1>
          <xm:sqref>I9:I16</xm:sqref>
        </x14:dataValidation>
        <x14:dataValidation type="list" allowBlank="1" showInputMessage="1" showErrorMessage="1" errorTitle="INVALID ENTRY" error="The value entered is not specified within the required list for this field." xr:uid="{00000000-0002-0000-0500-000003000000}">
          <x14:formula1>
            <xm:f>VALIDATION_DICTIONARY!$G$5:$G$12</xm:f>
          </x14:formula1>
          <xm:sqref>L9:L17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L17"/>
  <sheetViews>
    <sheetView topLeftCell="D1" zoomScale="70" zoomScaleNormal="70" workbookViewId="0">
      <selection activeCell="G8" sqref="G8"/>
    </sheetView>
  </sheetViews>
  <sheetFormatPr baseColWidth="10" defaultColWidth="8.83203125" defaultRowHeight="15" outlineLevelRow="1" x14ac:dyDescent="0.2"/>
  <cols>
    <col min="1" max="12" width="30.83203125" customWidth="1"/>
    <col min="13" max="13" width="11" customWidth="1"/>
  </cols>
  <sheetData>
    <row r="1" spans="1:12" ht="25.25" customHeight="1" x14ac:dyDescent="0.2">
      <c r="A1" s="1" t="s">
        <v>0</v>
      </c>
      <c r="B1" s="2" t="s">
        <v>142</v>
      </c>
      <c r="C1" s="2" t="s">
        <v>18012</v>
      </c>
      <c r="D1" s="2" t="s">
        <v>18014</v>
      </c>
      <c r="E1" s="2" t="s">
        <v>384</v>
      </c>
      <c r="F1" s="2" t="s">
        <v>18023</v>
      </c>
      <c r="G1" s="2" t="s">
        <v>19117</v>
      </c>
      <c r="H1" s="2" t="s">
        <v>388</v>
      </c>
      <c r="I1" s="2" t="s">
        <v>5368</v>
      </c>
      <c r="J1" s="2" t="s">
        <v>387</v>
      </c>
      <c r="K1" s="2" t="s">
        <v>18022</v>
      </c>
      <c r="L1" s="2" t="s">
        <v>2</v>
      </c>
    </row>
    <row r="2" spans="1:12" ht="25.25" customHeight="1" outlineLevel="1" x14ac:dyDescent="0.2">
      <c r="A2" s="32" t="s">
        <v>120</v>
      </c>
      <c r="B2" s="156" t="s">
        <v>145</v>
      </c>
      <c r="C2" s="156" t="s">
        <v>17996</v>
      </c>
      <c r="D2" s="156" t="s">
        <v>18013</v>
      </c>
      <c r="E2" s="156" t="s">
        <v>1067</v>
      </c>
      <c r="F2" s="156" t="s">
        <v>145</v>
      </c>
      <c r="G2" s="156" t="s">
        <v>145</v>
      </c>
      <c r="H2" s="156" t="s">
        <v>1033</v>
      </c>
      <c r="I2" s="156" t="s">
        <v>145</v>
      </c>
      <c r="J2" s="156" t="s">
        <v>1033</v>
      </c>
      <c r="K2" s="156"/>
      <c r="L2" s="156" t="s">
        <v>19080</v>
      </c>
    </row>
    <row r="3" spans="1:12" ht="25.25" customHeight="1" outlineLevel="1" x14ac:dyDescent="0.2">
      <c r="A3" s="43" t="s">
        <v>3</v>
      </c>
      <c r="B3" s="157" t="s">
        <v>4</v>
      </c>
      <c r="C3" s="157" t="s">
        <v>4</v>
      </c>
      <c r="D3" s="160"/>
      <c r="E3" s="160"/>
      <c r="F3" s="157" t="s">
        <v>4</v>
      </c>
      <c r="G3" s="157" t="s">
        <v>4</v>
      </c>
      <c r="H3" s="157"/>
      <c r="I3" s="157" t="s">
        <v>4</v>
      </c>
      <c r="J3" s="157"/>
      <c r="K3" s="157"/>
      <c r="L3" s="157"/>
    </row>
    <row r="4" spans="1:12" ht="25.25" customHeight="1" outlineLevel="1" x14ac:dyDescent="0.2">
      <c r="A4" s="5" t="s">
        <v>5</v>
      </c>
      <c r="B4" s="158" t="s">
        <v>6</v>
      </c>
      <c r="C4" s="158" t="s">
        <v>6</v>
      </c>
      <c r="D4" s="158" t="s">
        <v>6</v>
      </c>
      <c r="E4" s="158" t="s">
        <v>7</v>
      </c>
      <c r="F4" s="158" t="s">
        <v>8</v>
      </c>
      <c r="G4" s="158" t="s">
        <v>8</v>
      </c>
      <c r="H4" s="158" t="s">
        <v>8</v>
      </c>
      <c r="I4" s="158" t="s">
        <v>8</v>
      </c>
      <c r="J4" s="158" t="s">
        <v>8</v>
      </c>
      <c r="K4" s="158" t="s">
        <v>8</v>
      </c>
      <c r="L4" s="158" t="s">
        <v>6</v>
      </c>
    </row>
    <row r="5" spans="1:12" ht="25.25" customHeight="1" outlineLevel="1" x14ac:dyDescent="0.2">
      <c r="A5" s="5" t="s">
        <v>9</v>
      </c>
      <c r="B5" s="158">
        <v>255</v>
      </c>
      <c r="C5" s="158">
        <v>40</v>
      </c>
      <c r="D5" s="158">
        <v>128</v>
      </c>
      <c r="E5" s="158" t="s">
        <v>7</v>
      </c>
      <c r="F5" s="158" t="s">
        <v>10</v>
      </c>
      <c r="G5" s="158" t="s">
        <v>10</v>
      </c>
      <c r="H5" s="158" t="s">
        <v>10</v>
      </c>
      <c r="I5" s="158" t="s">
        <v>10</v>
      </c>
      <c r="J5" s="158" t="s">
        <v>10</v>
      </c>
      <c r="K5" s="158" t="s">
        <v>10</v>
      </c>
      <c r="L5" s="158">
        <v>2000</v>
      </c>
    </row>
    <row r="6" spans="1:12" ht="25.25" customHeight="1" outlineLevel="1" x14ac:dyDescent="0.2">
      <c r="A6" s="5" t="s">
        <v>11</v>
      </c>
      <c r="B6" s="158" t="s">
        <v>12</v>
      </c>
      <c r="C6" s="158" t="s">
        <v>12</v>
      </c>
      <c r="D6" s="158" t="s">
        <v>12</v>
      </c>
      <c r="E6" s="158" t="s">
        <v>402</v>
      </c>
      <c r="F6" s="158" t="s">
        <v>13</v>
      </c>
      <c r="G6" s="158" t="s">
        <v>148</v>
      </c>
      <c r="H6" s="158" t="s">
        <v>148</v>
      </c>
      <c r="I6" s="158" t="s">
        <v>148</v>
      </c>
      <c r="J6" s="158" t="s">
        <v>148</v>
      </c>
      <c r="K6" s="158" t="s">
        <v>18011</v>
      </c>
      <c r="L6" s="158" t="s">
        <v>12</v>
      </c>
    </row>
    <row r="7" spans="1:12" ht="25.25" customHeight="1" outlineLevel="1" x14ac:dyDescent="0.2">
      <c r="A7" s="5" t="s">
        <v>14</v>
      </c>
      <c r="B7" s="158" t="s">
        <v>12</v>
      </c>
      <c r="C7" s="158" t="s">
        <v>12</v>
      </c>
      <c r="D7" s="158" t="s">
        <v>12</v>
      </c>
      <c r="E7" s="158" t="s">
        <v>12</v>
      </c>
      <c r="F7" s="158">
        <v>2</v>
      </c>
      <c r="G7" s="158">
        <v>2</v>
      </c>
      <c r="H7" s="158">
        <v>2</v>
      </c>
      <c r="I7" s="158">
        <v>2</v>
      </c>
      <c r="J7" s="158">
        <v>2</v>
      </c>
      <c r="K7" s="158">
        <v>2</v>
      </c>
      <c r="L7" s="158" t="s">
        <v>12</v>
      </c>
    </row>
    <row r="8" spans="1:12" ht="200" customHeight="1" outlineLevel="1" x14ac:dyDescent="0.2">
      <c r="A8" s="44" t="s">
        <v>15</v>
      </c>
      <c r="B8" s="159" t="s">
        <v>150</v>
      </c>
      <c r="C8" s="159" t="s">
        <v>18015</v>
      </c>
      <c r="D8" s="159" t="s">
        <v>15364</v>
      </c>
      <c r="E8" s="159" t="s">
        <v>405</v>
      </c>
      <c r="F8" s="159" t="s">
        <v>19085</v>
      </c>
      <c r="G8" s="159" t="s">
        <v>19116</v>
      </c>
      <c r="H8" s="159" t="s">
        <v>390</v>
      </c>
      <c r="I8" s="159" t="s">
        <v>19128</v>
      </c>
      <c r="J8" s="159" t="s">
        <v>389</v>
      </c>
      <c r="K8" s="159" t="s">
        <v>19425</v>
      </c>
      <c r="L8" s="159" t="s">
        <v>16</v>
      </c>
    </row>
    <row r="9" spans="1:12" s="183" customFormat="1" x14ac:dyDescent="0.2">
      <c r="A9" s="180"/>
      <c r="B9" s="173" t="s">
        <v>19256</v>
      </c>
      <c r="C9" s="173" t="s">
        <v>383</v>
      </c>
      <c r="D9" s="173" t="s">
        <v>19254</v>
      </c>
      <c r="E9" s="185">
        <v>36526</v>
      </c>
      <c r="F9" s="182" t="s">
        <v>19257</v>
      </c>
      <c r="G9" s="186">
        <v>270</v>
      </c>
      <c r="H9" s="187"/>
      <c r="I9" s="186">
        <v>-60</v>
      </c>
      <c r="J9" s="187"/>
      <c r="K9" s="187">
        <v>70000</v>
      </c>
      <c r="L9" s="188" t="s">
        <v>19258</v>
      </c>
    </row>
    <row r="10" spans="1:12" x14ac:dyDescent="0.2">
      <c r="A10" s="8"/>
      <c r="B10" s="7"/>
      <c r="C10" s="7"/>
      <c r="D10" s="7"/>
      <c r="E10" s="84"/>
      <c r="F10" s="52"/>
      <c r="G10" s="85"/>
      <c r="H10" s="49"/>
      <c r="I10" s="85"/>
      <c r="J10" s="49"/>
      <c r="K10" s="49"/>
      <c r="L10" s="86"/>
    </row>
    <row r="11" spans="1:12" x14ac:dyDescent="0.2">
      <c r="A11" s="8"/>
      <c r="B11" s="7"/>
      <c r="C11" s="7"/>
      <c r="D11" s="7"/>
      <c r="E11" s="84"/>
      <c r="F11" s="52"/>
      <c r="G11" s="85"/>
      <c r="H11" s="49"/>
      <c r="I11" s="85"/>
      <c r="J11" s="49"/>
      <c r="K11" s="49"/>
      <c r="L11" s="86"/>
    </row>
    <row r="12" spans="1:12" x14ac:dyDescent="0.2">
      <c r="A12" s="8"/>
      <c r="B12" s="7"/>
      <c r="C12" s="7"/>
      <c r="D12" s="7"/>
      <c r="E12" s="84"/>
      <c r="F12" s="52"/>
      <c r="G12" s="85"/>
      <c r="H12" s="49"/>
      <c r="I12" s="85"/>
      <c r="J12" s="49"/>
      <c r="K12" s="49"/>
      <c r="L12" s="86"/>
    </row>
    <row r="13" spans="1:12" x14ac:dyDescent="0.2">
      <c r="A13" s="8"/>
      <c r="B13" s="7"/>
      <c r="C13" s="7"/>
      <c r="D13" s="7"/>
      <c r="E13" s="84"/>
      <c r="F13" s="52"/>
      <c r="G13" s="85"/>
      <c r="H13" s="49"/>
      <c r="I13" s="85"/>
      <c r="J13" s="49"/>
      <c r="K13" s="49"/>
      <c r="L13" s="86"/>
    </row>
    <row r="14" spans="1:12" x14ac:dyDescent="0.2">
      <c r="A14" s="8"/>
      <c r="B14" s="7"/>
      <c r="C14" s="7"/>
      <c r="D14" s="7"/>
      <c r="E14" s="84"/>
      <c r="F14" s="52"/>
      <c r="G14" s="85"/>
      <c r="H14" s="49"/>
      <c r="I14" s="85"/>
      <c r="J14" s="49"/>
      <c r="K14" s="49"/>
      <c r="L14" s="86"/>
    </row>
    <row r="15" spans="1:12" x14ac:dyDescent="0.2">
      <c r="A15" s="8"/>
      <c r="B15" s="7"/>
      <c r="C15" s="7"/>
      <c r="D15" s="7"/>
      <c r="E15" s="84"/>
      <c r="F15" s="52"/>
      <c r="G15" s="85"/>
      <c r="H15" s="49"/>
      <c r="I15" s="85"/>
      <c r="J15" s="49"/>
      <c r="K15" s="49"/>
      <c r="L15" s="86"/>
    </row>
    <row r="16" spans="1:12" x14ac:dyDescent="0.2">
      <c r="A16" s="8"/>
      <c r="B16" s="7"/>
      <c r="C16" s="7"/>
      <c r="D16" s="7"/>
      <c r="E16" s="84"/>
      <c r="F16" s="52"/>
      <c r="G16" s="85"/>
      <c r="H16" s="49"/>
      <c r="I16" s="85"/>
      <c r="J16" s="49"/>
      <c r="K16" s="49"/>
      <c r="L16" s="86"/>
    </row>
    <row r="17" spans="1:12" x14ac:dyDescent="0.2">
      <c r="A17" s="8"/>
      <c r="B17" s="7"/>
      <c r="C17" s="7"/>
      <c r="D17" s="7"/>
      <c r="E17" s="84"/>
      <c r="F17" s="52"/>
      <c r="G17" s="85"/>
      <c r="H17" s="49"/>
      <c r="I17" s="85"/>
      <c r="J17" s="49"/>
      <c r="K17" s="49"/>
      <c r="L17" s="86"/>
    </row>
  </sheetData>
  <customSheetViews>
    <customSheetView guid="{853B6239-A439-411F-9927-AA08BF431DBB}" scale="46">
      <selection activeCell="A8" sqref="A8"/>
      <pageMargins left="0.7" right="0.7" top="0.75" bottom="0.75" header="0.3" footer="0.3"/>
      <pageSetup paperSize="9" orientation="portrait" r:id="rId1"/>
    </customSheetView>
    <customSheetView guid="{03B04745-F29E-4E26-B62E-F0D2264078A4}" scale="80" topLeftCell="H1">
      <selection activeCell="K3" sqref="K3"/>
      <pageMargins left="0.7" right="0.7" top="0.75" bottom="0.75" header="0.3" footer="0.3"/>
      <pageSetup paperSize="9" orientation="portrait" r:id="rId2"/>
    </customSheetView>
    <customSheetView guid="{DEC7CBE2-9713-4252-8444-1D6959C164AB}" scale="80" topLeftCell="B1">
      <selection activeCell="B1" sqref="B1:K1"/>
      <pageMargins left="0.7" right="0.7" top="0.75" bottom="0.75" header="0.3" footer="0.3"/>
    </customSheetView>
    <customSheetView guid="{9F9DAF4D-D2EF-4660-943E-0C19C13C2663}" scale="46" topLeftCell="B1">
      <selection activeCell="L8" sqref="L8"/>
      <pageMargins left="0.7" right="0.7" top="0.75" bottom="0.75" header="0.3" footer="0.3"/>
      <pageSetup paperSize="9" orientation="portrait" r:id="rId3"/>
    </customSheetView>
  </customSheetViews>
  <conditionalFormatting sqref="A3:XFD3">
    <cfRule type="containsText" dxfId="30" priority="3" operator="containsText" text="Y">
      <formula>NOT(ISERROR(SEARCH("Y",A3)))</formula>
    </cfRule>
  </conditionalFormatting>
  <dataValidations count="3">
    <dataValidation type="list" errorStyle="warning" allowBlank="1" showInputMessage="1" showErrorMessage="1" errorTitle="VALUE NOT DEFINED" error="The value entered is not specified within the list for this field. Please check the value then click YES to continue." sqref="C9:C17" xr:uid="{00000000-0002-0000-0600-000000000000}">
      <formula1>RPT_SURVEY_TYPE</formula1>
    </dataValidation>
    <dataValidation type="decimal" allowBlank="1" showInputMessage="1" showErrorMessage="1" sqref="G9:G17" xr:uid="{00000000-0002-0000-0600-000001000000}">
      <formula1>0</formula1>
      <formula2>360</formula2>
    </dataValidation>
    <dataValidation type="decimal" allowBlank="1" showInputMessage="1" showErrorMessage="1" sqref="I9:I17" xr:uid="{00000000-0002-0000-0600-000002000000}">
      <formula1>-90</formula1>
      <formula2>90</formula2>
    </dataValidation>
  </dataValidations>
  <pageMargins left="0.7" right="0.7" top="0.75" bottom="0.75" header="0.3" footer="0.3"/>
  <pageSetup paperSize="9" orientation="portrait"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customXml/itemProps2.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CEE68A9-1E3D-4013-A8AF-E88F960C495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DATASET_METADATA</vt:lpstr>
      <vt:lpstr>TEMPLATE_NOTES</vt:lpstr>
      <vt:lpstr>VALIDATION_DICTIONARY</vt:lpstr>
      <vt:lpstr>USER_DICTIONARY</vt:lpstr>
      <vt:lpstr>UNITS_OF_MEASURE</vt:lpstr>
      <vt:lpstr>USER_UNITS_OF_MEASURE</vt:lpstr>
      <vt:lpstr>TENEMENT</vt:lpstr>
      <vt:lpstr>DRILLHOLE_LOCATION</vt:lpstr>
      <vt:lpstr>DRILLHOLE_SURVEY</vt:lpstr>
      <vt:lpstr>DRILLHOLE_SAMPLE</vt:lpstr>
      <vt:lpstr>SURFACE_SAMPLE</vt:lpstr>
      <vt:lpstr>SAMPLE_PREPARATION</vt:lpstr>
      <vt:lpstr>GEOCHEMISTRY_META</vt:lpstr>
      <vt:lpstr>SAMPLE_GEOCHEMISTRY</vt:lpstr>
      <vt:lpstr>QAQC_META</vt:lpstr>
      <vt:lpstr>QAQC_GEOCHEMISTY</vt:lpstr>
      <vt:lpstr>SAMPLE_PXRF</vt:lpstr>
      <vt:lpstr>DRILLHOLE_LITHOLOGY</vt:lpstr>
      <vt:lpstr>DRILLHOLE_STRUCTURE</vt:lpstr>
      <vt:lpstr>SURFACE_LITHOLOGY</vt:lpstr>
      <vt:lpstr>SURFACE_STRUCTURE</vt:lpstr>
      <vt:lpstr>LITH_DICTIONARY</vt:lpstr>
      <vt:lpstr>MIN_DICTIONARY</vt:lpstr>
      <vt:lpstr>DRILLHOLE_GEOCHEMISTY</vt:lpstr>
      <vt:lpstr>DRILLHOLE_XRF</vt:lpstr>
      <vt:lpstr>SURFACE_GEOCHEMISTY</vt:lpstr>
      <vt:lpstr>SURFACE_XRF</vt:lpstr>
      <vt:lpstr>RESERVES_RESOURCES</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2023-11-26T13:03:10Z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