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Z115" i="1" l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5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6" i="1"/>
  <c r="V7" i="1"/>
  <c r="V8" i="1"/>
  <c r="V5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N7" i="1"/>
  <c r="N6" i="1"/>
  <c r="N5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1" i="1"/>
</calcChain>
</file>

<file path=xl/sharedStrings.xml><?xml version="1.0" encoding="utf-8"?>
<sst xmlns="http://schemas.openxmlformats.org/spreadsheetml/2006/main" count="316" uniqueCount="292">
  <si>
    <t>brand</t>
  </si>
  <si>
    <t>1997-1</t>
  </si>
  <si>
    <t>1997-2</t>
  </si>
  <si>
    <t>1997-3</t>
  </si>
  <si>
    <t>1997-4</t>
  </si>
  <si>
    <t>1998-1</t>
  </si>
  <si>
    <t>1998-2</t>
  </si>
  <si>
    <t>1998-3</t>
  </si>
  <si>
    <t>1998-4</t>
  </si>
  <si>
    <t>ADJ</t>
  </si>
  <si>
    <t>Akron</t>
  </si>
  <si>
    <t>American</t>
  </si>
  <si>
    <t>Amigo</t>
  </si>
  <si>
    <t>Applause</t>
  </si>
  <si>
    <t>Atomic</t>
  </si>
  <si>
    <t>BBB Best</t>
  </si>
  <si>
    <t>Best</t>
  </si>
  <si>
    <t>Best Choice</t>
  </si>
  <si>
    <t>Better</t>
  </si>
  <si>
    <t>Big City</t>
  </si>
  <si>
    <t>Big Time</t>
  </si>
  <si>
    <t>Bird Call</t>
  </si>
  <si>
    <t>Black Tie</t>
  </si>
  <si>
    <t>Blue Label</t>
  </si>
  <si>
    <t>Blue Medal</t>
  </si>
  <si>
    <t>Booker</t>
  </si>
  <si>
    <t>Bravo</t>
  </si>
  <si>
    <t>Carlson</t>
  </si>
  <si>
    <t>Carrington</t>
  </si>
  <si>
    <t>CDR</t>
  </si>
  <si>
    <t>Choice</t>
  </si>
  <si>
    <t>Club</t>
  </si>
  <si>
    <t>Colony</t>
  </si>
  <si>
    <t>Colossal</t>
  </si>
  <si>
    <t>Consolidated</t>
  </si>
  <si>
    <t>Cormorant</t>
  </si>
  <si>
    <t>Curlew</t>
  </si>
  <si>
    <t>Cutting Edge</t>
  </si>
  <si>
    <t>Denny</t>
  </si>
  <si>
    <t>Discover</t>
  </si>
  <si>
    <t>Dollar</t>
  </si>
  <si>
    <t>Dual City</t>
  </si>
  <si>
    <t>Ebony</t>
  </si>
  <si>
    <t>Even Better</t>
  </si>
  <si>
    <t>Excel</t>
  </si>
  <si>
    <t>Excellent</t>
  </si>
  <si>
    <t>Fabulous</t>
  </si>
  <si>
    <t>Fantastic</t>
  </si>
  <si>
    <t>Fast</t>
  </si>
  <si>
    <t>Faux Products</t>
  </si>
  <si>
    <t>Footnote</t>
  </si>
  <si>
    <t>Fort West</t>
  </si>
  <si>
    <t>Framton</t>
  </si>
  <si>
    <t>Gauss</t>
  </si>
  <si>
    <t>Genteel</t>
  </si>
  <si>
    <t>Gerolli</t>
  </si>
  <si>
    <t>Giant</t>
  </si>
  <si>
    <t>Golden</t>
  </si>
  <si>
    <t>Good</t>
  </si>
  <si>
    <t>Gorilla</t>
  </si>
  <si>
    <t>Great</t>
  </si>
  <si>
    <t>Green Ribbon</t>
  </si>
  <si>
    <t>Gulf Coast</t>
  </si>
  <si>
    <t>Hermanos</t>
  </si>
  <si>
    <t>High Quality</t>
  </si>
  <si>
    <t>High Top</t>
  </si>
  <si>
    <t>Hilltop</t>
  </si>
  <si>
    <t>Horatio</t>
  </si>
  <si>
    <t>Imagine</t>
  </si>
  <si>
    <t>James Bay</t>
  </si>
  <si>
    <t>Jardon</t>
  </si>
  <si>
    <t>Jeffers</t>
  </si>
  <si>
    <t>Johnson</t>
  </si>
  <si>
    <t>Jumbo</t>
  </si>
  <si>
    <t>Just Right</t>
  </si>
  <si>
    <t>King</t>
  </si>
  <si>
    <t>Kiwi</t>
  </si>
  <si>
    <t>Lake</t>
  </si>
  <si>
    <t>Landslide</t>
  </si>
  <si>
    <t>Medalist</t>
  </si>
  <si>
    <t>Mighty Good</t>
  </si>
  <si>
    <t>Modell</t>
  </si>
  <si>
    <t>Moms</t>
  </si>
  <si>
    <t>Monarch</t>
  </si>
  <si>
    <t>Musial</t>
  </si>
  <si>
    <t>National</t>
  </si>
  <si>
    <t>Nationeel</t>
  </si>
  <si>
    <t>Pearl</t>
  </si>
  <si>
    <t>PigTail</t>
  </si>
  <si>
    <t>Plato</t>
  </si>
  <si>
    <t>Pleasant</t>
  </si>
  <si>
    <t>Portsmouth</t>
  </si>
  <si>
    <t>Prelude</t>
  </si>
  <si>
    <t>Queen</t>
  </si>
  <si>
    <t>Quick</t>
  </si>
  <si>
    <t>Radius</t>
  </si>
  <si>
    <t>Red Spade</t>
  </si>
  <si>
    <t>Red Wing</t>
  </si>
  <si>
    <t>Robust</t>
  </si>
  <si>
    <t>Shady Lake</t>
  </si>
  <si>
    <t>Ship Shape</t>
  </si>
  <si>
    <t>Skinner</t>
  </si>
  <si>
    <t>Special</t>
  </si>
  <si>
    <t>Sphinx</t>
  </si>
  <si>
    <t>Steady</t>
  </si>
  <si>
    <t>Sunset</t>
  </si>
  <si>
    <t>Super</t>
  </si>
  <si>
    <t>Swell</t>
  </si>
  <si>
    <t>Symphony</t>
  </si>
  <si>
    <t>Tell Tale</t>
  </si>
  <si>
    <t>Thresher</t>
  </si>
  <si>
    <t>Tip Top</t>
  </si>
  <si>
    <t>Token</t>
  </si>
  <si>
    <t>Top Measure</t>
  </si>
  <si>
    <t>Toretti</t>
  </si>
  <si>
    <t>Toucan</t>
  </si>
  <si>
    <t>Tri-State</t>
  </si>
  <si>
    <t>Urban</t>
  </si>
  <si>
    <t>Walrus</t>
  </si>
  <si>
    <t>Washington</t>
  </si>
  <si>
    <t>Families</t>
  </si>
  <si>
    <t>Departments</t>
  </si>
  <si>
    <t>Categories</t>
  </si>
  <si>
    <t>Subcategories</t>
  </si>
  <si>
    <t>Products</t>
  </si>
  <si>
    <t>Brands</t>
  </si>
  <si>
    <t>category</t>
  </si>
  <si>
    <t>Orders</t>
  </si>
  <si>
    <t>Vegetables</t>
  </si>
  <si>
    <t>Snack Foods</t>
  </si>
  <si>
    <t>Dairy</t>
  </si>
  <si>
    <t>Fruit</t>
  </si>
  <si>
    <t>Meat</t>
  </si>
  <si>
    <t>Jams and Jellies</t>
  </si>
  <si>
    <t>Canned Soup</t>
  </si>
  <si>
    <t>Beer and Wine</t>
  </si>
  <si>
    <t>Bread</t>
  </si>
  <si>
    <t>Kitchen Products</t>
  </si>
  <si>
    <t>Bathroom Products</t>
  </si>
  <si>
    <t>Paper Products</t>
  </si>
  <si>
    <t>Breakfast Foods</t>
  </si>
  <si>
    <t>Electrical</t>
  </si>
  <si>
    <t>Candy</t>
  </si>
  <si>
    <t>Baking Goods</t>
  </si>
  <si>
    <t>Frozen Desserts</t>
  </si>
  <si>
    <t>Pure Juice Beverages</t>
  </si>
  <si>
    <t>Starchy Foods</t>
  </si>
  <si>
    <t>Specialty</t>
  </si>
  <si>
    <t>Drinks</t>
  </si>
  <si>
    <t>Hot Beverages</t>
  </si>
  <si>
    <t>Magazines</t>
  </si>
  <si>
    <t>Side Dishes</t>
  </si>
  <si>
    <t>Carbonated Beverages</t>
  </si>
  <si>
    <t>Eggs</t>
  </si>
  <si>
    <t>Cold Remedies</t>
  </si>
  <si>
    <t>Cleaning Supplies</t>
  </si>
  <si>
    <t>Pain Relievers</t>
  </si>
  <si>
    <t>Plastic Products</t>
  </si>
  <si>
    <t>Hygiene</t>
  </si>
  <si>
    <t>Hardware</t>
  </si>
  <si>
    <t>Pizza</t>
  </si>
  <si>
    <t>Frozen Entrees</t>
  </si>
  <si>
    <t>Seafood</t>
  </si>
  <si>
    <t>Packaged Vegetables</t>
  </si>
  <si>
    <t>Decongestants</t>
  </si>
  <si>
    <t>Canned Tuna</t>
  </si>
  <si>
    <t>Candles</t>
  </si>
  <si>
    <t>Canned Oysters</t>
  </si>
  <si>
    <t>Miscellaneous</t>
  </si>
  <si>
    <t>Canned Anchovies</t>
  </si>
  <si>
    <t>Canned Shrimp</t>
  </si>
  <si>
    <t>Canned Sardines</t>
  </si>
  <si>
    <t>Canned Clams</t>
  </si>
  <si>
    <t>productFamily</t>
  </si>
  <si>
    <t>Food</t>
  </si>
  <si>
    <t>Non-Consumable</t>
  </si>
  <si>
    <t>Drink</t>
  </si>
  <si>
    <t>department</t>
  </si>
  <si>
    <t>Produce</t>
  </si>
  <si>
    <t>Household</t>
  </si>
  <si>
    <t>Frozen Foods</t>
  </si>
  <si>
    <t>Canned Foods</t>
  </si>
  <si>
    <t>Health and Hygiene</t>
  </si>
  <si>
    <t>Beverages</t>
  </si>
  <si>
    <t>Deli</t>
  </si>
  <si>
    <t>Alcoholic Beverages</t>
  </si>
  <si>
    <t>Baked Goods</t>
  </si>
  <si>
    <t>Snacks</t>
  </si>
  <si>
    <t>Periodicals</t>
  </si>
  <si>
    <t>Checkout</t>
  </si>
  <si>
    <t>Canned Products</t>
  </si>
  <si>
    <t>Carousel</t>
  </si>
  <si>
    <t>subcategory</t>
  </si>
  <si>
    <t>Fresh Vegetables</t>
  </si>
  <si>
    <t>Fresh Fruit</t>
  </si>
  <si>
    <t>Soup</t>
  </si>
  <si>
    <t>Cheese</t>
  </si>
  <si>
    <t>Dried Fruit</t>
  </si>
  <si>
    <t>Cookies</t>
  </si>
  <si>
    <t>Wine</t>
  </si>
  <si>
    <t>Juice</t>
  </si>
  <si>
    <t>Paper Wipes</t>
  </si>
  <si>
    <t>Flavored Drinks</t>
  </si>
  <si>
    <t>Frozen Vegetables</t>
  </si>
  <si>
    <t>Chips</t>
  </si>
  <si>
    <t>Canned Vegetables</t>
  </si>
  <si>
    <t>Peanut Butter</t>
  </si>
  <si>
    <t>Muffins</t>
  </si>
  <si>
    <t>Batteries</t>
  </si>
  <si>
    <t>Jam</t>
  </si>
  <si>
    <t>Coffee</t>
  </si>
  <si>
    <t>Waffles</t>
  </si>
  <si>
    <t>Dips</t>
  </si>
  <si>
    <t>Chocolate Candy</t>
  </si>
  <si>
    <t>Nuts</t>
  </si>
  <si>
    <t>Sliced Bread</t>
  </si>
  <si>
    <t>Pot Cleaners</t>
  </si>
  <si>
    <t>Deli Meats</t>
  </si>
  <si>
    <t>Deli Salads</t>
  </si>
  <si>
    <t>Soda</t>
  </si>
  <si>
    <t>Preserves</t>
  </si>
  <si>
    <t>Bologna</t>
  </si>
  <si>
    <t>Milk</t>
  </si>
  <si>
    <t>Jelly</t>
  </si>
  <si>
    <t>Popsicles</t>
  </si>
  <si>
    <t>Cooking Oil</t>
  </si>
  <si>
    <t>French Fries</t>
  </si>
  <si>
    <t>Plastic Utensils</t>
  </si>
  <si>
    <t>Personal Hygiene</t>
  </si>
  <si>
    <t>Pasta</t>
  </si>
  <si>
    <t>Shampoo</t>
  </si>
  <si>
    <t>Lightbulbs</t>
  </si>
  <si>
    <t>Hot Dogs</t>
  </si>
  <si>
    <t>Ice Cream</t>
  </si>
  <si>
    <t>Beer</t>
  </si>
  <si>
    <t>Spices</t>
  </si>
  <si>
    <t>Popcorn</t>
  </si>
  <si>
    <t>Paper Dishes</t>
  </si>
  <si>
    <t>Crackers</t>
  </si>
  <si>
    <t>Mouthwash</t>
  </si>
  <si>
    <t>Tools</t>
  </si>
  <si>
    <t>TV Dinner</t>
  </si>
  <si>
    <t>Rice</t>
  </si>
  <si>
    <t>Hamburger</t>
  </si>
  <si>
    <t>Donuts</t>
  </si>
  <si>
    <t>Cleaners</t>
  </si>
  <si>
    <t>Tofu</t>
  </si>
  <si>
    <t>Cottage Cheese</t>
  </si>
  <si>
    <t>Frozen Chicken</t>
  </si>
  <si>
    <t>Sour Cream</t>
  </si>
  <si>
    <t>Nasal Sprays</t>
  </si>
  <si>
    <t>Hard Candy</t>
  </si>
  <si>
    <t>Sponges</t>
  </si>
  <si>
    <t>Sports Magazines</t>
  </si>
  <si>
    <t>Yogurt</t>
  </si>
  <si>
    <t>Tuna</t>
  </si>
  <si>
    <t>Fresh Chicken</t>
  </si>
  <si>
    <t>Conditioner</t>
  </si>
  <si>
    <t>Canned Fruit</t>
  </si>
  <si>
    <t>Aspirin</t>
  </si>
  <si>
    <t>Oysters</t>
  </si>
  <si>
    <t>Sunglasses</t>
  </si>
  <si>
    <t>Pots and Pans</t>
  </si>
  <si>
    <t>Deodorizers</t>
  </si>
  <si>
    <t>Maps</t>
  </si>
  <si>
    <t>Cereal</t>
  </si>
  <si>
    <t>Shellfish</t>
  </si>
  <si>
    <t>Anchovies</t>
  </si>
  <si>
    <t>Gum</t>
  </si>
  <si>
    <t>Fresh Fish</t>
  </si>
  <si>
    <t>Pot Scrubbers</t>
  </si>
  <si>
    <t>Pancake Mix</t>
  </si>
  <si>
    <t>Ibuprofen</t>
  </si>
  <si>
    <t>Shrimp</t>
  </si>
  <si>
    <t>Toilet Brushes</t>
  </si>
  <si>
    <t>Computer Magazines</t>
  </si>
  <si>
    <t>Sugar</t>
  </si>
  <si>
    <t>Pancakes</t>
  </si>
  <si>
    <t>Acetominifen</t>
  </si>
  <si>
    <t>Sardines</t>
  </si>
  <si>
    <t>Home Magazines</t>
  </si>
  <si>
    <t>Clams</t>
  </si>
  <si>
    <t>Pretzels</t>
  </si>
  <si>
    <t>Auto Magazines</t>
  </si>
  <si>
    <t>Dried Meat</t>
  </si>
  <si>
    <t>Screwdrivers</t>
  </si>
  <si>
    <t>Bagels</t>
  </si>
  <si>
    <t>Toothbrushes</t>
  </si>
  <si>
    <t>Chocolate</t>
  </si>
  <si>
    <t>Sauces</t>
  </si>
  <si>
    <t>Fashion Magazines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</si>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</sst>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Drink</c:v>
                </c:pt>
              </c:strCache>
            </c:strRef>
          </c:tx>
          <c:marker>
            <c:symbol val="none"/>
          </c:marker>
          <c:trendline>
            <c:trendlineType val="linear"/>
            <c:forward val="2"/>
            <c:dispRSqr val="0"/>
            <c:dispEq val="0"/>
          </c:trendline>
          <c:cat>
            <c:strRef>
              <c:f>Sheet1!$C$1:$J$1</c:f>
              <c:strCache>
                <c:ptCount val="8"/>
                <c:pt idx="0">
                  <c:v>1997-1</c:v>
                </c:pt>
                <c:pt idx="1">
                  <c:v>1997-2</c:v>
                </c:pt>
                <c:pt idx="2">
                  <c:v>1997-3</c:v>
                </c:pt>
                <c:pt idx="3">
                  <c:v>1997-4</c:v>
                </c:pt>
                <c:pt idx="4">
                  <c:v>1998-1</c:v>
                </c:pt>
                <c:pt idx="5">
                  <c:v>1998-2</c:v>
                </c:pt>
                <c:pt idx="6">
                  <c:v>1998-3</c:v>
                </c:pt>
                <c:pt idx="7">
                  <c:v>1998-4</c:v>
                </c:pt>
              </c:strCache>
            </c:strRef>
          </c:cat>
          <c:val>
            <c:numRef>
              <c:f>Sheet1!$C$2:$J$2</c:f>
              <c:numCache>
                <c:formatCode>General</c:formatCode>
                <c:ptCount val="8"/>
                <c:pt idx="0">
                  <c:v>508</c:v>
                </c:pt>
                <c:pt idx="1">
                  <c:v>506</c:v>
                </c:pt>
                <c:pt idx="2">
                  <c:v>500</c:v>
                </c:pt>
                <c:pt idx="3">
                  <c:v>561</c:v>
                </c:pt>
                <c:pt idx="4">
                  <c:v>513</c:v>
                </c:pt>
                <c:pt idx="5">
                  <c:v>483</c:v>
                </c:pt>
                <c:pt idx="6">
                  <c:v>516</c:v>
                </c:pt>
                <c:pt idx="7">
                  <c:v>393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Food</c:v>
                </c:pt>
              </c:strCache>
            </c:strRef>
          </c:tx>
          <c:marker>
            <c:symbol val="none"/>
          </c:marker>
          <c:trendline>
            <c:trendlineType val="linear"/>
            <c:forward val="2"/>
            <c:dispRSqr val="0"/>
            <c:dispEq val="0"/>
          </c:trendline>
          <c:cat>
            <c:strRef>
              <c:f>Sheet1!$C$1:$J$1</c:f>
              <c:strCache>
                <c:ptCount val="8"/>
                <c:pt idx="0">
                  <c:v>1997-1</c:v>
                </c:pt>
                <c:pt idx="1">
                  <c:v>1997-2</c:v>
                </c:pt>
                <c:pt idx="2">
                  <c:v>1997-3</c:v>
                </c:pt>
                <c:pt idx="3">
                  <c:v>1997-4</c:v>
                </c:pt>
                <c:pt idx="4">
                  <c:v>1998-1</c:v>
                </c:pt>
                <c:pt idx="5">
                  <c:v>1998-2</c:v>
                </c:pt>
                <c:pt idx="6">
                  <c:v>1998-3</c:v>
                </c:pt>
                <c:pt idx="7">
                  <c:v>1998-4</c:v>
                </c:pt>
              </c:strCache>
            </c:strRef>
          </c:cat>
          <c:val>
            <c:numRef>
              <c:f>Sheet1!$C$3:$J$3</c:f>
              <c:numCache>
                <c:formatCode>General</c:formatCode>
                <c:ptCount val="8"/>
                <c:pt idx="0">
                  <c:v>3613</c:v>
                </c:pt>
                <c:pt idx="1">
                  <c:v>3296</c:v>
                </c:pt>
                <c:pt idx="2">
                  <c:v>3556</c:v>
                </c:pt>
                <c:pt idx="3">
                  <c:v>3873</c:v>
                </c:pt>
                <c:pt idx="4">
                  <c:v>3435</c:v>
                </c:pt>
                <c:pt idx="5">
                  <c:v>3290</c:v>
                </c:pt>
                <c:pt idx="6">
                  <c:v>3322</c:v>
                </c:pt>
                <c:pt idx="7">
                  <c:v>2556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Non-Consumable</c:v>
                </c:pt>
              </c:strCache>
            </c:strRef>
          </c:tx>
          <c:marker>
            <c:symbol val="none"/>
          </c:marker>
          <c:trendline>
            <c:trendlineType val="linear"/>
            <c:forward val="2"/>
            <c:dispRSqr val="0"/>
            <c:dispEq val="0"/>
          </c:trendline>
          <c:cat>
            <c:strRef>
              <c:f>Sheet1!$C$1:$J$1</c:f>
              <c:strCache>
                <c:ptCount val="8"/>
                <c:pt idx="0">
                  <c:v>1997-1</c:v>
                </c:pt>
                <c:pt idx="1">
                  <c:v>1997-2</c:v>
                </c:pt>
                <c:pt idx="2">
                  <c:v>1997-3</c:v>
                </c:pt>
                <c:pt idx="3">
                  <c:v>1997-4</c:v>
                </c:pt>
                <c:pt idx="4">
                  <c:v>1998-1</c:v>
                </c:pt>
                <c:pt idx="5">
                  <c:v>1998-2</c:v>
                </c:pt>
                <c:pt idx="6">
                  <c:v>1998-3</c:v>
                </c:pt>
                <c:pt idx="7">
                  <c:v>1998-4</c:v>
                </c:pt>
              </c:strCache>
            </c:strRef>
          </c:cat>
          <c:val>
            <c:numRef>
              <c:f>Sheet1!$C$4:$J$4</c:f>
              <c:numCache>
                <c:formatCode>General</c:formatCode>
                <c:ptCount val="8"/>
                <c:pt idx="0">
                  <c:v>986</c:v>
                </c:pt>
                <c:pt idx="1">
                  <c:v>986</c:v>
                </c:pt>
                <c:pt idx="2">
                  <c:v>1011</c:v>
                </c:pt>
                <c:pt idx="3">
                  <c:v>1134</c:v>
                </c:pt>
                <c:pt idx="4">
                  <c:v>945</c:v>
                </c:pt>
                <c:pt idx="5">
                  <c:v>928</c:v>
                </c:pt>
                <c:pt idx="6">
                  <c:v>994</c:v>
                </c:pt>
                <c:pt idx="7">
                  <c:v>739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411712"/>
        <c:axId val="171421696"/>
      </c:lineChart>
      <c:catAx>
        <c:axId val="171411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1421696"/>
        <c:crosses val="autoZero"/>
        <c:auto val="1"/>
        <c:lblAlgn val="ctr"/>
        <c:lblOffset val="100"/>
        <c:noMultiLvlLbl val="0"/>
      </c:catAx>
      <c:valAx>
        <c:axId val="171421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411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5</xdr:row>
      <xdr:rowOff>76199</xdr:rowOff>
    </xdr:from>
    <xdr:to>
      <xdr:col>9</xdr:col>
      <xdr:colOff>485774</xdr:colOff>
      <xdr:row>23</xdr:row>
      <xdr:rowOff>139064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L1:Q2" totalsRowShown="0">
  <autoFilter ref="L1:Q2"/>
  <tableColumns count="6">
    <tableColumn id="1" name="Families"/>
    <tableColumn id="2" name="Departments"/>
    <tableColumn id="3" name="Categories"/>
    <tableColumn id="4" name="Subcategories"/>
    <tableColumn id="5" name="Products"/>
    <tableColumn id="6" name="Brand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P4:R49" totalsRowShown="0">
  <autoFilter ref="P4:R49"/>
  <tableColumns count="3">
    <tableColumn id="1" name="category"/>
    <tableColumn id="2" name="Orders"/>
    <tableColumn id="3" name="%">
      <calculatedColumnFormula>ROUNDUP(Q5/SUM(Table3[Orders])*100,2)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L4:N7" totalsRowShown="0">
  <autoFilter ref="L4:N7"/>
  <tableColumns count="3">
    <tableColumn id="1" name="productFamily"/>
    <tableColumn id="2" name="Orders"/>
    <tableColumn id="3" name="%" dataDxfId="1">
      <calculatedColumnFormula>M5/SUM(M3,M4,M5)*100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1:J4" totalsRowShown="0">
  <autoFilter ref="B1:J4"/>
  <tableColumns count="9">
    <tableColumn id="1" name="productFamily" dataDxfId="0"/>
    <tableColumn id="2" name="1997-1"/>
    <tableColumn id="3" name="1997-2"/>
    <tableColumn id="4" name="1997-3"/>
    <tableColumn id="5" name="1997-4"/>
    <tableColumn id="6" name="1998-1"/>
    <tableColumn id="7" name="1998-2"/>
    <tableColumn id="8" name="1998-3"/>
    <tableColumn id="9" name="1998-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L10:N32" totalsRowShown="0">
  <autoFilter ref="L10:N32"/>
  <tableColumns count="3">
    <tableColumn id="1" name="department"/>
    <tableColumn id="2" name="Orders"/>
    <tableColumn id="3" name="%">
      <calculatedColumnFormula>ROUNDUP(M11/SUM(Table6[Orders])*100,2)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T4:V106" totalsRowShown="0">
  <autoFilter ref="T4:V106"/>
  <tableColumns count="3">
    <tableColumn id="1" name="subcategory"/>
    <tableColumn id="2" name="Orders"/>
    <tableColumn id="3" name="%">
      <calculatedColumnFormula>ROUNDUP(U5/SUM(Table7[Orders])*100,2)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X4:Z115" totalsRowShown="0">
  <autoFilter ref="X4:Z115"/>
  <tableColumns count="3">
    <tableColumn id="1" name="brand"/>
    <tableColumn id="2" name="Orders"/>
    <tableColumn id="3" name="%">
      <calculatedColumnFormula>ROUNDUP(V5/SUM(Table8[Orders])*100,4)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5"/>
  <sheetViews>
    <sheetView tabSelected="1" zoomScale="85" zoomScaleNormal="85" workbookViewId="0">
      <selection activeCell="H26" sqref="H26"/>
    </sheetView>
  </sheetViews>
  <sheetFormatPr defaultRowHeight="15" x14ac:dyDescent="0.25"/>
  <cols>
    <col min="2" max="2" width="16.5703125" bestFit="1" customWidth="1"/>
    <col min="12" max="12" width="19" bestFit="1" customWidth="1"/>
    <col min="13" max="13" width="14.7109375" customWidth="1"/>
    <col min="14" max="14" width="12.5703125" customWidth="1"/>
    <col min="15" max="15" width="17.140625" customWidth="1"/>
    <col min="16" max="17" width="22.140625" bestFit="1" customWidth="1"/>
    <col min="18" max="18" width="19.85546875" bestFit="1" customWidth="1"/>
    <col min="20" max="20" width="20.7109375" bestFit="1" customWidth="1"/>
    <col min="21" max="21" width="13.42578125" bestFit="1" customWidth="1"/>
    <col min="23" max="24" width="13.85546875" bestFit="1" customWidth="1"/>
  </cols>
  <sheetData>
    <row r="1" spans="2:26" x14ac:dyDescent="0.25"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</row>
    <row r="2" spans="2:26" x14ac:dyDescent="0.25">
      <c r="B2" s="1" t="s">
        <v>176</v>
      </c>
      <c r="C2">
        <v>508</v>
      </c>
      <c r="D2">
        <v>506</v>
      </c>
      <c r="E2">
        <v>500</v>
      </c>
      <c r="F2">
        <v>561</v>
      </c>
      <c r="G2">
        <v>513</v>
      </c>
      <c r="H2">
        <v>483</v>
      </c>
      <c r="I2">
        <v>516</v>
      </c>
      <c r="J2">
        <v>393</v>
      </c>
      <c r="L2">
        <v>3</v>
      </c>
      <c r="M2">
        <v>22</v>
      </c>
      <c r="N2">
        <v>45</v>
      </c>
      <c r="O2">
        <v>102</v>
      </c>
      <c r="P2">
        <v>1559</v>
      </c>
      <c r="Q2">
        <v>111</v>
      </c>
    </row>
    <row r="3" spans="2:26" x14ac:dyDescent="0.25">
      <c r="B3" s="1" t="s">
        <v>174</v>
      </c>
      <c r="C3">
        <v>3613</v>
      </c>
      <c r="D3">
        <v>3296</v>
      </c>
      <c r="E3">
        <v>3556</v>
      </c>
      <c r="F3">
        <v>3873</v>
      </c>
      <c r="G3">
        <v>3435</v>
      </c>
      <c r="H3">
        <v>3290</v>
      </c>
      <c r="I3">
        <v>3322</v>
      </c>
      <c r="J3">
        <v>2556</v>
      </c>
    </row>
    <row r="4" spans="2:26" x14ac:dyDescent="0.25">
      <c r="B4" s="1" t="s">
        <v>175</v>
      </c>
      <c r="C4">
        <v>986</v>
      </c>
      <c r="D4">
        <v>986</v>
      </c>
      <c r="E4">
        <v>1011</v>
      </c>
      <c r="F4">
        <v>1134</v>
      </c>
      <c r="G4">
        <v>945</v>
      </c>
      <c r="H4">
        <v>928</v>
      </c>
      <c r="I4">
        <v>994</v>
      </c>
      <c r="J4">
        <v>739</v>
      </c>
      <c r="L4" t="s">
        <v>173</v>
      </c>
      <c r="M4" t="s">
        <v>127</v>
      </c>
      <c r="N4" t="s">
        <v>291</v>
      </c>
      <c r="P4" t="s">
        <v>126</v>
      </c>
      <c r="Q4" t="s">
        <v>127</v>
      </c>
      <c r="R4" t="s">
        <v>291</v>
      </c>
      <c r="T4" t="s">
        <v>192</v>
      </c>
      <c r="U4" t="s">
        <v>127</v>
      </c>
      <c r="V4" t="s">
        <v>291</v>
      </c>
      <c r="X4" t="s">
        <v>0</v>
      </c>
      <c r="Y4" t="s">
        <v>127</v>
      </c>
      <c r="Z4" t="s">
        <v>291</v>
      </c>
    </row>
    <row r="5" spans="2:26" x14ac:dyDescent="0.25">
      <c r="L5" t="s">
        <v>174</v>
      </c>
      <c r="M5">
        <v>37964</v>
      </c>
      <c r="N5">
        <f>ROUNDUP(M5/SUM(M5,M6,M7)*100,2)</f>
        <v>69.540000000000006</v>
      </c>
      <c r="P5" t="s">
        <v>128</v>
      </c>
      <c r="Q5">
        <v>6420</v>
      </c>
      <c r="R5">
        <f>ROUNDUP(Q5/SUM(Table3[Orders])*100,2)</f>
        <v>11.76</v>
      </c>
      <c r="T5" t="s">
        <v>193</v>
      </c>
      <c r="U5">
        <v>4181</v>
      </c>
      <c r="V5">
        <f>ROUNDUP(U5/SUM(Table7[Orders])*100,2)</f>
        <v>7.66</v>
      </c>
      <c r="X5" t="s">
        <v>63</v>
      </c>
      <c r="Y5">
        <v>1810</v>
      </c>
      <c r="Z5">
        <f>ROUNDUP(V5/SUM(Table8[Orders])*100,4)</f>
        <v>1.41E-2</v>
      </c>
    </row>
    <row r="6" spans="2:26" x14ac:dyDescent="0.25">
      <c r="L6" t="s">
        <v>175</v>
      </c>
      <c r="M6">
        <v>10989</v>
      </c>
      <c r="N6">
        <f>ROUNDUP(M6/SUM(M5,M6,M7)*100,2)</f>
        <v>20.130000000000003</v>
      </c>
      <c r="P6" t="s">
        <v>129</v>
      </c>
      <c r="Q6">
        <v>5835</v>
      </c>
      <c r="R6">
        <f>ROUNDUP(Q6/SUM(Table3[Orders])*100,2)</f>
        <v>10.69</v>
      </c>
      <c r="T6" t="s">
        <v>194</v>
      </c>
      <c r="U6">
        <v>2660</v>
      </c>
      <c r="V6">
        <f>ROUNDUP(U6/SUM(Table7[Orders])*100,2)</f>
        <v>4.88</v>
      </c>
      <c r="X6" t="s">
        <v>42</v>
      </c>
      <c r="Y6">
        <v>1769</v>
      </c>
      <c r="Z6">
        <f>ROUNDUP(V6/SUM(Table8[Orders])*100,4)</f>
        <v>8.9999999999999993E-3</v>
      </c>
    </row>
    <row r="7" spans="2:26" x14ac:dyDescent="0.25">
      <c r="L7" t="s">
        <v>176</v>
      </c>
      <c r="M7">
        <v>5647</v>
      </c>
      <c r="N7">
        <f>ROUNDUP(M7/SUM(M5,M6,M7)*100,2)</f>
        <v>10.35</v>
      </c>
      <c r="P7" t="s">
        <v>130</v>
      </c>
      <c r="Q7">
        <v>3258</v>
      </c>
      <c r="R7">
        <f>ROUNDUP(Q7/SUM(Table3[Orders])*100,2)</f>
        <v>5.97</v>
      </c>
      <c r="T7" t="s">
        <v>195</v>
      </c>
      <c r="U7">
        <v>2084</v>
      </c>
      <c r="V7">
        <f>ROUNDUP(U7/SUM(Table7[Orders])*100,2)</f>
        <v>3.82</v>
      </c>
      <c r="X7" t="s">
        <v>105</v>
      </c>
      <c r="Y7">
        <v>1538</v>
      </c>
      <c r="Z7">
        <f>ROUNDUP(V7/SUM(Table8[Orders])*100,4)</f>
        <v>7.0000000000000001E-3</v>
      </c>
    </row>
    <row r="8" spans="2:26" x14ac:dyDescent="0.25">
      <c r="P8" t="s">
        <v>131</v>
      </c>
      <c r="Q8">
        <v>2924</v>
      </c>
      <c r="R8">
        <f>ROUNDUP(Q8/SUM(Table3[Orders])*100,2)</f>
        <v>5.3599999999999994</v>
      </c>
      <c r="T8" t="s">
        <v>196</v>
      </c>
      <c r="U8">
        <v>1592</v>
      </c>
      <c r="V8">
        <f>ROUNDUP(U8/SUM(Table7[Orders])*100,2)</f>
        <v>2.92</v>
      </c>
      <c r="X8" t="s">
        <v>109</v>
      </c>
      <c r="Y8">
        <v>1473</v>
      </c>
      <c r="Z8">
        <f>ROUNDUP(V8/SUM(Table8[Orders])*100,4)</f>
        <v>5.4000000000000003E-3</v>
      </c>
    </row>
    <row r="9" spans="2:26" x14ac:dyDescent="0.25">
      <c r="P9" t="s">
        <v>132</v>
      </c>
      <c r="Q9">
        <v>2894</v>
      </c>
      <c r="R9">
        <f>ROUNDUP(Q9/SUM(Table3[Orders])*100,2)</f>
        <v>5.31</v>
      </c>
      <c r="T9" t="s">
        <v>197</v>
      </c>
      <c r="U9">
        <v>1489</v>
      </c>
      <c r="V9">
        <f>ROUNDUP(U9/SUM(Table7[Orders])*100,2)</f>
        <v>2.73</v>
      </c>
      <c r="X9" t="s">
        <v>65</v>
      </c>
      <c r="Y9">
        <v>1463</v>
      </c>
      <c r="Z9">
        <f>ROUNDUP(V9/SUM(Table8[Orders])*100,4)</f>
        <v>5.0000000000000001E-3</v>
      </c>
    </row>
    <row r="10" spans="2:26" x14ac:dyDescent="0.25">
      <c r="L10" t="s">
        <v>177</v>
      </c>
      <c r="M10" t="s">
        <v>127</v>
      </c>
      <c r="N10" t="s">
        <v>291</v>
      </c>
      <c r="P10" t="s">
        <v>133</v>
      </c>
      <c r="Q10">
        <v>2792</v>
      </c>
      <c r="R10">
        <f>ROUNDUP(Q10/SUM(Table3[Orders])*100,2)</f>
        <v>5.12</v>
      </c>
      <c r="T10" t="s">
        <v>198</v>
      </c>
      <c r="U10">
        <v>1213</v>
      </c>
      <c r="V10">
        <f>ROUNDUP(U10/SUM(Table7[Orders])*100,2)</f>
        <v>2.23</v>
      </c>
      <c r="X10" t="s">
        <v>67</v>
      </c>
      <c r="Y10">
        <v>1446</v>
      </c>
      <c r="Z10">
        <f>ROUNDUP(V10/SUM(Table8[Orders])*100,4)</f>
        <v>4.1000000000000003E-3</v>
      </c>
    </row>
    <row r="11" spans="2:26" x14ac:dyDescent="0.25">
      <c r="L11" t="s">
        <v>178</v>
      </c>
      <c r="M11">
        <v>7921</v>
      </c>
      <c r="N11">
        <f>ROUNDUP(M11/SUM(Table6[Orders])*100,2)</f>
        <v>14.51</v>
      </c>
      <c r="P11" t="s">
        <v>134</v>
      </c>
      <c r="Q11">
        <v>2084</v>
      </c>
      <c r="R11">
        <f>ROUNDUP(Q11/SUM(Table3[Orders])*100,2)</f>
        <v>3.82</v>
      </c>
      <c r="T11" t="s">
        <v>199</v>
      </c>
      <c r="U11">
        <v>1119</v>
      </c>
      <c r="V11">
        <f>ROUNDUP(U11/SUM(Table7[Orders])*100,2)</f>
        <v>2.0499999999999998</v>
      </c>
      <c r="X11" t="s">
        <v>35</v>
      </c>
      <c r="Y11">
        <v>1427</v>
      </c>
      <c r="Z11">
        <f>ROUNDUP(V11/SUM(Table8[Orders])*100,4)</f>
        <v>3.8E-3</v>
      </c>
    </row>
    <row r="12" spans="2:26" x14ac:dyDescent="0.25">
      <c r="L12" t="s">
        <v>179</v>
      </c>
      <c r="M12">
        <v>6298</v>
      </c>
      <c r="N12">
        <f>ROUNDUP(M12/SUM(Table6[Orders])*100,2)</f>
        <v>11.54</v>
      </c>
      <c r="P12" t="s">
        <v>135</v>
      </c>
      <c r="Q12">
        <v>1608</v>
      </c>
      <c r="R12">
        <f>ROUNDUP(Q12/SUM(Table3[Orders])*100,2)</f>
        <v>2.9499999999999997</v>
      </c>
      <c r="T12" t="s">
        <v>200</v>
      </c>
      <c r="U12">
        <v>988</v>
      </c>
      <c r="V12">
        <f>ROUNDUP(U12/SUM(Table7[Orders])*100,2)</f>
        <v>1.81</v>
      </c>
      <c r="X12" t="s">
        <v>116</v>
      </c>
      <c r="Y12">
        <v>1406</v>
      </c>
      <c r="Z12">
        <f>ROUNDUP(V12/SUM(Table8[Orders])*100,4)</f>
        <v>3.3999999999999998E-3</v>
      </c>
    </row>
    <row r="13" spans="2:26" x14ac:dyDescent="0.25">
      <c r="L13" t="s">
        <v>129</v>
      </c>
      <c r="M13">
        <v>5835</v>
      </c>
      <c r="N13">
        <f>ROUNDUP(M13/SUM(Table6[Orders])*100,2)</f>
        <v>10.69</v>
      </c>
      <c r="P13" t="s">
        <v>136</v>
      </c>
      <c r="Q13">
        <v>1541</v>
      </c>
      <c r="R13">
        <f>ROUNDUP(Q13/SUM(Table3[Orders])*100,2)</f>
        <v>2.8299999999999996</v>
      </c>
      <c r="T13" t="s">
        <v>201</v>
      </c>
      <c r="U13">
        <v>979</v>
      </c>
      <c r="V13">
        <f>ROUNDUP(U13/SUM(Table7[Orders])*100,2)</f>
        <v>1.8</v>
      </c>
      <c r="X13" t="s">
        <v>28</v>
      </c>
      <c r="Y13">
        <v>1377</v>
      </c>
      <c r="Z13">
        <f>ROUNDUP(V13/SUM(Table8[Orders])*100,4)</f>
        <v>3.3E-3</v>
      </c>
    </row>
    <row r="14" spans="2:26" x14ac:dyDescent="0.25">
      <c r="L14" t="s">
        <v>180</v>
      </c>
      <c r="M14">
        <v>4902</v>
      </c>
      <c r="N14">
        <f>ROUNDUP(M14/SUM(Table6[Orders])*100,2)</f>
        <v>8.98</v>
      </c>
      <c r="P14" t="s">
        <v>137</v>
      </c>
      <c r="Q14">
        <v>1475</v>
      </c>
      <c r="R14">
        <f>ROUNDUP(Q14/SUM(Table3[Orders])*100,2)</f>
        <v>2.71</v>
      </c>
      <c r="T14" t="s">
        <v>202</v>
      </c>
      <c r="U14">
        <v>922</v>
      </c>
      <c r="V14">
        <f>ROUNDUP(U14/SUM(Table7[Orders])*100,2)</f>
        <v>1.69</v>
      </c>
      <c r="X14" t="s">
        <v>86</v>
      </c>
      <c r="Y14">
        <v>1310</v>
      </c>
      <c r="Z14">
        <f>ROUNDUP(V14/SUM(Table8[Orders])*100,4)</f>
        <v>3.0999999999999999E-3</v>
      </c>
    </row>
    <row r="15" spans="2:26" x14ac:dyDescent="0.25">
      <c r="L15" t="s">
        <v>181</v>
      </c>
      <c r="M15">
        <v>4066</v>
      </c>
      <c r="N15">
        <f>ROUNDUP(M15/SUM(Table6[Orders])*100,2)</f>
        <v>7.45</v>
      </c>
      <c r="P15" t="s">
        <v>138</v>
      </c>
      <c r="Q15">
        <v>1470</v>
      </c>
      <c r="R15">
        <f>ROUNDUP(Q15/SUM(Table3[Orders])*100,2)</f>
        <v>2.6999999999999997</v>
      </c>
      <c r="T15" t="s">
        <v>203</v>
      </c>
      <c r="U15">
        <v>891</v>
      </c>
      <c r="V15">
        <f>ROUNDUP(U15/SUM(Table7[Orders])*100,2)</f>
        <v>1.64</v>
      </c>
      <c r="X15" t="s">
        <v>78</v>
      </c>
      <c r="Y15">
        <v>1202</v>
      </c>
      <c r="Z15">
        <f>ROUNDUP(V15/SUM(Table8[Orders])*100,4)</f>
        <v>3.0999999999999999E-3</v>
      </c>
    </row>
    <row r="16" spans="2:26" x14ac:dyDescent="0.25">
      <c r="L16" t="s">
        <v>143</v>
      </c>
      <c r="M16">
        <v>4044</v>
      </c>
      <c r="N16">
        <f>ROUNDUP(M16/SUM(Table6[Orders])*100,2)</f>
        <v>7.41</v>
      </c>
      <c r="P16" t="s">
        <v>139</v>
      </c>
      <c r="Q16">
        <v>1439</v>
      </c>
      <c r="R16">
        <f>ROUNDUP(Q16/SUM(Table3[Orders])*100,2)</f>
        <v>2.6399999999999997</v>
      </c>
      <c r="T16" t="s">
        <v>204</v>
      </c>
      <c r="U16">
        <v>874</v>
      </c>
      <c r="V16">
        <f>ROUNDUP(U16/SUM(Table7[Orders])*100,2)</f>
        <v>1.61</v>
      </c>
      <c r="X16" t="s">
        <v>20</v>
      </c>
      <c r="Y16">
        <v>1181</v>
      </c>
      <c r="Z16">
        <f>ROUNDUP(V16/SUM(Table8[Orders])*100,4)</f>
        <v>2.9999999999999996E-3</v>
      </c>
    </row>
    <row r="17" spans="12:26" x14ac:dyDescent="0.25">
      <c r="L17" t="s">
        <v>182</v>
      </c>
      <c r="M17">
        <v>3387</v>
      </c>
      <c r="N17">
        <f>ROUNDUP(M17/SUM(Table6[Orders])*100,2)</f>
        <v>6.21</v>
      </c>
      <c r="P17" t="s">
        <v>140</v>
      </c>
      <c r="Q17">
        <v>1317</v>
      </c>
      <c r="R17">
        <f>ROUNDUP(Q17/SUM(Table3[Orders])*100,2)</f>
        <v>2.42</v>
      </c>
      <c r="T17" t="s">
        <v>205</v>
      </c>
      <c r="U17">
        <v>772</v>
      </c>
      <c r="V17">
        <f>ROUNDUP(U17/SUM(Table7[Orders])*100,2)</f>
        <v>1.42</v>
      </c>
      <c r="X17" t="s">
        <v>38</v>
      </c>
      <c r="Y17">
        <v>1177</v>
      </c>
      <c r="Z17">
        <f>ROUNDUP(V17/SUM(Table8[Orders])*100,4)</f>
        <v>2.6999999999999997E-3</v>
      </c>
    </row>
    <row r="18" spans="12:26" x14ac:dyDescent="0.25">
      <c r="L18" t="s">
        <v>183</v>
      </c>
      <c r="M18">
        <v>3385</v>
      </c>
      <c r="N18">
        <f>ROUNDUP(M18/SUM(Table6[Orders])*100,2)</f>
        <v>6.2</v>
      </c>
      <c r="P18" t="s">
        <v>141</v>
      </c>
      <c r="Q18">
        <v>1292</v>
      </c>
      <c r="R18">
        <f>ROUNDUP(Q18/SUM(Table3[Orders])*100,2)</f>
        <v>2.3699999999999997</v>
      </c>
      <c r="T18" t="s">
        <v>206</v>
      </c>
      <c r="U18">
        <v>764</v>
      </c>
      <c r="V18">
        <f>ROUNDUP(U18/SUM(Table7[Orders])*100,2)</f>
        <v>1.4</v>
      </c>
      <c r="X18" t="s">
        <v>15</v>
      </c>
      <c r="Y18">
        <v>1165</v>
      </c>
      <c r="Z18">
        <f>ROUNDUP(V18/SUM(Table8[Orders])*100,4)</f>
        <v>2.5999999999999999E-3</v>
      </c>
    </row>
    <row r="19" spans="12:26" x14ac:dyDescent="0.25">
      <c r="L19" t="s">
        <v>130</v>
      </c>
      <c r="M19">
        <v>3258</v>
      </c>
      <c r="N19">
        <f>ROUNDUP(M19/SUM(Table6[Orders])*100,2)</f>
        <v>5.97</v>
      </c>
      <c r="P19" t="s">
        <v>142</v>
      </c>
      <c r="Q19">
        <v>1264</v>
      </c>
      <c r="R19">
        <f>ROUNDUP(Q19/SUM(Table3[Orders])*100,2)</f>
        <v>2.3199999999999998</v>
      </c>
      <c r="T19" t="s">
        <v>207</v>
      </c>
      <c r="U19">
        <v>760</v>
      </c>
      <c r="V19">
        <f>ROUNDUP(U19/SUM(Table7[Orders])*100,2)</f>
        <v>1.4</v>
      </c>
      <c r="X19" t="s">
        <v>97</v>
      </c>
      <c r="Y19">
        <v>1161</v>
      </c>
      <c r="Z19">
        <f>ROUNDUP(V19/SUM(Table8[Orders])*100,4)</f>
        <v>2.5999999999999999E-3</v>
      </c>
    </row>
    <row r="20" spans="12:26" x14ac:dyDescent="0.25">
      <c r="L20" t="s">
        <v>184</v>
      </c>
      <c r="M20">
        <v>2830</v>
      </c>
      <c r="N20">
        <f>ROUNDUP(M20/SUM(Table6[Orders])*100,2)</f>
        <v>5.1899999999999995</v>
      </c>
      <c r="P20" t="s">
        <v>143</v>
      </c>
      <c r="Q20">
        <v>1252</v>
      </c>
      <c r="R20">
        <f>ROUNDUP(Q20/SUM(Table3[Orders])*100,2)</f>
        <v>2.2999999999999998</v>
      </c>
      <c r="T20" t="s">
        <v>208</v>
      </c>
      <c r="U20">
        <v>759</v>
      </c>
      <c r="V20">
        <f>ROUNDUP(U20/SUM(Table7[Orders])*100,2)</f>
        <v>1.4</v>
      </c>
      <c r="X20" t="s">
        <v>17</v>
      </c>
      <c r="Y20">
        <v>1149</v>
      </c>
      <c r="Z20">
        <f>ROUNDUP(V20/SUM(Table8[Orders])*100,4)</f>
        <v>2.5999999999999999E-3</v>
      </c>
    </row>
    <row r="21" spans="12:26" x14ac:dyDescent="0.25">
      <c r="L21" t="s">
        <v>185</v>
      </c>
      <c r="M21">
        <v>1608</v>
      </c>
      <c r="N21">
        <f>ROUNDUP(M21/SUM(Table6[Orders])*100,2)</f>
        <v>2.9499999999999997</v>
      </c>
      <c r="P21" t="s">
        <v>144</v>
      </c>
      <c r="Q21">
        <v>1100</v>
      </c>
      <c r="R21">
        <f>ROUNDUP(Q21/SUM(Table3[Orders])*100,2)</f>
        <v>2.0199999999999996</v>
      </c>
      <c r="T21" t="s">
        <v>209</v>
      </c>
      <c r="U21">
        <v>756</v>
      </c>
      <c r="V21">
        <f>ROUNDUP(U21/SUM(Table7[Orders])*100,2)</f>
        <v>1.39</v>
      </c>
      <c r="X21" t="s">
        <v>29</v>
      </c>
      <c r="Y21">
        <v>1124</v>
      </c>
      <c r="Z21">
        <f>ROUNDUP(V21/SUM(Table8[Orders])*100,4)</f>
        <v>2.5999999999999999E-3</v>
      </c>
    </row>
    <row r="22" spans="12:26" x14ac:dyDescent="0.25">
      <c r="L22" t="s">
        <v>186</v>
      </c>
      <c r="M22">
        <v>1541</v>
      </c>
      <c r="N22">
        <f>ROUNDUP(M22/SUM(Table6[Orders])*100,2)</f>
        <v>2.8299999999999996</v>
      </c>
      <c r="P22" t="s">
        <v>145</v>
      </c>
      <c r="Q22">
        <v>988</v>
      </c>
      <c r="R22">
        <f>ROUNDUP(Q22/SUM(Table3[Orders])*100,2)</f>
        <v>1.81</v>
      </c>
      <c r="T22" t="s">
        <v>210</v>
      </c>
      <c r="U22">
        <v>752</v>
      </c>
      <c r="V22">
        <f>ROUNDUP(U22/SUM(Table7[Orders])*100,2)</f>
        <v>1.3800000000000001</v>
      </c>
      <c r="X22" t="s">
        <v>64</v>
      </c>
      <c r="Y22">
        <v>995</v>
      </c>
      <c r="Z22">
        <f>ROUNDUP(V22/SUM(Table8[Orders])*100,4)</f>
        <v>2.5999999999999999E-3</v>
      </c>
    </row>
    <row r="23" spans="12:26" x14ac:dyDescent="0.25">
      <c r="L23" t="s">
        <v>187</v>
      </c>
      <c r="M23">
        <v>1264</v>
      </c>
      <c r="N23">
        <f>ROUNDUP(M23/SUM(Table6[Orders])*100,2)</f>
        <v>2.3199999999999998</v>
      </c>
      <c r="P23" t="s">
        <v>146</v>
      </c>
      <c r="Q23">
        <v>985</v>
      </c>
      <c r="R23">
        <f>ROUNDUP(Q23/SUM(Table3[Orders])*100,2)</f>
        <v>1.81</v>
      </c>
      <c r="T23" t="s">
        <v>211</v>
      </c>
      <c r="U23">
        <v>752</v>
      </c>
      <c r="V23">
        <f>ROUNDUP(U23/SUM(Table7[Orders])*100,2)</f>
        <v>1.3800000000000001</v>
      </c>
      <c r="X23" t="s">
        <v>51</v>
      </c>
      <c r="Y23">
        <v>993</v>
      </c>
      <c r="Z23">
        <f>ROUNDUP(V23/SUM(Table8[Orders])*100,4)</f>
        <v>2.5999999999999999E-3</v>
      </c>
    </row>
    <row r="24" spans="12:26" x14ac:dyDescent="0.25">
      <c r="L24" t="s">
        <v>146</v>
      </c>
      <c r="M24">
        <v>985</v>
      </c>
      <c r="N24">
        <f>ROUNDUP(M24/SUM(Table6[Orders])*100,2)</f>
        <v>1.81</v>
      </c>
      <c r="P24" t="s">
        <v>147</v>
      </c>
      <c r="Q24">
        <v>979</v>
      </c>
      <c r="R24">
        <f>ROUNDUP(Q24/SUM(Table3[Orders])*100,2)</f>
        <v>1.8</v>
      </c>
      <c r="T24" t="s">
        <v>212</v>
      </c>
      <c r="U24">
        <v>748</v>
      </c>
      <c r="V24">
        <f>ROUNDUP(U24/SUM(Table7[Orders])*100,2)</f>
        <v>1.37</v>
      </c>
      <c r="X24" t="s">
        <v>48</v>
      </c>
      <c r="Y24">
        <v>937</v>
      </c>
      <c r="Z24">
        <f>ROUNDUP(V24/SUM(Table8[Orders])*100,4)</f>
        <v>2.5999999999999999E-3</v>
      </c>
    </row>
    <row r="25" spans="12:26" x14ac:dyDescent="0.25">
      <c r="L25" t="s">
        <v>188</v>
      </c>
      <c r="M25">
        <v>733</v>
      </c>
      <c r="N25">
        <f>ROUNDUP(M25/SUM(Table6[Orders])*100,2)</f>
        <v>1.35</v>
      </c>
      <c r="P25" t="s">
        <v>148</v>
      </c>
      <c r="Q25">
        <v>922</v>
      </c>
      <c r="R25">
        <f>ROUNDUP(Q25/SUM(Table3[Orders])*100,2)</f>
        <v>1.69</v>
      </c>
      <c r="T25" t="s">
        <v>213</v>
      </c>
      <c r="U25">
        <v>727</v>
      </c>
      <c r="V25">
        <f>ROUNDUP(U25/SUM(Table7[Orders])*100,2)</f>
        <v>1.34</v>
      </c>
      <c r="X25" t="s">
        <v>90</v>
      </c>
      <c r="Y25">
        <v>912</v>
      </c>
      <c r="Z25">
        <f>ROUNDUP(V25/SUM(Table8[Orders])*100,4)</f>
        <v>2.4999999999999996E-3</v>
      </c>
    </row>
    <row r="26" spans="12:26" x14ac:dyDescent="0.25">
      <c r="L26" t="s">
        <v>153</v>
      </c>
      <c r="M26">
        <v>653</v>
      </c>
      <c r="N26">
        <f>ROUNDUP(M26/SUM(Table6[Orders])*100,2)</f>
        <v>1.2</v>
      </c>
      <c r="P26" t="s">
        <v>149</v>
      </c>
      <c r="Q26">
        <v>797</v>
      </c>
      <c r="R26">
        <f>ROUNDUP(Q26/SUM(Table3[Orders])*100,2)</f>
        <v>1.46</v>
      </c>
      <c r="T26" t="s">
        <v>214</v>
      </c>
      <c r="U26">
        <v>718</v>
      </c>
      <c r="V26">
        <f>ROUNDUP(U26/SUM(Table7[Orders])*100,2)</f>
        <v>1.32</v>
      </c>
      <c r="X26" t="s">
        <v>18</v>
      </c>
      <c r="Y26">
        <v>858</v>
      </c>
      <c r="Z26">
        <f>ROUNDUP(V26/SUM(Table8[Orders])*100,4)</f>
        <v>2.4999999999999996E-3</v>
      </c>
    </row>
    <row r="27" spans="12:26" x14ac:dyDescent="0.25">
      <c r="L27" t="s">
        <v>162</v>
      </c>
      <c r="M27">
        <v>419</v>
      </c>
      <c r="N27">
        <f>ROUNDUP(M27/SUM(Table6[Orders])*100,2)</f>
        <v>0.77</v>
      </c>
      <c r="P27" t="s">
        <v>150</v>
      </c>
      <c r="Q27">
        <v>733</v>
      </c>
      <c r="R27">
        <f>ROUNDUP(Q27/SUM(Table3[Orders])*100,2)</f>
        <v>1.35</v>
      </c>
      <c r="T27" t="s">
        <v>215</v>
      </c>
      <c r="U27">
        <v>711</v>
      </c>
      <c r="V27">
        <f>ROUNDUP(U27/SUM(Table7[Orders])*100,2)</f>
        <v>1.31</v>
      </c>
      <c r="X27" t="s">
        <v>23</v>
      </c>
      <c r="Y27">
        <v>840</v>
      </c>
      <c r="Z27">
        <f>ROUNDUP(V27/SUM(Table8[Orders])*100,4)</f>
        <v>2.3999999999999998E-3</v>
      </c>
    </row>
    <row r="28" spans="12:26" x14ac:dyDescent="0.25">
      <c r="L28" t="s">
        <v>132</v>
      </c>
      <c r="M28">
        <v>406</v>
      </c>
      <c r="N28">
        <f>ROUNDUP(M28/SUM(Table6[Orders])*100,2)</f>
        <v>0.75</v>
      </c>
      <c r="P28" t="s">
        <v>151</v>
      </c>
      <c r="Q28">
        <v>682</v>
      </c>
      <c r="R28">
        <f>ROUNDUP(Q28/SUM(Table3[Orders])*100,2)</f>
        <v>1.25</v>
      </c>
      <c r="T28" t="s">
        <v>216</v>
      </c>
      <c r="U28">
        <v>710</v>
      </c>
      <c r="V28">
        <f>ROUNDUP(U28/SUM(Table7[Orders])*100,2)</f>
        <v>1.31</v>
      </c>
      <c r="X28" t="s">
        <v>104</v>
      </c>
      <c r="Y28">
        <v>831</v>
      </c>
      <c r="Z28">
        <f>ROUNDUP(V28/SUM(Table8[Orders])*100,4)</f>
        <v>2.3999999999999998E-3</v>
      </c>
    </row>
    <row r="29" spans="12:26" x14ac:dyDescent="0.25">
      <c r="L29" t="s">
        <v>189</v>
      </c>
      <c r="M29">
        <v>310</v>
      </c>
      <c r="N29">
        <f>ROUNDUP(M29/SUM(Table6[Orders])*100,2)</f>
        <v>0.57000000000000006</v>
      </c>
      <c r="P29" t="s">
        <v>152</v>
      </c>
      <c r="Q29">
        <v>678</v>
      </c>
      <c r="R29">
        <f>ROUNDUP(Q29/SUM(Table3[Orders])*100,2)</f>
        <v>1.25</v>
      </c>
      <c r="T29" t="s">
        <v>217</v>
      </c>
      <c r="U29">
        <v>699</v>
      </c>
      <c r="V29">
        <f>ROUNDUP(U29/SUM(Table7[Orders])*100,2)</f>
        <v>1.29</v>
      </c>
      <c r="X29" t="s">
        <v>68</v>
      </c>
      <c r="Y29">
        <v>810</v>
      </c>
      <c r="Z29">
        <f>ROUNDUP(V29/SUM(Table8[Orders])*100,4)</f>
        <v>2.3999999999999998E-3</v>
      </c>
    </row>
    <row r="30" spans="12:26" x14ac:dyDescent="0.25">
      <c r="L30" t="s">
        <v>190</v>
      </c>
      <c r="M30">
        <v>264</v>
      </c>
      <c r="N30">
        <f>ROUNDUP(M30/SUM(Table6[Orders])*100,2)</f>
        <v>0.49</v>
      </c>
      <c r="P30" t="s">
        <v>153</v>
      </c>
      <c r="Q30">
        <v>653</v>
      </c>
      <c r="R30">
        <f>ROUNDUP(Q30/SUM(Table3[Orders])*100,2)</f>
        <v>1.2</v>
      </c>
      <c r="T30" t="s">
        <v>218</v>
      </c>
      <c r="U30">
        <v>682</v>
      </c>
      <c r="V30">
        <f>ROUNDUP(U30/SUM(Table7[Orders])*100,2)</f>
        <v>1.25</v>
      </c>
      <c r="X30" t="s">
        <v>27</v>
      </c>
      <c r="Y30">
        <v>791</v>
      </c>
      <c r="Z30">
        <f>ROUNDUP(V30/SUM(Table8[Orders])*100,4)</f>
        <v>2.3E-3</v>
      </c>
    </row>
    <row r="31" spans="12:26" x14ac:dyDescent="0.25">
      <c r="L31" t="s">
        <v>191</v>
      </c>
      <c r="M31">
        <v>261</v>
      </c>
      <c r="N31">
        <f>ROUNDUP(M31/SUM(Table6[Orders])*100,2)</f>
        <v>0.48</v>
      </c>
      <c r="P31" t="s">
        <v>154</v>
      </c>
      <c r="Q31">
        <v>619</v>
      </c>
      <c r="R31">
        <f>ROUNDUP(Q31/SUM(Table3[Orders])*100,2)</f>
        <v>1.1399999999999999</v>
      </c>
      <c r="T31" t="s">
        <v>219</v>
      </c>
      <c r="U31">
        <v>678</v>
      </c>
      <c r="V31">
        <f>ROUNDUP(U31/SUM(Table7[Orders])*100,2)</f>
        <v>1.25</v>
      </c>
      <c r="X31" t="s">
        <v>74</v>
      </c>
      <c r="Y31">
        <v>789</v>
      </c>
      <c r="Z31">
        <f>ROUNDUP(V31/SUM(Table8[Orders])*100,4)</f>
        <v>2.3E-3</v>
      </c>
    </row>
    <row r="32" spans="12:26" x14ac:dyDescent="0.25">
      <c r="L32" t="s">
        <v>140</v>
      </c>
      <c r="M32">
        <v>230</v>
      </c>
      <c r="N32">
        <f>ROUNDUP(M32/SUM(Table6[Orders])*100,2)</f>
        <v>0.43</v>
      </c>
      <c r="P32" t="s">
        <v>155</v>
      </c>
      <c r="Q32">
        <v>615</v>
      </c>
      <c r="R32">
        <f>ROUNDUP(Q32/SUM(Table3[Orders])*100,2)</f>
        <v>1.1300000000000001</v>
      </c>
      <c r="T32" t="s">
        <v>220</v>
      </c>
      <c r="U32">
        <v>671</v>
      </c>
      <c r="V32">
        <f>ROUNDUP(U32/SUM(Table7[Orders])*100,2)</f>
        <v>1.23</v>
      </c>
      <c r="X32" t="s">
        <v>46</v>
      </c>
      <c r="Y32">
        <v>785</v>
      </c>
      <c r="Z32">
        <f>ROUNDUP(V32/SUM(Table8[Orders])*100,4)</f>
        <v>2.3E-3</v>
      </c>
    </row>
    <row r="33" spans="16:26" x14ac:dyDescent="0.25">
      <c r="P33" t="s">
        <v>156</v>
      </c>
      <c r="Q33">
        <v>576</v>
      </c>
      <c r="R33">
        <f>ROUNDUP(Q33/SUM(Table3[Orders])*100,2)</f>
        <v>1.06</v>
      </c>
      <c r="T33" t="s">
        <v>221</v>
      </c>
      <c r="U33">
        <v>657</v>
      </c>
      <c r="V33">
        <f>ROUNDUP(U33/SUM(Table7[Orders])*100,2)</f>
        <v>1.21</v>
      </c>
      <c r="X33" t="s">
        <v>49</v>
      </c>
      <c r="Y33">
        <v>782</v>
      </c>
      <c r="Z33">
        <f>ROUNDUP(V33/SUM(Table8[Orders])*100,4)</f>
        <v>2.3E-3</v>
      </c>
    </row>
    <row r="34" spans="16:26" x14ac:dyDescent="0.25">
      <c r="P34" t="s">
        <v>157</v>
      </c>
      <c r="Q34">
        <v>563</v>
      </c>
      <c r="R34">
        <f>ROUNDUP(Q34/SUM(Table3[Orders])*100,2)</f>
        <v>1.04</v>
      </c>
      <c r="T34" t="s">
        <v>222</v>
      </c>
      <c r="U34">
        <v>654</v>
      </c>
      <c r="V34">
        <f>ROUNDUP(U34/SUM(Table7[Orders])*100,2)</f>
        <v>1.2</v>
      </c>
      <c r="X34" t="s">
        <v>88</v>
      </c>
      <c r="Y34">
        <v>772</v>
      </c>
      <c r="Z34">
        <f>ROUNDUP(V34/SUM(Table8[Orders])*100,4)</f>
        <v>2.1999999999999997E-3</v>
      </c>
    </row>
    <row r="35" spans="16:26" x14ac:dyDescent="0.25">
      <c r="P35" t="s">
        <v>158</v>
      </c>
      <c r="Q35">
        <v>554</v>
      </c>
      <c r="R35">
        <f>ROUNDUP(Q35/SUM(Table3[Orders])*100,2)</f>
        <v>1.02</v>
      </c>
      <c r="T35" t="s">
        <v>153</v>
      </c>
      <c r="U35">
        <v>653</v>
      </c>
      <c r="V35">
        <f>ROUNDUP(U35/SUM(Table7[Orders])*100,2)</f>
        <v>1.2</v>
      </c>
      <c r="X35" t="s">
        <v>57</v>
      </c>
      <c r="Y35">
        <v>762</v>
      </c>
      <c r="Z35">
        <f>ROUNDUP(V35/SUM(Table8[Orders])*100,4)</f>
        <v>2.1999999999999997E-3</v>
      </c>
    </row>
    <row r="36" spans="16:26" x14ac:dyDescent="0.25">
      <c r="P36" t="s">
        <v>159</v>
      </c>
      <c r="Q36">
        <v>518</v>
      </c>
      <c r="R36">
        <f>ROUNDUP(Q36/SUM(Table3[Orders])*100,2)</f>
        <v>0.95</v>
      </c>
      <c r="T36" t="s">
        <v>154</v>
      </c>
      <c r="U36">
        <v>619</v>
      </c>
      <c r="V36">
        <f>ROUNDUP(U36/SUM(Table7[Orders])*100,2)</f>
        <v>1.1399999999999999</v>
      </c>
      <c r="X36" t="s">
        <v>37</v>
      </c>
      <c r="Y36">
        <v>762</v>
      </c>
      <c r="Z36">
        <f>ROUNDUP(V36/SUM(Table8[Orders])*100,4)</f>
        <v>2.0999999999999999E-3</v>
      </c>
    </row>
    <row r="37" spans="16:26" x14ac:dyDescent="0.25">
      <c r="P37" t="s">
        <v>160</v>
      </c>
      <c r="Q37">
        <v>477</v>
      </c>
      <c r="R37">
        <f>ROUNDUP(Q37/SUM(Table3[Orders])*100,2)</f>
        <v>0.88</v>
      </c>
      <c r="T37" t="s">
        <v>223</v>
      </c>
      <c r="U37">
        <v>601</v>
      </c>
      <c r="V37">
        <f>ROUNDUP(U37/SUM(Table7[Orders])*100,2)</f>
        <v>1.1100000000000001</v>
      </c>
      <c r="X37" t="s">
        <v>106</v>
      </c>
      <c r="Y37">
        <v>739</v>
      </c>
      <c r="Z37">
        <f>ROUNDUP(V37/SUM(Table8[Orders])*100,4)</f>
        <v>2.0999999999999999E-3</v>
      </c>
    </row>
    <row r="38" spans="16:26" x14ac:dyDescent="0.25">
      <c r="P38" t="s">
        <v>161</v>
      </c>
      <c r="Q38">
        <v>431</v>
      </c>
      <c r="R38">
        <f>ROUNDUP(Q38/SUM(Table3[Orders])*100,2)</f>
        <v>0.79</v>
      </c>
      <c r="T38" t="s">
        <v>224</v>
      </c>
      <c r="U38">
        <v>594</v>
      </c>
      <c r="V38">
        <f>ROUNDUP(U38/SUM(Table7[Orders])*100,2)</f>
        <v>1.0900000000000001</v>
      </c>
      <c r="X38" t="s">
        <v>26</v>
      </c>
      <c r="Y38">
        <v>667</v>
      </c>
      <c r="Z38">
        <f>ROUNDUP(V38/SUM(Table8[Orders])*100,4)</f>
        <v>2E-3</v>
      </c>
    </row>
    <row r="39" spans="16:26" x14ac:dyDescent="0.25">
      <c r="P39" t="s">
        <v>162</v>
      </c>
      <c r="Q39">
        <v>419</v>
      </c>
      <c r="R39">
        <f>ROUNDUP(Q39/SUM(Table3[Orders])*100,2)</f>
        <v>0.77</v>
      </c>
      <c r="T39" t="s">
        <v>225</v>
      </c>
      <c r="U39">
        <v>580</v>
      </c>
      <c r="V39">
        <f>ROUNDUP(U39/SUM(Table7[Orders])*100,2)</f>
        <v>1.07</v>
      </c>
      <c r="X39" t="s">
        <v>25</v>
      </c>
      <c r="Y39">
        <v>649</v>
      </c>
      <c r="Z39">
        <f>ROUNDUP(V39/SUM(Table8[Orders])*100,4)</f>
        <v>2E-3</v>
      </c>
    </row>
    <row r="40" spans="16:26" x14ac:dyDescent="0.25">
      <c r="P40" t="s">
        <v>163</v>
      </c>
      <c r="Q40">
        <v>362</v>
      </c>
      <c r="R40">
        <f>ROUNDUP(Q40/SUM(Table3[Orders])*100,2)</f>
        <v>0.67</v>
      </c>
      <c r="T40" t="s">
        <v>226</v>
      </c>
      <c r="U40">
        <v>576</v>
      </c>
      <c r="V40">
        <f>ROUNDUP(U40/SUM(Table7[Orders])*100,2)</f>
        <v>1.06</v>
      </c>
      <c r="X40" t="s">
        <v>119</v>
      </c>
      <c r="Y40">
        <v>648</v>
      </c>
      <c r="Z40">
        <f>ROUNDUP(V40/SUM(Table8[Orders])*100,4)</f>
        <v>2E-3</v>
      </c>
    </row>
    <row r="41" spans="16:26" x14ac:dyDescent="0.25">
      <c r="P41" t="s">
        <v>164</v>
      </c>
      <c r="Q41">
        <v>337</v>
      </c>
      <c r="R41">
        <f>ROUNDUP(Q41/SUM(Table3[Orders])*100,2)</f>
        <v>0.62</v>
      </c>
      <c r="T41" t="s">
        <v>227</v>
      </c>
      <c r="U41">
        <v>563</v>
      </c>
      <c r="V41">
        <f>ROUNDUP(U41/SUM(Table7[Orders])*100,2)</f>
        <v>1.04</v>
      </c>
      <c r="X41" t="s">
        <v>43</v>
      </c>
      <c r="Y41">
        <v>629</v>
      </c>
      <c r="Z41">
        <f>ROUNDUP(V41/SUM(Table8[Orders])*100,4)</f>
        <v>2E-3</v>
      </c>
    </row>
    <row r="42" spans="16:26" x14ac:dyDescent="0.25">
      <c r="P42" t="s">
        <v>165</v>
      </c>
      <c r="Q42">
        <v>315</v>
      </c>
      <c r="R42">
        <f>ROUNDUP(Q42/SUM(Table3[Orders])*100,2)</f>
        <v>0.57999999999999996</v>
      </c>
      <c r="T42" t="s">
        <v>228</v>
      </c>
      <c r="U42">
        <v>554</v>
      </c>
      <c r="V42">
        <f>ROUNDUP(U42/SUM(Table7[Orders])*100,2)</f>
        <v>1.02</v>
      </c>
      <c r="X42" t="s">
        <v>59</v>
      </c>
      <c r="Y42">
        <v>619</v>
      </c>
      <c r="Z42">
        <f>ROUNDUP(V42/SUM(Table8[Orders])*100,4)</f>
        <v>1.9E-3</v>
      </c>
    </row>
    <row r="43" spans="16:26" x14ac:dyDescent="0.25">
      <c r="P43" t="s">
        <v>166</v>
      </c>
      <c r="Q43">
        <v>306</v>
      </c>
      <c r="R43">
        <f>ROUNDUP(Q43/SUM(Table3[Orders])*100,2)</f>
        <v>0.57000000000000006</v>
      </c>
      <c r="T43" t="s">
        <v>229</v>
      </c>
      <c r="U43">
        <v>554</v>
      </c>
      <c r="V43">
        <f>ROUNDUP(U43/SUM(Table7[Orders])*100,2)</f>
        <v>1.02</v>
      </c>
      <c r="X43" t="s">
        <v>82</v>
      </c>
      <c r="Y43">
        <v>613</v>
      </c>
      <c r="Z43">
        <f>ROUNDUP(V43/SUM(Table8[Orders])*100,4)</f>
        <v>1.9E-3</v>
      </c>
    </row>
    <row r="44" spans="16:26" x14ac:dyDescent="0.25">
      <c r="P44" t="s">
        <v>167</v>
      </c>
      <c r="Q44">
        <v>261</v>
      </c>
      <c r="R44">
        <f>ROUNDUP(Q44/SUM(Table3[Orders])*100,2)</f>
        <v>0.48</v>
      </c>
      <c r="T44" t="s">
        <v>230</v>
      </c>
      <c r="U44">
        <v>534</v>
      </c>
      <c r="V44">
        <f>ROUNDUP(U44/SUM(Table7[Orders])*100,2)</f>
        <v>0.98</v>
      </c>
      <c r="X44" t="s">
        <v>89</v>
      </c>
      <c r="Y44">
        <v>611</v>
      </c>
      <c r="Z44">
        <f>ROUNDUP(V44/SUM(Table8[Orders])*100,4)</f>
        <v>1.8E-3</v>
      </c>
    </row>
    <row r="45" spans="16:26" x14ac:dyDescent="0.25">
      <c r="P45" t="s">
        <v>168</v>
      </c>
      <c r="Q45">
        <v>231</v>
      </c>
      <c r="R45">
        <f>ROUNDUP(Q45/SUM(Table3[Orders])*100,2)</f>
        <v>0.43</v>
      </c>
      <c r="T45" t="s">
        <v>231</v>
      </c>
      <c r="U45">
        <v>533</v>
      </c>
      <c r="V45">
        <f>ROUNDUP(U45/SUM(Table7[Orders])*100,2)</f>
        <v>0.98</v>
      </c>
      <c r="X45" t="s">
        <v>66</v>
      </c>
      <c r="Y45">
        <v>608</v>
      </c>
      <c r="Z45">
        <f>ROUNDUP(V45/SUM(Table8[Orders])*100,4)</f>
        <v>1.8E-3</v>
      </c>
    </row>
    <row r="46" spans="16:26" x14ac:dyDescent="0.25">
      <c r="P46" t="s">
        <v>169</v>
      </c>
      <c r="Q46">
        <v>209</v>
      </c>
      <c r="R46">
        <f>ROUNDUP(Q46/SUM(Table3[Orders])*100,2)</f>
        <v>0.39</v>
      </c>
      <c r="T46" t="s">
        <v>232</v>
      </c>
      <c r="U46">
        <v>516</v>
      </c>
      <c r="V46">
        <f>ROUNDUP(U46/SUM(Table7[Orders])*100,2)</f>
        <v>0.95</v>
      </c>
      <c r="X46" t="s">
        <v>21</v>
      </c>
      <c r="Y46">
        <v>600</v>
      </c>
      <c r="Z46">
        <f>ROUNDUP(V46/SUM(Table8[Orders])*100,4)</f>
        <v>1.8E-3</v>
      </c>
    </row>
    <row r="47" spans="16:26" x14ac:dyDescent="0.25">
      <c r="P47" t="s">
        <v>170</v>
      </c>
      <c r="Q47">
        <v>175</v>
      </c>
      <c r="R47">
        <f>ROUNDUP(Q47/SUM(Table3[Orders])*100,2)</f>
        <v>0.33</v>
      </c>
      <c r="T47" t="s">
        <v>233</v>
      </c>
      <c r="U47">
        <v>506</v>
      </c>
      <c r="V47">
        <f>ROUNDUP(U47/SUM(Table7[Orders])*100,2)</f>
        <v>0.93</v>
      </c>
      <c r="X47" t="s">
        <v>77</v>
      </c>
      <c r="Y47">
        <v>572</v>
      </c>
      <c r="Z47">
        <f>ROUNDUP(V47/SUM(Table8[Orders])*100,4)</f>
        <v>1.8E-3</v>
      </c>
    </row>
    <row r="48" spans="16:26" x14ac:dyDescent="0.25">
      <c r="P48" t="s">
        <v>171</v>
      </c>
      <c r="Q48">
        <v>130</v>
      </c>
      <c r="R48">
        <f>ROUNDUP(Q48/SUM(Table3[Orders])*100,2)</f>
        <v>0.24000000000000002</v>
      </c>
      <c r="T48" t="s">
        <v>234</v>
      </c>
      <c r="U48">
        <v>489</v>
      </c>
      <c r="V48">
        <f>ROUNDUP(U48/SUM(Table7[Orders])*100,2)</f>
        <v>0.9</v>
      </c>
      <c r="X48" t="s">
        <v>31</v>
      </c>
      <c r="Y48">
        <v>570</v>
      </c>
      <c r="Z48">
        <f>ROUNDUP(V48/SUM(Table8[Orders])*100,4)</f>
        <v>1.7000000000000001E-3</v>
      </c>
    </row>
    <row r="49" spans="16:26" x14ac:dyDescent="0.25">
      <c r="P49" t="s">
        <v>172</v>
      </c>
      <c r="Q49">
        <v>120</v>
      </c>
      <c r="R49">
        <f>ROUNDUP(Q49/SUM(Table3[Orders])*100,2)</f>
        <v>0.22</v>
      </c>
      <c r="T49" t="s">
        <v>160</v>
      </c>
      <c r="U49">
        <v>477</v>
      </c>
      <c r="V49">
        <f>ROUNDUP(U49/SUM(Table7[Orders])*100,2)</f>
        <v>0.88</v>
      </c>
      <c r="X49" t="s">
        <v>34</v>
      </c>
      <c r="Y49">
        <v>566</v>
      </c>
      <c r="Z49">
        <f>ROUNDUP(V49/SUM(Table8[Orders])*100,4)</f>
        <v>1.7000000000000001E-3</v>
      </c>
    </row>
    <row r="50" spans="16:26" x14ac:dyDescent="0.25">
      <c r="T50" t="s">
        <v>235</v>
      </c>
      <c r="U50">
        <v>477</v>
      </c>
      <c r="V50">
        <f>ROUNDUP(U50/SUM(Table7[Orders])*100,2)</f>
        <v>0.88</v>
      </c>
      <c r="X50" t="s">
        <v>101</v>
      </c>
      <c r="Y50">
        <v>541</v>
      </c>
      <c r="Z50">
        <f>ROUNDUP(V50/SUM(Table8[Orders])*100,4)</f>
        <v>1.7000000000000001E-3</v>
      </c>
    </row>
    <row r="51" spans="16:26" x14ac:dyDescent="0.25">
      <c r="T51" t="s">
        <v>236</v>
      </c>
      <c r="U51">
        <v>475</v>
      </c>
      <c r="V51">
        <f>ROUNDUP(U51/SUM(Table7[Orders])*100,2)</f>
        <v>0.87</v>
      </c>
      <c r="X51" t="s">
        <v>118</v>
      </c>
      <c r="Y51">
        <v>527</v>
      </c>
      <c r="Z51">
        <f>ROUNDUP(V51/SUM(Table8[Orders])*100,4)</f>
        <v>1.6000000000000001E-3</v>
      </c>
    </row>
    <row r="52" spans="16:26" x14ac:dyDescent="0.25">
      <c r="T52" t="s">
        <v>237</v>
      </c>
      <c r="U52">
        <v>460</v>
      </c>
      <c r="V52">
        <f>ROUNDUP(U52/SUM(Table7[Orders])*100,2)</f>
        <v>0.85</v>
      </c>
      <c r="X52" t="s">
        <v>14</v>
      </c>
      <c r="Y52">
        <v>460</v>
      </c>
      <c r="Z52">
        <f>ROUNDUP(V52/SUM(Table8[Orders])*100,4)</f>
        <v>1.6000000000000001E-3</v>
      </c>
    </row>
    <row r="53" spans="16:26" x14ac:dyDescent="0.25">
      <c r="T53" t="s">
        <v>238</v>
      </c>
      <c r="U53">
        <v>456</v>
      </c>
      <c r="V53">
        <f>ROUNDUP(U53/SUM(Table7[Orders])*100,2)</f>
        <v>0.84</v>
      </c>
      <c r="X53" t="s">
        <v>11</v>
      </c>
      <c r="Y53">
        <v>450</v>
      </c>
      <c r="Z53">
        <f>ROUNDUP(V53/SUM(Table8[Orders])*100,4)</f>
        <v>1.6000000000000001E-3</v>
      </c>
    </row>
    <row r="54" spans="16:26" x14ac:dyDescent="0.25">
      <c r="T54" t="s">
        <v>239</v>
      </c>
      <c r="U54">
        <v>443</v>
      </c>
      <c r="V54">
        <f>ROUNDUP(U54/SUM(Table7[Orders])*100,2)</f>
        <v>0.82000000000000006</v>
      </c>
      <c r="X54" t="s">
        <v>96</v>
      </c>
      <c r="Y54">
        <v>433</v>
      </c>
      <c r="Z54">
        <f>ROUNDUP(V54/SUM(Table8[Orders])*100,4)</f>
        <v>1.6000000000000001E-3</v>
      </c>
    </row>
    <row r="55" spans="16:26" x14ac:dyDescent="0.25">
      <c r="T55" t="s">
        <v>240</v>
      </c>
      <c r="U55">
        <v>439</v>
      </c>
      <c r="V55">
        <f>ROUNDUP(U55/SUM(Table7[Orders])*100,2)</f>
        <v>0.81</v>
      </c>
      <c r="X55" t="s">
        <v>47</v>
      </c>
      <c r="Y55">
        <v>406</v>
      </c>
      <c r="Z55">
        <f>ROUNDUP(V55/SUM(Table8[Orders])*100,4)</f>
        <v>1.5E-3</v>
      </c>
    </row>
    <row r="56" spans="16:26" x14ac:dyDescent="0.25">
      <c r="T56" t="s">
        <v>241</v>
      </c>
      <c r="U56">
        <v>431</v>
      </c>
      <c r="V56">
        <f>ROUNDUP(U56/SUM(Table7[Orders])*100,2)</f>
        <v>0.79</v>
      </c>
      <c r="X56" t="s">
        <v>113</v>
      </c>
      <c r="Y56">
        <v>398</v>
      </c>
      <c r="Z56">
        <f>ROUNDUP(V56/SUM(Table8[Orders])*100,4)</f>
        <v>1.5E-3</v>
      </c>
    </row>
    <row r="57" spans="16:26" x14ac:dyDescent="0.25">
      <c r="T57" t="s">
        <v>242</v>
      </c>
      <c r="U57">
        <v>431</v>
      </c>
      <c r="V57">
        <f>ROUNDUP(U57/SUM(Table7[Orders])*100,2)</f>
        <v>0.79</v>
      </c>
      <c r="X57" t="s">
        <v>45</v>
      </c>
      <c r="Y57">
        <v>364</v>
      </c>
      <c r="Z57">
        <f>ROUNDUP(V57/SUM(Table8[Orders])*100,4)</f>
        <v>1.5E-3</v>
      </c>
    </row>
    <row r="58" spans="16:26" x14ac:dyDescent="0.25">
      <c r="T58" t="s">
        <v>243</v>
      </c>
      <c r="U58">
        <v>406</v>
      </c>
      <c r="V58">
        <f>ROUNDUP(U58/SUM(Table7[Orders])*100,2)</f>
        <v>0.75</v>
      </c>
      <c r="X58" t="s">
        <v>81</v>
      </c>
      <c r="Y58">
        <v>350</v>
      </c>
      <c r="Z58">
        <f>ROUNDUP(V58/SUM(Table8[Orders])*100,4)</f>
        <v>1.4E-3</v>
      </c>
    </row>
    <row r="59" spans="16:26" x14ac:dyDescent="0.25">
      <c r="T59" t="s">
        <v>244</v>
      </c>
      <c r="U59">
        <v>381</v>
      </c>
      <c r="V59">
        <f>ROUNDUP(U59/SUM(Table7[Orders])*100,2)</f>
        <v>0.7</v>
      </c>
      <c r="X59" t="s">
        <v>60</v>
      </c>
      <c r="Y59">
        <v>273</v>
      </c>
      <c r="Z59">
        <f>ROUNDUP(V59/SUM(Table8[Orders])*100,4)</f>
        <v>1.2999999999999999E-3</v>
      </c>
    </row>
    <row r="60" spans="16:26" x14ac:dyDescent="0.25">
      <c r="T60" t="s">
        <v>245</v>
      </c>
      <c r="U60">
        <v>376</v>
      </c>
      <c r="V60">
        <f>ROUNDUP(U60/SUM(Table7[Orders])*100,2)</f>
        <v>0.69000000000000006</v>
      </c>
      <c r="X60" t="s">
        <v>85</v>
      </c>
      <c r="Y60">
        <v>269</v>
      </c>
      <c r="Z60">
        <f>ROUNDUP(V60/SUM(Table8[Orders])*100,4)</f>
        <v>1.2999999999999999E-3</v>
      </c>
    </row>
    <row r="61" spans="16:26" x14ac:dyDescent="0.25">
      <c r="T61" t="s">
        <v>246</v>
      </c>
      <c r="U61">
        <v>362</v>
      </c>
      <c r="V61">
        <f>ROUNDUP(U61/SUM(Table7[Orders])*100,2)</f>
        <v>0.67</v>
      </c>
      <c r="X61" t="s">
        <v>32</v>
      </c>
      <c r="Y61">
        <v>258</v>
      </c>
      <c r="Z61">
        <f>ROUNDUP(V61/SUM(Table8[Orders])*100,4)</f>
        <v>1.2999999999999999E-3</v>
      </c>
    </row>
    <row r="62" spans="16:26" x14ac:dyDescent="0.25">
      <c r="T62" t="s">
        <v>247</v>
      </c>
      <c r="U62">
        <v>358</v>
      </c>
      <c r="V62">
        <f>ROUNDUP(U62/SUM(Table7[Orders])*100,2)</f>
        <v>0.66</v>
      </c>
      <c r="X62" t="s">
        <v>103</v>
      </c>
      <c r="Y62">
        <v>254</v>
      </c>
      <c r="Z62">
        <f>ROUNDUP(V62/SUM(Table8[Orders])*100,4)</f>
        <v>1.2999999999999999E-3</v>
      </c>
    </row>
    <row r="63" spans="16:26" x14ac:dyDescent="0.25">
      <c r="T63" t="s">
        <v>248</v>
      </c>
      <c r="U63">
        <v>340</v>
      </c>
      <c r="V63">
        <f>ROUNDUP(U63/SUM(Table7[Orders])*100,2)</f>
        <v>0.63</v>
      </c>
      <c r="X63" t="s">
        <v>112</v>
      </c>
      <c r="Y63">
        <v>250</v>
      </c>
      <c r="Z63">
        <f>ROUNDUP(V63/SUM(Table8[Orders])*100,4)</f>
        <v>1.2000000000000001E-3</v>
      </c>
    </row>
    <row r="64" spans="16:26" x14ac:dyDescent="0.25">
      <c r="T64" t="s">
        <v>249</v>
      </c>
      <c r="U64">
        <v>338</v>
      </c>
      <c r="V64">
        <f>ROUNDUP(U64/SUM(Table7[Orders])*100,2)</f>
        <v>0.62</v>
      </c>
      <c r="X64" t="s">
        <v>91</v>
      </c>
      <c r="Y64">
        <v>249</v>
      </c>
      <c r="Z64">
        <f>ROUNDUP(V64/SUM(Table8[Orders])*100,4)</f>
        <v>1.2000000000000001E-3</v>
      </c>
    </row>
    <row r="65" spans="20:26" x14ac:dyDescent="0.25">
      <c r="T65" t="s">
        <v>250</v>
      </c>
      <c r="U65">
        <v>337</v>
      </c>
      <c r="V65">
        <f>ROUNDUP(U65/SUM(Table7[Orders])*100,2)</f>
        <v>0.62</v>
      </c>
      <c r="X65" t="s">
        <v>62</v>
      </c>
      <c r="Y65">
        <v>247</v>
      </c>
      <c r="Z65">
        <f>ROUNDUP(V65/SUM(Table8[Orders])*100,4)</f>
        <v>1.2000000000000001E-3</v>
      </c>
    </row>
    <row r="66" spans="20:26" x14ac:dyDescent="0.25">
      <c r="T66" t="s">
        <v>251</v>
      </c>
      <c r="U66">
        <v>331</v>
      </c>
      <c r="V66">
        <f>ROUNDUP(U66/SUM(Table7[Orders])*100,2)</f>
        <v>0.61</v>
      </c>
      <c r="X66" t="s">
        <v>110</v>
      </c>
      <c r="Y66">
        <v>244</v>
      </c>
      <c r="Z66">
        <f>ROUNDUP(V66/SUM(Table8[Orders])*100,4)</f>
        <v>1.2000000000000001E-3</v>
      </c>
    </row>
    <row r="67" spans="20:26" x14ac:dyDescent="0.25">
      <c r="T67" t="s">
        <v>252</v>
      </c>
      <c r="U67">
        <v>321</v>
      </c>
      <c r="V67">
        <f>ROUNDUP(U67/SUM(Table7[Orders])*100,2)</f>
        <v>0.59</v>
      </c>
      <c r="X67" t="s">
        <v>87</v>
      </c>
      <c r="Y67">
        <v>231</v>
      </c>
      <c r="Z67">
        <f>ROUNDUP(V67/SUM(Table8[Orders])*100,4)</f>
        <v>1.1000000000000001E-3</v>
      </c>
    </row>
    <row r="68" spans="20:26" x14ac:dyDescent="0.25">
      <c r="T68" t="s">
        <v>253</v>
      </c>
      <c r="U68">
        <v>321</v>
      </c>
      <c r="V68">
        <f>ROUNDUP(U68/SUM(Table7[Orders])*100,2)</f>
        <v>0.59</v>
      </c>
      <c r="X68" t="s">
        <v>79</v>
      </c>
      <c r="Y68">
        <v>214</v>
      </c>
      <c r="Z68">
        <f>ROUNDUP(V68/SUM(Table8[Orders])*100,4)</f>
        <v>1.1000000000000001E-3</v>
      </c>
    </row>
    <row r="69" spans="20:26" x14ac:dyDescent="0.25">
      <c r="T69" t="s">
        <v>254</v>
      </c>
      <c r="U69">
        <v>316</v>
      </c>
      <c r="V69">
        <f>ROUNDUP(U69/SUM(Table7[Orders])*100,2)</f>
        <v>0.57999999999999996</v>
      </c>
      <c r="X69" t="s">
        <v>30</v>
      </c>
      <c r="Y69">
        <v>210</v>
      </c>
      <c r="Z69">
        <f>ROUNDUP(V69/SUM(Table8[Orders])*100,4)</f>
        <v>1.1000000000000001E-3</v>
      </c>
    </row>
    <row r="70" spans="20:26" x14ac:dyDescent="0.25">
      <c r="T70" t="s">
        <v>255</v>
      </c>
      <c r="U70">
        <v>315</v>
      </c>
      <c r="V70">
        <f>ROUNDUP(U70/SUM(Table7[Orders])*100,2)</f>
        <v>0.57999999999999996</v>
      </c>
      <c r="X70" t="s">
        <v>53</v>
      </c>
      <c r="Y70">
        <v>207</v>
      </c>
      <c r="Z70">
        <f>ROUNDUP(V70/SUM(Table8[Orders])*100,4)</f>
        <v>1.1000000000000001E-3</v>
      </c>
    </row>
    <row r="71" spans="20:26" x14ac:dyDescent="0.25">
      <c r="T71" t="s">
        <v>166</v>
      </c>
      <c r="U71">
        <v>306</v>
      </c>
      <c r="V71">
        <f>ROUNDUP(U71/SUM(Table7[Orders])*100,2)</f>
        <v>0.57000000000000006</v>
      </c>
      <c r="X71" t="s">
        <v>58</v>
      </c>
      <c r="Y71">
        <v>203</v>
      </c>
      <c r="Z71">
        <f>ROUNDUP(V71/SUM(Table8[Orders])*100,4)</f>
        <v>1.1000000000000001E-3</v>
      </c>
    </row>
    <row r="72" spans="20:26" x14ac:dyDescent="0.25">
      <c r="T72" t="s">
        <v>256</v>
      </c>
      <c r="U72">
        <v>276</v>
      </c>
      <c r="V72">
        <f>ROUNDUP(U72/SUM(Table7[Orders])*100,2)</f>
        <v>0.51</v>
      </c>
      <c r="X72" t="s">
        <v>70</v>
      </c>
      <c r="Y72">
        <v>203</v>
      </c>
      <c r="Z72">
        <f>ROUNDUP(V72/SUM(Table8[Orders])*100,4)</f>
        <v>1E-3</v>
      </c>
    </row>
    <row r="73" spans="20:26" x14ac:dyDescent="0.25">
      <c r="T73" t="s">
        <v>257</v>
      </c>
      <c r="U73">
        <v>267</v>
      </c>
      <c r="V73">
        <f>ROUNDUP(U73/SUM(Table7[Orders])*100,2)</f>
        <v>0.49</v>
      </c>
      <c r="X73" t="s">
        <v>73</v>
      </c>
      <c r="Y73">
        <v>200</v>
      </c>
      <c r="Z73">
        <f>ROUNDUP(V73/SUM(Table8[Orders])*100,4)</f>
        <v>9.0000000000000008E-4</v>
      </c>
    </row>
    <row r="74" spans="20:26" x14ac:dyDescent="0.25">
      <c r="T74" t="s">
        <v>258</v>
      </c>
      <c r="U74">
        <v>264</v>
      </c>
      <c r="V74">
        <f>ROUNDUP(U74/SUM(Table7[Orders])*100,2)</f>
        <v>0.49</v>
      </c>
      <c r="X74" t="s">
        <v>36</v>
      </c>
      <c r="Y74">
        <v>195</v>
      </c>
      <c r="Z74">
        <f>ROUNDUP(V74/SUM(Table8[Orders])*100,4)</f>
        <v>9.0000000000000008E-4</v>
      </c>
    </row>
    <row r="75" spans="20:26" x14ac:dyDescent="0.25">
      <c r="T75" t="s">
        <v>259</v>
      </c>
      <c r="U75">
        <v>263</v>
      </c>
      <c r="V75">
        <f>ROUNDUP(U75/SUM(Table7[Orders])*100,2)</f>
        <v>0.49</v>
      </c>
      <c r="X75" t="s">
        <v>99</v>
      </c>
      <c r="Y75">
        <v>189</v>
      </c>
      <c r="Z75">
        <f>ROUNDUP(V75/SUM(Table8[Orders])*100,4)</f>
        <v>9.0000000000000008E-4</v>
      </c>
    </row>
    <row r="76" spans="20:26" x14ac:dyDescent="0.25">
      <c r="T76" t="s">
        <v>260</v>
      </c>
      <c r="U76">
        <v>261</v>
      </c>
      <c r="V76">
        <f>ROUNDUP(U76/SUM(Table7[Orders])*100,2)</f>
        <v>0.48</v>
      </c>
      <c r="X76" t="s">
        <v>50</v>
      </c>
      <c r="Y76">
        <v>172</v>
      </c>
      <c r="Z76">
        <f>ROUNDUP(V76/SUM(Table8[Orders])*100,4)</f>
        <v>9.0000000000000008E-4</v>
      </c>
    </row>
    <row r="77" spans="20:26" x14ac:dyDescent="0.25">
      <c r="T77" t="s">
        <v>261</v>
      </c>
      <c r="U77">
        <v>261</v>
      </c>
      <c r="V77">
        <f>ROUNDUP(U77/SUM(Table7[Orders])*100,2)</f>
        <v>0.48</v>
      </c>
      <c r="X77" t="s">
        <v>39</v>
      </c>
      <c r="Y77">
        <v>162</v>
      </c>
      <c r="Z77">
        <f>ROUNDUP(V77/SUM(Table8[Orders])*100,4)</f>
        <v>9.0000000000000008E-4</v>
      </c>
    </row>
    <row r="78" spans="20:26" x14ac:dyDescent="0.25">
      <c r="T78" t="s">
        <v>262</v>
      </c>
      <c r="U78">
        <v>248</v>
      </c>
      <c r="V78">
        <f>ROUNDUP(U78/SUM(Table7[Orders])*100,2)</f>
        <v>0.46</v>
      </c>
      <c r="X78" t="s">
        <v>40</v>
      </c>
      <c r="Y78">
        <v>158</v>
      </c>
      <c r="Z78">
        <f>ROUNDUP(V78/SUM(Table8[Orders])*100,4)</f>
        <v>9.0000000000000008E-4</v>
      </c>
    </row>
    <row r="79" spans="20:26" x14ac:dyDescent="0.25">
      <c r="T79" t="s">
        <v>263</v>
      </c>
      <c r="U79">
        <v>239</v>
      </c>
      <c r="V79">
        <f>ROUNDUP(U79/SUM(Table7[Orders])*100,2)</f>
        <v>0.44</v>
      </c>
      <c r="X79" t="s">
        <v>94</v>
      </c>
      <c r="Y79">
        <v>154</v>
      </c>
      <c r="Z79">
        <f>ROUNDUP(V79/SUM(Table8[Orders])*100,4)</f>
        <v>9.0000000000000008E-4</v>
      </c>
    </row>
    <row r="80" spans="20:26" x14ac:dyDescent="0.25">
      <c r="T80" t="s">
        <v>264</v>
      </c>
      <c r="U80">
        <v>231</v>
      </c>
      <c r="V80">
        <f>ROUNDUP(U80/SUM(Table7[Orders])*100,2)</f>
        <v>0.43</v>
      </c>
      <c r="X80" t="s">
        <v>98</v>
      </c>
      <c r="Y80">
        <v>148</v>
      </c>
      <c r="Z80">
        <f>ROUNDUP(V80/SUM(Table8[Orders])*100,4)</f>
        <v>8.0000000000000004E-4</v>
      </c>
    </row>
    <row r="81" spans="20:26" x14ac:dyDescent="0.25">
      <c r="T81" t="s">
        <v>265</v>
      </c>
      <c r="U81">
        <v>230</v>
      </c>
      <c r="V81">
        <f>ROUNDUP(U81/SUM(Table7[Orders])*100,2)</f>
        <v>0.43</v>
      </c>
      <c r="X81" t="s">
        <v>108</v>
      </c>
      <c r="Y81">
        <v>146</v>
      </c>
      <c r="Z81">
        <f>ROUNDUP(V81/SUM(Table8[Orders])*100,4)</f>
        <v>8.0000000000000004E-4</v>
      </c>
    </row>
    <row r="82" spans="20:26" x14ac:dyDescent="0.25">
      <c r="T82" t="s">
        <v>266</v>
      </c>
      <c r="U82">
        <v>221</v>
      </c>
      <c r="V82">
        <f>ROUNDUP(U82/SUM(Table7[Orders])*100,2)</f>
        <v>0.41000000000000003</v>
      </c>
      <c r="X82" t="s">
        <v>44</v>
      </c>
      <c r="Y82">
        <v>145</v>
      </c>
      <c r="Z82">
        <f>ROUNDUP(V82/SUM(Table8[Orders])*100,4)</f>
        <v>8.0000000000000004E-4</v>
      </c>
    </row>
    <row r="83" spans="20:26" x14ac:dyDescent="0.25">
      <c r="T83" t="s">
        <v>267</v>
      </c>
      <c r="U83">
        <v>209</v>
      </c>
      <c r="V83">
        <f>ROUNDUP(U83/SUM(Table7[Orders])*100,2)</f>
        <v>0.39</v>
      </c>
      <c r="X83" t="s">
        <v>33</v>
      </c>
      <c r="Y83">
        <v>136</v>
      </c>
      <c r="Z83">
        <f>ROUNDUP(V83/SUM(Table8[Orders])*100,4)</f>
        <v>8.0000000000000004E-4</v>
      </c>
    </row>
    <row r="84" spans="20:26" x14ac:dyDescent="0.25">
      <c r="T84" t="s">
        <v>268</v>
      </c>
      <c r="U84">
        <v>206</v>
      </c>
      <c r="V84">
        <f>ROUNDUP(U84/SUM(Table7[Orders])*100,2)</f>
        <v>0.38</v>
      </c>
      <c r="X84" t="s">
        <v>111</v>
      </c>
      <c r="Y84">
        <v>125</v>
      </c>
      <c r="Z84">
        <f>ROUNDUP(V84/SUM(Table8[Orders])*100,4)</f>
        <v>6.9999999999999999E-4</v>
      </c>
    </row>
    <row r="85" spans="20:26" x14ac:dyDescent="0.25">
      <c r="T85" t="s">
        <v>269</v>
      </c>
      <c r="U85">
        <v>198</v>
      </c>
      <c r="V85">
        <f>ROUNDUP(U85/SUM(Table7[Orders])*100,2)</f>
        <v>0.37</v>
      </c>
      <c r="X85" t="s">
        <v>22</v>
      </c>
      <c r="Y85">
        <v>107</v>
      </c>
      <c r="Z85">
        <f>ROUNDUP(V85/SUM(Table8[Orders])*100,4)</f>
        <v>6.9999999999999999E-4</v>
      </c>
    </row>
    <row r="86" spans="20:26" x14ac:dyDescent="0.25">
      <c r="T86" t="s">
        <v>270</v>
      </c>
      <c r="U86">
        <v>196</v>
      </c>
      <c r="V86">
        <f>ROUNDUP(U86/SUM(Table7[Orders])*100,2)</f>
        <v>0.36</v>
      </c>
      <c r="X86" t="s">
        <v>72</v>
      </c>
      <c r="Y86">
        <v>103</v>
      </c>
      <c r="Z86">
        <f>ROUNDUP(V86/SUM(Table8[Orders])*100,4)</f>
        <v>6.9999999999999999E-4</v>
      </c>
    </row>
    <row r="87" spans="20:26" x14ac:dyDescent="0.25">
      <c r="T87" t="s">
        <v>271</v>
      </c>
      <c r="U87">
        <v>185</v>
      </c>
      <c r="V87">
        <f>ROUNDUP(U87/SUM(Table7[Orders])*100,2)</f>
        <v>0.34</v>
      </c>
      <c r="X87" t="s">
        <v>84</v>
      </c>
      <c r="Y87">
        <v>103</v>
      </c>
      <c r="Z87">
        <f>ROUNDUP(V87/SUM(Table8[Orders])*100,4)</f>
        <v>6.9999999999999999E-4</v>
      </c>
    </row>
    <row r="88" spans="20:26" x14ac:dyDescent="0.25">
      <c r="T88" t="s">
        <v>272</v>
      </c>
      <c r="U88">
        <v>176</v>
      </c>
      <c r="V88">
        <f>ROUNDUP(U88/SUM(Table7[Orders])*100,2)</f>
        <v>0.33</v>
      </c>
      <c r="X88" t="s">
        <v>69</v>
      </c>
      <c r="Y88">
        <v>100</v>
      </c>
      <c r="Z88">
        <f>ROUNDUP(V88/SUM(Table8[Orders])*100,4)</f>
        <v>6.9999999999999999E-4</v>
      </c>
    </row>
    <row r="89" spans="20:26" x14ac:dyDescent="0.25">
      <c r="T89" t="s">
        <v>273</v>
      </c>
      <c r="U89">
        <v>175</v>
      </c>
      <c r="V89">
        <f>ROUNDUP(U89/SUM(Table7[Orders])*100,2)</f>
        <v>0.33</v>
      </c>
      <c r="X89" t="s">
        <v>117</v>
      </c>
      <c r="Y89">
        <v>92</v>
      </c>
      <c r="Z89">
        <f>ROUNDUP(V89/SUM(Table8[Orders])*100,4)</f>
        <v>6.9999999999999999E-4</v>
      </c>
    </row>
    <row r="90" spans="20:26" x14ac:dyDescent="0.25">
      <c r="T90" t="s">
        <v>274</v>
      </c>
      <c r="U90">
        <v>169</v>
      </c>
      <c r="V90">
        <f>ROUNDUP(U90/SUM(Table7[Orders])*100,2)</f>
        <v>0.31</v>
      </c>
      <c r="X90" t="s">
        <v>83</v>
      </c>
      <c r="Y90">
        <v>81</v>
      </c>
      <c r="Z90">
        <f>ROUNDUP(V90/SUM(Table8[Orders])*100,4)</f>
        <v>6.0000000000000006E-4</v>
      </c>
    </row>
    <row r="91" spans="20:26" x14ac:dyDescent="0.25">
      <c r="T91" t="s">
        <v>275</v>
      </c>
      <c r="U91">
        <v>161</v>
      </c>
      <c r="V91">
        <f>ROUNDUP(U91/SUM(Table7[Orders])*100,2)</f>
        <v>0.3</v>
      </c>
      <c r="X91" t="s">
        <v>80</v>
      </c>
      <c r="Y91">
        <v>75</v>
      </c>
      <c r="Z91">
        <f>ROUNDUP(V91/SUM(Table8[Orders])*100,4)</f>
        <v>6.0000000000000006E-4</v>
      </c>
    </row>
    <row r="92" spans="20:26" x14ac:dyDescent="0.25">
      <c r="T92" t="s">
        <v>276</v>
      </c>
      <c r="U92">
        <v>158</v>
      </c>
      <c r="V92">
        <f>ROUNDUP(U92/SUM(Table7[Orders])*100,2)</f>
        <v>0.29000000000000004</v>
      </c>
      <c r="X92" t="s">
        <v>115</v>
      </c>
      <c r="Y92">
        <v>72</v>
      </c>
      <c r="Z92">
        <f>ROUNDUP(V92/SUM(Table8[Orders])*100,4)</f>
        <v>6.0000000000000006E-4</v>
      </c>
    </row>
    <row r="93" spans="20:26" x14ac:dyDescent="0.25">
      <c r="T93" t="s">
        <v>277</v>
      </c>
      <c r="U93">
        <v>150</v>
      </c>
      <c r="V93">
        <f>ROUNDUP(U93/SUM(Table7[Orders])*100,2)</f>
        <v>0.28000000000000003</v>
      </c>
      <c r="X93" t="s">
        <v>107</v>
      </c>
      <c r="Y93">
        <v>72</v>
      </c>
      <c r="Z93">
        <f>ROUNDUP(V93/SUM(Table8[Orders])*100,4)</f>
        <v>6.0000000000000006E-4</v>
      </c>
    </row>
    <row r="94" spans="20:26" x14ac:dyDescent="0.25">
      <c r="T94" t="s">
        <v>278</v>
      </c>
      <c r="U94">
        <v>137</v>
      </c>
      <c r="V94">
        <f>ROUNDUP(U94/SUM(Table7[Orders])*100,2)</f>
        <v>0.26</v>
      </c>
      <c r="X94" t="s">
        <v>10</v>
      </c>
      <c r="Y94">
        <v>71</v>
      </c>
      <c r="Z94">
        <f>ROUNDUP(V94/SUM(Table8[Orders])*100,4)</f>
        <v>5.0000000000000001E-4</v>
      </c>
    </row>
    <row r="95" spans="20:26" x14ac:dyDescent="0.25">
      <c r="T95" t="s">
        <v>279</v>
      </c>
      <c r="U95">
        <v>130</v>
      </c>
      <c r="V95">
        <f>ROUNDUP(U95/SUM(Table7[Orders])*100,2)</f>
        <v>0.24000000000000002</v>
      </c>
      <c r="X95" t="s">
        <v>56</v>
      </c>
      <c r="Y95">
        <v>59</v>
      </c>
      <c r="Z95">
        <f>ROUNDUP(V95/SUM(Table8[Orders])*100,4)</f>
        <v>5.0000000000000001E-4</v>
      </c>
    </row>
    <row r="96" spans="20:26" x14ac:dyDescent="0.25">
      <c r="T96" t="s">
        <v>280</v>
      </c>
      <c r="U96">
        <v>121</v>
      </c>
      <c r="V96">
        <f>ROUNDUP(U96/SUM(Table7[Orders])*100,2)</f>
        <v>0.23</v>
      </c>
      <c r="X96" t="s">
        <v>61</v>
      </c>
      <c r="Y96">
        <v>56</v>
      </c>
      <c r="Z96">
        <f>ROUNDUP(V96/SUM(Table8[Orders])*100,4)</f>
        <v>5.0000000000000001E-4</v>
      </c>
    </row>
    <row r="97" spans="20:26" x14ac:dyDescent="0.25">
      <c r="T97" t="s">
        <v>281</v>
      </c>
      <c r="U97">
        <v>120</v>
      </c>
      <c r="V97">
        <f>ROUNDUP(U97/SUM(Table7[Orders])*100,2)</f>
        <v>0.22</v>
      </c>
      <c r="X97" t="s">
        <v>100</v>
      </c>
      <c r="Y97">
        <v>51</v>
      </c>
      <c r="Z97">
        <f>ROUNDUP(V97/SUM(Table8[Orders])*100,4)</f>
        <v>5.0000000000000001E-4</v>
      </c>
    </row>
    <row r="98" spans="20:26" x14ac:dyDescent="0.25">
      <c r="T98" t="s">
        <v>282</v>
      </c>
      <c r="U98">
        <v>109</v>
      </c>
      <c r="V98">
        <f>ROUNDUP(U98/SUM(Table7[Orders])*100,2)</f>
        <v>0.2</v>
      </c>
      <c r="X98" t="s">
        <v>114</v>
      </c>
      <c r="Y98">
        <v>50</v>
      </c>
      <c r="Z98">
        <f>ROUNDUP(V98/SUM(Table8[Orders])*100,4)</f>
        <v>3.9999999999999996E-4</v>
      </c>
    </row>
    <row r="99" spans="20:26" x14ac:dyDescent="0.25">
      <c r="T99" t="s">
        <v>283</v>
      </c>
      <c r="U99">
        <v>98</v>
      </c>
      <c r="V99">
        <f>ROUNDUP(U99/SUM(Table7[Orders])*100,2)</f>
        <v>0.18000000000000002</v>
      </c>
      <c r="X99" t="s">
        <v>41</v>
      </c>
      <c r="Y99">
        <v>44</v>
      </c>
      <c r="Z99">
        <f>ROUNDUP(V99/SUM(Table8[Orders])*100,4)</f>
        <v>3.9999999999999996E-4</v>
      </c>
    </row>
    <row r="100" spans="20:26" x14ac:dyDescent="0.25">
      <c r="T100" t="s">
        <v>284</v>
      </c>
      <c r="U100">
        <v>90</v>
      </c>
      <c r="V100">
        <f>ROUNDUP(U100/SUM(Table7[Orders])*100,2)</f>
        <v>0.17</v>
      </c>
      <c r="X100" t="s">
        <v>13</v>
      </c>
      <c r="Y100">
        <v>40</v>
      </c>
      <c r="Z100">
        <f>ROUNDUP(V100/SUM(Table8[Orders])*100,4)</f>
        <v>3.9999999999999996E-4</v>
      </c>
    </row>
    <row r="101" spans="20:26" x14ac:dyDescent="0.25">
      <c r="T101" t="s">
        <v>285</v>
      </c>
      <c r="U101">
        <v>79</v>
      </c>
      <c r="V101">
        <f>ROUNDUP(U101/SUM(Table7[Orders])*100,2)</f>
        <v>0.15000000000000002</v>
      </c>
      <c r="X101" t="s">
        <v>102</v>
      </c>
      <c r="Y101">
        <v>40</v>
      </c>
      <c r="Z101">
        <f>ROUNDUP(V101/SUM(Table8[Orders])*100,4)</f>
        <v>3.0000000000000003E-4</v>
      </c>
    </row>
    <row r="102" spans="20:26" x14ac:dyDescent="0.25">
      <c r="T102" t="s">
        <v>286</v>
      </c>
      <c r="U102">
        <v>70</v>
      </c>
      <c r="V102">
        <f>ROUNDUP(U102/SUM(Table7[Orders])*100,2)</f>
        <v>0.13</v>
      </c>
      <c r="X102" t="s">
        <v>12</v>
      </c>
      <c r="Y102">
        <v>39</v>
      </c>
      <c r="Z102">
        <f>ROUNDUP(V102/SUM(Table8[Orders])*100,4)</f>
        <v>3.0000000000000003E-4</v>
      </c>
    </row>
    <row r="103" spans="20:26" x14ac:dyDescent="0.25">
      <c r="T103" t="s">
        <v>287</v>
      </c>
      <c r="U103">
        <v>57</v>
      </c>
      <c r="V103">
        <f>ROUNDUP(U103/SUM(Table7[Orders])*100,2)</f>
        <v>0.11</v>
      </c>
      <c r="X103" t="s">
        <v>75</v>
      </c>
      <c r="Y103">
        <v>34</v>
      </c>
      <c r="Z103">
        <f>ROUNDUP(V103/SUM(Table8[Orders])*100,4)</f>
        <v>3.0000000000000003E-4</v>
      </c>
    </row>
    <row r="104" spans="20:26" x14ac:dyDescent="0.25">
      <c r="T104" t="s">
        <v>288</v>
      </c>
      <c r="U104">
        <v>45</v>
      </c>
      <c r="V104">
        <f>ROUNDUP(U104/SUM(Table7[Orders])*100,2)</f>
        <v>0.09</v>
      </c>
      <c r="X104" t="s">
        <v>24</v>
      </c>
      <c r="Y104">
        <v>33</v>
      </c>
      <c r="Z104">
        <f>ROUNDUP(V104/SUM(Table8[Orders])*100,4)</f>
        <v>2.0000000000000001E-4</v>
      </c>
    </row>
    <row r="105" spans="20:26" x14ac:dyDescent="0.25">
      <c r="T105" t="s">
        <v>289</v>
      </c>
      <c r="U105">
        <v>37</v>
      </c>
      <c r="V105">
        <f>ROUNDUP(U105/SUM(Table7[Orders])*100,2)</f>
        <v>6.9999999999999993E-2</v>
      </c>
      <c r="X105" t="s">
        <v>71</v>
      </c>
      <c r="Y105">
        <v>30</v>
      </c>
      <c r="Z105">
        <f>ROUNDUP(V105/SUM(Table8[Orders])*100,4)</f>
        <v>2.0000000000000001E-4</v>
      </c>
    </row>
    <row r="106" spans="20:26" x14ac:dyDescent="0.25">
      <c r="T106" t="s">
        <v>290</v>
      </c>
      <c r="U106">
        <v>32</v>
      </c>
      <c r="V106">
        <f>ROUNDUP(U106/SUM(Table7[Orders])*100,2)</f>
        <v>6.0000000000000005E-2</v>
      </c>
      <c r="X106" t="s">
        <v>95</v>
      </c>
      <c r="Y106">
        <v>29</v>
      </c>
      <c r="Z106">
        <f>ROUNDUP(V106/SUM(Table8[Orders])*100,4)</f>
        <v>2.0000000000000001E-4</v>
      </c>
    </row>
    <row r="107" spans="20:26" x14ac:dyDescent="0.25">
      <c r="X107" t="s">
        <v>16</v>
      </c>
      <c r="Y107">
        <v>28</v>
      </c>
      <c r="Z107">
        <f>ROUNDUP(V107/SUM(Table8[Orders])*100,4)</f>
        <v>0</v>
      </c>
    </row>
    <row r="108" spans="20:26" x14ac:dyDescent="0.25">
      <c r="X108" t="s">
        <v>19</v>
      </c>
      <c r="Y108">
        <v>24</v>
      </c>
      <c r="Z108">
        <f>ROUNDUP(V108/SUM(Table8[Orders])*100,4)</f>
        <v>0</v>
      </c>
    </row>
    <row r="109" spans="20:26" x14ac:dyDescent="0.25">
      <c r="X109" t="s">
        <v>9</v>
      </c>
      <c r="Y109">
        <v>22</v>
      </c>
      <c r="Z109">
        <f>ROUNDUP(V109/SUM(Table8[Orders])*100,4)</f>
        <v>0</v>
      </c>
    </row>
    <row r="110" spans="20:26" x14ac:dyDescent="0.25">
      <c r="X110" t="s">
        <v>93</v>
      </c>
      <c r="Y110">
        <v>22</v>
      </c>
      <c r="Z110">
        <f>ROUNDUP(V110/SUM(Table8[Orders])*100,4)</f>
        <v>0</v>
      </c>
    </row>
    <row r="111" spans="20:26" x14ac:dyDescent="0.25">
      <c r="X111" t="s">
        <v>76</v>
      </c>
      <c r="Y111">
        <v>16</v>
      </c>
      <c r="Z111">
        <f>ROUNDUP(V111/SUM(Table8[Orders])*100,4)</f>
        <v>0</v>
      </c>
    </row>
    <row r="112" spans="20:26" x14ac:dyDescent="0.25">
      <c r="X112" t="s">
        <v>55</v>
      </c>
      <c r="Y112">
        <v>16</v>
      </c>
      <c r="Z112">
        <f>ROUNDUP(V112/SUM(Table8[Orders])*100,4)</f>
        <v>0</v>
      </c>
    </row>
    <row r="113" spans="24:26" x14ac:dyDescent="0.25">
      <c r="X113" t="s">
        <v>54</v>
      </c>
      <c r="Y113">
        <v>13</v>
      </c>
      <c r="Z113">
        <f>ROUNDUP(V113/SUM(Table8[Orders])*100,4)</f>
        <v>0</v>
      </c>
    </row>
    <row r="114" spans="24:26" x14ac:dyDescent="0.25">
      <c r="X114" t="s">
        <v>52</v>
      </c>
      <c r="Y114">
        <v>10</v>
      </c>
      <c r="Z114">
        <f>ROUNDUP(V114/SUM(Table8[Orders])*100,4)</f>
        <v>0</v>
      </c>
    </row>
    <row r="115" spans="24:26" x14ac:dyDescent="0.25">
      <c r="X115" t="s">
        <v>92</v>
      </c>
      <c r="Y115">
        <v>9</v>
      </c>
      <c r="Z115">
        <f>V115/SUM(Table8[Orders])*100</f>
        <v>0</v>
      </c>
    </row>
  </sheetData>
  <pageMargins left="0.7" right="0.7" top="0.75" bottom="0.75" header="0.3" footer="0.3"/>
  <pageSetup paperSize="9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El_Monti</cp:lastModifiedBy>
  <dcterms:created xsi:type="dcterms:W3CDTF">2017-05-30T06:47:36Z</dcterms:created>
  <dcterms:modified xsi:type="dcterms:W3CDTF">2017-05-31T23:36:08Z</dcterms:modified>
</cp:coreProperties>
</file>