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ps01-my.sharepoint.com/personal/kurt_pasque_nps_edu/Documents/Desktop/NPS School Work/OA4602-Joint Campaign Analysis/case study project/white paper assignment/"/>
    </mc:Choice>
  </mc:AlternateContent>
  <xr:revisionPtr revIDLastSave="0" documentId="8_{036323D5-6919-4D6F-8681-82D02B7035FC}" xr6:coauthVersionLast="47" xr6:coauthVersionMax="47" xr10:uidLastSave="{00000000-0000-0000-0000-000000000000}"/>
  <bookViews>
    <workbookView xWindow="-110" yWindow="-110" windowWidth="24220" windowHeight="15500" activeTab="1" xr2:uid="{15438559-BD3B-4EB7-9856-29FFDCE3B091}"/>
  </bookViews>
  <sheets>
    <sheet name="Sheet1" sheetId="1" r:id="rId1"/>
    <sheet name="maintenance" sheetId="2" r:id="rId2"/>
    <sheet name="endurance" sheetId="3" r:id="rId3"/>
    <sheet name="speed" sheetId="4" r:id="rId4"/>
    <sheet name="sub_distance" sheetId="5" r:id="rId5"/>
  </sheets>
  <definedNames>
    <definedName name="center" localSheetId="2">endurance!$D$1</definedName>
    <definedName name="center" localSheetId="3">speed!$D$1</definedName>
    <definedName name="center" localSheetId="4">sub_distance!$D$1</definedName>
    <definedName name="center">maintenance!$D$1</definedName>
    <definedName name="height" localSheetId="2">endurance!$F$1</definedName>
    <definedName name="height" localSheetId="3">speed!$F$1</definedName>
    <definedName name="height" localSheetId="4">sub_distance!$F$1</definedName>
    <definedName name="height">maintenance!$F$1</definedName>
    <definedName name="left" localSheetId="2">endurance!$C$1</definedName>
    <definedName name="left" localSheetId="3">speed!$C$1</definedName>
    <definedName name="left" localSheetId="4">sub_distance!$C$1</definedName>
    <definedName name="left">maintenance!$C$1</definedName>
    <definedName name="left_slope" localSheetId="2">endurance!$G$1</definedName>
    <definedName name="left_slope" localSheetId="3">speed!$G$1</definedName>
    <definedName name="left_slope" localSheetId="4">sub_distance!$G$1</definedName>
    <definedName name="left_slope">maintenance!$G$1</definedName>
    <definedName name="right" localSheetId="2">endurance!$E$1</definedName>
    <definedName name="right" localSheetId="3">speed!$E$1</definedName>
    <definedName name="right" localSheetId="4">sub_distance!$E$1</definedName>
    <definedName name="right">maintenance!$E$1</definedName>
    <definedName name="right_slope" localSheetId="2">endurance!$H$1</definedName>
    <definedName name="right_slope" localSheetId="3">speed!$H$1</definedName>
    <definedName name="right_slope" localSheetId="4">sub_distance!$H$1</definedName>
    <definedName name="right_slope">maintenance!$H$1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B3" i="2" s="1"/>
  <c r="M29" i="4"/>
  <c r="M28" i="4"/>
  <c r="M27" i="4"/>
  <c r="O11" i="4"/>
  <c r="O10" i="4"/>
  <c r="E71" i="4"/>
  <c r="F72" i="4"/>
  <c r="E72" i="4"/>
  <c r="D72" i="4"/>
  <c r="C72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F1" i="5"/>
  <c r="H1" i="5" s="1"/>
  <c r="A87" i="4"/>
  <c r="A88" i="4"/>
  <c r="A89" i="4"/>
  <c r="A90" i="4"/>
  <c r="A91" i="4" s="1"/>
  <c r="A50" i="4"/>
  <c r="A51" i="4"/>
  <c r="A52" i="4"/>
  <c r="A53" i="4"/>
  <c r="A54" i="4" s="1"/>
  <c r="A3" i="4"/>
  <c r="A4" i="4" s="1"/>
  <c r="F1" i="4"/>
  <c r="G1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F1" i="3"/>
  <c r="F1" i="2"/>
  <c r="G1" i="2" s="1"/>
  <c r="A4" i="2" l="1"/>
  <c r="B51" i="4"/>
  <c r="B52" i="4"/>
  <c r="B53" i="4"/>
  <c r="B2" i="2"/>
  <c r="B50" i="4"/>
  <c r="B3" i="5"/>
  <c r="G1" i="5"/>
  <c r="B2" i="5" s="1"/>
  <c r="B91" i="4"/>
  <c r="A92" i="4"/>
  <c r="B54" i="4"/>
  <c r="A55" i="4"/>
  <c r="B2" i="4"/>
  <c r="H1" i="4"/>
  <c r="A5" i="4"/>
  <c r="B4" i="4"/>
  <c r="B3" i="4"/>
  <c r="A13" i="3"/>
  <c r="G1" i="3"/>
  <c r="B4" i="3" s="1"/>
  <c r="H1" i="3"/>
  <c r="H1" i="2"/>
  <c r="A5" i="2" l="1"/>
  <c r="B4" i="2"/>
  <c r="B4" i="5"/>
  <c r="B5" i="5"/>
  <c r="B88" i="4"/>
  <c r="B89" i="4"/>
  <c r="B90" i="4"/>
  <c r="B87" i="4"/>
  <c r="B6" i="5"/>
  <c r="B92" i="4"/>
  <c r="A93" i="4"/>
  <c r="B55" i="4"/>
  <c r="A56" i="4"/>
  <c r="B5" i="4"/>
  <c r="A6" i="4"/>
  <c r="B3" i="3"/>
  <c r="B7" i="3"/>
  <c r="B9" i="3"/>
  <c r="B11" i="3"/>
  <c r="B6" i="3"/>
  <c r="B5" i="3"/>
  <c r="B8" i="3"/>
  <c r="B12" i="3"/>
  <c r="B10" i="3"/>
  <c r="B13" i="3"/>
  <c r="A14" i="3"/>
  <c r="B2" i="3"/>
  <c r="A6" i="2" l="1"/>
  <c r="B5" i="2"/>
  <c r="B7" i="5"/>
  <c r="B93" i="4"/>
  <c r="A94" i="4"/>
  <c r="B56" i="4"/>
  <c r="A57" i="4"/>
  <c r="A7" i="4"/>
  <c r="B6" i="4"/>
  <c r="B14" i="3"/>
  <c r="A15" i="3"/>
  <c r="A7" i="2" l="1"/>
  <c r="B6" i="2"/>
  <c r="B8" i="5"/>
  <c r="A95" i="4"/>
  <c r="B94" i="4"/>
  <c r="A58" i="4"/>
  <c r="B57" i="4"/>
  <c r="B7" i="4"/>
  <c r="A8" i="4"/>
  <c r="B15" i="3"/>
  <c r="A16" i="3"/>
  <c r="A8" i="2" l="1"/>
  <c r="B7" i="2"/>
  <c r="B9" i="5"/>
  <c r="B95" i="4"/>
  <c r="A96" i="4"/>
  <c r="B58" i="4"/>
  <c r="A59" i="4"/>
  <c r="B8" i="4"/>
  <c r="A9" i="4"/>
  <c r="B16" i="3"/>
  <c r="A17" i="3"/>
  <c r="B8" i="2" l="1"/>
  <c r="A9" i="2"/>
  <c r="B10" i="5"/>
  <c r="B96" i="4"/>
  <c r="A97" i="4"/>
  <c r="B59" i="4"/>
  <c r="A60" i="4"/>
  <c r="B9" i="4"/>
  <c r="A10" i="4"/>
  <c r="B17" i="3"/>
  <c r="A18" i="3"/>
  <c r="A10" i="2" l="1"/>
  <c r="B9" i="2"/>
  <c r="B11" i="5"/>
  <c r="B97" i="4"/>
  <c r="A98" i="4"/>
  <c r="B60" i="4"/>
  <c r="A61" i="4"/>
  <c r="A11" i="4"/>
  <c r="B10" i="4"/>
  <c r="B18" i="3"/>
  <c r="A19" i="3"/>
  <c r="A11" i="2" l="1"/>
  <c r="B10" i="2"/>
  <c r="B12" i="5"/>
  <c r="A99" i="4"/>
  <c r="B98" i="4"/>
  <c r="A62" i="4"/>
  <c r="B61" i="4"/>
  <c r="B11" i="4"/>
  <c r="A12" i="4"/>
  <c r="A20" i="3"/>
  <c r="B19" i="3"/>
  <c r="A12" i="2" l="1"/>
  <c r="B11" i="2"/>
  <c r="B13" i="5"/>
  <c r="B99" i="4"/>
  <c r="A100" i="4"/>
  <c r="B62" i="4"/>
  <c r="A63" i="4"/>
  <c r="A13" i="4"/>
  <c r="B12" i="4"/>
  <c r="A21" i="3"/>
  <c r="B20" i="3"/>
  <c r="A13" i="2" l="1"/>
  <c r="B12" i="2"/>
  <c r="B14" i="5"/>
  <c r="B100" i="4"/>
  <c r="A101" i="4"/>
  <c r="B63" i="4"/>
  <c r="A64" i="4"/>
  <c r="B13" i="4"/>
  <c r="A14" i="4"/>
  <c r="B21" i="3"/>
  <c r="A22" i="3"/>
  <c r="A14" i="2" l="1"/>
  <c r="B13" i="2"/>
  <c r="B15" i="5"/>
  <c r="B101" i="4"/>
  <c r="A102" i="4"/>
  <c r="B64" i="4"/>
  <c r="A65" i="4"/>
  <c r="A15" i="4"/>
  <c r="B14" i="4"/>
  <c r="B22" i="3"/>
  <c r="A23" i="3"/>
  <c r="A15" i="2" l="1"/>
  <c r="B14" i="2"/>
  <c r="B16" i="5"/>
  <c r="A103" i="4"/>
  <c r="B103" i="4" s="1"/>
  <c r="B102" i="4"/>
  <c r="A66" i="4"/>
  <c r="B65" i="4"/>
  <c r="B15" i="4"/>
  <c r="A16" i="4"/>
  <c r="B23" i="3"/>
  <c r="A24" i="3"/>
  <c r="A16" i="2" l="1"/>
  <c r="B15" i="2"/>
  <c r="B17" i="5"/>
  <c r="B66" i="4"/>
  <c r="A67" i="4"/>
  <c r="A17" i="4"/>
  <c r="B16" i="4"/>
  <c r="B24" i="3"/>
  <c r="A25" i="3"/>
  <c r="A17" i="2" l="1"/>
  <c r="B16" i="2"/>
  <c r="B18" i="5"/>
  <c r="B67" i="4"/>
  <c r="A68" i="4"/>
  <c r="B17" i="4"/>
  <c r="A18" i="4"/>
  <c r="B25" i="3"/>
  <c r="A26" i="3"/>
  <c r="A18" i="2" l="1"/>
  <c r="B17" i="2"/>
  <c r="B19" i="5"/>
  <c r="B68" i="4"/>
  <c r="A69" i="4"/>
  <c r="A19" i="4"/>
  <c r="B18" i="4"/>
  <c r="B26" i="3"/>
  <c r="A27" i="3"/>
  <c r="A19" i="2" l="1"/>
  <c r="B18" i="2"/>
  <c r="B20" i="5"/>
  <c r="A70" i="4"/>
  <c r="B69" i="4"/>
  <c r="B19" i="4"/>
  <c r="A20" i="4"/>
  <c r="A28" i="3"/>
  <c r="B27" i="3"/>
  <c r="A20" i="2" l="1"/>
  <c r="B19" i="2"/>
  <c r="B21" i="5"/>
  <c r="B70" i="4"/>
  <c r="A71" i="4"/>
  <c r="A21" i="4"/>
  <c r="B20" i="4"/>
  <c r="A29" i="3"/>
  <c r="B28" i="3"/>
  <c r="A21" i="2" l="1"/>
  <c r="B20" i="2"/>
  <c r="B22" i="5"/>
  <c r="B71" i="4"/>
  <c r="A72" i="4"/>
  <c r="B21" i="4"/>
  <c r="A22" i="4"/>
  <c r="B29" i="3"/>
  <c r="A30" i="3"/>
  <c r="A22" i="2" l="1"/>
  <c r="B21" i="2"/>
  <c r="B23" i="5"/>
  <c r="B72" i="4"/>
  <c r="A73" i="4"/>
  <c r="A23" i="4"/>
  <c r="B22" i="4"/>
  <c r="B30" i="3"/>
  <c r="A31" i="3"/>
  <c r="A23" i="2" l="1"/>
  <c r="B22" i="2"/>
  <c r="B24" i="5"/>
  <c r="A74" i="4"/>
  <c r="B73" i="4"/>
  <c r="B23" i="4"/>
  <c r="A24" i="4"/>
  <c r="B31" i="3"/>
  <c r="A32" i="3"/>
  <c r="A24" i="2" l="1"/>
  <c r="B23" i="2"/>
  <c r="B25" i="5"/>
  <c r="B74" i="4"/>
  <c r="A75" i="4"/>
  <c r="B24" i="4"/>
  <c r="A25" i="4"/>
  <c r="B32" i="3"/>
  <c r="A33" i="3"/>
  <c r="A25" i="2" l="1"/>
  <c r="B24" i="2"/>
  <c r="B26" i="5"/>
  <c r="B75" i="4"/>
  <c r="A76" i="4"/>
  <c r="B25" i="4"/>
  <c r="A26" i="4"/>
  <c r="B33" i="3"/>
  <c r="A34" i="3"/>
  <c r="A26" i="2" l="1"/>
  <c r="B25" i="2"/>
  <c r="B27" i="5"/>
  <c r="B76" i="4"/>
  <c r="A77" i="4"/>
  <c r="A27" i="4"/>
  <c r="B26" i="4"/>
  <c r="B34" i="3"/>
  <c r="A35" i="3"/>
  <c r="A27" i="2" l="1"/>
  <c r="B26" i="2"/>
  <c r="B28" i="5"/>
  <c r="A78" i="4"/>
  <c r="B77" i="4"/>
  <c r="B27" i="4"/>
  <c r="A28" i="4"/>
  <c r="A36" i="3"/>
  <c r="B35" i="3"/>
  <c r="A28" i="2" l="1"/>
  <c r="B27" i="2"/>
  <c r="B29" i="5"/>
  <c r="B78" i="4"/>
  <c r="A79" i="4"/>
  <c r="A29" i="4"/>
  <c r="B28" i="4"/>
  <c r="A37" i="3"/>
  <c r="B36" i="3"/>
  <c r="A29" i="2" l="1"/>
  <c r="B28" i="2"/>
  <c r="B30" i="5"/>
  <c r="B79" i="4"/>
  <c r="A80" i="4"/>
  <c r="B29" i="4"/>
  <c r="A30" i="4"/>
  <c r="B37" i="3"/>
  <c r="A38" i="3"/>
  <c r="A30" i="2" l="1"/>
  <c r="B29" i="2"/>
  <c r="B31" i="5"/>
  <c r="B80" i="4"/>
  <c r="A81" i="4"/>
  <c r="A31" i="4"/>
  <c r="B30" i="4"/>
  <c r="B38" i="3"/>
  <c r="A39" i="3"/>
  <c r="A31" i="2" l="1"/>
  <c r="B30" i="2"/>
  <c r="B32" i="5"/>
  <c r="A82" i="4"/>
  <c r="B81" i="4"/>
  <c r="A32" i="4"/>
  <c r="B31" i="4"/>
  <c r="B39" i="3"/>
  <c r="A40" i="3"/>
  <c r="A32" i="2" l="1"/>
  <c r="B31" i="2"/>
  <c r="B33" i="5"/>
  <c r="B82" i="4"/>
  <c r="A83" i="4"/>
  <c r="B32" i="4"/>
  <c r="A33" i="4"/>
  <c r="B40" i="3"/>
  <c r="A41" i="3"/>
  <c r="A33" i="2" l="1"/>
  <c r="B32" i="2"/>
  <c r="B34" i="5"/>
  <c r="B83" i="4"/>
  <c r="A84" i="4"/>
  <c r="B33" i="4"/>
  <c r="A34" i="4"/>
  <c r="B41" i="3"/>
  <c r="A42" i="3"/>
  <c r="A34" i="2" l="1"/>
  <c r="B33" i="2"/>
  <c r="B35" i="5"/>
  <c r="B84" i="4"/>
  <c r="A85" i="4"/>
  <c r="A35" i="4"/>
  <c r="B34" i="4"/>
  <c r="B42" i="3"/>
  <c r="A43" i="3"/>
  <c r="A35" i="2" l="1"/>
  <c r="B34" i="2"/>
  <c r="B36" i="5"/>
  <c r="A86" i="4"/>
  <c r="B86" i="4" s="1"/>
  <c r="B85" i="4"/>
  <c r="B35" i="4"/>
  <c r="A36" i="4"/>
  <c r="A44" i="3"/>
  <c r="B43" i="3"/>
  <c r="A36" i="2" l="1"/>
  <c r="B35" i="2"/>
  <c r="B37" i="5"/>
  <c r="B36" i="4"/>
  <c r="A37" i="4"/>
  <c r="A45" i="3"/>
  <c r="B44" i="3"/>
  <c r="A37" i="2" l="1"/>
  <c r="B36" i="2"/>
  <c r="B38" i="5"/>
  <c r="B37" i="4"/>
  <c r="A38" i="4"/>
  <c r="B45" i="3"/>
  <c r="A46" i="3"/>
  <c r="A38" i="2" l="1"/>
  <c r="B37" i="2"/>
  <c r="B39" i="5"/>
  <c r="A39" i="4"/>
  <c r="B38" i="4"/>
  <c r="B46" i="3"/>
  <c r="A47" i="3"/>
  <c r="A39" i="2" l="1"/>
  <c r="B38" i="2"/>
  <c r="B40" i="5"/>
  <c r="B39" i="4"/>
  <c r="A40" i="4"/>
  <c r="B47" i="3"/>
  <c r="A48" i="3"/>
  <c r="A40" i="2" l="1"/>
  <c r="B39" i="2"/>
  <c r="B41" i="5"/>
  <c r="B40" i="4"/>
  <c r="A41" i="4"/>
  <c r="B48" i="3"/>
  <c r="A49" i="3"/>
  <c r="B49" i="3" s="1"/>
  <c r="A41" i="2" l="1"/>
  <c r="B40" i="2"/>
  <c r="B42" i="5"/>
  <c r="B41" i="4"/>
  <c r="A42" i="4"/>
  <c r="A42" i="2" l="1"/>
  <c r="B41" i="2"/>
  <c r="B43" i="5"/>
  <c r="A43" i="4"/>
  <c r="B42" i="4"/>
  <c r="A43" i="2" l="1"/>
  <c r="B42" i="2"/>
  <c r="B44" i="5"/>
  <c r="A44" i="4"/>
  <c r="B43" i="4"/>
  <c r="A44" i="2" l="1"/>
  <c r="B43" i="2"/>
  <c r="B45" i="5"/>
  <c r="A45" i="4"/>
  <c r="B44" i="4"/>
  <c r="A45" i="2" l="1"/>
  <c r="B44" i="2"/>
  <c r="B46" i="5"/>
  <c r="B45" i="4"/>
  <c r="A46" i="4"/>
  <c r="A46" i="2" l="1"/>
  <c r="B45" i="2"/>
  <c r="B47" i="5"/>
  <c r="A47" i="4"/>
  <c r="B46" i="4"/>
  <c r="A47" i="2" l="1"/>
  <c r="B46" i="2"/>
  <c r="B48" i="5"/>
  <c r="B47" i="4"/>
  <c r="A48" i="4"/>
  <c r="A48" i="2" l="1"/>
  <c r="B47" i="2"/>
  <c r="B49" i="5"/>
  <c r="B48" i="4"/>
  <c r="A49" i="4"/>
  <c r="B49" i="4" s="1"/>
  <c r="A49" i="2" l="1"/>
  <c r="B49" i="2" s="1"/>
  <c r="B48" i="2"/>
  <c r="B50" i="5"/>
  <c r="B51" i="5" l="1"/>
  <c r="B52" i="5" l="1"/>
  <c r="B53" i="5" l="1"/>
  <c r="B54" i="5" l="1"/>
  <c r="B55" i="5" l="1"/>
  <c r="B56" i="5" l="1"/>
  <c r="B57" i="5" l="1"/>
  <c r="B58" i="5" l="1"/>
  <c r="B59" i="5" l="1"/>
  <c r="B60" i="5" l="1"/>
  <c r="B61" i="5" l="1"/>
  <c r="B62" i="5" l="1"/>
  <c r="B63" i="5" l="1"/>
  <c r="B64" i="5" l="1"/>
  <c r="B65" i="5" l="1"/>
  <c r="B66" i="5" l="1"/>
  <c r="B67" i="5" l="1"/>
  <c r="B68" i="5" l="1"/>
  <c r="B69" i="5" l="1"/>
  <c r="B70" i="5" l="1"/>
  <c r="B71" i="5" l="1"/>
  <c r="B72" i="5" l="1"/>
  <c r="B73" i="5" l="1"/>
  <c r="B74" i="5" l="1"/>
  <c r="B75" i="5" l="1"/>
  <c r="B76" i="5" l="1"/>
  <c r="B77" i="5" l="1"/>
  <c r="B78" i="5" l="1"/>
  <c r="B79" i="5" l="1"/>
  <c r="B80" i="5" l="1"/>
  <c r="B81" i="5" l="1"/>
  <c r="B82" i="5" l="1"/>
  <c r="B83" i="5" l="1"/>
  <c r="B84" i="5" l="1"/>
  <c r="B85" i="5" l="1"/>
  <c r="B86" i="5" l="1"/>
  <c r="B87" i="5" l="1"/>
  <c r="B88" i="5" l="1"/>
  <c r="B89" i="5" l="1"/>
  <c r="B90" i="5" l="1"/>
  <c r="B91" i="5" l="1"/>
  <c r="B92" i="5" l="1"/>
  <c r="B93" i="5" l="1"/>
  <c r="B94" i="5" l="1"/>
  <c r="B95" i="5" l="1"/>
  <c r="B96" i="5" l="1"/>
  <c r="B97" i="5" l="1"/>
  <c r="B98" i="5" l="1"/>
  <c r="B99" i="5" l="1"/>
  <c r="B100" i="5" l="1"/>
  <c r="B101" i="5" l="1"/>
  <c r="B103" i="5" l="1"/>
  <c r="B102" i="5"/>
</calcChain>
</file>

<file path=xl/sharedStrings.xml><?xml version="1.0" encoding="utf-8"?>
<sst xmlns="http://schemas.openxmlformats.org/spreadsheetml/2006/main" count="31" uniqueCount="22">
  <si>
    <t>Endurance</t>
  </si>
  <si>
    <t>Parameter</t>
  </si>
  <si>
    <t>Value/Distribution</t>
  </si>
  <si>
    <t>Visual (if distribution)</t>
  </si>
  <si>
    <t>Source</t>
  </si>
  <si>
    <t>Speed</t>
  </si>
  <si>
    <t>~T(150, 210, 230) knots</t>
  </si>
  <si>
    <t>Maintenance Time</t>
  </si>
  <si>
    <t>~T(7,8,48) hrs</t>
  </si>
  <si>
    <t>Sub Distance from CVN</t>
  </si>
  <si>
    <t>Refuel Limit</t>
  </si>
  <si>
    <t>-</t>
  </si>
  <si>
    <t>https://www.ga-asi.com/images/products/aircraft_systems/pdf/mq9b-seaguardian-datasheet-feb2023.pdf</t>
  </si>
  <si>
    <t>Guess! Not enough time to validate with SME.</t>
  </si>
  <si>
    <t>https://www.military.com/daily-news/2013/09/16/socom-wants-to-deploy-mq9-drones-to-remote-areas.html?ESRC=todayinmil.sm</t>
  </si>
  <si>
    <t>Derived from problem.</t>
  </si>
  <si>
    <t xml:space="preserve">https://www.ga-asi.com/images/products/aircraft_systems/pdf/mq9b-seaguardian-datasheet-feb2023.pdf </t>
  </si>
  <si>
    <t>~T(100, 600, 750) nm</t>
  </si>
  <si>
    <t>X</t>
  </si>
  <si>
    <t>Y</t>
  </si>
  <si>
    <t>~T(20, 30, 32) hrs</t>
  </si>
  <si>
    <t>&lt;picture&gt;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</si>
</sst>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1" xfId="1" applyBorder="1"/>
    <xf numFmtId="0" fontId="0" fillId="0" borderId="1" xfId="0" quotePrefix="1" applyBorder="1"/>
    <xf numFmtId="0" fontId="2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maintenance!$A$2:$A$42</c:f>
              <c:numCache>
                <c:formatCode>General</c:formatCode>
                <c:ptCount val="4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</c:numCache>
            </c:numRef>
          </c:cat>
          <c:val>
            <c:numRef>
              <c:f>maintenance!$B$2:$B$42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3.0769230769230771E-2</c:v>
                </c:pt>
                <c:pt idx="5">
                  <c:v>2.9807692307692309E-2</c:v>
                </c:pt>
                <c:pt idx="6">
                  <c:v>2.8846153846153848E-2</c:v>
                </c:pt>
                <c:pt idx="7">
                  <c:v>2.7884615384615386E-2</c:v>
                </c:pt>
                <c:pt idx="8">
                  <c:v>2.6923076923076925E-2</c:v>
                </c:pt>
                <c:pt idx="9">
                  <c:v>2.5961538461538463E-2</c:v>
                </c:pt>
                <c:pt idx="10">
                  <c:v>2.5000000000000001E-2</c:v>
                </c:pt>
                <c:pt idx="11">
                  <c:v>2.403846153846154E-2</c:v>
                </c:pt>
                <c:pt idx="12">
                  <c:v>2.3076923076923078E-2</c:v>
                </c:pt>
                <c:pt idx="13">
                  <c:v>2.2115384615384617E-2</c:v>
                </c:pt>
                <c:pt idx="14">
                  <c:v>2.1153846153846155E-2</c:v>
                </c:pt>
                <c:pt idx="15">
                  <c:v>2.0192307692307693E-2</c:v>
                </c:pt>
                <c:pt idx="16">
                  <c:v>1.9230769230769232E-2</c:v>
                </c:pt>
                <c:pt idx="17">
                  <c:v>1.826923076923077E-2</c:v>
                </c:pt>
                <c:pt idx="18">
                  <c:v>1.7307692307692309E-2</c:v>
                </c:pt>
                <c:pt idx="19">
                  <c:v>1.6346153846153847E-2</c:v>
                </c:pt>
                <c:pt idx="20">
                  <c:v>1.5384615384615385E-2</c:v>
                </c:pt>
                <c:pt idx="21">
                  <c:v>1.4423076923076924E-2</c:v>
                </c:pt>
                <c:pt idx="22">
                  <c:v>1.3461538461538462E-2</c:v>
                </c:pt>
                <c:pt idx="23">
                  <c:v>1.2500000000000001E-2</c:v>
                </c:pt>
                <c:pt idx="24">
                  <c:v>1.1538461538461539E-2</c:v>
                </c:pt>
                <c:pt idx="25">
                  <c:v>1.0576923076923078E-2</c:v>
                </c:pt>
                <c:pt idx="26">
                  <c:v>9.6153846153846159E-3</c:v>
                </c:pt>
                <c:pt idx="27">
                  <c:v>8.6538461538461543E-3</c:v>
                </c:pt>
                <c:pt idx="28">
                  <c:v>7.6923076923076927E-3</c:v>
                </c:pt>
                <c:pt idx="29">
                  <c:v>6.7307692307692311E-3</c:v>
                </c:pt>
                <c:pt idx="30">
                  <c:v>5.7692307692307696E-3</c:v>
                </c:pt>
                <c:pt idx="31">
                  <c:v>4.807692307692308E-3</c:v>
                </c:pt>
                <c:pt idx="32">
                  <c:v>3.8461538461538464E-3</c:v>
                </c:pt>
                <c:pt idx="33">
                  <c:v>2.8846153846153882E-3</c:v>
                </c:pt>
                <c:pt idx="34">
                  <c:v>1.9230769230769232E-3</c:v>
                </c:pt>
                <c:pt idx="35">
                  <c:v>9.6153846153845812E-4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C-47F4-96F5-E8421BBFF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00832"/>
        <c:axId val="518997952"/>
      </c:areaChart>
      <c:catAx>
        <c:axId val="51900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Maintenance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7952"/>
        <c:crosses val="autoZero"/>
        <c:auto val="1"/>
        <c:lblAlgn val="ctr"/>
        <c:lblOffset val="100"/>
        <c:noMultiLvlLbl val="0"/>
      </c:catAx>
      <c:valAx>
        <c:axId val="518997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endurance!$A$2:$A$17</c:f>
              <c:numCache>
                <c:formatCode>General</c:formatCode>
                <c:ptCount val="1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</c:numCache>
            </c:numRef>
          </c:cat>
          <c:val>
            <c:numRef>
              <c:f>endurance!$B$2:$B$17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1.6666666666666663E-2</c:v>
                </c:pt>
                <c:pt idx="4">
                  <c:v>3.3333333333333326E-2</c:v>
                </c:pt>
                <c:pt idx="5">
                  <c:v>4.9999999999999989E-2</c:v>
                </c:pt>
                <c:pt idx="6">
                  <c:v>6.6666666666666707E-2</c:v>
                </c:pt>
                <c:pt idx="7">
                  <c:v>8.333333333333337E-2</c:v>
                </c:pt>
                <c:pt idx="8">
                  <c:v>0.10000000000000003</c:v>
                </c:pt>
                <c:pt idx="9">
                  <c:v>0.1166666666666667</c:v>
                </c:pt>
                <c:pt idx="10">
                  <c:v>0.13333333333333336</c:v>
                </c:pt>
                <c:pt idx="11">
                  <c:v>0.15000000000000002</c:v>
                </c:pt>
                <c:pt idx="12">
                  <c:v>0.16666666666666666</c:v>
                </c:pt>
                <c:pt idx="13">
                  <c:v>8.3333333333333481E-2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7-46D2-B280-9EDB055D2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00832"/>
        <c:axId val="518997952"/>
      </c:areaChart>
      <c:catAx>
        <c:axId val="51900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Endurance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7952"/>
        <c:crosses val="autoZero"/>
        <c:auto val="1"/>
        <c:lblAlgn val="ctr"/>
        <c:lblOffset val="100"/>
        <c:noMultiLvlLbl val="0"/>
      </c:catAx>
      <c:valAx>
        <c:axId val="518997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speed!$A$2:$A$103</c:f>
              <c:numCache>
                <c:formatCode>General</c:formatCode>
                <c:ptCount val="102"/>
                <c:pt idx="0">
                  <c:v>140</c:v>
                </c:pt>
                <c:pt idx="1">
                  <c:v>141</c:v>
                </c:pt>
                <c:pt idx="2">
                  <c:v>142</c:v>
                </c:pt>
                <c:pt idx="3">
                  <c:v>143</c:v>
                </c:pt>
                <c:pt idx="4">
                  <c:v>144</c:v>
                </c:pt>
                <c:pt idx="5">
                  <c:v>145</c:v>
                </c:pt>
                <c:pt idx="6">
                  <c:v>146</c:v>
                </c:pt>
                <c:pt idx="7">
                  <c:v>147</c:v>
                </c:pt>
                <c:pt idx="8">
                  <c:v>148</c:v>
                </c:pt>
                <c:pt idx="9">
                  <c:v>149</c:v>
                </c:pt>
                <c:pt idx="10">
                  <c:v>150</c:v>
                </c:pt>
                <c:pt idx="11">
                  <c:v>151</c:v>
                </c:pt>
                <c:pt idx="12">
                  <c:v>152</c:v>
                </c:pt>
                <c:pt idx="13">
                  <c:v>153</c:v>
                </c:pt>
                <c:pt idx="14">
                  <c:v>154</c:v>
                </c:pt>
                <c:pt idx="15">
                  <c:v>155</c:v>
                </c:pt>
                <c:pt idx="16">
                  <c:v>156</c:v>
                </c:pt>
                <c:pt idx="17">
                  <c:v>157</c:v>
                </c:pt>
                <c:pt idx="18">
                  <c:v>158</c:v>
                </c:pt>
                <c:pt idx="19">
                  <c:v>159</c:v>
                </c:pt>
                <c:pt idx="20">
                  <c:v>160</c:v>
                </c:pt>
                <c:pt idx="21">
                  <c:v>161</c:v>
                </c:pt>
                <c:pt idx="22">
                  <c:v>162</c:v>
                </c:pt>
                <c:pt idx="23">
                  <c:v>163</c:v>
                </c:pt>
                <c:pt idx="24">
                  <c:v>164</c:v>
                </c:pt>
                <c:pt idx="25">
                  <c:v>165</c:v>
                </c:pt>
                <c:pt idx="26">
                  <c:v>166</c:v>
                </c:pt>
                <c:pt idx="27">
                  <c:v>167</c:v>
                </c:pt>
                <c:pt idx="28">
                  <c:v>168</c:v>
                </c:pt>
                <c:pt idx="29">
                  <c:v>169</c:v>
                </c:pt>
                <c:pt idx="30">
                  <c:v>170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177</c:v>
                </c:pt>
                <c:pt idx="38">
                  <c:v>178</c:v>
                </c:pt>
                <c:pt idx="39">
                  <c:v>179</c:v>
                </c:pt>
                <c:pt idx="40">
                  <c:v>180</c:v>
                </c:pt>
                <c:pt idx="41">
                  <c:v>181</c:v>
                </c:pt>
                <c:pt idx="42">
                  <c:v>182</c:v>
                </c:pt>
                <c:pt idx="43">
                  <c:v>183</c:v>
                </c:pt>
                <c:pt idx="44">
                  <c:v>184</c:v>
                </c:pt>
                <c:pt idx="45">
                  <c:v>185</c:v>
                </c:pt>
                <c:pt idx="46">
                  <c:v>186</c:v>
                </c:pt>
                <c:pt idx="47">
                  <c:v>187</c:v>
                </c:pt>
                <c:pt idx="48">
                  <c:v>188</c:v>
                </c:pt>
                <c:pt idx="49">
                  <c:v>189</c:v>
                </c:pt>
                <c:pt idx="50">
                  <c:v>190</c:v>
                </c:pt>
                <c:pt idx="51">
                  <c:v>191</c:v>
                </c:pt>
                <c:pt idx="52">
                  <c:v>192</c:v>
                </c:pt>
                <c:pt idx="53">
                  <c:v>193</c:v>
                </c:pt>
                <c:pt idx="54">
                  <c:v>194</c:v>
                </c:pt>
                <c:pt idx="55">
                  <c:v>195</c:v>
                </c:pt>
                <c:pt idx="56">
                  <c:v>196</c:v>
                </c:pt>
                <c:pt idx="57">
                  <c:v>197</c:v>
                </c:pt>
                <c:pt idx="58">
                  <c:v>198</c:v>
                </c:pt>
                <c:pt idx="59">
                  <c:v>199</c:v>
                </c:pt>
                <c:pt idx="60">
                  <c:v>200</c:v>
                </c:pt>
                <c:pt idx="61">
                  <c:v>201</c:v>
                </c:pt>
                <c:pt idx="62">
                  <c:v>202</c:v>
                </c:pt>
                <c:pt idx="63">
                  <c:v>203</c:v>
                </c:pt>
                <c:pt idx="64">
                  <c:v>204</c:v>
                </c:pt>
                <c:pt idx="65">
                  <c:v>205</c:v>
                </c:pt>
                <c:pt idx="66">
                  <c:v>206</c:v>
                </c:pt>
                <c:pt idx="67">
                  <c:v>207</c:v>
                </c:pt>
                <c:pt idx="68">
                  <c:v>208</c:v>
                </c:pt>
                <c:pt idx="69">
                  <c:v>209</c:v>
                </c:pt>
                <c:pt idx="70">
                  <c:v>210</c:v>
                </c:pt>
                <c:pt idx="71">
                  <c:v>211</c:v>
                </c:pt>
                <c:pt idx="72">
                  <c:v>212</c:v>
                </c:pt>
                <c:pt idx="73">
                  <c:v>213</c:v>
                </c:pt>
                <c:pt idx="74">
                  <c:v>214</c:v>
                </c:pt>
                <c:pt idx="75">
                  <c:v>215</c:v>
                </c:pt>
                <c:pt idx="76">
                  <c:v>216</c:v>
                </c:pt>
                <c:pt idx="77">
                  <c:v>217</c:v>
                </c:pt>
                <c:pt idx="78">
                  <c:v>218</c:v>
                </c:pt>
                <c:pt idx="79">
                  <c:v>219</c:v>
                </c:pt>
                <c:pt idx="80">
                  <c:v>220</c:v>
                </c:pt>
                <c:pt idx="81">
                  <c:v>221</c:v>
                </c:pt>
                <c:pt idx="82">
                  <c:v>222</c:v>
                </c:pt>
                <c:pt idx="83">
                  <c:v>223</c:v>
                </c:pt>
                <c:pt idx="84">
                  <c:v>224</c:v>
                </c:pt>
                <c:pt idx="85">
                  <c:v>225</c:v>
                </c:pt>
                <c:pt idx="86">
                  <c:v>226</c:v>
                </c:pt>
                <c:pt idx="87">
                  <c:v>227</c:v>
                </c:pt>
                <c:pt idx="88">
                  <c:v>228</c:v>
                </c:pt>
                <c:pt idx="89">
                  <c:v>229</c:v>
                </c:pt>
                <c:pt idx="90">
                  <c:v>230</c:v>
                </c:pt>
                <c:pt idx="91">
                  <c:v>231</c:v>
                </c:pt>
                <c:pt idx="92">
                  <c:v>232</c:v>
                </c:pt>
                <c:pt idx="93">
                  <c:v>233</c:v>
                </c:pt>
                <c:pt idx="94">
                  <c:v>234</c:v>
                </c:pt>
                <c:pt idx="95">
                  <c:v>235</c:v>
                </c:pt>
                <c:pt idx="96">
                  <c:v>236</c:v>
                </c:pt>
                <c:pt idx="97">
                  <c:v>237</c:v>
                </c:pt>
                <c:pt idx="98">
                  <c:v>238</c:v>
                </c:pt>
                <c:pt idx="99">
                  <c:v>239</c:v>
                </c:pt>
                <c:pt idx="100">
                  <c:v>240</c:v>
                </c:pt>
                <c:pt idx="101">
                  <c:v>241</c:v>
                </c:pt>
              </c:numCache>
            </c:numRef>
          </c:cat>
          <c:val>
            <c:numRef>
              <c:f>speed!$B$2:$B$103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4.1666666666667629E-4</c:v>
                </c:pt>
                <c:pt idx="12">
                  <c:v>8.333333333333387E-4</c:v>
                </c:pt>
                <c:pt idx="13">
                  <c:v>1.2500000000000011E-3</c:v>
                </c:pt>
                <c:pt idx="14">
                  <c:v>1.6666666666666774E-3</c:v>
                </c:pt>
                <c:pt idx="15">
                  <c:v>2.0833333333333398E-3</c:v>
                </c:pt>
                <c:pt idx="16">
                  <c:v>2.5000000000000022E-3</c:v>
                </c:pt>
                <c:pt idx="17">
                  <c:v>2.9166666666666646E-3</c:v>
                </c:pt>
                <c:pt idx="18">
                  <c:v>3.3333333333333409E-3</c:v>
                </c:pt>
                <c:pt idx="19">
                  <c:v>3.7500000000000033E-3</c:v>
                </c:pt>
                <c:pt idx="20">
                  <c:v>4.1666666666666657E-3</c:v>
                </c:pt>
                <c:pt idx="21">
                  <c:v>4.583333333333342E-3</c:v>
                </c:pt>
                <c:pt idx="22">
                  <c:v>5.0000000000000044E-3</c:v>
                </c:pt>
                <c:pt idx="23">
                  <c:v>5.4166666666666669E-3</c:v>
                </c:pt>
                <c:pt idx="24">
                  <c:v>5.8333333333333431E-3</c:v>
                </c:pt>
                <c:pt idx="25">
                  <c:v>6.2500000000000056E-3</c:v>
                </c:pt>
                <c:pt idx="26">
                  <c:v>6.666666666666668E-3</c:v>
                </c:pt>
                <c:pt idx="27">
                  <c:v>7.0833333333333443E-3</c:v>
                </c:pt>
                <c:pt idx="28">
                  <c:v>7.5000000000000067E-3</c:v>
                </c:pt>
                <c:pt idx="29">
                  <c:v>7.9166666666666691E-3</c:v>
                </c:pt>
                <c:pt idx="30">
                  <c:v>8.3333333333333315E-3</c:v>
                </c:pt>
                <c:pt idx="31">
                  <c:v>8.7500000000000078E-3</c:v>
                </c:pt>
                <c:pt idx="32">
                  <c:v>9.1666666666666702E-3</c:v>
                </c:pt>
                <c:pt idx="33">
                  <c:v>9.5833333333333326E-3</c:v>
                </c:pt>
                <c:pt idx="34">
                  <c:v>1.0000000000000009E-2</c:v>
                </c:pt>
                <c:pt idx="35">
                  <c:v>1.0416666666666671E-2</c:v>
                </c:pt>
                <c:pt idx="36">
                  <c:v>1.0833333333333334E-2</c:v>
                </c:pt>
                <c:pt idx="37">
                  <c:v>1.125000000000001E-2</c:v>
                </c:pt>
                <c:pt idx="38">
                  <c:v>1.1666666666666672E-2</c:v>
                </c:pt>
                <c:pt idx="39">
                  <c:v>1.2083333333333335E-2</c:v>
                </c:pt>
                <c:pt idx="40">
                  <c:v>1.2500000000000011E-2</c:v>
                </c:pt>
                <c:pt idx="41">
                  <c:v>1.2916666666666674E-2</c:v>
                </c:pt>
                <c:pt idx="42">
                  <c:v>1.3333333333333336E-2</c:v>
                </c:pt>
                <c:pt idx="43">
                  <c:v>1.3749999999999998E-2</c:v>
                </c:pt>
                <c:pt idx="44">
                  <c:v>1.4166666666666675E-2</c:v>
                </c:pt>
                <c:pt idx="45">
                  <c:v>1.4583333333333337E-2</c:v>
                </c:pt>
                <c:pt idx="46">
                  <c:v>1.4999999999999999E-2</c:v>
                </c:pt>
                <c:pt idx="47">
                  <c:v>1.5416666666666676E-2</c:v>
                </c:pt>
                <c:pt idx="48">
                  <c:v>1.5833333333333338E-2</c:v>
                </c:pt>
                <c:pt idx="49">
                  <c:v>1.6250000000000001E-2</c:v>
                </c:pt>
                <c:pt idx="50">
                  <c:v>1.6666666666666677E-2</c:v>
                </c:pt>
                <c:pt idx="51">
                  <c:v>1.7083333333333339E-2</c:v>
                </c:pt>
                <c:pt idx="52">
                  <c:v>1.7500000000000002E-2</c:v>
                </c:pt>
                <c:pt idx="53">
                  <c:v>1.7916666666666678E-2</c:v>
                </c:pt>
                <c:pt idx="54">
                  <c:v>1.833333333333334E-2</c:v>
                </c:pt>
                <c:pt idx="55">
                  <c:v>1.8750000000000003E-2</c:v>
                </c:pt>
                <c:pt idx="56">
                  <c:v>1.9166666666666665E-2</c:v>
                </c:pt>
                <c:pt idx="57">
                  <c:v>1.9583333333333341E-2</c:v>
                </c:pt>
                <c:pt idx="58">
                  <c:v>2.0000000000000004E-2</c:v>
                </c:pt>
                <c:pt idx="59">
                  <c:v>2.0416666666666666E-2</c:v>
                </c:pt>
                <c:pt idx="60">
                  <c:v>2.0833333333333343E-2</c:v>
                </c:pt>
                <c:pt idx="61">
                  <c:v>2.1250000000000005E-2</c:v>
                </c:pt>
                <c:pt idx="62">
                  <c:v>2.1666666666666667E-2</c:v>
                </c:pt>
                <c:pt idx="63">
                  <c:v>2.2083333333333344E-2</c:v>
                </c:pt>
                <c:pt idx="64">
                  <c:v>2.2500000000000006E-2</c:v>
                </c:pt>
                <c:pt idx="65">
                  <c:v>2.2916666666666669E-2</c:v>
                </c:pt>
                <c:pt idx="66">
                  <c:v>2.3333333333333345E-2</c:v>
                </c:pt>
                <c:pt idx="67">
                  <c:v>2.3750000000000007E-2</c:v>
                </c:pt>
                <c:pt idx="68">
                  <c:v>2.416666666666667E-2</c:v>
                </c:pt>
                <c:pt idx="69">
                  <c:v>2.4583333333333332E-2</c:v>
                </c:pt>
                <c:pt idx="70">
                  <c:v>2.5000000000000001E-2</c:v>
                </c:pt>
                <c:pt idx="71">
                  <c:v>2.3750000000000049E-2</c:v>
                </c:pt>
                <c:pt idx="72">
                  <c:v>2.250000000000002E-2</c:v>
                </c:pt>
                <c:pt idx="73">
                  <c:v>2.1250000000000047E-2</c:v>
                </c:pt>
                <c:pt idx="74">
                  <c:v>2.0000000000000018E-2</c:v>
                </c:pt>
                <c:pt idx="75">
                  <c:v>1.8750000000000044E-2</c:v>
                </c:pt>
                <c:pt idx="76">
                  <c:v>1.7500000000000016E-2</c:v>
                </c:pt>
                <c:pt idx="77">
                  <c:v>1.6250000000000042E-2</c:v>
                </c:pt>
                <c:pt idx="78">
                  <c:v>1.5000000000000013E-2</c:v>
                </c:pt>
                <c:pt idx="79">
                  <c:v>1.375000000000004E-2</c:v>
                </c:pt>
                <c:pt idx="80">
                  <c:v>1.2500000000000011E-2</c:v>
                </c:pt>
                <c:pt idx="81">
                  <c:v>1.1250000000000038E-2</c:v>
                </c:pt>
                <c:pt idx="82">
                  <c:v>1.0000000000000009E-2</c:v>
                </c:pt>
                <c:pt idx="83">
                  <c:v>8.7500000000000355E-3</c:v>
                </c:pt>
                <c:pt idx="84">
                  <c:v>7.5000000000000067E-3</c:v>
                </c:pt>
                <c:pt idx="85">
                  <c:v>6.2500000000000333E-3</c:v>
                </c:pt>
                <c:pt idx="86">
                  <c:v>5.0000000000000044E-3</c:v>
                </c:pt>
                <c:pt idx="87">
                  <c:v>3.7500000000000311E-3</c:v>
                </c:pt>
                <c:pt idx="88">
                  <c:v>2.5000000000000022E-3</c:v>
                </c:pt>
                <c:pt idx="89">
                  <c:v>1.2500000000000289E-3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5-4434-B6CF-236CD34C1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00832"/>
        <c:axId val="518997952"/>
      </c:areaChart>
      <c:catAx>
        <c:axId val="51900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in knots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7952"/>
        <c:crosses val="autoZero"/>
        <c:auto val="1"/>
        <c:lblAlgn val="ctr"/>
        <c:lblOffset val="100"/>
        <c:noMultiLvlLbl val="0"/>
      </c:catAx>
      <c:valAx>
        <c:axId val="518997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sub_distance!$A$2:$A$77</c:f>
              <c:numCache>
                <c:formatCode>General</c:formatCode>
                <c:ptCount val="7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</c:numCache>
            </c:numRef>
          </c:cat>
          <c:val>
            <c:numRef>
              <c:f>sub_distance!$B$2:$B$77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6.1538461538461508E-5</c:v>
                </c:pt>
                <c:pt idx="7">
                  <c:v>1.2307692307692312E-4</c:v>
                </c:pt>
                <c:pt idx="8">
                  <c:v>1.8461538461538463E-4</c:v>
                </c:pt>
                <c:pt idx="9">
                  <c:v>2.4615384615384614E-4</c:v>
                </c:pt>
                <c:pt idx="10">
                  <c:v>3.0769230769230765E-4</c:v>
                </c:pt>
                <c:pt idx="11">
                  <c:v>3.6923076923076916E-4</c:v>
                </c:pt>
                <c:pt idx="12">
                  <c:v>4.3076923076923077E-4</c:v>
                </c:pt>
                <c:pt idx="13">
                  <c:v>4.9230769230769239E-4</c:v>
                </c:pt>
                <c:pt idx="14">
                  <c:v>5.5384615384615379E-4</c:v>
                </c:pt>
                <c:pt idx="15">
                  <c:v>6.1538461538461541E-4</c:v>
                </c:pt>
                <c:pt idx="16">
                  <c:v>6.7692307692307702E-4</c:v>
                </c:pt>
                <c:pt idx="17">
                  <c:v>7.3846153846153842E-4</c:v>
                </c:pt>
                <c:pt idx="18">
                  <c:v>8.0000000000000004E-4</c:v>
                </c:pt>
                <c:pt idx="19">
                  <c:v>8.6153846153846165E-4</c:v>
                </c:pt>
                <c:pt idx="20">
                  <c:v>9.2307692307692305E-4</c:v>
                </c:pt>
                <c:pt idx="21">
                  <c:v>9.8461538461538456E-4</c:v>
                </c:pt>
                <c:pt idx="22">
                  <c:v>1.0461538461538464E-3</c:v>
                </c:pt>
                <c:pt idx="23">
                  <c:v>1.1076923076923078E-3</c:v>
                </c:pt>
                <c:pt idx="24">
                  <c:v>1.1692307692307692E-3</c:v>
                </c:pt>
                <c:pt idx="25">
                  <c:v>1.2307692307692306E-3</c:v>
                </c:pt>
                <c:pt idx="26">
                  <c:v>1.2923076923076924E-3</c:v>
                </c:pt>
                <c:pt idx="27">
                  <c:v>1.3538461538461538E-3</c:v>
                </c:pt>
                <c:pt idx="28">
                  <c:v>1.4153846153846157E-3</c:v>
                </c:pt>
                <c:pt idx="29">
                  <c:v>1.4769230769230771E-3</c:v>
                </c:pt>
                <c:pt idx="30">
                  <c:v>1.5384615384615385E-3</c:v>
                </c:pt>
                <c:pt idx="31">
                  <c:v>1.6000000000000003E-3</c:v>
                </c:pt>
                <c:pt idx="32">
                  <c:v>1.6615384615384617E-3</c:v>
                </c:pt>
                <c:pt idx="33">
                  <c:v>1.7230769230769231E-3</c:v>
                </c:pt>
                <c:pt idx="34">
                  <c:v>1.7846153846153849E-3</c:v>
                </c:pt>
                <c:pt idx="35">
                  <c:v>1.8461538461538463E-3</c:v>
                </c:pt>
                <c:pt idx="36">
                  <c:v>1.9076923076923077E-3</c:v>
                </c:pt>
                <c:pt idx="37">
                  <c:v>1.9692307692307696E-3</c:v>
                </c:pt>
                <c:pt idx="38">
                  <c:v>2.030769230769231E-3</c:v>
                </c:pt>
                <c:pt idx="39">
                  <c:v>2.0923076923076924E-3</c:v>
                </c:pt>
                <c:pt idx="40">
                  <c:v>2.1538461538461542E-3</c:v>
                </c:pt>
                <c:pt idx="41">
                  <c:v>2.2153846153846156E-3</c:v>
                </c:pt>
                <c:pt idx="42">
                  <c:v>2.276923076923077E-3</c:v>
                </c:pt>
                <c:pt idx="43">
                  <c:v>2.3384615384615388E-3</c:v>
                </c:pt>
                <c:pt idx="44">
                  <c:v>2.4000000000000002E-3</c:v>
                </c:pt>
                <c:pt idx="45">
                  <c:v>2.4615384615384616E-3</c:v>
                </c:pt>
                <c:pt idx="46">
                  <c:v>2.5230769230769235E-3</c:v>
                </c:pt>
                <c:pt idx="47">
                  <c:v>2.5846153846153849E-3</c:v>
                </c:pt>
                <c:pt idx="48">
                  <c:v>2.6461538461538463E-3</c:v>
                </c:pt>
                <c:pt idx="49">
                  <c:v>2.7076923076923081E-3</c:v>
                </c:pt>
                <c:pt idx="50">
                  <c:v>2.7692307692307695E-3</c:v>
                </c:pt>
                <c:pt idx="51">
                  <c:v>2.8307692307692309E-3</c:v>
                </c:pt>
                <c:pt idx="52">
                  <c:v>2.8923076923076923E-3</c:v>
                </c:pt>
                <c:pt idx="53">
                  <c:v>2.9538461538461541E-3</c:v>
                </c:pt>
                <c:pt idx="54">
                  <c:v>3.0153846153846155E-3</c:v>
                </c:pt>
                <c:pt idx="55">
                  <c:v>3.0769230769230769E-3</c:v>
                </c:pt>
                <c:pt idx="56">
                  <c:v>2.8717948717948711E-3</c:v>
                </c:pt>
                <c:pt idx="57">
                  <c:v>2.6666666666666661E-3</c:v>
                </c:pt>
                <c:pt idx="58">
                  <c:v>2.4615384615384612E-3</c:v>
                </c:pt>
                <c:pt idx="59">
                  <c:v>2.2564102564102562E-3</c:v>
                </c:pt>
                <c:pt idx="60">
                  <c:v>2.0512820512820513E-3</c:v>
                </c:pt>
                <c:pt idx="61">
                  <c:v>1.8461538461538463E-3</c:v>
                </c:pt>
                <c:pt idx="62">
                  <c:v>1.6410256410256414E-3</c:v>
                </c:pt>
                <c:pt idx="63">
                  <c:v>1.4358974358974364E-3</c:v>
                </c:pt>
                <c:pt idx="64">
                  <c:v>1.2307692307692315E-3</c:v>
                </c:pt>
                <c:pt idx="65">
                  <c:v>1.0256410256410248E-3</c:v>
                </c:pt>
                <c:pt idx="66">
                  <c:v>8.2051282051281982E-4</c:v>
                </c:pt>
                <c:pt idx="67">
                  <c:v>6.1538461538461486E-4</c:v>
                </c:pt>
                <c:pt idx="68">
                  <c:v>4.1025641025640991E-4</c:v>
                </c:pt>
                <c:pt idx="69">
                  <c:v>2.0512820512820495E-4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1-4CE0-AE50-F21D66644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00832"/>
        <c:axId val="518997952"/>
      </c:areaChart>
      <c:catAx>
        <c:axId val="51900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Submarine Distance in naurical 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7952"/>
        <c:crosses val="autoZero"/>
        <c:auto val="1"/>
        <c:lblAlgn val="ctr"/>
        <c:lblOffset val="100"/>
        <c:noMultiLvlLbl val="0"/>
      </c:catAx>
      <c:valAx>
        <c:axId val="518997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3</xdr:row>
      <xdr:rowOff>146050</xdr:rowOff>
    </xdr:from>
    <xdr:to>
      <xdr:col>12</xdr:col>
      <xdr:colOff>485775</xdr:colOff>
      <xdr:row>18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E87022-0325-77A3-CCB4-A818617CD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3</xdr:row>
      <xdr:rowOff>146050</xdr:rowOff>
    </xdr:from>
    <xdr:to>
      <xdr:col>12</xdr:col>
      <xdr:colOff>485775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19F3C-3C10-4D98-8472-4B4D99D3B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3</xdr:row>
      <xdr:rowOff>146050</xdr:rowOff>
    </xdr:from>
    <xdr:to>
      <xdr:col>12</xdr:col>
      <xdr:colOff>485775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3E1AE-8A98-409B-A4F5-8348783ED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3</xdr:row>
      <xdr:rowOff>146050</xdr:rowOff>
    </xdr:from>
    <xdr:to>
      <xdr:col>11</xdr:col>
      <xdr:colOff>180975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18DAF5-6FDD-4A8E-9159-2FEE701DD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a-asi.com/images/products/aircraft_systems/pdf/mq9b-seaguardian-datasheet-feb2023.pdf" TargetMode="External"/><Relationship Id="rId1" Type="http://schemas.openxmlformats.org/officeDocument/2006/relationships/hyperlink" Target="https://www.ga-asi.com/images/products/aircraft_systems/pdf/mq9b-seaguardian-datasheet-feb2023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B8E05-1BAC-4928-9A94-AFE1DA09DB33}">
  <dimension ref="A1:D6"/>
  <sheetViews>
    <sheetView workbookViewId="0">
      <selection activeCell="D26" sqref="D26"/>
    </sheetView>
  </sheetViews>
  <sheetFormatPr defaultRowHeight="14.5" x14ac:dyDescent="0.35"/>
  <cols>
    <col min="1" max="1" width="19.7265625" bestFit="1" customWidth="1"/>
    <col min="2" max="2" width="19.81640625" bestFit="1" customWidth="1"/>
    <col min="3" max="3" width="18.08984375" bestFit="1" customWidth="1"/>
    <col min="4" max="4" width="108.36328125" bestFit="1" customWidth="1"/>
  </cols>
  <sheetData>
    <row r="1" spans="1:4" x14ac:dyDescent="0.35">
      <c r="A1" s="5" t="s">
        <v>1</v>
      </c>
      <c r="B1" s="5" t="s">
        <v>2</v>
      </c>
      <c r="C1" s="5" t="s">
        <v>3</v>
      </c>
      <c r="D1" s="5" t="s">
        <v>4</v>
      </c>
    </row>
    <row r="2" spans="1:4" x14ac:dyDescent="0.35">
      <c r="A2" s="2" t="s">
        <v>0</v>
      </c>
      <c r="B2" s="2" t="s">
        <v>20</v>
      </c>
      <c r="C2" s="2" t="s">
        <v>21</v>
      </c>
      <c r="D2" s="3" t="s">
        <v>12</v>
      </c>
    </row>
    <row r="3" spans="1:4" x14ac:dyDescent="0.35">
      <c r="A3" s="2" t="s">
        <v>5</v>
      </c>
      <c r="B3" s="2" t="s">
        <v>6</v>
      </c>
      <c r="C3" s="2" t="s">
        <v>21</v>
      </c>
      <c r="D3" s="3" t="s">
        <v>16</v>
      </c>
    </row>
    <row r="4" spans="1:4" x14ac:dyDescent="0.35">
      <c r="A4" s="2" t="s">
        <v>7</v>
      </c>
      <c r="B4" s="2" t="s">
        <v>8</v>
      </c>
      <c r="C4" s="2" t="s">
        <v>21</v>
      </c>
      <c r="D4" s="2" t="s">
        <v>13</v>
      </c>
    </row>
    <row r="5" spans="1:4" x14ac:dyDescent="0.35">
      <c r="A5" s="2" t="s">
        <v>9</v>
      </c>
      <c r="B5" s="2" t="s">
        <v>17</v>
      </c>
      <c r="C5" s="2" t="s">
        <v>21</v>
      </c>
      <c r="D5" s="2" t="s">
        <v>15</v>
      </c>
    </row>
    <row r="6" spans="1:4" x14ac:dyDescent="0.35">
      <c r="A6" s="2" t="s">
        <v>10</v>
      </c>
      <c r="B6" s="2">
        <v>0</v>
      </c>
      <c r="C6" s="4" t="s">
        <v>11</v>
      </c>
      <c r="D6" s="3" t="s">
        <v>14</v>
      </c>
    </row>
  </sheetData>
  <hyperlinks>
    <hyperlink ref="D2" r:id="rId1" xr:uid="{C20C0408-0767-4A83-A1BC-B3AAF6936B74}"/>
    <hyperlink ref="D3" r:id="rId2" xr:uid="{1E0DE201-37F0-4134-8D8E-1168A0B880C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0402-DA9D-40D1-8215-18A2DE423338}">
  <dimension ref="A1:H49"/>
  <sheetViews>
    <sheetView tabSelected="1" workbookViewId="0">
      <selection activeCell="J24" sqref="J24"/>
    </sheetView>
  </sheetViews>
  <sheetFormatPr defaultRowHeight="14.5" x14ac:dyDescent="0.35"/>
  <sheetData>
    <row r="1" spans="1:8" x14ac:dyDescent="0.35">
      <c r="A1" t="s">
        <v>18</v>
      </c>
      <c r="B1" t="s">
        <v>19</v>
      </c>
      <c r="C1">
        <v>7</v>
      </c>
      <c r="D1">
        <v>8</v>
      </c>
      <c r="E1">
        <v>72</v>
      </c>
      <c r="F1">
        <f>1/(0.5*((center-left)+(right-center)))</f>
        <v>3.0769230769230771E-2</v>
      </c>
      <c r="G1">
        <f>height/(center-left)</f>
        <v>3.0769230769230771E-2</v>
      </c>
      <c r="H1">
        <f>height/(center-right)</f>
        <v>-4.807692307692308E-4</v>
      </c>
    </row>
    <row r="2" spans="1:8" x14ac:dyDescent="0.35">
      <c r="A2">
        <v>0</v>
      </c>
      <c r="B2">
        <f>MAX(IF(A2=center,height,IF(A2&lt;center,A2*left_slope-left*left_slope,A2*right_slope - right*right_slope)),0)</f>
        <v>0</v>
      </c>
    </row>
    <row r="3" spans="1:8" x14ac:dyDescent="0.35">
      <c r="A3">
        <f>A2+2</f>
        <v>2</v>
      </c>
      <c r="B3">
        <f>MAX(IF(A3=center,height,IF(A3&lt;center,A3*left_slope-left*left_slope,A3*right_slope - right*right_slope)),0)</f>
        <v>0</v>
      </c>
    </row>
    <row r="4" spans="1:8" x14ac:dyDescent="0.35">
      <c r="A4">
        <f t="shared" ref="A4:A49" si="0">A3+2</f>
        <v>4</v>
      </c>
      <c r="B4">
        <f>MAX(IF(A4=center,height,IF(A4&lt;center,A4*left_slope-left*left_slope,A4*right_slope - right*right_slope)),0)</f>
        <v>0</v>
      </c>
    </row>
    <row r="5" spans="1:8" x14ac:dyDescent="0.35">
      <c r="A5">
        <f t="shared" si="0"/>
        <v>6</v>
      </c>
      <c r="B5">
        <f>MAX(IF(A5=center,height,IF(A5&lt;center,A5*left_slope-left*left_slope,A5*right_slope - right*right_slope)),0)</f>
        <v>0</v>
      </c>
    </row>
    <row r="6" spans="1:8" x14ac:dyDescent="0.35">
      <c r="A6">
        <f t="shared" si="0"/>
        <v>8</v>
      </c>
      <c r="B6">
        <f>MAX(IF(A6=center,height,IF(A6&lt;center,A6*left_slope-left*left_slope,A6*right_slope - right*right_slope)),0)</f>
        <v>3.0769230769230771E-2</v>
      </c>
    </row>
    <row r="7" spans="1:8" x14ac:dyDescent="0.35">
      <c r="A7">
        <f t="shared" si="0"/>
        <v>10</v>
      </c>
      <c r="B7">
        <f>MAX(IF(A7=center,height,IF(A7&lt;center,A7*left_slope-left*left_slope,A7*right_slope - right*right_slope)),0)</f>
        <v>2.9807692307692309E-2</v>
      </c>
    </row>
    <row r="8" spans="1:8" x14ac:dyDescent="0.35">
      <c r="A8">
        <f t="shared" si="0"/>
        <v>12</v>
      </c>
      <c r="B8">
        <f>MAX(IF(A8=center,height,IF(A8&lt;center,A8*left_slope-left*left_slope,A8*right_slope - right*right_slope)),0)</f>
        <v>2.8846153846153848E-2</v>
      </c>
    </row>
    <row r="9" spans="1:8" x14ac:dyDescent="0.35">
      <c r="A9">
        <f t="shared" si="0"/>
        <v>14</v>
      </c>
      <c r="B9">
        <f>MAX(IF(A9=center,height,IF(A9&lt;center,A9*left_slope-left*left_slope,A9*right_slope - right*right_slope)),0)</f>
        <v>2.7884615384615386E-2</v>
      </c>
    </row>
    <row r="10" spans="1:8" x14ac:dyDescent="0.35">
      <c r="A10">
        <f t="shared" si="0"/>
        <v>16</v>
      </c>
      <c r="B10">
        <f>MAX(IF(A10=center,height,IF(A10&lt;center,A10*left_slope-left*left_slope,A10*right_slope - right*right_slope)),0)</f>
        <v>2.6923076923076925E-2</v>
      </c>
    </row>
    <row r="11" spans="1:8" x14ac:dyDescent="0.35">
      <c r="A11">
        <f t="shared" si="0"/>
        <v>18</v>
      </c>
      <c r="B11">
        <f>MAX(IF(A11=center,height,IF(A11&lt;center,A11*left_slope-left*left_slope,A11*right_slope - right*right_slope)),0)</f>
        <v>2.5961538461538463E-2</v>
      </c>
    </row>
    <row r="12" spans="1:8" x14ac:dyDescent="0.35">
      <c r="A12">
        <f t="shared" si="0"/>
        <v>20</v>
      </c>
      <c r="B12">
        <f>MAX(IF(A12=center,height,IF(A12&lt;center,A12*left_slope-left*left_slope,A12*right_slope - right*right_slope)),0)</f>
        <v>2.5000000000000001E-2</v>
      </c>
    </row>
    <row r="13" spans="1:8" x14ac:dyDescent="0.35">
      <c r="A13">
        <f t="shared" si="0"/>
        <v>22</v>
      </c>
      <c r="B13">
        <f>MAX(IF(A13=center,height,IF(A13&lt;center,A13*left_slope-left*left_slope,A13*right_slope - right*right_slope)),0)</f>
        <v>2.403846153846154E-2</v>
      </c>
    </row>
    <row r="14" spans="1:8" x14ac:dyDescent="0.35">
      <c r="A14">
        <f t="shared" si="0"/>
        <v>24</v>
      </c>
      <c r="B14">
        <f>MAX(IF(A14=center,height,IF(A14&lt;center,A14*left_slope-left*left_slope,A14*right_slope - right*right_slope)),0)</f>
        <v>2.3076923076923078E-2</v>
      </c>
    </row>
    <row r="15" spans="1:8" x14ac:dyDescent="0.35">
      <c r="A15">
        <f t="shared" si="0"/>
        <v>26</v>
      </c>
      <c r="B15">
        <f>MAX(IF(A15=center,height,IF(A15&lt;center,A15*left_slope-left*left_slope,A15*right_slope - right*right_slope)),0)</f>
        <v>2.2115384615384617E-2</v>
      </c>
    </row>
    <row r="16" spans="1:8" x14ac:dyDescent="0.35">
      <c r="A16">
        <f t="shared" si="0"/>
        <v>28</v>
      </c>
      <c r="B16">
        <f>MAX(IF(A16=center,height,IF(A16&lt;center,A16*left_slope-left*left_slope,A16*right_slope - right*right_slope)),0)</f>
        <v>2.1153846153846155E-2</v>
      </c>
    </row>
    <row r="17" spans="1:2" x14ac:dyDescent="0.35">
      <c r="A17">
        <f t="shared" si="0"/>
        <v>30</v>
      </c>
      <c r="B17">
        <f>MAX(IF(A17=center,height,IF(A17&lt;center,A17*left_slope-left*left_slope,A17*right_slope - right*right_slope)),0)</f>
        <v>2.0192307692307693E-2</v>
      </c>
    </row>
    <row r="18" spans="1:2" x14ac:dyDescent="0.35">
      <c r="A18">
        <f t="shared" si="0"/>
        <v>32</v>
      </c>
      <c r="B18">
        <f>MAX(IF(A18=center,height,IF(A18&lt;center,A18*left_slope-left*left_slope,A18*right_slope - right*right_slope)),0)</f>
        <v>1.9230769230769232E-2</v>
      </c>
    </row>
    <row r="19" spans="1:2" x14ac:dyDescent="0.35">
      <c r="A19">
        <f t="shared" si="0"/>
        <v>34</v>
      </c>
      <c r="B19">
        <f>MAX(IF(A19=center,height,IF(A19&lt;center,A19*left_slope-left*left_slope,A19*right_slope - right*right_slope)),0)</f>
        <v>1.826923076923077E-2</v>
      </c>
    </row>
    <row r="20" spans="1:2" x14ac:dyDescent="0.35">
      <c r="A20">
        <f t="shared" si="0"/>
        <v>36</v>
      </c>
      <c r="B20">
        <f>MAX(IF(A20=center,height,IF(A20&lt;center,A20*left_slope-left*left_slope,A20*right_slope - right*right_slope)),0)</f>
        <v>1.7307692307692309E-2</v>
      </c>
    </row>
    <row r="21" spans="1:2" x14ac:dyDescent="0.35">
      <c r="A21">
        <f t="shared" si="0"/>
        <v>38</v>
      </c>
      <c r="B21">
        <f>MAX(IF(A21=center,height,IF(A21&lt;center,A21*left_slope-left*left_slope,A21*right_slope - right*right_slope)),0)</f>
        <v>1.6346153846153847E-2</v>
      </c>
    </row>
    <row r="22" spans="1:2" x14ac:dyDescent="0.35">
      <c r="A22">
        <f t="shared" si="0"/>
        <v>40</v>
      </c>
      <c r="B22">
        <f>MAX(IF(A22=center,height,IF(A22&lt;center,A22*left_slope-left*left_slope,A22*right_slope - right*right_slope)),0)</f>
        <v>1.5384615384615385E-2</v>
      </c>
    </row>
    <row r="23" spans="1:2" x14ac:dyDescent="0.35">
      <c r="A23">
        <f t="shared" si="0"/>
        <v>42</v>
      </c>
      <c r="B23">
        <f>MAX(IF(A23=center,height,IF(A23&lt;center,A23*left_slope-left*left_slope,A23*right_slope - right*right_slope)),0)</f>
        <v>1.4423076923076924E-2</v>
      </c>
    </row>
    <row r="24" spans="1:2" x14ac:dyDescent="0.35">
      <c r="A24">
        <f t="shared" si="0"/>
        <v>44</v>
      </c>
      <c r="B24">
        <f>MAX(IF(A24=center,height,IF(A24&lt;center,A24*left_slope-left*left_slope,A24*right_slope - right*right_slope)),0)</f>
        <v>1.3461538461538462E-2</v>
      </c>
    </row>
    <row r="25" spans="1:2" x14ac:dyDescent="0.35">
      <c r="A25">
        <f t="shared" si="0"/>
        <v>46</v>
      </c>
      <c r="B25">
        <f>MAX(IF(A25=center,height,IF(A25&lt;center,A25*left_slope-left*left_slope,A25*right_slope - right*right_slope)),0)</f>
        <v>1.2500000000000001E-2</v>
      </c>
    </row>
    <row r="26" spans="1:2" x14ac:dyDescent="0.35">
      <c r="A26">
        <f t="shared" si="0"/>
        <v>48</v>
      </c>
      <c r="B26">
        <f>MAX(IF(A26=center,height,IF(A26&lt;center,A26*left_slope-left*left_slope,A26*right_slope - right*right_slope)),0)</f>
        <v>1.1538461538461539E-2</v>
      </c>
    </row>
    <row r="27" spans="1:2" x14ac:dyDescent="0.35">
      <c r="A27">
        <f t="shared" si="0"/>
        <v>50</v>
      </c>
      <c r="B27">
        <f>MAX(IF(A27=center,height,IF(A27&lt;center,A27*left_slope-left*left_slope,A27*right_slope - right*right_slope)),0)</f>
        <v>1.0576923076923078E-2</v>
      </c>
    </row>
    <row r="28" spans="1:2" x14ac:dyDescent="0.35">
      <c r="A28">
        <f t="shared" si="0"/>
        <v>52</v>
      </c>
      <c r="B28">
        <f>MAX(IF(A28=center,height,IF(A28&lt;center,A28*left_slope-left*left_slope,A28*right_slope - right*right_slope)),0)</f>
        <v>9.6153846153846159E-3</v>
      </c>
    </row>
    <row r="29" spans="1:2" x14ac:dyDescent="0.35">
      <c r="A29">
        <f t="shared" si="0"/>
        <v>54</v>
      </c>
      <c r="B29">
        <f>MAX(IF(A29=center,height,IF(A29&lt;center,A29*left_slope-left*left_slope,A29*right_slope - right*right_slope)),0)</f>
        <v>8.6538461538461543E-3</v>
      </c>
    </row>
    <row r="30" spans="1:2" x14ac:dyDescent="0.35">
      <c r="A30">
        <f t="shared" si="0"/>
        <v>56</v>
      </c>
      <c r="B30">
        <f>MAX(IF(A30=center,height,IF(A30&lt;center,A30*left_slope-left*left_slope,A30*right_slope - right*right_slope)),0)</f>
        <v>7.6923076923076927E-3</v>
      </c>
    </row>
    <row r="31" spans="1:2" x14ac:dyDescent="0.35">
      <c r="A31">
        <f t="shared" si="0"/>
        <v>58</v>
      </c>
      <c r="B31">
        <f>MAX(IF(A31=center,height,IF(A31&lt;center,A31*left_slope-left*left_slope,A31*right_slope - right*right_slope)),0)</f>
        <v>6.7307692307692311E-3</v>
      </c>
    </row>
    <row r="32" spans="1:2" x14ac:dyDescent="0.35">
      <c r="A32">
        <f t="shared" si="0"/>
        <v>60</v>
      </c>
      <c r="B32">
        <f>MAX(IF(A32=center,height,IF(A32&lt;center,A32*left_slope-left*left_slope,A32*right_slope - right*right_slope)),0)</f>
        <v>5.7692307692307696E-3</v>
      </c>
    </row>
    <row r="33" spans="1:2" x14ac:dyDescent="0.35">
      <c r="A33">
        <f t="shared" si="0"/>
        <v>62</v>
      </c>
      <c r="B33">
        <f>MAX(IF(A33=center,height,IF(A33&lt;center,A33*left_slope-left*left_slope,A33*right_slope - right*right_slope)),0)</f>
        <v>4.807692307692308E-3</v>
      </c>
    </row>
    <row r="34" spans="1:2" x14ac:dyDescent="0.35">
      <c r="A34">
        <f t="shared" si="0"/>
        <v>64</v>
      </c>
      <c r="B34">
        <f>MAX(IF(A34=center,height,IF(A34&lt;center,A34*left_slope-left*left_slope,A34*right_slope - right*right_slope)),0)</f>
        <v>3.8461538461538464E-3</v>
      </c>
    </row>
    <row r="35" spans="1:2" x14ac:dyDescent="0.35">
      <c r="A35">
        <f t="shared" si="0"/>
        <v>66</v>
      </c>
      <c r="B35">
        <f>MAX(IF(A35=center,height,IF(A35&lt;center,A35*left_slope-left*left_slope,A35*right_slope - right*right_slope)),0)</f>
        <v>2.8846153846153882E-3</v>
      </c>
    </row>
    <row r="36" spans="1:2" x14ac:dyDescent="0.35">
      <c r="A36">
        <f t="shared" si="0"/>
        <v>68</v>
      </c>
      <c r="B36">
        <f>MAX(IF(A36=center,height,IF(A36&lt;center,A36*left_slope-left*left_slope,A36*right_slope - right*right_slope)),0)</f>
        <v>1.9230769230769232E-3</v>
      </c>
    </row>
    <row r="37" spans="1:2" x14ac:dyDescent="0.35">
      <c r="A37">
        <f t="shared" si="0"/>
        <v>70</v>
      </c>
      <c r="B37">
        <f>MAX(IF(A37=center,height,IF(A37&lt;center,A37*left_slope-left*left_slope,A37*right_slope - right*right_slope)),0)</f>
        <v>9.6153846153845812E-4</v>
      </c>
    </row>
    <row r="38" spans="1:2" x14ac:dyDescent="0.35">
      <c r="A38">
        <f t="shared" si="0"/>
        <v>72</v>
      </c>
      <c r="B38">
        <f>MAX(IF(A38=center,height,IF(A38&lt;center,A38*left_slope-left*left_slope,A38*right_slope - right*right_slope)),0)</f>
        <v>0</v>
      </c>
    </row>
    <row r="39" spans="1:2" x14ac:dyDescent="0.35">
      <c r="A39">
        <f t="shared" si="0"/>
        <v>74</v>
      </c>
      <c r="B39">
        <f>MAX(IF(A39=center,height,IF(A39&lt;center,A39*left_slope-left*left_slope,A39*right_slope - right*right_slope)),0)</f>
        <v>0</v>
      </c>
    </row>
    <row r="40" spans="1:2" x14ac:dyDescent="0.35">
      <c r="A40">
        <f t="shared" si="0"/>
        <v>76</v>
      </c>
      <c r="B40">
        <f>MAX(IF(A40=center,height,IF(A40&lt;center,A40*left_slope-left*left_slope,A40*right_slope - right*right_slope)),0)</f>
        <v>0</v>
      </c>
    </row>
    <row r="41" spans="1:2" x14ac:dyDescent="0.35">
      <c r="A41">
        <f t="shared" si="0"/>
        <v>78</v>
      </c>
      <c r="B41">
        <f>MAX(IF(A41=center,height,IF(A41&lt;center,A41*left_slope-left*left_slope,A41*right_slope - right*right_slope)),0)</f>
        <v>0</v>
      </c>
    </row>
    <row r="42" spans="1:2" x14ac:dyDescent="0.35">
      <c r="A42">
        <f t="shared" si="0"/>
        <v>80</v>
      </c>
      <c r="B42">
        <f>MAX(IF(A42=center,height,IF(A42&lt;center,A42*left_slope-left*left_slope,A42*right_slope - right*right_slope)),0)</f>
        <v>0</v>
      </c>
    </row>
    <row r="43" spans="1:2" x14ac:dyDescent="0.35">
      <c r="A43">
        <f t="shared" si="0"/>
        <v>82</v>
      </c>
      <c r="B43">
        <f>MAX(IF(A43=center,height,IF(A43&lt;center,A43*left_slope-left*left_slope,A43*right_slope - right*right_slope)),0)</f>
        <v>0</v>
      </c>
    </row>
    <row r="44" spans="1:2" x14ac:dyDescent="0.35">
      <c r="A44">
        <f t="shared" si="0"/>
        <v>84</v>
      </c>
      <c r="B44">
        <f>MAX(IF(A44=center,height,IF(A44&lt;center,A44*left_slope-left*left_slope,A44*right_slope - right*right_slope)),0)</f>
        <v>0</v>
      </c>
    </row>
    <row r="45" spans="1:2" x14ac:dyDescent="0.35">
      <c r="A45">
        <f t="shared" si="0"/>
        <v>86</v>
      </c>
      <c r="B45">
        <f>MAX(IF(A45=center,height,IF(A45&lt;center,A45*left_slope-left*left_slope,A45*right_slope - right*right_slope)),0)</f>
        <v>0</v>
      </c>
    </row>
    <row r="46" spans="1:2" x14ac:dyDescent="0.35">
      <c r="A46">
        <f t="shared" si="0"/>
        <v>88</v>
      </c>
      <c r="B46">
        <f>MAX(IF(A46=center,height,IF(A46&lt;center,A46*left_slope-left*left_slope,A46*right_slope - right*right_slope)),0)</f>
        <v>0</v>
      </c>
    </row>
    <row r="47" spans="1:2" x14ac:dyDescent="0.35">
      <c r="A47">
        <f t="shared" si="0"/>
        <v>90</v>
      </c>
      <c r="B47">
        <f>MAX(IF(A47=center,height,IF(A47&lt;center,A47*left_slope-left*left_slope,A47*right_slope - right*right_slope)),0)</f>
        <v>0</v>
      </c>
    </row>
    <row r="48" spans="1:2" x14ac:dyDescent="0.35">
      <c r="A48">
        <f t="shared" si="0"/>
        <v>92</v>
      </c>
      <c r="B48">
        <f>MAX(IF(A48=center,height,IF(A48&lt;center,A48*left_slope-left*left_slope,A48*right_slope - right*right_slope)),0)</f>
        <v>0</v>
      </c>
    </row>
    <row r="49" spans="1:2" x14ac:dyDescent="0.35">
      <c r="A49">
        <f t="shared" si="0"/>
        <v>94</v>
      </c>
      <c r="B49">
        <f>MAX(IF(A49=center,height,IF(A49&lt;center,A49*left_slope-left*left_slope,A49*right_slope - right*right_slope)),0)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BDAF9-43AF-4E40-860A-E6C60C438DC6}">
  <dimension ref="A1:H49"/>
  <sheetViews>
    <sheetView workbookViewId="0">
      <selection activeCell="L7" sqref="L7"/>
    </sheetView>
  </sheetViews>
  <sheetFormatPr defaultRowHeight="14.5" x14ac:dyDescent="0.35"/>
  <sheetData>
    <row r="1" spans="1:8" x14ac:dyDescent="0.35">
      <c r="A1" t="s">
        <v>18</v>
      </c>
      <c r="B1" t="s">
        <v>19</v>
      </c>
      <c r="C1">
        <v>20</v>
      </c>
      <c r="D1">
        <v>30</v>
      </c>
      <c r="E1">
        <v>32</v>
      </c>
      <c r="F1">
        <f>1/(0.5*((center-left)+(right-center)))</f>
        <v>0.16666666666666666</v>
      </c>
      <c r="G1">
        <f>height/(center-left)</f>
        <v>1.6666666666666666E-2</v>
      </c>
      <c r="H1">
        <f>height/(center-right)</f>
        <v>-8.3333333333333329E-2</v>
      </c>
    </row>
    <row r="2" spans="1:8" x14ac:dyDescent="0.35">
      <c r="A2">
        <v>18</v>
      </c>
      <c r="B2">
        <f>MAX(IF(A2=center,height,IF(A2&lt;center,A2*left_slope-left*left_slope,A2*right_slope - right*right_slope)),0)</f>
        <v>0</v>
      </c>
    </row>
    <row r="3" spans="1:8" x14ac:dyDescent="0.35">
      <c r="A3">
        <f>A2+1</f>
        <v>19</v>
      </c>
      <c r="B3">
        <f>MAX(IF(A3=center,height,IF(A3&lt;center,A3*left_slope-left*left_slope,A3*right_slope - right*right_slope)),0)</f>
        <v>0</v>
      </c>
    </row>
    <row r="4" spans="1:8" x14ac:dyDescent="0.35">
      <c r="A4">
        <f t="shared" ref="A4:A49" si="0">A3+1</f>
        <v>20</v>
      </c>
      <c r="B4">
        <f>MAX(IF(A4=center,height,IF(A4&lt;center,A4*left_slope-left*left_slope,A4*right_slope - right*right_slope)),0)</f>
        <v>0</v>
      </c>
    </row>
    <row r="5" spans="1:8" x14ac:dyDescent="0.35">
      <c r="A5">
        <f t="shared" si="0"/>
        <v>21</v>
      </c>
      <c r="B5">
        <f>MAX(IF(A5=center,height,IF(A5&lt;center,A5*left_slope-left*left_slope,A5*right_slope - right*right_slope)),0)</f>
        <v>1.6666666666666663E-2</v>
      </c>
    </row>
    <row r="6" spans="1:8" x14ac:dyDescent="0.35">
      <c r="A6">
        <f t="shared" si="0"/>
        <v>22</v>
      </c>
      <c r="B6">
        <f>MAX(IF(A6=center,height,IF(A6&lt;center,A6*left_slope-left*left_slope,A6*right_slope - right*right_slope)),0)</f>
        <v>3.3333333333333326E-2</v>
      </c>
    </row>
    <row r="7" spans="1:8" x14ac:dyDescent="0.35">
      <c r="A7">
        <f t="shared" si="0"/>
        <v>23</v>
      </c>
      <c r="B7">
        <f>MAX(IF(A7=center,height,IF(A7&lt;center,A7*left_slope-left*left_slope,A7*right_slope - right*right_slope)),0)</f>
        <v>4.9999999999999989E-2</v>
      </c>
    </row>
    <row r="8" spans="1:8" x14ac:dyDescent="0.35">
      <c r="A8">
        <f t="shared" si="0"/>
        <v>24</v>
      </c>
      <c r="B8">
        <f>MAX(IF(A8=center,height,IF(A8&lt;center,A8*left_slope-left*left_slope,A8*right_slope - right*right_slope)),0)</f>
        <v>6.6666666666666707E-2</v>
      </c>
    </row>
    <row r="9" spans="1:8" x14ac:dyDescent="0.35">
      <c r="A9">
        <f t="shared" si="0"/>
        <v>25</v>
      </c>
      <c r="B9">
        <f>MAX(IF(A9=center,height,IF(A9&lt;center,A9*left_slope-left*left_slope,A9*right_slope - right*right_slope)),0)</f>
        <v>8.333333333333337E-2</v>
      </c>
    </row>
    <row r="10" spans="1:8" x14ac:dyDescent="0.35">
      <c r="A10">
        <f t="shared" si="0"/>
        <v>26</v>
      </c>
      <c r="B10">
        <f>MAX(IF(A10=center,height,IF(A10&lt;center,A10*left_slope-left*left_slope,A10*right_slope - right*right_slope)),0)</f>
        <v>0.10000000000000003</v>
      </c>
    </row>
    <row r="11" spans="1:8" x14ac:dyDescent="0.35">
      <c r="A11">
        <f t="shared" si="0"/>
        <v>27</v>
      </c>
      <c r="B11">
        <f>MAX(IF(A11=center,height,IF(A11&lt;center,A11*left_slope-left*left_slope,A11*right_slope - right*right_slope)),0)</f>
        <v>0.1166666666666667</v>
      </c>
    </row>
    <row r="12" spans="1:8" x14ac:dyDescent="0.35">
      <c r="A12">
        <f t="shared" si="0"/>
        <v>28</v>
      </c>
      <c r="B12">
        <f>MAX(IF(A12=center,height,IF(A12&lt;center,A12*left_slope-left*left_slope,A12*right_slope - right*right_slope)),0)</f>
        <v>0.13333333333333336</v>
      </c>
    </row>
    <row r="13" spans="1:8" x14ac:dyDescent="0.35">
      <c r="A13">
        <f t="shared" si="0"/>
        <v>29</v>
      </c>
      <c r="B13">
        <f>MAX(IF(A13=center,height,IF(A13&lt;center,A13*left_slope-left*left_slope,A13*right_slope - right*right_slope)),0)</f>
        <v>0.15000000000000002</v>
      </c>
    </row>
    <row r="14" spans="1:8" x14ac:dyDescent="0.35">
      <c r="A14">
        <f t="shared" si="0"/>
        <v>30</v>
      </c>
      <c r="B14">
        <f>MAX(IF(A14=center,height,IF(A14&lt;center,A14*left_slope-left*left_slope,A14*right_slope - right*right_slope)),0)</f>
        <v>0.16666666666666666</v>
      </c>
    </row>
    <row r="15" spans="1:8" x14ac:dyDescent="0.35">
      <c r="A15">
        <f t="shared" si="0"/>
        <v>31</v>
      </c>
      <c r="B15">
        <f>MAX(IF(A15=center,height,IF(A15&lt;center,A15*left_slope-left*left_slope,A15*right_slope - right*right_slope)),0)</f>
        <v>8.3333333333333481E-2</v>
      </c>
    </row>
    <row r="16" spans="1:8" x14ac:dyDescent="0.35">
      <c r="A16">
        <f t="shared" si="0"/>
        <v>32</v>
      </c>
      <c r="B16">
        <f>MAX(IF(A16=center,height,IF(A16&lt;center,A16*left_slope-left*left_slope,A16*right_slope - right*right_slope)),0)</f>
        <v>0</v>
      </c>
    </row>
    <row r="17" spans="1:2" x14ac:dyDescent="0.35">
      <c r="A17">
        <f t="shared" si="0"/>
        <v>33</v>
      </c>
      <c r="B17">
        <f>MAX(IF(A17=center,height,IF(A17&lt;center,A17*left_slope-left*left_slope,A17*right_slope - right*right_slope)),0)</f>
        <v>0</v>
      </c>
    </row>
    <row r="18" spans="1:2" x14ac:dyDescent="0.35">
      <c r="A18">
        <f t="shared" si="0"/>
        <v>34</v>
      </c>
      <c r="B18">
        <f>MAX(IF(A18=center,height,IF(A18&lt;center,A18*left_slope-left*left_slope,A18*right_slope - right*right_slope)),0)</f>
        <v>0</v>
      </c>
    </row>
    <row r="19" spans="1:2" x14ac:dyDescent="0.35">
      <c r="A19">
        <f t="shared" si="0"/>
        <v>35</v>
      </c>
      <c r="B19">
        <f>MAX(IF(A19=center,height,IF(A19&lt;center,A19*left_slope-left*left_slope,A19*right_slope - right*right_slope)),0)</f>
        <v>0</v>
      </c>
    </row>
    <row r="20" spans="1:2" x14ac:dyDescent="0.35">
      <c r="A20">
        <f t="shared" si="0"/>
        <v>36</v>
      </c>
      <c r="B20">
        <f>MAX(IF(A20=center,height,IF(A20&lt;center,A20*left_slope-left*left_slope,A20*right_slope - right*right_slope)),0)</f>
        <v>0</v>
      </c>
    </row>
    <row r="21" spans="1:2" x14ac:dyDescent="0.35">
      <c r="A21">
        <f t="shared" si="0"/>
        <v>37</v>
      </c>
      <c r="B21">
        <f>MAX(IF(A21=center,height,IF(A21&lt;center,A21*left_slope-left*left_slope,A21*right_slope - right*right_slope)),0)</f>
        <v>0</v>
      </c>
    </row>
    <row r="22" spans="1:2" x14ac:dyDescent="0.35">
      <c r="A22">
        <f t="shared" si="0"/>
        <v>38</v>
      </c>
      <c r="B22">
        <f>MAX(IF(A22=center,height,IF(A22&lt;center,A22*left_slope-left*left_slope,A22*right_slope - right*right_slope)),0)</f>
        <v>0</v>
      </c>
    </row>
    <row r="23" spans="1:2" x14ac:dyDescent="0.35">
      <c r="A23">
        <f t="shared" si="0"/>
        <v>39</v>
      </c>
      <c r="B23">
        <f>MAX(IF(A23=center,height,IF(A23&lt;center,A23*left_slope-left*left_slope,A23*right_slope - right*right_slope)),0)</f>
        <v>0</v>
      </c>
    </row>
    <row r="24" spans="1:2" x14ac:dyDescent="0.35">
      <c r="A24">
        <f t="shared" si="0"/>
        <v>40</v>
      </c>
      <c r="B24">
        <f>MAX(IF(A24=center,height,IF(A24&lt;center,A24*left_slope-left*left_slope,A24*right_slope - right*right_slope)),0)</f>
        <v>0</v>
      </c>
    </row>
    <row r="25" spans="1:2" x14ac:dyDescent="0.35">
      <c r="A25">
        <f t="shared" si="0"/>
        <v>41</v>
      </c>
      <c r="B25">
        <f>MAX(IF(A25=center,height,IF(A25&lt;center,A25*left_slope-left*left_slope,A25*right_slope - right*right_slope)),0)</f>
        <v>0</v>
      </c>
    </row>
    <row r="26" spans="1:2" x14ac:dyDescent="0.35">
      <c r="A26">
        <f t="shared" si="0"/>
        <v>42</v>
      </c>
      <c r="B26">
        <f>MAX(IF(A26=center,height,IF(A26&lt;center,A26*left_slope-left*left_slope,A26*right_slope - right*right_slope)),0)</f>
        <v>0</v>
      </c>
    </row>
    <row r="27" spans="1:2" x14ac:dyDescent="0.35">
      <c r="A27">
        <f t="shared" si="0"/>
        <v>43</v>
      </c>
      <c r="B27">
        <f>MAX(IF(A27=center,height,IF(A27&lt;center,A27*left_slope-left*left_slope,A27*right_slope - right*right_slope)),0)</f>
        <v>0</v>
      </c>
    </row>
    <row r="28" spans="1:2" x14ac:dyDescent="0.35">
      <c r="A28">
        <f t="shared" si="0"/>
        <v>44</v>
      </c>
      <c r="B28">
        <f>MAX(IF(A28=center,height,IF(A28&lt;center,A28*left_slope-left*left_slope,A28*right_slope - right*right_slope)),0)</f>
        <v>0</v>
      </c>
    </row>
    <row r="29" spans="1:2" x14ac:dyDescent="0.35">
      <c r="A29">
        <f t="shared" si="0"/>
        <v>45</v>
      </c>
      <c r="B29">
        <f>MAX(IF(A29=center,height,IF(A29&lt;center,A29*left_slope-left*left_slope,A29*right_slope - right*right_slope)),0)</f>
        <v>0</v>
      </c>
    </row>
    <row r="30" spans="1:2" x14ac:dyDescent="0.35">
      <c r="A30">
        <f t="shared" si="0"/>
        <v>46</v>
      </c>
      <c r="B30">
        <f>MAX(IF(A30=center,height,IF(A30&lt;center,A30*left_slope-left*left_slope,A30*right_slope - right*right_slope)),0)</f>
        <v>0</v>
      </c>
    </row>
    <row r="31" spans="1:2" x14ac:dyDescent="0.35">
      <c r="A31">
        <f t="shared" si="0"/>
        <v>47</v>
      </c>
      <c r="B31">
        <f>MAX(IF(A31=center,height,IF(A31&lt;center,A31*left_slope-left*left_slope,A31*right_slope - right*right_slope)),0)</f>
        <v>0</v>
      </c>
    </row>
    <row r="32" spans="1:2" x14ac:dyDescent="0.35">
      <c r="A32">
        <f t="shared" si="0"/>
        <v>48</v>
      </c>
      <c r="B32">
        <f>MAX(IF(A32=center,height,IF(A32&lt;center,A32*left_slope-left*left_slope,A32*right_slope - right*right_slope)),0)</f>
        <v>0</v>
      </c>
    </row>
    <row r="33" spans="1:2" x14ac:dyDescent="0.35">
      <c r="A33">
        <f t="shared" si="0"/>
        <v>49</v>
      </c>
      <c r="B33">
        <f>MAX(IF(A33=center,height,IF(A33&lt;center,A33*left_slope-left*left_slope,A33*right_slope - right*right_slope)),0)</f>
        <v>0</v>
      </c>
    </row>
    <row r="34" spans="1:2" x14ac:dyDescent="0.35">
      <c r="A34">
        <f t="shared" si="0"/>
        <v>50</v>
      </c>
      <c r="B34">
        <f>MAX(IF(A34=center,height,IF(A34&lt;center,A34*left_slope-left*left_slope,A34*right_slope - right*right_slope)),0)</f>
        <v>0</v>
      </c>
    </row>
    <row r="35" spans="1:2" x14ac:dyDescent="0.35">
      <c r="A35">
        <f t="shared" si="0"/>
        <v>51</v>
      </c>
      <c r="B35">
        <f>MAX(IF(A35=center,height,IF(A35&lt;center,A35*left_slope-left*left_slope,A35*right_slope - right*right_slope)),0)</f>
        <v>0</v>
      </c>
    </row>
    <row r="36" spans="1:2" x14ac:dyDescent="0.35">
      <c r="A36">
        <f t="shared" si="0"/>
        <v>52</v>
      </c>
      <c r="B36">
        <f>MAX(IF(A36=center,height,IF(A36&lt;center,A36*left_slope-left*left_slope,A36*right_slope - right*right_slope)),0)</f>
        <v>0</v>
      </c>
    </row>
    <row r="37" spans="1:2" x14ac:dyDescent="0.35">
      <c r="A37">
        <f t="shared" si="0"/>
        <v>53</v>
      </c>
      <c r="B37">
        <f>MAX(IF(A37=center,height,IF(A37&lt;center,A37*left_slope-left*left_slope,A37*right_slope - right*right_slope)),0)</f>
        <v>0</v>
      </c>
    </row>
    <row r="38" spans="1:2" x14ac:dyDescent="0.35">
      <c r="A38">
        <f t="shared" si="0"/>
        <v>54</v>
      </c>
      <c r="B38">
        <f>MAX(IF(A38=center,height,IF(A38&lt;center,A38*left_slope-left*left_slope,A38*right_slope - right*right_slope)),0)</f>
        <v>0</v>
      </c>
    </row>
    <row r="39" spans="1:2" x14ac:dyDescent="0.35">
      <c r="A39">
        <f t="shared" si="0"/>
        <v>55</v>
      </c>
      <c r="B39">
        <f>MAX(IF(A39=center,height,IF(A39&lt;center,A39*left_slope-left*left_slope,A39*right_slope - right*right_slope)),0)</f>
        <v>0</v>
      </c>
    </row>
    <row r="40" spans="1:2" x14ac:dyDescent="0.35">
      <c r="A40">
        <f t="shared" si="0"/>
        <v>56</v>
      </c>
      <c r="B40">
        <f>MAX(IF(A40=center,height,IF(A40&lt;center,A40*left_slope-left*left_slope,A40*right_slope - right*right_slope)),0)</f>
        <v>0</v>
      </c>
    </row>
    <row r="41" spans="1:2" x14ac:dyDescent="0.35">
      <c r="A41">
        <f t="shared" si="0"/>
        <v>57</v>
      </c>
      <c r="B41">
        <f>MAX(IF(A41=center,height,IF(A41&lt;center,A41*left_slope-left*left_slope,A41*right_slope - right*right_slope)),0)</f>
        <v>0</v>
      </c>
    </row>
    <row r="42" spans="1:2" x14ac:dyDescent="0.35">
      <c r="A42">
        <f t="shared" si="0"/>
        <v>58</v>
      </c>
      <c r="B42">
        <f>MAX(IF(A42=center,height,IF(A42&lt;center,A42*left_slope-left*left_slope,A42*right_slope - right*right_slope)),0)</f>
        <v>0</v>
      </c>
    </row>
    <row r="43" spans="1:2" x14ac:dyDescent="0.35">
      <c r="A43">
        <f t="shared" si="0"/>
        <v>59</v>
      </c>
      <c r="B43">
        <f>MAX(IF(A43=center,height,IF(A43&lt;center,A43*left_slope-left*left_slope,A43*right_slope - right*right_slope)),0)</f>
        <v>0</v>
      </c>
    </row>
    <row r="44" spans="1:2" x14ac:dyDescent="0.35">
      <c r="A44">
        <f t="shared" si="0"/>
        <v>60</v>
      </c>
      <c r="B44">
        <f>MAX(IF(A44=center,height,IF(A44&lt;center,A44*left_slope-left*left_slope,A44*right_slope - right*right_slope)),0)</f>
        <v>0</v>
      </c>
    </row>
    <row r="45" spans="1:2" x14ac:dyDescent="0.35">
      <c r="A45">
        <f t="shared" si="0"/>
        <v>61</v>
      </c>
      <c r="B45">
        <f>MAX(IF(A45=center,height,IF(A45&lt;center,A45*left_slope-left*left_slope,A45*right_slope - right*right_slope)),0)</f>
        <v>0</v>
      </c>
    </row>
    <row r="46" spans="1:2" x14ac:dyDescent="0.35">
      <c r="A46">
        <f t="shared" si="0"/>
        <v>62</v>
      </c>
      <c r="B46">
        <f>MAX(IF(A46=center,height,IF(A46&lt;center,A46*left_slope-left*left_slope,A46*right_slope - right*right_slope)),0)</f>
        <v>0</v>
      </c>
    </row>
    <row r="47" spans="1:2" x14ac:dyDescent="0.35">
      <c r="A47">
        <f t="shared" si="0"/>
        <v>63</v>
      </c>
      <c r="B47">
        <f>MAX(IF(A47=center,height,IF(A47&lt;center,A47*left_slope-left*left_slope,A47*right_slope - right*right_slope)),0)</f>
        <v>0</v>
      </c>
    </row>
    <row r="48" spans="1:2" x14ac:dyDescent="0.35">
      <c r="A48">
        <f t="shared" si="0"/>
        <v>64</v>
      </c>
      <c r="B48">
        <f>MAX(IF(A48=center,height,IF(A48&lt;center,A48*left_slope-left*left_slope,A48*right_slope - right*right_slope)),0)</f>
        <v>0</v>
      </c>
    </row>
    <row r="49" spans="1:2" x14ac:dyDescent="0.35">
      <c r="A49">
        <f t="shared" si="0"/>
        <v>65</v>
      </c>
      <c r="B49">
        <f>MAX(IF(A49=center,height,IF(A49&lt;center,A49*left_slope-left*left_slope,A49*right_slope - right*right_slope)),0)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C22CC-C94D-466A-AB72-5918038D6A93}">
  <dimension ref="A1:O103"/>
  <sheetViews>
    <sheetView workbookViewId="0">
      <selection activeCell="K22" sqref="K22"/>
    </sheetView>
  </sheetViews>
  <sheetFormatPr defaultRowHeight="14.5" x14ac:dyDescent="0.35"/>
  <sheetData>
    <row r="1" spans="1:15" x14ac:dyDescent="0.35">
      <c r="A1" t="s">
        <v>18</v>
      </c>
      <c r="B1" t="s">
        <v>19</v>
      </c>
      <c r="C1">
        <v>150</v>
      </c>
      <c r="D1">
        <v>210</v>
      </c>
      <c r="E1">
        <v>230</v>
      </c>
      <c r="F1">
        <f>1/(0.5*((center-left)+(right-center)))</f>
        <v>2.5000000000000001E-2</v>
      </c>
      <c r="G1">
        <f>height/(center-left)</f>
        <v>4.1666666666666669E-4</v>
      </c>
      <c r="H1">
        <f>height/(center-right)</f>
        <v>-1.25E-3</v>
      </c>
    </row>
    <row r="2" spans="1:15" x14ac:dyDescent="0.35">
      <c r="A2">
        <v>140</v>
      </c>
      <c r="B2">
        <f>MAX(IF(A2=center,height,IF(A2&lt;center,A2*left_slope-left*left_slope,A2*right_slope - right*right_slope)),0)</f>
        <v>0</v>
      </c>
    </row>
    <row r="3" spans="1:15" x14ac:dyDescent="0.35">
      <c r="A3">
        <f>A2+1</f>
        <v>141</v>
      </c>
      <c r="B3">
        <f>MAX(IF(A3=center,height,IF(A3&lt;center,A3*left_slope-left*left_slope,A3*right_slope - right*right_slope)),0)</f>
        <v>0</v>
      </c>
    </row>
    <row r="4" spans="1:15" x14ac:dyDescent="0.35">
      <c r="A4">
        <f t="shared" ref="A4:A49" si="0">A3+1</f>
        <v>142</v>
      </c>
      <c r="B4">
        <f>MAX(IF(A4=center,height,IF(A4&lt;center,A4*left_slope-left*left_slope,A4*right_slope - right*right_slope)),0)</f>
        <v>0</v>
      </c>
    </row>
    <row r="5" spans="1:15" x14ac:dyDescent="0.35">
      <c r="A5">
        <f t="shared" si="0"/>
        <v>143</v>
      </c>
      <c r="B5">
        <f>MAX(IF(A5=center,height,IF(A5&lt;center,A5*left_slope-left*left_slope,A5*right_slope - right*right_slope)),0)</f>
        <v>0</v>
      </c>
    </row>
    <row r="6" spans="1:15" x14ac:dyDescent="0.35">
      <c r="A6">
        <f t="shared" si="0"/>
        <v>144</v>
      </c>
      <c r="B6">
        <f>MAX(IF(A6=center,height,IF(A6&lt;center,A6*left_slope-left*left_slope,A6*right_slope - right*right_slope)),0)</f>
        <v>0</v>
      </c>
    </row>
    <row r="7" spans="1:15" x14ac:dyDescent="0.35">
      <c r="A7">
        <f t="shared" si="0"/>
        <v>145</v>
      </c>
      <c r="B7">
        <f>MAX(IF(A7=center,height,IF(A7&lt;center,A7*left_slope-left*left_slope,A7*right_slope - right*right_slope)),0)</f>
        <v>0</v>
      </c>
    </row>
    <row r="8" spans="1:15" x14ac:dyDescent="0.35">
      <c r="A8">
        <f t="shared" si="0"/>
        <v>146</v>
      </c>
      <c r="B8">
        <f>MAX(IF(A8=center,height,IF(A8&lt;center,A8*left_slope-left*left_slope,A8*right_slope - right*right_slope)),0)</f>
        <v>0</v>
      </c>
    </row>
    <row r="9" spans="1:15" x14ac:dyDescent="0.35">
      <c r="A9">
        <f t="shared" si="0"/>
        <v>147</v>
      </c>
      <c r="B9">
        <f>MAX(IF(A9=center,height,IF(A9&lt;center,A9*left_slope-left*left_slope,A9*right_slope - right*right_slope)),0)</f>
        <v>0</v>
      </c>
      <c r="O9">
        <v>12</v>
      </c>
    </row>
    <row r="10" spans="1:15" x14ac:dyDescent="0.35">
      <c r="A10">
        <f t="shared" si="0"/>
        <v>148</v>
      </c>
      <c r="B10">
        <f>MAX(IF(A10=center,height,IF(A10&lt;center,A10*left_slope-left*left_slope,A10*right_slope - right*right_slope)),0)</f>
        <v>0</v>
      </c>
      <c r="O10">
        <f>SQRT(O9)</f>
        <v>3.4641016151377544</v>
      </c>
    </row>
    <row r="11" spans="1:15" x14ac:dyDescent="0.35">
      <c r="A11">
        <f t="shared" si="0"/>
        <v>149</v>
      </c>
      <c r="B11">
        <f>MAX(IF(A11=center,height,IF(A11&lt;center,A11*left_slope-left*left_slope,A11*right_slope - right*right_slope)),0)</f>
        <v>0</v>
      </c>
      <c r="O11">
        <f>O9^0.5</f>
        <v>3.4641016151377544</v>
      </c>
    </row>
    <row r="12" spans="1:15" x14ac:dyDescent="0.35">
      <c r="A12">
        <f t="shared" si="0"/>
        <v>150</v>
      </c>
      <c r="B12">
        <f>MAX(IF(A12=center,height,IF(A12&lt;center,A12*left_slope-left*left_slope,A12*right_slope - right*right_slope)),0)</f>
        <v>0</v>
      </c>
    </row>
    <row r="13" spans="1:15" x14ac:dyDescent="0.35">
      <c r="A13">
        <f t="shared" si="0"/>
        <v>151</v>
      </c>
      <c r="B13">
        <f>MAX(IF(A13=center,height,IF(A13&lt;center,A13*left_slope-left*left_slope,A13*right_slope - right*right_slope)),0)</f>
        <v>4.1666666666667629E-4</v>
      </c>
    </row>
    <row r="14" spans="1:15" x14ac:dyDescent="0.35">
      <c r="A14">
        <f t="shared" si="0"/>
        <v>152</v>
      </c>
      <c r="B14">
        <f>MAX(IF(A14=center,height,IF(A14&lt;center,A14*left_slope-left*left_slope,A14*right_slope - right*right_slope)),0)</f>
        <v>8.333333333333387E-4</v>
      </c>
    </row>
    <row r="15" spans="1:15" x14ac:dyDescent="0.35">
      <c r="A15">
        <f t="shared" si="0"/>
        <v>153</v>
      </c>
      <c r="B15">
        <f>MAX(IF(A15=center,height,IF(A15&lt;center,A15*left_slope-left*left_slope,A15*right_slope - right*right_slope)),0)</f>
        <v>1.2500000000000011E-3</v>
      </c>
    </row>
    <row r="16" spans="1:15" x14ac:dyDescent="0.35">
      <c r="A16">
        <f t="shared" si="0"/>
        <v>154</v>
      </c>
      <c r="B16">
        <f>MAX(IF(A16=center,height,IF(A16&lt;center,A16*left_slope-left*left_slope,A16*right_slope - right*right_slope)),0)</f>
        <v>1.6666666666666774E-3</v>
      </c>
    </row>
    <row r="17" spans="1:13" x14ac:dyDescent="0.35">
      <c r="A17">
        <f t="shared" si="0"/>
        <v>155</v>
      </c>
      <c r="B17">
        <f>MAX(IF(A17=center,height,IF(A17&lt;center,A17*left_slope-left*left_slope,A17*right_slope - right*right_slope)),0)</f>
        <v>2.0833333333333398E-3</v>
      </c>
    </row>
    <row r="18" spans="1:13" x14ac:dyDescent="0.35">
      <c r="A18">
        <f t="shared" si="0"/>
        <v>156</v>
      </c>
      <c r="B18">
        <f>MAX(IF(A18=center,height,IF(A18&lt;center,A18*left_slope-left*left_slope,A18*right_slope - right*right_slope)),0)</f>
        <v>2.5000000000000022E-3</v>
      </c>
    </row>
    <row r="19" spans="1:13" x14ac:dyDescent="0.35">
      <c r="A19">
        <f t="shared" si="0"/>
        <v>157</v>
      </c>
      <c r="B19">
        <f>MAX(IF(A19=center,height,IF(A19&lt;center,A19*left_slope-left*left_slope,A19*right_slope - right*right_slope)),0)</f>
        <v>2.9166666666666646E-3</v>
      </c>
    </row>
    <row r="20" spans="1:13" x14ac:dyDescent="0.35">
      <c r="A20">
        <f t="shared" si="0"/>
        <v>158</v>
      </c>
      <c r="B20">
        <f>MAX(IF(A20=center,height,IF(A20&lt;center,A20*left_slope-left*left_slope,A20*right_slope - right*right_slope)),0)</f>
        <v>3.3333333333333409E-3</v>
      </c>
    </row>
    <row r="21" spans="1:13" x14ac:dyDescent="0.35">
      <c r="A21">
        <f t="shared" si="0"/>
        <v>159</v>
      </c>
      <c r="B21">
        <f>MAX(IF(A21=center,height,IF(A21&lt;center,A21*left_slope-left*left_slope,A21*right_slope - right*right_slope)),0)</f>
        <v>3.7500000000000033E-3</v>
      </c>
    </row>
    <row r="22" spans="1:13" x14ac:dyDescent="0.35">
      <c r="A22">
        <f t="shared" si="0"/>
        <v>160</v>
      </c>
      <c r="B22">
        <f>MAX(IF(A22=center,height,IF(A22&lt;center,A22*left_slope-left*left_slope,A22*right_slope - right*right_slope)),0)</f>
        <v>4.1666666666666657E-3</v>
      </c>
    </row>
    <row r="23" spans="1:13" x14ac:dyDescent="0.35">
      <c r="A23">
        <f t="shared" si="0"/>
        <v>161</v>
      </c>
      <c r="B23">
        <f>MAX(IF(A23=center,height,IF(A23&lt;center,A23*left_slope-left*left_slope,A23*right_slope - right*right_slope)),0)</f>
        <v>4.583333333333342E-3</v>
      </c>
    </row>
    <row r="24" spans="1:13" x14ac:dyDescent="0.35">
      <c r="A24">
        <f t="shared" si="0"/>
        <v>162</v>
      </c>
      <c r="B24">
        <f>MAX(IF(A24=center,height,IF(A24&lt;center,A24*left_slope-left*left_slope,A24*right_slope - right*right_slope)),0)</f>
        <v>5.0000000000000044E-3</v>
      </c>
    </row>
    <row r="25" spans="1:13" x14ac:dyDescent="0.35">
      <c r="A25">
        <f t="shared" si="0"/>
        <v>163</v>
      </c>
      <c r="B25">
        <f>MAX(IF(A25=center,height,IF(A25&lt;center,A25*left_slope-left*left_slope,A25*right_slope - right*right_slope)),0)</f>
        <v>5.4166666666666669E-3</v>
      </c>
    </row>
    <row r="26" spans="1:13" x14ac:dyDescent="0.35">
      <c r="A26">
        <f t="shared" si="0"/>
        <v>164</v>
      </c>
      <c r="B26">
        <f>MAX(IF(A26=center,height,IF(A26&lt;center,A26*left_slope-left*left_slope,A26*right_slope - right*right_slope)),0)</f>
        <v>5.8333333333333431E-3</v>
      </c>
    </row>
    <row r="27" spans="1:13" x14ac:dyDescent="0.35">
      <c r="A27">
        <f t="shared" si="0"/>
        <v>165</v>
      </c>
      <c r="B27">
        <f>MAX(IF(A27=center,height,IF(A27&lt;center,A27*left_slope-left*left_slope,A27*right_slope - right*right_slope)),0)</f>
        <v>6.2500000000000056E-3</v>
      </c>
      <c r="M27">
        <f>40000/60</f>
        <v>666.66666666666663</v>
      </c>
    </row>
    <row r="28" spans="1:13" x14ac:dyDescent="0.35">
      <c r="A28">
        <f t="shared" si="0"/>
        <v>166</v>
      </c>
      <c r="B28">
        <f>MAX(IF(A28=center,height,IF(A28&lt;center,A28*left_slope-left*left_slope,A28*right_slope - right*right_slope)),0)</f>
        <v>6.666666666666668E-3</v>
      </c>
      <c r="M28">
        <f>M27/24</f>
        <v>27.777777777777775</v>
      </c>
    </row>
    <row r="29" spans="1:13" x14ac:dyDescent="0.35">
      <c r="A29">
        <f t="shared" si="0"/>
        <v>167</v>
      </c>
      <c r="B29">
        <f>MAX(IF(A29=center,height,IF(A29&lt;center,A29*left_slope-left*left_slope,A29*right_slope - right*right_slope)),0)</f>
        <v>7.0833333333333443E-3</v>
      </c>
      <c r="M29">
        <f>M28/7</f>
        <v>3.9682539682539679</v>
      </c>
    </row>
    <row r="30" spans="1:13" x14ac:dyDescent="0.35">
      <c r="A30">
        <f t="shared" si="0"/>
        <v>168</v>
      </c>
      <c r="B30">
        <f>MAX(IF(A30=center,height,IF(A30&lt;center,A30*left_slope-left*left_slope,A30*right_slope - right*right_slope)),0)</f>
        <v>7.5000000000000067E-3</v>
      </c>
    </row>
    <row r="31" spans="1:13" x14ac:dyDescent="0.35">
      <c r="A31">
        <f t="shared" si="0"/>
        <v>169</v>
      </c>
      <c r="B31">
        <f>MAX(IF(A31=center,height,IF(A31&lt;center,A31*left_slope-left*left_slope,A31*right_slope - right*right_slope)),0)</f>
        <v>7.9166666666666691E-3</v>
      </c>
    </row>
    <row r="32" spans="1:13" x14ac:dyDescent="0.35">
      <c r="A32">
        <f t="shared" si="0"/>
        <v>170</v>
      </c>
      <c r="B32">
        <f>MAX(IF(A32=center,height,IF(A32&lt;center,A32*left_slope-left*left_slope,A32*right_slope - right*right_slope)),0)</f>
        <v>8.3333333333333315E-3</v>
      </c>
    </row>
    <row r="33" spans="1:2" x14ac:dyDescent="0.35">
      <c r="A33">
        <f t="shared" si="0"/>
        <v>171</v>
      </c>
      <c r="B33">
        <f>MAX(IF(A33=center,height,IF(A33&lt;center,A33*left_slope-left*left_slope,A33*right_slope - right*right_slope)),0)</f>
        <v>8.7500000000000078E-3</v>
      </c>
    </row>
    <row r="34" spans="1:2" x14ac:dyDescent="0.35">
      <c r="A34">
        <f t="shared" si="0"/>
        <v>172</v>
      </c>
      <c r="B34">
        <f>MAX(IF(A34=center,height,IF(A34&lt;center,A34*left_slope-left*left_slope,A34*right_slope - right*right_slope)),0)</f>
        <v>9.1666666666666702E-3</v>
      </c>
    </row>
    <row r="35" spans="1:2" x14ac:dyDescent="0.35">
      <c r="A35">
        <f t="shared" si="0"/>
        <v>173</v>
      </c>
      <c r="B35">
        <f>MAX(IF(A35=center,height,IF(A35&lt;center,A35*left_slope-left*left_slope,A35*right_slope - right*right_slope)),0)</f>
        <v>9.5833333333333326E-3</v>
      </c>
    </row>
    <row r="36" spans="1:2" x14ac:dyDescent="0.35">
      <c r="A36">
        <f t="shared" si="0"/>
        <v>174</v>
      </c>
      <c r="B36">
        <f>MAX(IF(A36=center,height,IF(A36&lt;center,A36*left_slope-left*left_slope,A36*right_slope - right*right_slope)),0)</f>
        <v>1.0000000000000009E-2</v>
      </c>
    </row>
    <row r="37" spans="1:2" x14ac:dyDescent="0.35">
      <c r="A37">
        <f t="shared" si="0"/>
        <v>175</v>
      </c>
      <c r="B37">
        <f>MAX(IF(A37=center,height,IF(A37&lt;center,A37*left_slope-left*left_slope,A37*right_slope - right*right_slope)),0)</f>
        <v>1.0416666666666671E-2</v>
      </c>
    </row>
    <row r="38" spans="1:2" x14ac:dyDescent="0.35">
      <c r="A38">
        <f t="shared" si="0"/>
        <v>176</v>
      </c>
      <c r="B38">
        <f>MAX(IF(A38=center,height,IF(A38&lt;center,A38*left_slope-left*left_slope,A38*right_slope - right*right_slope)),0)</f>
        <v>1.0833333333333334E-2</v>
      </c>
    </row>
    <row r="39" spans="1:2" x14ac:dyDescent="0.35">
      <c r="A39">
        <f t="shared" si="0"/>
        <v>177</v>
      </c>
      <c r="B39">
        <f>MAX(IF(A39=center,height,IF(A39&lt;center,A39*left_slope-left*left_slope,A39*right_slope - right*right_slope)),0)</f>
        <v>1.125000000000001E-2</v>
      </c>
    </row>
    <row r="40" spans="1:2" x14ac:dyDescent="0.35">
      <c r="A40">
        <f t="shared" si="0"/>
        <v>178</v>
      </c>
      <c r="B40">
        <f>MAX(IF(A40=center,height,IF(A40&lt;center,A40*left_slope-left*left_slope,A40*right_slope - right*right_slope)),0)</f>
        <v>1.1666666666666672E-2</v>
      </c>
    </row>
    <row r="41" spans="1:2" x14ac:dyDescent="0.35">
      <c r="A41">
        <f t="shared" si="0"/>
        <v>179</v>
      </c>
      <c r="B41">
        <f>MAX(IF(A41=center,height,IF(A41&lt;center,A41*left_slope-left*left_slope,A41*right_slope - right*right_slope)),0)</f>
        <v>1.2083333333333335E-2</v>
      </c>
    </row>
    <row r="42" spans="1:2" x14ac:dyDescent="0.35">
      <c r="A42">
        <f t="shared" si="0"/>
        <v>180</v>
      </c>
      <c r="B42">
        <f>MAX(IF(A42=center,height,IF(A42&lt;center,A42*left_slope-left*left_slope,A42*right_slope - right*right_slope)),0)</f>
        <v>1.2500000000000011E-2</v>
      </c>
    </row>
    <row r="43" spans="1:2" x14ac:dyDescent="0.35">
      <c r="A43">
        <f t="shared" si="0"/>
        <v>181</v>
      </c>
      <c r="B43">
        <f>MAX(IF(A43=center,height,IF(A43&lt;center,A43*left_slope-left*left_slope,A43*right_slope - right*right_slope)),0)</f>
        <v>1.2916666666666674E-2</v>
      </c>
    </row>
    <row r="44" spans="1:2" x14ac:dyDescent="0.35">
      <c r="A44">
        <f t="shared" si="0"/>
        <v>182</v>
      </c>
      <c r="B44">
        <f>MAX(IF(A44=center,height,IF(A44&lt;center,A44*left_slope-left*left_slope,A44*right_slope - right*right_slope)),0)</f>
        <v>1.3333333333333336E-2</v>
      </c>
    </row>
    <row r="45" spans="1:2" x14ac:dyDescent="0.35">
      <c r="A45">
        <f t="shared" si="0"/>
        <v>183</v>
      </c>
      <c r="B45">
        <f>MAX(IF(A45=center,height,IF(A45&lt;center,A45*left_slope-left*left_slope,A45*right_slope - right*right_slope)),0)</f>
        <v>1.3749999999999998E-2</v>
      </c>
    </row>
    <row r="46" spans="1:2" x14ac:dyDescent="0.35">
      <c r="A46">
        <f t="shared" si="0"/>
        <v>184</v>
      </c>
      <c r="B46">
        <f>MAX(IF(A46=center,height,IF(A46&lt;center,A46*left_slope-left*left_slope,A46*right_slope - right*right_slope)),0)</f>
        <v>1.4166666666666675E-2</v>
      </c>
    </row>
    <row r="47" spans="1:2" x14ac:dyDescent="0.35">
      <c r="A47">
        <f t="shared" si="0"/>
        <v>185</v>
      </c>
      <c r="B47">
        <f>MAX(IF(A47=center,height,IF(A47&lt;center,A47*left_slope-left*left_slope,A47*right_slope - right*right_slope)),0)</f>
        <v>1.4583333333333337E-2</v>
      </c>
    </row>
    <row r="48" spans="1:2" x14ac:dyDescent="0.35">
      <c r="A48">
        <f t="shared" si="0"/>
        <v>186</v>
      </c>
      <c r="B48">
        <f>MAX(IF(A48=center,height,IF(A48&lt;center,A48*left_slope-left*left_slope,A48*right_slope - right*right_slope)),0)</f>
        <v>1.4999999999999999E-2</v>
      </c>
    </row>
    <row r="49" spans="1:2" x14ac:dyDescent="0.35">
      <c r="A49">
        <f t="shared" si="0"/>
        <v>187</v>
      </c>
      <c r="B49">
        <f>MAX(IF(A49=center,height,IF(A49&lt;center,A49*left_slope-left*left_slope,A49*right_slope - right*right_slope)),0)</f>
        <v>1.5416666666666676E-2</v>
      </c>
    </row>
    <row r="50" spans="1:2" x14ac:dyDescent="0.35">
      <c r="A50">
        <f t="shared" ref="A50:A87" si="1">A49+1</f>
        <v>188</v>
      </c>
      <c r="B50">
        <f>MAX(IF(A50=center,height,IF(A50&lt;center,A50*left_slope-left*left_slope,A50*right_slope - right*right_slope)),0)</f>
        <v>1.5833333333333338E-2</v>
      </c>
    </row>
    <row r="51" spans="1:2" x14ac:dyDescent="0.35">
      <c r="A51">
        <f t="shared" si="1"/>
        <v>189</v>
      </c>
      <c r="B51">
        <f>MAX(IF(A51=center,height,IF(A51&lt;center,A51*left_slope-left*left_slope,A51*right_slope - right*right_slope)),0)</f>
        <v>1.6250000000000001E-2</v>
      </c>
    </row>
    <row r="52" spans="1:2" x14ac:dyDescent="0.35">
      <c r="A52">
        <f t="shared" si="1"/>
        <v>190</v>
      </c>
      <c r="B52">
        <f>MAX(IF(A52=center,height,IF(A52&lt;center,A52*left_slope-left*left_slope,A52*right_slope - right*right_slope)),0)</f>
        <v>1.6666666666666677E-2</v>
      </c>
    </row>
    <row r="53" spans="1:2" x14ac:dyDescent="0.35">
      <c r="A53">
        <f t="shared" si="1"/>
        <v>191</v>
      </c>
      <c r="B53">
        <f>MAX(IF(A53=center,height,IF(A53&lt;center,A53*left_slope-left*left_slope,A53*right_slope - right*right_slope)),0)</f>
        <v>1.7083333333333339E-2</v>
      </c>
    </row>
    <row r="54" spans="1:2" x14ac:dyDescent="0.35">
      <c r="A54">
        <f t="shared" si="1"/>
        <v>192</v>
      </c>
      <c r="B54">
        <f>MAX(IF(A54=center,height,IF(A54&lt;center,A54*left_slope-left*left_slope,A54*right_slope - right*right_slope)),0)</f>
        <v>1.7500000000000002E-2</v>
      </c>
    </row>
    <row r="55" spans="1:2" x14ac:dyDescent="0.35">
      <c r="A55">
        <f t="shared" si="1"/>
        <v>193</v>
      </c>
      <c r="B55">
        <f>MAX(IF(A55=center,height,IF(A55&lt;center,A55*left_slope-left*left_slope,A55*right_slope - right*right_slope)),0)</f>
        <v>1.7916666666666678E-2</v>
      </c>
    </row>
    <row r="56" spans="1:2" x14ac:dyDescent="0.35">
      <c r="A56">
        <f t="shared" si="1"/>
        <v>194</v>
      </c>
      <c r="B56">
        <f>MAX(IF(A56=center,height,IF(A56&lt;center,A56*left_slope-left*left_slope,A56*right_slope - right*right_slope)),0)</f>
        <v>1.833333333333334E-2</v>
      </c>
    </row>
    <row r="57" spans="1:2" x14ac:dyDescent="0.35">
      <c r="A57">
        <f t="shared" si="1"/>
        <v>195</v>
      </c>
      <c r="B57">
        <f>MAX(IF(A57=center,height,IF(A57&lt;center,A57*left_slope-left*left_slope,A57*right_slope - right*right_slope)),0)</f>
        <v>1.8750000000000003E-2</v>
      </c>
    </row>
    <row r="58" spans="1:2" x14ac:dyDescent="0.35">
      <c r="A58">
        <f t="shared" si="1"/>
        <v>196</v>
      </c>
      <c r="B58">
        <f>MAX(IF(A58=center,height,IF(A58&lt;center,A58*left_slope-left*left_slope,A58*right_slope - right*right_slope)),0)</f>
        <v>1.9166666666666665E-2</v>
      </c>
    </row>
    <row r="59" spans="1:2" x14ac:dyDescent="0.35">
      <c r="A59">
        <f t="shared" si="1"/>
        <v>197</v>
      </c>
      <c r="B59">
        <f>MAX(IF(A59=center,height,IF(A59&lt;center,A59*left_slope-left*left_slope,A59*right_slope - right*right_slope)),0)</f>
        <v>1.9583333333333341E-2</v>
      </c>
    </row>
    <row r="60" spans="1:2" x14ac:dyDescent="0.35">
      <c r="A60">
        <f t="shared" si="1"/>
        <v>198</v>
      </c>
      <c r="B60">
        <f>MAX(IF(A60=center,height,IF(A60&lt;center,A60*left_slope-left*left_slope,A60*right_slope - right*right_slope)),0)</f>
        <v>2.0000000000000004E-2</v>
      </c>
    </row>
    <row r="61" spans="1:2" x14ac:dyDescent="0.35">
      <c r="A61">
        <f t="shared" si="1"/>
        <v>199</v>
      </c>
      <c r="B61">
        <f>MAX(IF(A61=center,height,IF(A61&lt;center,A61*left_slope-left*left_slope,A61*right_slope - right*right_slope)),0)</f>
        <v>2.0416666666666666E-2</v>
      </c>
    </row>
    <row r="62" spans="1:2" x14ac:dyDescent="0.35">
      <c r="A62">
        <f t="shared" si="1"/>
        <v>200</v>
      </c>
      <c r="B62">
        <f>MAX(IF(A62=center,height,IF(A62&lt;center,A62*left_slope-left*left_slope,A62*right_slope - right*right_slope)),0)</f>
        <v>2.0833333333333343E-2</v>
      </c>
    </row>
    <row r="63" spans="1:2" x14ac:dyDescent="0.35">
      <c r="A63">
        <f t="shared" si="1"/>
        <v>201</v>
      </c>
      <c r="B63">
        <f>MAX(IF(A63=center,height,IF(A63&lt;center,A63*left_slope-left*left_slope,A63*right_slope - right*right_slope)),0)</f>
        <v>2.1250000000000005E-2</v>
      </c>
    </row>
    <row r="64" spans="1:2" x14ac:dyDescent="0.35">
      <c r="A64">
        <f t="shared" si="1"/>
        <v>202</v>
      </c>
      <c r="B64">
        <f>MAX(IF(A64=center,height,IF(A64&lt;center,A64*left_slope-left*left_slope,A64*right_slope - right*right_slope)),0)</f>
        <v>2.1666666666666667E-2</v>
      </c>
    </row>
    <row r="65" spans="1:6" x14ac:dyDescent="0.35">
      <c r="A65">
        <f t="shared" si="1"/>
        <v>203</v>
      </c>
      <c r="B65">
        <f>MAX(IF(A65=center,height,IF(A65&lt;center,A65*left_slope-left*left_slope,A65*right_slope - right*right_slope)),0)</f>
        <v>2.2083333333333344E-2</v>
      </c>
    </row>
    <row r="66" spans="1:6" x14ac:dyDescent="0.35">
      <c r="A66">
        <f t="shared" si="1"/>
        <v>204</v>
      </c>
      <c r="B66">
        <f>MAX(IF(A66=center,height,IF(A66&lt;center,A66*left_slope-left*left_slope,A66*right_slope - right*right_slope)),0)</f>
        <v>2.2500000000000006E-2</v>
      </c>
    </row>
    <row r="67" spans="1:6" x14ac:dyDescent="0.35">
      <c r="A67">
        <f t="shared" si="1"/>
        <v>205</v>
      </c>
      <c r="B67">
        <f>MAX(IF(A67=center,height,IF(A67&lt;center,A67*left_slope-left*left_slope,A67*right_slope - right*right_slope)),0)</f>
        <v>2.2916666666666669E-2</v>
      </c>
    </row>
    <row r="68" spans="1:6" x14ac:dyDescent="0.35">
      <c r="A68">
        <f t="shared" si="1"/>
        <v>206</v>
      </c>
      <c r="B68">
        <f>MAX(IF(A68=center,height,IF(A68&lt;center,A68*left_slope-left*left_slope,A68*right_slope - right*right_slope)),0)</f>
        <v>2.3333333333333345E-2</v>
      </c>
    </row>
    <row r="69" spans="1:6" x14ac:dyDescent="0.35">
      <c r="A69">
        <f t="shared" si="1"/>
        <v>207</v>
      </c>
      <c r="B69">
        <f>MAX(IF(A69=center,height,IF(A69&lt;center,A69*left_slope-left*left_slope,A69*right_slope - right*right_slope)),0)</f>
        <v>2.3750000000000007E-2</v>
      </c>
    </row>
    <row r="70" spans="1:6" x14ac:dyDescent="0.35">
      <c r="A70">
        <f t="shared" si="1"/>
        <v>208</v>
      </c>
      <c r="B70">
        <f>MAX(IF(A70=center,height,IF(A70&lt;center,A70*left_slope-left*left_slope,A70*right_slope - right*right_slope)),0)</f>
        <v>2.416666666666667E-2</v>
      </c>
    </row>
    <row r="71" spans="1:6" x14ac:dyDescent="0.35">
      <c r="A71">
        <f t="shared" si="1"/>
        <v>209</v>
      </c>
      <c r="B71">
        <f>MAX(IF(A71=center,height,IF(A71&lt;center,A71*left_slope-left*left_slope,A71*right_slope - right*right_slope)),0)</f>
        <v>2.4583333333333332E-2</v>
      </c>
      <c r="E71">
        <f>2/80</f>
        <v>2.5000000000000001E-2</v>
      </c>
    </row>
    <row r="72" spans="1:6" x14ac:dyDescent="0.35">
      <c r="A72" s="1">
        <f t="shared" si="1"/>
        <v>210</v>
      </c>
      <c r="B72" s="1">
        <f>MAX(IF(A72=center,height,IF(A72&lt;center,A72*left_slope-left*left_slope,A72*right_slope - right*right_slope)),0)</f>
        <v>2.5000000000000001E-2</v>
      </c>
      <c r="C72">
        <f>A72-150</f>
        <v>60</v>
      </c>
      <c r="D72">
        <f>230-A72</f>
        <v>20</v>
      </c>
      <c r="E72">
        <f>C72*B72*0.5</f>
        <v>0.75</v>
      </c>
      <c r="F72">
        <f>D72*B72*0.5</f>
        <v>0.25</v>
      </c>
    </row>
    <row r="73" spans="1:6" x14ac:dyDescent="0.35">
      <c r="A73">
        <f t="shared" si="1"/>
        <v>211</v>
      </c>
      <c r="B73">
        <f>MAX(IF(A73=center,height,IF(A73&lt;center,A73*left_slope-left*left_slope,A73*right_slope - right*right_slope)),0)</f>
        <v>2.3750000000000049E-2</v>
      </c>
    </row>
    <row r="74" spans="1:6" x14ac:dyDescent="0.35">
      <c r="A74">
        <f t="shared" si="1"/>
        <v>212</v>
      </c>
      <c r="B74">
        <f>MAX(IF(A74=center,height,IF(A74&lt;center,A74*left_slope-left*left_slope,A74*right_slope - right*right_slope)),0)</f>
        <v>2.250000000000002E-2</v>
      </c>
    </row>
    <row r="75" spans="1:6" x14ac:dyDescent="0.35">
      <c r="A75">
        <f t="shared" si="1"/>
        <v>213</v>
      </c>
      <c r="B75">
        <f>MAX(IF(A75=center,height,IF(A75&lt;center,A75*left_slope-left*left_slope,A75*right_slope - right*right_slope)),0)</f>
        <v>2.1250000000000047E-2</v>
      </c>
    </row>
    <row r="76" spans="1:6" x14ac:dyDescent="0.35">
      <c r="A76">
        <f t="shared" si="1"/>
        <v>214</v>
      </c>
      <c r="B76">
        <f>MAX(IF(A76=center,height,IF(A76&lt;center,A76*left_slope-left*left_slope,A76*right_slope - right*right_slope)),0)</f>
        <v>2.0000000000000018E-2</v>
      </c>
    </row>
    <row r="77" spans="1:6" x14ac:dyDescent="0.35">
      <c r="A77">
        <f t="shared" si="1"/>
        <v>215</v>
      </c>
      <c r="B77">
        <f>MAX(IF(A77=center,height,IF(A77&lt;center,A77*left_slope-left*left_slope,A77*right_slope - right*right_slope)),0)</f>
        <v>1.8750000000000044E-2</v>
      </c>
    </row>
    <row r="78" spans="1:6" x14ac:dyDescent="0.35">
      <c r="A78">
        <f t="shared" si="1"/>
        <v>216</v>
      </c>
      <c r="B78">
        <f>MAX(IF(A78=center,height,IF(A78&lt;center,A78*left_slope-left*left_slope,A78*right_slope - right*right_slope)),0)</f>
        <v>1.7500000000000016E-2</v>
      </c>
    </row>
    <row r="79" spans="1:6" x14ac:dyDescent="0.35">
      <c r="A79">
        <f t="shared" si="1"/>
        <v>217</v>
      </c>
      <c r="B79">
        <f>MAX(IF(A79=center,height,IF(A79&lt;center,A79*left_slope-left*left_slope,A79*right_slope - right*right_slope)),0)</f>
        <v>1.6250000000000042E-2</v>
      </c>
    </row>
    <row r="80" spans="1:6" x14ac:dyDescent="0.35">
      <c r="A80">
        <f t="shared" si="1"/>
        <v>218</v>
      </c>
      <c r="B80">
        <f>MAX(IF(A80=center,height,IF(A80&lt;center,A80*left_slope-left*left_slope,A80*right_slope - right*right_slope)),0)</f>
        <v>1.5000000000000013E-2</v>
      </c>
    </row>
    <row r="81" spans="1:2" x14ac:dyDescent="0.35">
      <c r="A81">
        <f t="shared" si="1"/>
        <v>219</v>
      </c>
      <c r="B81">
        <f>MAX(IF(A81=center,height,IF(A81&lt;center,A81*left_slope-left*left_slope,A81*right_slope - right*right_slope)),0)</f>
        <v>1.375000000000004E-2</v>
      </c>
    </row>
    <row r="82" spans="1:2" x14ac:dyDescent="0.35">
      <c r="A82">
        <f t="shared" si="1"/>
        <v>220</v>
      </c>
      <c r="B82">
        <f>MAX(IF(A82=center,height,IF(A82&lt;center,A82*left_slope-left*left_slope,A82*right_slope - right*right_slope)),0)</f>
        <v>1.2500000000000011E-2</v>
      </c>
    </row>
    <row r="83" spans="1:2" x14ac:dyDescent="0.35">
      <c r="A83">
        <f t="shared" si="1"/>
        <v>221</v>
      </c>
      <c r="B83">
        <f>MAX(IF(A83=center,height,IF(A83&lt;center,A83*left_slope-left*left_slope,A83*right_slope - right*right_slope)),0)</f>
        <v>1.1250000000000038E-2</v>
      </c>
    </row>
    <row r="84" spans="1:2" x14ac:dyDescent="0.35">
      <c r="A84">
        <f t="shared" si="1"/>
        <v>222</v>
      </c>
      <c r="B84">
        <f>MAX(IF(A84=center,height,IF(A84&lt;center,A84*left_slope-left*left_slope,A84*right_slope - right*right_slope)),0)</f>
        <v>1.0000000000000009E-2</v>
      </c>
    </row>
    <row r="85" spans="1:2" x14ac:dyDescent="0.35">
      <c r="A85">
        <f t="shared" si="1"/>
        <v>223</v>
      </c>
      <c r="B85">
        <f>MAX(IF(A85=center,height,IF(A85&lt;center,A85*left_slope-left*left_slope,A85*right_slope - right*right_slope)),0)</f>
        <v>8.7500000000000355E-3</v>
      </c>
    </row>
    <row r="86" spans="1:2" x14ac:dyDescent="0.35">
      <c r="A86">
        <f t="shared" si="1"/>
        <v>224</v>
      </c>
      <c r="B86">
        <f>MAX(IF(A86=center,height,IF(A86&lt;center,A86*left_slope-left*left_slope,A86*right_slope - right*right_slope)),0)</f>
        <v>7.5000000000000067E-3</v>
      </c>
    </row>
    <row r="87" spans="1:2" x14ac:dyDescent="0.35">
      <c r="A87">
        <f t="shared" si="1"/>
        <v>225</v>
      </c>
      <c r="B87">
        <f>MAX(IF(A87=center,height,IF(A87&lt;center,A87*left_slope-left*left_slope,A87*right_slope - right*right_slope)),0)</f>
        <v>6.2500000000000333E-3</v>
      </c>
    </row>
    <row r="88" spans="1:2" x14ac:dyDescent="0.35">
      <c r="A88">
        <f t="shared" ref="A88:A103" si="2">A87+1</f>
        <v>226</v>
      </c>
      <c r="B88">
        <f>MAX(IF(A88=center,height,IF(A88&lt;center,A88*left_slope-left*left_slope,A88*right_slope - right*right_slope)),0)</f>
        <v>5.0000000000000044E-3</v>
      </c>
    </row>
    <row r="89" spans="1:2" x14ac:dyDescent="0.35">
      <c r="A89">
        <f t="shared" si="2"/>
        <v>227</v>
      </c>
      <c r="B89">
        <f>MAX(IF(A89=center,height,IF(A89&lt;center,A89*left_slope-left*left_slope,A89*right_slope - right*right_slope)),0)</f>
        <v>3.7500000000000311E-3</v>
      </c>
    </row>
    <row r="90" spans="1:2" x14ac:dyDescent="0.35">
      <c r="A90">
        <f t="shared" si="2"/>
        <v>228</v>
      </c>
      <c r="B90">
        <f>MAX(IF(A90=center,height,IF(A90&lt;center,A90*left_slope-left*left_slope,A90*right_slope - right*right_slope)),0)</f>
        <v>2.5000000000000022E-3</v>
      </c>
    </row>
    <row r="91" spans="1:2" x14ac:dyDescent="0.35">
      <c r="A91">
        <f t="shared" si="2"/>
        <v>229</v>
      </c>
      <c r="B91">
        <f>MAX(IF(A91=center,height,IF(A91&lt;center,A91*left_slope-left*left_slope,A91*right_slope - right*right_slope)),0)</f>
        <v>1.2500000000000289E-3</v>
      </c>
    </row>
    <row r="92" spans="1:2" x14ac:dyDescent="0.35">
      <c r="A92">
        <f t="shared" si="2"/>
        <v>230</v>
      </c>
      <c r="B92">
        <f>MAX(IF(A92=center,height,IF(A92&lt;center,A92*left_slope-left*left_slope,A92*right_slope - right*right_slope)),0)</f>
        <v>0</v>
      </c>
    </row>
    <row r="93" spans="1:2" x14ac:dyDescent="0.35">
      <c r="A93">
        <f t="shared" si="2"/>
        <v>231</v>
      </c>
      <c r="B93">
        <f>MAX(IF(A93=center,height,IF(A93&lt;center,A93*left_slope-left*left_slope,A93*right_slope - right*right_slope)),0)</f>
        <v>0</v>
      </c>
    </row>
    <row r="94" spans="1:2" x14ac:dyDescent="0.35">
      <c r="A94">
        <f t="shared" si="2"/>
        <v>232</v>
      </c>
      <c r="B94">
        <f>MAX(IF(A94=center,height,IF(A94&lt;center,A94*left_slope-left*left_slope,A94*right_slope - right*right_slope)),0)</f>
        <v>0</v>
      </c>
    </row>
    <row r="95" spans="1:2" x14ac:dyDescent="0.35">
      <c r="A95">
        <f t="shared" si="2"/>
        <v>233</v>
      </c>
      <c r="B95">
        <f>MAX(IF(A95=center,height,IF(A95&lt;center,A95*left_slope-left*left_slope,A95*right_slope - right*right_slope)),0)</f>
        <v>0</v>
      </c>
    </row>
    <row r="96" spans="1:2" x14ac:dyDescent="0.35">
      <c r="A96">
        <f t="shared" si="2"/>
        <v>234</v>
      </c>
      <c r="B96">
        <f>MAX(IF(A96=center,height,IF(A96&lt;center,A96*left_slope-left*left_slope,A96*right_slope - right*right_slope)),0)</f>
        <v>0</v>
      </c>
    </row>
    <row r="97" spans="1:2" x14ac:dyDescent="0.35">
      <c r="A97">
        <f t="shared" si="2"/>
        <v>235</v>
      </c>
      <c r="B97">
        <f>MAX(IF(A97=center,height,IF(A97&lt;center,A97*left_slope-left*left_slope,A97*right_slope - right*right_slope)),0)</f>
        <v>0</v>
      </c>
    </row>
    <row r="98" spans="1:2" x14ac:dyDescent="0.35">
      <c r="A98">
        <f t="shared" si="2"/>
        <v>236</v>
      </c>
      <c r="B98">
        <f>MAX(IF(A98=center,height,IF(A98&lt;center,A98*left_slope-left*left_slope,A98*right_slope - right*right_slope)),0)</f>
        <v>0</v>
      </c>
    </row>
    <row r="99" spans="1:2" x14ac:dyDescent="0.35">
      <c r="A99">
        <f t="shared" si="2"/>
        <v>237</v>
      </c>
      <c r="B99">
        <f>MAX(IF(A99=center,height,IF(A99&lt;center,A99*left_slope-left*left_slope,A99*right_slope - right*right_slope)),0)</f>
        <v>0</v>
      </c>
    </row>
    <row r="100" spans="1:2" x14ac:dyDescent="0.35">
      <c r="A100">
        <f t="shared" si="2"/>
        <v>238</v>
      </c>
      <c r="B100">
        <f>MAX(IF(A100=center,height,IF(A100&lt;center,A100*left_slope-left*left_slope,A100*right_slope - right*right_slope)),0)</f>
        <v>0</v>
      </c>
    </row>
    <row r="101" spans="1:2" x14ac:dyDescent="0.35">
      <c r="A101">
        <f t="shared" si="2"/>
        <v>239</v>
      </c>
      <c r="B101">
        <f>MAX(IF(A101=center,height,IF(A101&lt;center,A101*left_slope-left*left_slope,A101*right_slope - right*right_slope)),0)</f>
        <v>0</v>
      </c>
    </row>
    <row r="102" spans="1:2" x14ac:dyDescent="0.35">
      <c r="A102">
        <f t="shared" si="2"/>
        <v>240</v>
      </c>
      <c r="B102">
        <f>MAX(IF(A102=center,height,IF(A102&lt;center,A102*left_slope-left*left_slope,A102*right_slope - right*right_slope)),0)</f>
        <v>0</v>
      </c>
    </row>
    <row r="103" spans="1:2" x14ac:dyDescent="0.35">
      <c r="A103">
        <f t="shared" si="2"/>
        <v>241</v>
      </c>
      <c r="B103">
        <f>MAX(IF(A103=center,height,IF(A103&lt;center,A103*left_slope-left*left_slope,A103*right_slope - right*right_slope)),0)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C26A5-48C6-48D0-8D3D-DEBDC84DA68D}">
  <dimension ref="A1:H103"/>
  <sheetViews>
    <sheetView workbookViewId="0">
      <selection activeCell="H32" sqref="H32"/>
    </sheetView>
  </sheetViews>
  <sheetFormatPr defaultRowHeight="14.5" x14ac:dyDescent="0.35"/>
  <sheetData>
    <row r="1" spans="1:8" x14ac:dyDescent="0.35">
      <c r="A1" t="s">
        <v>18</v>
      </c>
      <c r="B1" t="s">
        <v>19</v>
      </c>
      <c r="C1">
        <v>100</v>
      </c>
      <c r="D1">
        <v>600</v>
      </c>
      <c r="E1">
        <v>750</v>
      </c>
      <c r="F1">
        <f>1/(0.5*((center-left)+(right-center)))</f>
        <v>3.0769230769230769E-3</v>
      </c>
      <c r="G1">
        <f>height/(center-left)</f>
        <v>6.153846153846154E-6</v>
      </c>
      <c r="H1">
        <f>height/(center-right)</f>
        <v>-2.0512820512820512E-5</v>
      </c>
    </row>
    <row r="2" spans="1:8" x14ac:dyDescent="0.35">
      <c r="A2">
        <v>50</v>
      </c>
      <c r="B2">
        <f>MAX(IF(A2=center,height,IF(A2&lt;center,A2*left_slope-left*left_slope,A2*right_slope - right*right_slope)),0)</f>
        <v>0</v>
      </c>
    </row>
    <row r="3" spans="1:8" x14ac:dyDescent="0.35">
      <c r="A3">
        <f>A2+10</f>
        <v>60</v>
      </c>
      <c r="B3">
        <f>MAX(IF(A3=center,height,IF(A3&lt;center,A3*left_slope-left*left_slope,A3*right_slope - right*right_slope)),0)</f>
        <v>0</v>
      </c>
    </row>
    <row r="4" spans="1:8" x14ac:dyDescent="0.35">
      <c r="A4">
        <f t="shared" ref="A4:A67" si="0">A3+10</f>
        <v>70</v>
      </c>
      <c r="B4">
        <f>MAX(IF(A4=center,height,IF(A4&lt;center,A4*left_slope-left*left_slope,A4*right_slope - right*right_slope)),0)</f>
        <v>0</v>
      </c>
    </row>
    <row r="5" spans="1:8" x14ac:dyDescent="0.35">
      <c r="A5">
        <f t="shared" si="0"/>
        <v>80</v>
      </c>
      <c r="B5">
        <f>MAX(IF(A5=center,height,IF(A5&lt;center,A5*left_slope-left*left_slope,A5*right_slope - right*right_slope)),0)</f>
        <v>0</v>
      </c>
    </row>
    <row r="6" spans="1:8" x14ac:dyDescent="0.35">
      <c r="A6">
        <f t="shared" si="0"/>
        <v>90</v>
      </c>
      <c r="B6">
        <f>MAX(IF(A6=center,height,IF(A6&lt;center,A6*left_slope-left*left_slope,A6*right_slope - right*right_slope)),0)</f>
        <v>0</v>
      </c>
    </row>
    <row r="7" spans="1:8" x14ac:dyDescent="0.35">
      <c r="A7">
        <f t="shared" si="0"/>
        <v>100</v>
      </c>
      <c r="B7">
        <f>MAX(IF(A7=center,height,IF(A7&lt;center,A7*left_slope-left*left_slope,A7*right_slope - right*right_slope)),0)</f>
        <v>0</v>
      </c>
    </row>
    <row r="8" spans="1:8" x14ac:dyDescent="0.35">
      <c r="A8">
        <f t="shared" si="0"/>
        <v>110</v>
      </c>
      <c r="B8">
        <f>MAX(IF(A8=center,height,IF(A8&lt;center,A8*left_slope-left*left_slope,A8*right_slope - right*right_slope)),0)</f>
        <v>6.1538461538461508E-5</v>
      </c>
    </row>
    <row r="9" spans="1:8" x14ac:dyDescent="0.35">
      <c r="A9">
        <f t="shared" si="0"/>
        <v>120</v>
      </c>
      <c r="B9">
        <f>MAX(IF(A9=center,height,IF(A9&lt;center,A9*left_slope-left*left_slope,A9*right_slope - right*right_slope)),0)</f>
        <v>1.2307692307692312E-4</v>
      </c>
    </row>
    <row r="10" spans="1:8" x14ac:dyDescent="0.35">
      <c r="A10">
        <f t="shared" si="0"/>
        <v>130</v>
      </c>
      <c r="B10">
        <f>MAX(IF(A10=center,height,IF(A10&lt;center,A10*left_slope-left*left_slope,A10*right_slope - right*right_slope)),0)</f>
        <v>1.8461538461538463E-4</v>
      </c>
    </row>
    <row r="11" spans="1:8" x14ac:dyDescent="0.35">
      <c r="A11">
        <f t="shared" si="0"/>
        <v>140</v>
      </c>
      <c r="B11">
        <f>MAX(IF(A11=center,height,IF(A11&lt;center,A11*left_slope-left*left_slope,A11*right_slope - right*right_slope)),0)</f>
        <v>2.4615384615384614E-4</v>
      </c>
    </row>
    <row r="12" spans="1:8" x14ac:dyDescent="0.35">
      <c r="A12">
        <f t="shared" si="0"/>
        <v>150</v>
      </c>
      <c r="B12">
        <f>MAX(IF(A12=center,height,IF(A12&lt;center,A12*left_slope-left*left_slope,A12*right_slope - right*right_slope)),0)</f>
        <v>3.0769230769230765E-4</v>
      </c>
    </row>
    <row r="13" spans="1:8" x14ac:dyDescent="0.35">
      <c r="A13">
        <f t="shared" si="0"/>
        <v>160</v>
      </c>
      <c r="B13">
        <f>MAX(IF(A13=center,height,IF(A13&lt;center,A13*left_slope-left*left_slope,A13*right_slope - right*right_slope)),0)</f>
        <v>3.6923076923076916E-4</v>
      </c>
    </row>
    <row r="14" spans="1:8" x14ac:dyDescent="0.35">
      <c r="A14">
        <f t="shared" si="0"/>
        <v>170</v>
      </c>
      <c r="B14">
        <f>MAX(IF(A14=center,height,IF(A14&lt;center,A14*left_slope-left*left_slope,A14*right_slope - right*right_slope)),0)</f>
        <v>4.3076923076923077E-4</v>
      </c>
    </row>
    <row r="15" spans="1:8" x14ac:dyDescent="0.35">
      <c r="A15">
        <f t="shared" si="0"/>
        <v>180</v>
      </c>
      <c r="B15">
        <f>MAX(IF(A15=center,height,IF(A15&lt;center,A15*left_slope-left*left_slope,A15*right_slope - right*right_slope)),0)</f>
        <v>4.9230769230769239E-4</v>
      </c>
    </row>
    <row r="16" spans="1:8" x14ac:dyDescent="0.35">
      <c r="A16">
        <f t="shared" si="0"/>
        <v>190</v>
      </c>
      <c r="B16">
        <f>MAX(IF(A16=center,height,IF(A16&lt;center,A16*left_slope-left*left_slope,A16*right_slope - right*right_slope)),0)</f>
        <v>5.5384615384615379E-4</v>
      </c>
    </row>
    <row r="17" spans="1:2" x14ac:dyDescent="0.35">
      <c r="A17">
        <f t="shared" si="0"/>
        <v>200</v>
      </c>
      <c r="B17">
        <f>MAX(IF(A17=center,height,IF(A17&lt;center,A17*left_slope-left*left_slope,A17*right_slope - right*right_slope)),0)</f>
        <v>6.1538461538461541E-4</v>
      </c>
    </row>
    <row r="18" spans="1:2" x14ac:dyDescent="0.35">
      <c r="A18">
        <f t="shared" si="0"/>
        <v>210</v>
      </c>
      <c r="B18">
        <f>MAX(IF(A18=center,height,IF(A18&lt;center,A18*left_slope-left*left_slope,A18*right_slope - right*right_slope)),0)</f>
        <v>6.7692307692307702E-4</v>
      </c>
    </row>
    <row r="19" spans="1:2" x14ac:dyDescent="0.35">
      <c r="A19">
        <f t="shared" si="0"/>
        <v>220</v>
      </c>
      <c r="B19">
        <f>MAX(IF(A19=center,height,IF(A19&lt;center,A19*left_slope-left*left_slope,A19*right_slope - right*right_slope)),0)</f>
        <v>7.3846153846153842E-4</v>
      </c>
    </row>
    <row r="20" spans="1:2" x14ac:dyDescent="0.35">
      <c r="A20">
        <f t="shared" si="0"/>
        <v>230</v>
      </c>
      <c r="B20">
        <f>MAX(IF(A20=center,height,IF(A20&lt;center,A20*left_slope-left*left_slope,A20*right_slope - right*right_slope)),0)</f>
        <v>8.0000000000000004E-4</v>
      </c>
    </row>
    <row r="21" spans="1:2" x14ac:dyDescent="0.35">
      <c r="A21">
        <f t="shared" si="0"/>
        <v>240</v>
      </c>
      <c r="B21">
        <f>MAX(IF(A21=center,height,IF(A21&lt;center,A21*left_slope-left*left_slope,A21*right_slope - right*right_slope)),0)</f>
        <v>8.6153846153846165E-4</v>
      </c>
    </row>
    <row r="22" spans="1:2" x14ac:dyDescent="0.35">
      <c r="A22">
        <f t="shared" si="0"/>
        <v>250</v>
      </c>
      <c r="B22">
        <f>MAX(IF(A22=center,height,IF(A22&lt;center,A22*left_slope-left*left_slope,A22*right_slope - right*right_slope)),0)</f>
        <v>9.2307692307692305E-4</v>
      </c>
    </row>
    <row r="23" spans="1:2" x14ac:dyDescent="0.35">
      <c r="A23">
        <f t="shared" si="0"/>
        <v>260</v>
      </c>
      <c r="B23">
        <f>MAX(IF(A23=center,height,IF(A23&lt;center,A23*left_slope-left*left_slope,A23*right_slope - right*right_slope)),0)</f>
        <v>9.8461538461538456E-4</v>
      </c>
    </row>
    <row r="24" spans="1:2" x14ac:dyDescent="0.35">
      <c r="A24">
        <f t="shared" si="0"/>
        <v>270</v>
      </c>
      <c r="B24">
        <f>MAX(IF(A24=center,height,IF(A24&lt;center,A24*left_slope-left*left_slope,A24*right_slope - right*right_slope)),0)</f>
        <v>1.0461538461538464E-3</v>
      </c>
    </row>
    <row r="25" spans="1:2" x14ac:dyDescent="0.35">
      <c r="A25">
        <f t="shared" si="0"/>
        <v>280</v>
      </c>
      <c r="B25">
        <f>MAX(IF(A25=center,height,IF(A25&lt;center,A25*left_slope-left*left_slope,A25*right_slope - right*right_slope)),0)</f>
        <v>1.1076923076923078E-3</v>
      </c>
    </row>
    <row r="26" spans="1:2" x14ac:dyDescent="0.35">
      <c r="A26">
        <f t="shared" si="0"/>
        <v>290</v>
      </c>
      <c r="B26">
        <f>MAX(IF(A26=center,height,IF(A26&lt;center,A26*left_slope-left*left_slope,A26*right_slope - right*right_slope)),0)</f>
        <v>1.1692307692307692E-3</v>
      </c>
    </row>
    <row r="27" spans="1:2" x14ac:dyDescent="0.35">
      <c r="A27">
        <f t="shared" si="0"/>
        <v>300</v>
      </c>
      <c r="B27">
        <f>MAX(IF(A27=center,height,IF(A27&lt;center,A27*left_slope-left*left_slope,A27*right_slope - right*right_slope)),0)</f>
        <v>1.2307692307692306E-3</v>
      </c>
    </row>
    <row r="28" spans="1:2" x14ac:dyDescent="0.35">
      <c r="A28">
        <f t="shared" si="0"/>
        <v>310</v>
      </c>
      <c r="B28">
        <f>MAX(IF(A28=center,height,IF(A28&lt;center,A28*left_slope-left*left_slope,A28*right_slope - right*right_slope)),0)</f>
        <v>1.2923076923076924E-3</v>
      </c>
    </row>
    <row r="29" spans="1:2" x14ac:dyDescent="0.35">
      <c r="A29">
        <f t="shared" si="0"/>
        <v>320</v>
      </c>
      <c r="B29">
        <f>MAX(IF(A29=center,height,IF(A29&lt;center,A29*left_slope-left*left_slope,A29*right_slope - right*right_slope)),0)</f>
        <v>1.3538461538461538E-3</v>
      </c>
    </row>
    <row r="30" spans="1:2" x14ac:dyDescent="0.35">
      <c r="A30">
        <f t="shared" si="0"/>
        <v>330</v>
      </c>
      <c r="B30">
        <f>MAX(IF(A30=center,height,IF(A30&lt;center,A30*left_slope-left*left_slope,A30*right_slope - right*right_slope)),0)</f>
        <v>1.4153846153846157E-3</v>
      </c>
    </row>
    <row r="31" spans="1:2" x14ac:dyDescent="0.35">
      <c r="A31">
        <f t="shared" si="0"/>
        <v>340</v>
      </c>
      <c r="B31">
        <f>MAX(IF(A31=center,height,IF(A31&lt;center,A31*left_slope-left*left_slope,A31*right_slope - right*right_slope)),0)</f>
        <v>1.4769230769230771E-3</v>
      </c>
    </row>
    <row r="32" spans="1:2" x14ac:dyDescent="0.35">
      <c r="A32">
        <f t="shared" si="0"/>
        <v>350</v>
      </c>
      <c r="B32">
        <f>MAX(IF(A32=center,height,IF(A32&lt;center,A32*left_slope-left*left_slope,A32*right_slope - right*right_slope)),0)</f>
        <v>1.5384615384615385E-3</v>
      </c>
    </row>
    <row r="33" spans="1:2" x14ac:dyDescent="0.35">
      <c r="A33">
        <f t="shared" si="0"/>
        <v>360</v>
      </c>
      <c r="B33">
        <f>MAX(IF(A33=center,height,IF(A33&lt;center,A33*left_slope-left*left_slope,A33*right_slope - right*right_slope)),0)</f>
        <v>1.6000000000000003E-3</v>
      </c>
    </row>
    <row r="34" spans="1:2" x14ac:dyDescent="0.35">
      <c r="A34">
        <f t="shared" si="0"/>
        <v>370</v>
      </c>
      <c r="B34">
        <f>MAX(IF(A34=center,height,IF(A34&lt;center,A34*left_slope-left*left_slope,A34*right_slope - right*right_slope)),0)</f>
        <v>1.6615384615384617E-3</v>
      </c>
    </row>
    <row r="35" spans="1:2" x14ac:dyDescent="0.35">
      <c r="A35">
        <f t="shared" si="0"/>
        <v>380</v>
      </c>
      <c r="B35">
        <f>MAX(IF(A35=center,height,IF(A35&lt;center,A35*left_slope-left*left_slope,A35*right_slope - right*right_slope)),0)</f>
        <v>1.7230769230769231E-3</v>
      </c>
    </row>
    <row r="36" spans="1:2" x14ac:dyDescent="0.35">
      <c r="A36">
        <f t="shared" si="0"/>
        <v>390</v>
      </c>
      <c r="B36">
        <f>MAX(IF(A36=center,height,IF(A36&lt;center,A36*left_slope-left*left_slope,A36*right_slope - right*right_slope)),0)</f>
        <v>1.7846153846153849E-3</v>
      </c>
    </row>
    <row r="37" spans="1:2" x14ac:dyDescent="0.35">
      <c r="A37">
        <f t="shared" si="0"/>
        <v>400</v>
      </c>
      <c r="B37">
        <f>MAX(IF(A37=center,height,IF(A37&lt;center,A37*left_slope-left*left_slope,A37*right_slope - right*right_slope)),0)</f>
        <v>1.8461538461538463E-3</v>
      </c>
    </row>
    <row r="38" spans="1:2" x14ac:dyDescent="0.35">
      <c r="A38">
        <f t="shared" si="0"/>
        <v>410</v>
      </c>
      <c r="B38">
        <f>MAX(IF(A38=center,height,IF(A38&lt;center,A38*left_slope-left*left_slope,A38*right_slope - right*right_slope)),0)</f>
        <v>1.9076923076923077E-3</v>
      </c>
    </row>
    <row r="39" spans="1:2" x14ac:dyDescent="0.35">
      <c r="A39">
        <f t="shared" si="0"/>
        <v>420</v>
      </c>
      <c r="B39">
        <f>MAX(IF(A39=center,height,IF(A39&lt;center,A39*left_slope-left*left_slope,A39*right_slope - right*right_slope)),0)</f>
        <v>1.9692307692307696E-3</v>
      </c>
    </row>
    <row r="40" spans="1:2" x14ac:dyDescent="0.35">
      <c r="A40">
        <f t="shared" si="0"/>
        <v>430</v>
      </c>
      <c r="B40">
        <f>MAX(IF(A40=center,height,IF(A40&lt;center,A40*left_slope-left*left_slope,A40*right_slope - right*right_slope)),0)</f>
        <v>2.030769230769231E-3</v>
      </c>
    </row>
    <row r="41" spans="1:2" x14ac:dyDescent="0.35">
      <c r="A41">
        <f t="shared" si="0"/>
        <v>440</v>
      </c>
      <c r="B41">
        <f>MAX(IF(A41=center,height,IF(A41&lt;center,A41*left_slope-left*left_slope,A41*right_slope - right*right_slope)),0)</f>
        <v>2.0923076923076924E-3</v>
      </c>
    </row>
    <row r="42" spans="1:2" x14ac:dyDescent="0.35">
      <c r="A42">
        <f t="shared" si="0"/>
        <v>450</v>
      </c>
      <c r="B42">
        <f>MAX(IF(A42=center,height,IF(A42&lt;center,A42*left_slope-left*left_slope,A42*right_slope - right*right_slope)),0)</f>
        <v>2.1538461538461542E-3</v>
      </c>
    </row>
    <row r="43" spans="1:2" x14ac:dyDescent="0.35">
      <c r="A43">
        <f t="shared" si="0"/>
        <v>460</v>
      </c>
      <c r="B43">
        <f>MAX(IF(A43=center,height,IF(A43&lt;center,A43*left_slope-left*left_slope,A43*right_slope - right*right_slope)),0)</f>
        <v>2.2153846153846156E-3</v>
      </c>
    </row>
    <row r="44" spans="1:2" x14ac:dyDescent="0.35">
      <c r="A44">
        <f t="shared" si="0"/>
        <v>470</v>
      </c>
      <c r="B44">
        <f>MAX(IF(A44=center,height,IF(A44&lt;center,A44*left_slope-left*left_slope,A44*right_slope - right*right_slope)),0)</f>
        <v>2.276923076923077E-3</v>
      </c>
    </row>
    <row r="45" spans="1:2" x14ac:dyDescent="0.35">
      <c r="A45">
        <f t="shared" si="0"/>
        <v>480</v>
      </c>
      <c r="B45">
        <f>MAX(IF(A45=center,height,IF(A45&lt;center,A45*left_slope-left*left_slope,A45*right_slope - right*right_slope)),0)</f>
        <v>2.3384615384615388E-3</v>
      </c>
    </row>
    <row r="46" spans="1:2" x14ac:dyDescent="0.35">
      <c r="A46">
        <f t="shared" si="0"/>
        <v>490</v>
      </c>
      <c r="B46">
        <f>MAX(IF(A46=center,height,IF(A46&lt;center,A46*left_slope-left*left_slope,A46*right_slope - right*right_slope)),0)</f>
        <v>2.4000000000000002E-3</v>
      </c>
    </row>
    <row r="47" spans="1:2" x14ac:dyDescent="0.35">
      <c r="A47">
        <f t="shared" si="0"/>
        <v>500</v>
      </c>
      <c r="B47">
        <f>MAX(IF(A47=center,height,IF(A47&lt;center,A47*left_slope-left*left_slope,A47*right_slope - right*right_slope)),0)</f>
        <v>2.4615384615384616E-3</v>
      </c>
    </row>
    <row r="48" spans="1:2" x14ac:dyDescent="0.35">
      <c r="A48">
        <f t="shared" si="0"/>
        <v>510</v>
      </c>
      <c r="B48">
        <f>MAX(IF(A48=center,height,IF(A48&lt;center,A48*left_slope-left*left_slope,A48*right_slope - right*right_slope)),0)</f>
        <v>2.5230769230769235E-3</v>
      </c>
    </row>
    <row r="49" spans="1:2" x14ac:dyDescent="0.35">
      <c r="A49">
        <f t="shared" si="0"/>
        <v>520</v>
      </c>
      <c r="B49">
        <f>MAX(IF(A49=center,height,IF(A49&lt;center,A49*left_slope-left*left_slope,A49*right_slope - right*right_slope)),0)</f>
        <v>2.5846153846153849E-3</v>
      </c>
    </row>
    <row r="50" spans="1:2" x14ac:dyDescent="0.35">
      <c r="A50">
        <f t="shared" si="0"/>
        <v>530</v>
      </c>
      <c r="B50">
        <f>MAX(IF(A50=center,height,IF(A50&lt;center,A50*left_slope-left*left_slope,A50*right_slope - right*right_slope)),0)</f>
        <v>2.6461538461538463E-3</v>
      </c>
    </row>
    <row r="51" spans="1:2" x14ac:dyDescent="0.35">
      <c r="A51">
        <f t="shared" si="0"/>
        <v>540</v>
      </c>
      <c r="B51">
        <f>MAX(IF(A51=center,height,IF(A51&lt;center,A51*left_slope-left*left_slope,A51*right_slope - right*right_slope)),0)</f>
        <v>2.7076923076923081E-3</v>
      </c>
    </row>
    <row r="52" spans="1:2" x14ac:dyDescent="0.35">
      <c r="A52">
        <f t="shared" si="0"/>
        <v>550</v>
      </c>
      <c r="B52">
        <f>MAX(IF(A52=center,height,IF(A52&lt;center,A52*left_slope-left*left_slope,A52*right_slope - right*right_slope)),0)</f>
        <v>2.7692307692307695E-3</v>
      </c>
    </row>
    <row r="53" spans="1:2" x14ac:dyDescent="0.35">
      <c r="A53">
        <f t="shared" si="0"/>
        <v>560</v>
      </c>
      <c r="B53">
        <f>MAX(IF(A53=center,height,IF(A53&lt;center,A53*left_slope-left*left_slope,A53*right_slope - right*right_slope)),0)</f>
        <v>2.8307692307692309E-3</v>
      </c>
    </row>
    <row r="54" spans="1:2" x14ac:dyDescent="0.35">
      <c r="A54">
        <f t="shared" si="0"/>
        <v>570</v>
      </c>
      <c r="B54">
        <f>MAX(IF(A54=center,height,IF(A54&lt;center,A54*left_slope-left*left_slope,A54*right_slope - right*right_slope)),0)</f>
        <v>2.8923076923076923E-3</v>
      </c>
    </row>
    <row r="55" spans="1:2" x14ac:dyDescent="0.35">
      <c r="A55">
        <f t="shared" si="0"/>
        <v>580</v>
      </c>
      <c r="B55">
        <f>MAX(IF(A55=center,height,IF(A55&lt;center,A55*left_slope-left*left_slope,A55*right_slope - right*right_slope)),0)</f>
        <v>2.9538461538461541E-3</v>
      </c>
    </row>
    <row r="56" spans="1:2" x14ac:dyDescent="0.35">
      <c r="A56">
        <f t="shared" si="0"/>
        <v>590</v>
      </c>
      <c r="B56">
        <f>MAX(IF(A56=center,height,IF(A56&lt;center,A56*left_slope-left*left_slope,A56*right_slope - right*right_slope)),0)</f>
        <v>3.0153846153846155E-3</v>
      </c>
    </row>
    <row r="57" spans="1:2" x14ac:dyDescent="0.35">
      <c r="A57">
        <f t="shared" si="0"/>
        <v>600</v>
      </c>
      <c r="B57">
        <f>MAX(IF(A57=center,height,IF(A57&lt;center,A57*left_slope-left*left_slope,A57*right_slope - right*right_slope)),0)</f>
        <v>3.0769230769230769E-3</v>
      </c>
    </row>
    <row r="58" spans="1:2" x14ac:dyDescent="0.35">
      <c r="A58">
        <f t="shared" si="0"/>
        <v>610</v>
      </c>
      <c r="B58">
        <f>MAX(IF(A58=center,height,IF(A58&lt;center,A58*left_slope-left*left_slope,A58*right_slope - right*right_slope)),0)</f>
        <v>2.8717948717948711E-3</v>
      </c>
    </row>
    <row r="59" spans="1:2" x14ac:dyDescent="0.35">
      <c r="A59">
        <f t="shared" si="0"/>
        <v>620</v>
      </c>
      <c r="B59">
        <f>MAX(IF(A59=center,height,IF(A59&lt;center,A59*left_slope-left*left_slope,A59*right_slope - right*right_slope)),0)</f>
        <v>2.6666666666666661E-3</v>
      </c>
    </row>
    <row r="60" spans="1:2" x14ac:dyDescent="0.35">
      <c r="A60">
        <f t="shared" si="0"/>
        <v>630</v>
      </c>
      <c r="B60">
        <f>MAX(IF(A60=center,height,IF(A60&lt;center,A60*left_slope-left*left_slope,A60*right_slope - right*right_slope)),0)</f>
        <v>2.4615384615384612E-3</v>
      </c>
    </row>
    <row r="61" spans="1:2" x14ac:dyDescent="0.35">
      <c r="A61">
        <f t="shared" si="0"/>
        <v>640</v>
      </c>
      <c r="B61">
        <f>MAX(IF(A61=center,height,IF(A61&lt;center,A61*left_slope-left*left_slope,A61*right_slope - right*right_slope)),0)</f>
        <v>2.2564102564102562E-3</v>
      </c>
    </row>
    <row r="62" spans="1:2" x14ac:dyDescent="0.35">
      <c r="A62">
        <f t="shared" si="0"/>
        <v>650</v>
      </c>
      <c r="B62">
        <f>MAX(IF(A62=center,height,IF(A62&lt;center,A62*left_slope-left*left_slope,A62*right_slope - right*right_slope)),0)</f>
        <v>2.0512820512820513E-3</v>
      </c>
    </row>
    <row r="63" spans="1:2" x14ac:dyDescent="0.35">
      <c r="A63">
        <f t="shared" si="0"/>
        <v>660</v>
      </c>
      <c r="B63">
        <f>MAX(IF(A63=center,height,IF(A63&lt;center,A63*left_slope-left*left_slope,A63*right_slope - right*right_slope)),0)</f>
        <v>1.8461538461538463E-3</v>
      </c>
    </row>
    <row r="64" spans="1:2" x14ac:dyDescent="0.35">
      <c r="A64">
        <f t="shared" si="0"/>
        <v>670</v>
      </c>
      <c r="B64">
        <f>MAX(IF(A64=center,height,IF(A64&lt;center,A64*left_slope-left*left_slope,A64*right_slope - right*right_slope)),0)</f>
        <v>1.6410256410256414E-3</v>
      </c>
    </row>
    <row r="65" spans="1:2" x14ac:dyDescent="0.35">
      <c r="A65">
        <f t="shared" si="0"/>
        <v>680</v>
      </c>
      <c r="B65">
        <f>MAX(IF(A65=center,height,IF(A65&lt;center,A65*left_slope-left*left_slope,A65*right_slope - right*right_slope)),0)</f>
        <v>1.4358974358974364E-3</v>
      </c>
    </row>
    <row r="66" spans="1:2" x14ac:dyDescent="0.35">
      <c r="A66">
        <f t="shared" si="0"/>
        <v>690</v>
      </c>
      <c r="B66">
        <f>MAX(IF(A66=center,height,IF(A66&lt;center,A66*left_slope-left*left_slope,A66*right_slope - right*right_slope)),0)</f>
        <v>1.2307692307692315E-3</v>
      </c>
    </row>
    <row r="67" spans="1:2" x14ac:dyDescent="0.35">
      <c r="A67">
        <f t="shared" si="0"/>
        <v>700</v>
      </c>
      <c r="B67">
        <f>MAX(IF(A67=center,height,IF(A67&lt;center,A67*left_slope-left*left_slope,A67*right_slope - right*right_slope)),0)</f>
        <v>1.0256410256410248E-3</v>
      </c>
    </row>
    <row r="68" spans="1:2" x14ac:dyDescent="0.35">
      <c r="A68">
        <f t="shared" ref="A68:A103" si="1">A67+10</f>
        <v>710</v>
      </c>
      <c r="B68">
        <f>MAX(IF(A68=center,height,IF(A68&lt;center,A68*left_slope-left*left_slope,A68*right_slope - right*right_slope)),0)</f>
        <v>8.2051282051281982E-4</v>
      </c>
    </row>
    <row r="69" spans="1:2" x14ac:dyDescent="0.35">
      <c r="A69">
        <f t="shared" si="1"/>
        <v>720</v>
      </c>
      <c r="B69">
        <f>MAX(IF(A69=center,height,IF(A69&lt;center,A69*left_slope-left*left_slope,A69*right_slope - right*right_slope)),0)</f>
        <v>6.1538461538461486E-4</v>
      </c>
    </row>
    <row r="70" spans="1:2" x14ac:dyDescent="0.35">
      <c r="A70">
        <f t="shared" si="1"/>
        <v>730</v>
      </c>
      <c r="B70">
        <f>MAX(IF(A70=center,height,IF(A70&lt;center,A70*left_slope-left*left_slope,A70*right_slope - right*right_slope)),0)</f>
        <v>4.1025641025640991E-4</v>
      </c>
    </row>
    <row r="71" spans="1:2" x14ac:dyDescent="0.35">
      <c r="A71">
        <f t="shared" si="1"/>
        <v>740</v>
      </c>
      <c r="B71">
        <f>MAX(IF(A71=center,height,IF(A71&lt;center,A71*left_slope-left*left_slope,A71*right_slope - right*right_slope)),0)</f>
        <v>2.0512820512820495E-4</v>
      </c>
    </row>
    <row r="72" spans="1:2" x14ac:dyDescent="0.35">
      <c r="A72">
        <f t="shared" si="1"/>
        <v>750</v>
      </c>
      <c r="B72">
        <f>MAX(IF(A72=center,height,IF(A72&lt;center,A72*left_slope-left*left_slope,A72*right_slope - right*right_slope)),0)</f>
        <v>0</v>
      </c>
    </row>
    <row r="73" spans="1:2" x14ac:dyDescent="0.35">
      <c r="A73">
        <f t="shared" si="1"/>
        <v>760</v>
      </c>
      <c r="B73">
        <f>MAX(IF(A73=center,height,IF(A73&lt;center,A73*left_slope-left*left_slope,A73*right_slope - right*right_slope)),0)</f>
        <v>0</v>
      </c>
    </row>
    <row r="74" spans="1:2" x14ac:dyDescent="0.35">
      <c r="A74">
        <f t="shared" si="1"/>
        <v>770</v>
      </c>
      <c r="B74">
        <f>MAX(IF(A74=center,height,IF(A74&lt;center,A74*left_slope-left*left_slope,A74*right_slope - right*right_slope)),0)</f>
        <v>0</v>
      </c>
    </row>
    <row r="75" spans="1:2" x14ac:dyDescent="0.35">
      <c r="A75">
        <f t="shared" si="1"/>
        <v>780</v>
      </c>
      <c r="B75">
        <f>MAX(IF(A75=center,height,IF(A75&lt;center,A75*left_slope-left*left_slope,A75*right_slope - right*right_slope)),0)</f>
        <v>0</v>
      </c>
    </row>
    <row r="76" spans="1:2" x14ac:dyDescent="0.35">
      <c r="A76">
        <f t="shared" si="1"/>
        <v>790</v>
      </c>
      <c r="B76">
        <f>MAX(IF(A76=center,height,IF(A76&lt;center,A76*left_slope-left*left_slope,A76*right_slope - right*right_slope)),0)</f>
        <v>0</v>
      </c>
    </row>
    <row r="77" spans="1:2" x14ac:dyDescent="0.35">
      <c r="A77">
        <f t="shared" si="1"/>
        <v>800</v>
      </c>
      <c r="B77">
        <f>MAX(IF(A77=center,height,IF(A77&lt;center,A77*left_slope-left*left_slope,A77*right_slope - right*right_slope)),0)</f>
        <v>0</v>
      </c>
    </row>
    <row r="78" spans="1:2" x14ac:dyDescent="0.35">
      <c r="A78">
        <f t="shared" si="1"/>
        <v>810</v>
      </c>
      <c r="B78">
        <f>MAX(IF(A78=center,height,IF(A78&lt;center,A78*left_slope-left*left_slope,A78*right_slope - right*right_slope)),0)</f>
        <v>0</v>
      </c>
    </row>
    <row r="79" spans="1:2" x14ac:dyDescent="0.35">
      <c r="A79">
        <f t="shared" si="1"/>
        <v>820</v>
      </c>
      <c r="B79">
        <f>MAX(IF(A79=center,height,IF(A79&lt;center,A79*left_slope-left*left_slope,A79*right_slope - right*right_slope)),0)</f>
        <v>0</v>
      </c>
    </row>
    <row r="80" spans="1:2" x14ac:dyDescent="0.35">
      <c r="A80">
        <f t="shared" si="1"/>
        <v>830</v>
      </c>
      <c r="B80">
        <f>MAX(IF(A80=center,height,IF(A80&lt;center,A80*left_slope-left*left_slope,A80*right_slope - right*right_slope)),0)</f>
        <v>0</v>
      </c>
    </row>
    <row r="81" spans="1:2" x14ac:dyDescent="0.35">
      <c r="A81">
        <f t="shared" si="1"/>
        <v>840</v>
      </c>
      <c r="B81">
        <f>MAX(IF(A81=center,height,IF(A81&lt;center,A81*left_slope-left*left_slope,A81*right_slope - right*right_slope)),0)</f>
        <v>0</v>
      </c>
    </row>
    <row r="82" spans="1:2" x14ac:dyDescent="0.35">
      <c r="A82">
        <f t="shared" si="1"/>
        <v>850</v>
      </c>
      <c r="B82">
        <f>MAX(IF(A82=center,height,IF(A82&lt;center,A82*left_slope-left*left_slope,A82*right_slope - right*right_slope)),0)</f>
        <v>0</v>
      </c>
    </row>
    <row r="83" spans="1:2" x14ac:dyDescent="0.35">
      <c r="A83">
        <f t="shared" si="1"/>
        <v>860</v>
      </c>
      <c r="B83">
        <f>MAX(IF(A83=center,height,IF(A83&lt;center,A83*left_slope-left*left_slope,A83*right_slope - right*right_slope)),0)</f>
        <v>0</v>
      </c>
    </row>
    <row r="84" spans="1:2" x14ac:dyDescent="0.35">
      <c r="A84">
        <f t="shared" si="1"/>
        <v>870</v>
      </c>
      <c r="B84">
        <f>MAX(IF(A84=center,height,IF(A84&lt;center,A84*left_slope-left*left_slope,A84*right_slope - right*right_slope)),0)</f>
        <v>0</v>
      </c>
    </row>
    <row r="85" spans="1:2" x14ac:dyDescent="0.35">
      <c r="A85">
        <f t="shared" si="1"/>
        <v>880</v>
      </c>
      <c r="B85">
        <f>MAX(IF(A85=center,height,IF(A85&lt;center,A85*left_slope-left*left_slope,A85*right_slope - right*right_slope)),0)</f>
        <v>0</v>
      </c>
    </row>
    <row r="86" spans="1:2" x14ac:dyDescent="0.35">
      <c r="A86">
        <f t="shared" si="1"/>
        <v>890</v>
      </c>
      <c r="B86">
        <f>MAX(IF(A86=center,height,IF(A86&lt;center,A86*left_slope-left*left_slope,A86*right_slope - right*right_slope)),0)</f>
        <v>0</v>
      </c>
    </row>
    <row r="87" spans="1:2" x14ac:dyDescent="0.35">
      <c r="A87">
        <f t="shared" si="1"/>
        <v>900</v>
      </c>
      <c r="B87">
        <f>MAX(IF(A87=center,height,IF(A87&lt;center,A87*left_slope-left*left_slope,A87*right_slope - right*right_slope)),0)</f>
        <v>0</v>
      </c>
    </row>
    <row r="88" spans="1:2" x14ac:dyDescent="0.35">
      <c r="A88">
        <f t="shared" si="1"/>
        <v>910</v>
      </c>
      <c r="B88">
        <f>MAX(IF(A88=center,height,IF(A88&lt;center,A88*left_slope-left*left_slope,A88*right_slope - right*right_slope)),0)</f>
        <v>0</v>
      </c>
    </row>
    <row r="89" spans="1:2" x14ac:dyDescent="0.35">
      <c r="A89">
        <f t="shared" si="1"/>
        <v>920</v>
      </c>
      <c r="B89">
        <f>MAX(IF(A89=center,height,IF(A89&lt;center,A89*left_slope-left*left_slope,A89*right_slope - right*right_slope)),0)</f>
        <v>0</v>
      </c>
    </row>
    <row r="90" spans="1:2" x14ac:dyDescent="0.35">
      <c r="A90">
        <f t="shared" si="1"/>
        <v>930</v>
      </c>
      <c r="B90">
        <f>MAX(IF(A90=center,height,IF(A90&lt;center,A90*left_slope-left*left_slope,A90*right_slope - right*right_slope)),0)</f>
        <v>0</v>
      </c>
    </row>
    <row r="91" spans="1:2" x14ac:dyDescent="0.35">
      <c r="A91">
        <f t="shared" si="1"/>
        <v>940</v>
      </c>
      <c r="B91">
        <f>MAX(IF(A91=center,height,IF(A91&lt;center,A91*left_slope-left*left_slope,A91*right_slope - right*right_slope)),0)</f>
        <v>0</v>
      </c>
    </row>
    <row r="92" spans="1:2" x14ac:dyDescent="0.35">
      <c r="A92">
        <f t="shared" si="1"/>
        <v>950</v>
      </c>
      <c r="B92">
        <f>MAX(IF(A92=center,height,IF(A92&lt;center,A92*left_slope-left*left_slope,A92*right_slope - right*right_slope)),0)</f>
        <v>0</v>
      </c>
    </row>
    <row r="93" spans="1:2" x14ac:dyDescent="0.35">
      <c r="A93">
        <f t="shared" si="1"/>
        <v>960</v>
      </c>
      <c r="B93">
        <f>MAX(IF(A93=center,height,IF(A93&lt;center,A93*left_slope-left*left_slope,A93*right_slope - right*right_slope)),0)</f>
        <v>0</v>
      </c>
    </row>
    <row r="94" spans="1:2" x14ac:dyDescent="0.35">
      <c r="A94">
        <f t="shared" si="1"/>
        <v>970</v>
      </c>
      <c r="B94">
        <f>MAX(IF(A94=center,height,IF(A94&lt;center,A94*left_slope-left*left_slope,A94*right_slope - right*right_slope)),0)</f>
        <v>0</v>
      </c>
    </row>
    <row r="95" spans="1:2" x14ac:dyDescent="0.35">
      <c r="A95">
        <f t="shared" si="1"/>
        <v>980</v>
      </c>
      <c r="B95">
        <f>MAX(IF(A95=center,height,IF(A95&lt;center,A95*left_slope-left*left_slope,A95*right_slope - right*right_slope)),0)</f>
        <v>0</v>
      </c>
    </row>
    <row r="96" spans="1:2" x14ac:dyDescent="0.35">
      <c r="A96">
        <f t="shared" si="1"/>
        <v>990</v>
      </c>
      <c r="B96">
        <f>MAX(IF(A96=center,height,IF(A96&lt;center,A96*left_slope-left*left_slope,A96*right_slope - right*right_slope)),0)</f>
        <v>0</v>
      </c>
    </row>
    <row r="97" spans="1:2" x14ac:dyDescent="0.35">
      <c r="A97">
        <f t="shared" si="1"/>
        <v>1000</v>
      </c>
      <c r="B97">
        <f>MAX(IF(A97=center,height,IF(A97&lt;center,A97*left_slope-left*left_slope,A97*right_slope - right*right_slope)),0)</f>
        <v>0</v>
      </c>
    </row>
    <row r="98" spans="1:2" x14ac:dyDescent="0.35">
      <c r="A98">
        <f t="shared" si="1"/>
        <v>1010</v>
      </c>
      <c r="B98">
        <f>MAX(IF(A98=center,height,IF(A98&lt;center,A98*left_slope-left*left_slope,A98*right_slope - right*right_slope)),0)</f>
        <v>0</v>
      </c>
    </row>
    <row r="99" spans="1:2" x14ac:dyDescent="0.35">
      <c r="A99">
        <f t="shared" si="1"/>
        <v>1020</v>
      </c>
      <c r="B99">
        <f>MAX(IF(A99=center,height,IF(A99&lt;center,A99*left_slope-left*left_slope,A99*right_slope - right*right_slope)),0)</f>
        <v>0</v>
      </c>
    </row>
    <row r="100" spans="1:2" x14ac:dyDescent="0.35">
      <c r="A100">
        <f t="shared" si="1"/>
        <v>1030</v>
      </c>
      <c r="B100">
        <f>MAX(IF(A100=center,height,IF(A100&lt;center,A100*left_slope-left*left_slope,A100*right_slope - right*right_slope)),0)</f>
        <v>0</v>
      </c>
    </row>
    <row r="101" spans="1:2" x14ac:dyDescent="0.35">
      <c r="A101">
        <f t="shared" si="1"/>
        <v>1040</v>
      </c>
      <c r="B101">
        <f>MAX(IF(A101=center,height,IF(A101&lt;center,A101*left_slope-left*left_slope,A101*right_slope - right*right_slope)),0)</f>
        <v>0</v>
      </c>
    </row>
    <row r="102" spans="1:2" x14ac:dyDescent="0.35">
      <c r="A102">
        <f t="shared" si="1"/>
        <v>1050</v>
      </c>
      <c r="B102">
        <f>MAX(IF(A102=center,height,IF(A102&lt;center,A102*left_slope-left*left_slope,A102*right_slope - right*right_slope)),0)</f>
        <v>0</v>
      </c>
    </row>
    <row r="103" spans="1:2" x14ac:dyDescent="0.35">
      <c r="A103">
        <f t="shared" si="1"/>
        <v>1060</v>
      </c>
      <c r="B103">
        <f>MAX(IF(A103=center,height,IF(A103&lt;center,A103*left_slope-left*left_slope,A103*right_slope - right*right_slope)),0)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Sheet1</vt:lpstr>
      <vt:lpstr>maintenance</vt:lpstr>
      <vt:lpstr>endurance</vt:lpstr>
      <vt:lpstr>speed</vt:lpstr>
      <vt:lpstr>sub_distance</vt:lpstr>
      <vt:lpstr>endurance!center</vt:lpstr>
      <vt:lpstr>speed!center</vt:lpstr>
      <vt:lpstr>sub_distance!center</vt:lpstr>
      <vt:lpstr>center</vt:lpstr>
      <vt:lpstr>endurance!height</vt:lpstr>
      <vt:lpstr>speed!height</vt:lpstr>
      <vt:lpstr>sub_distance!height</vt:lpstr>
      <vt:lpstr>height</vt:lpstr>
      <vt:lpstr>endurance!left</vt:lpstr>
      <vt:lpstr>speed!left</vt:lpstr>
      <vt:lpstr>sub_distance!left</vt:lpstr>
      <vt:lpstr>left</vt:lpstr>
      <vt:lpstr>endurance!left_slope</vt:lpstr>
      <vt:lpstr>speed!left_slope</vt:lpstr>
      <vt:lpstr>sub_distance!left_slope</vt:lpstr>
      <vt:lpstr>left_slope</vt:lpstr>
      <vt:lpstr>endurance!right</vt:lpstr>
      <vt:lpstr>speed!right</vt:lpstr>
      <vt:lpstr>sub_distance!right</vt:lpstr>
      <vt:lpstr>right</vt:lpstr>
      <vt:lpstr>endurance!right_slope</vt:lpstr>
      <vt:lpstr>speed!right_slope</vt:lpstr>
      <vt:lpstr>sub_distance!right_slope</vt:lpstr>
      <vt:lpstr>right_slope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Pasque, Kurt (LT)</dc:creator>
  <cp:lastModifiedBy>Pasque, Kurt (LT)</cp:lastModifiedBy>
  <dcterms:created xsi:type="dcterms:W3CDTF">2024-03-12T15:24:19Z</dcterms:created>
  <dcterms:modified xsi:type="dcterms:W3CDTF">2024-03-14T15:29:27Z</dcterms:modified>
</cp:coreProperties>
</file>