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urtisCampbell/Desktop/"/>
    </mc:Choice>
  </mc:AlternateContent>
  <xr:revisionPtr revIDLastSave="0" documentId="13_ncr:1_{306F04F6-B71E-B142-859C-AD23B83DE42B}" xr6:coauthVersionLast="45" xr6:coauthVersionMax="45" xr10:uidLastSave="{00000000-0000-0000-0000-000000000000}"/>
  <bookViews>
    <workbookView xWindow="0" yWindow="440" windowWidth="25600" windowHeight="14480" tabRatio="500" xr2:uid="{00000000-000D-0000-FFFF-FFFF00000000}"/>
  </bookViews>
  <sheets>
    <sheet name="OFF Shot Chart" sheetId="4" r:id="rId1"/>
    <sheet name="Pass &amp; Paint" sheetId="10" r:id="rId2"/>
    <sheet name="O Possesion Relative Quality" sheetId="11" r:id="rId3"/>
    <sheet name="Hustle Box Score" sheetId="8" r:id="rId4"/>
    <sheet name="Trans D Quality" sheetId="9" r:id="rId5"/>
    <sheet name="Shots Allowed" sheetId="7" r:id="rId6"/>
    <sheet name="Defensive Stats " sheetId="5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5" l="1"/>
  <c r="J6" i="9"/>
  <c r="H6" i="9"/>
  <c r="F6" i="9"/>
  <c r="D6" i="9"/>
  <c r="H9" i="9" s="1"/>
  <c r="AS7" i="7"/>
  <c r="J5" i="11"/>
  <c r="H5" i="11"/>
  <c r="F5" i="11"/>
  <c r="D5" i="11"/>
  <c r="R8" i="10"/>
  <c r="Q8" i="10" s="1"/>
  <c r="P8" i="10"/>
  <c r="O8" i="10"/>
  <c r="N8" i="10"/>
  <c r="M8" i="10"/>
  <c r="L8" i="10"/>
  <c r="K8" i="10"/>
  <c r="K9" i="10" s="1"/>
  <c r="J8" i="10"/>
  <c r="I8" i="10"/>
  <c r="H8" i="10"/>
  <c r="G8" i="10"/>
  <c r="F8" i="10"/>
  <c r="E8" i="10"/>
  <c r="D8" i="10"/>
  <c r="C8" i="10"/>
  <c r="M27" i="10"/>
  <c r="K27" i="10"/>
  <c r="I27" i="10"/>
  <c r="G27" i="10"/>
  <c r="E27" i="10"/>
  <c r="C27" i="10"/>
  <c r="M19" i="10"/>
  <c r="K19" i="10"/>
  <c r="I19" i="10"/>
  <c r="G19" i="10"/>
  <c r="E19" i="10"/>
  <c r="C19" i="10"/>
  <c r="H8" i="11" l="1"/>
  <c r="E9" i="10"/>
  <c r="C9" i="10"/>
  <c r="M9" i="10"/>
  <c r="I9" i="10"/>
  <c r="G9" i="10"/>
  <c r="AU10" i="4"/>
  <c r="AU9" i="4"/>
  <c r="J26" i="8" l="1"/>
  <c r="I26" i="8"/>
  <c r="H26" i="8"/>
  <c r="G26" i="8"/>
  <c r="F26" i="8"/>
  <c r="E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26" i="8" s="1"/>
  <c r="AE18" i="7" l="1"/>
  <c r="AE21" i="7" s="1"/>
  <c r="AD18" i="7"/>
  <c r="AD21" i="7" s="1"/>
  <c r="AC18" i="7"/>
  <c r="AC21" i="7" s="1"/>
  <c r="AB18" i="7"/>
  <c r="AB21" i="7" s="1"/>
  <c r="AA18" i="7"/>
  <c r="AA21" i="7" s="1"/>
  <c r="Z18" i="7"/>
  <c r="Z21" i="7" s="1"/>
  <c r="Y18" i="7"/>
  <c r="Y20" i="7" s="1"/>
  <c r="X18" i="7"/>
  <c r="X20" i="7" s="1"/>
  <c r="W18" i="7"/>
  <c r="W21" i="7" s="1"/>
  <c r="S11" i="7"/>
  <c r="Q11" i="7"/>
  <c r="O11" i="7"/>
  <c r="M11" i="7"/>
  <c r="K11" i="7"/>
  <c r="I11" i="7"/>
  <c r="G11" i="7"/>
  <c r="E11" i="7"/>
  <c r="C11" i="7"/>
  <c r="O9" i="7"/>
  <c r="I9" i="7"/>
  <c r="C9" i="7"/>
  <c r="S8" i="7"/>
  <c r="Q8" i="7"/>
  <c r="O8" i="7"/>
  <c r="M8" i="7"/>
  <c r="K8" i="7"/>
  <c r="I8" i="7"/>
  <c r="G8" i="7"/>
  <c r="E8" i="7"/>
  <c r="C8" i="7"/>
  <c r="AO7" i="7"/>
  <c r="AM7" i="7"/>
  <c r="AK7" i="7"/>
  <c r="AI7" i="7"/>
  <c r="AG7" i="7"/>
  <c r="AC7" i="7"/>
  <c r="AA7" i="7"/>
  <c r="W7" i="7"/>
  <c r="U7" i="7"/>
  <c r="AB20" i="7" l="1"/>
  <c r="Y21" i="7"/>
  <c r="X21" i="7"/>
  <c r="O12" i="7"/>
  <c r="C12" i="7"/>
  <c r="I12" i="7"/>
  <c r="AC20" i="7"/>
  <c r="Z20" i="7"/>
  <c r="AD20" i="7"/>
  <c r="W20" i="7"/>
  <c r="Y7" i="7" s="1"/>
  <c r="AA20" i="7"/>
  <c r="AE20" i="7"/>
  <c r="AO25" i="4"/>
  <c r="AM25" i="4"/>
  <c r="AK25" i="4"/>
  <c r="AI25" i="4"/>
  <c r="AG25" i="4"/>
  <c r="AE25" i="4"/>
  <c r="AC25" i="4"/>
  <c r="AA25" i="4"/>
  <c r="Y25" i="4"/>
  <c r="W25" i="4"/>
  <c r="U25" i="4"/>
  <c r="O13" i="7" l="1"/>
  <c r="U12" i="7"/>
  <c r="C13" i="7"/>
  <c r="I13" i="7"/>
  <c r="AE7" i="7"/>
  <c r="AQ25" i="4"/>
  <c r="AQ7" i="7" l="1"/>
  <c r="AE37" i="4" l="1"/>
  <c r="AE40" i="4" s="1"/>
  <c r="AD37" i="4"/>
  <c r="AD40" i="4" s="1"/>
  <c r="AC37" i="4"/>
  <c r="AC40" i="4" s="1"/>
  <c r="AB37" i="4"/>
  <c r="AB40" i="4" s="1"/>
  <c r="AI8" i="4" s="1"/>
  <c r="AA37" i="4"/>
  <c r="AA40" i="4" s="1"/>
  <c r="Z37" i="4"/>
  <c r="Z40" i="4" s="1"/>
  <c r="Y37" i="4"/>
  <c r="Y40" i="4" s="1"/>
  <c r="X37" i="4"/>
  <c r="X40" i="4" s="1"/>
  <c r="W37" i="4"/>
  <c r="W40" i="4" s="1"/>
  <c r="S30" i="4"/>
  <c r="Q30" i="4"/>
  <c r="O30" i="4"/>
  <c r="M30" i="4"/>
  <c r="K30" i="4"/>
  <c r="I30" i="4"/>
  <c r="G30" i="4"/>
  <c r="E30" i="4"/>
  <c r="C30" i="4"/>
  <c r="O28" i="4"/>
  <c r="I28" i="4"/>
  <c r="C28" i="4"/>
  <c r="S27" i="4"/>
  <c r="Q27" i="4"/>
  <c r="O27" i="4"/>
  <c r="M27" i="4"/>
  <c r="K27" i="4"/>
  <c r="I27" i="4"/>
  <c r="G27" i="4"/>
  <c r="E27" i="4"/>
  <c r="C27" i="4"/>
  <c r="AU26" i="4"/>
  <c r="AO26" i="4"/>
  <c r="AM26" i="4"/>
  <c r="AK26" i="4"/>
  <c r="AI26" i="4"/>
  <c r="AG26" i="4"/>
  <c r="AE26" i="4"/>
  <c r="AC26" i="4"/>
  <c r="AA26" i="4"/>
  <c r="Y26" i="4"/>
  <c r="W26" i="4"/>
  <c r="AS26" i="4" s="1"/>
  <c r="U26" i="4"/>
  <c r="AU24" i="4"/>
  <c r="AO24" i="4"/>
  <c r="AM24" i="4"/>
  <c r="AK24" i="4"/>
  <c r="AI24" i="4"/>
  <c r="AG24" i="4"/>
  <c r="AE24" i="4"/>
  <c r="AC24" i="4"/>
  <c r="AA24" i="4"/>
  <c r="Y24" i="4"/>
  <c r="W24" i="4"/>
  <c r="AS24" i="4" s="1"/>
  <c r="U24" i="4"/>
  <c r="AU23" i="4"/>
  <c r="AO23" i="4"/>
  <c r="AM23" i="4"/>
  <c r="AK23" i="4"/>
  <c r="AI23" i="4"/>
  <c r="AG23" i="4"/>
  <c r="AE23" i="4"/>
  <c r="AC23" i="4"/>
  <c r="AA23" i="4"/>
  <c r="Y23" i="4"/>
  <c r="W23" i="4"/>
  <c r="AS23" i="4" s="1"/>
  <c r="U23" i="4"/>
  <c r="AU22" i="4"/>
  <c r="AO22" i="4"/>
  <c r="AM22" i="4"/>
  <c r="AK22" i="4"/>
  <c r="AI22" i="4"/>
  <c r="AG22" i="4"/>
  <c r="AE22" i="4"/>
  <c r="AC22" i="4"/>
  <c r="AA22" i="4"/>
  <c r="Y22" i="4"/>
  <c r="W22" i="4"/>
  <c r="AS22" i="4" s="1"/>
  <c r="U22" i="4"/>
  <c r="AU21" i="4"/>
  <c r="AO21" i="4"/>
  <c r="AM21" i="4"/>
  <c r="AK21" i="4"/>
  <c r="AI21" i="4"/>
  <c r="AG21" i="4"/>
  <c r="AE21" i="4"/>
  <c r="AC21" i="4"/>
  <c r="AA21" i="4"/>
  <c r="Y21" i="4"/>
  <c r="W21" i="4"/>
  <c r="AS21" i="4" s="1"/>
  <c r="U21" i="4"/>
  <c r="AU20" i="4"/>
  <c r="AO20" i="4"/>
  <c r="AM20" i="4"/>
  <c r="AK20" i="4"/>
  <c r="AI20" i="4"/>
  <c r="AG20" i="4"/>
  <c r="AE20" i="4"/>
  <c r="AC20" i="4"/>
  <c r="AA20" i="4"/>
  <c r="Y20" i="4"/>
  <c r="W20" i="4"/>
  <c r="AS20" i="4" s="1"/>
  <c r="U20" i="4"/>
  <c r="AU19" i="4"/>
  <c r="AO19" i="4"/>
  <c r="AK19" i="4"/>
  <c r="AI19" i="4"/>
  <c r="AG19" i="4"/>
  <c r="AE19" i="4"/>
  <c r="AC19" i="4"/>
  <c r="AA19" i="4"/>
  <c r="Y19" i="4"/>
  <c r="W19" i="4"/>
  <c r="AS19" i="4" s="1"/>
  <c r="U19" i="4"/>
  <c r="AU18" i="4"/>
  <c r="AO18" i="4"/>
  <c r="AM18" i="4"/>
  <c r="AK18" i="4"/>
  <c r="AI18" i="4"/>
  <c r="AG18" i="4"/>
  <c r="AC18" i="4"/>
  <c r="AA18" i="4"/>
  <c r="Y18" i="4"/>
  <c r="W18" i="4"/>
  <c r="AS18" i="4" s="1"/>
  <c r="U18" i="4"/>
  <c r="AU17" i="4"/>
  <c r="AO17" i="4"/>
  <c r="AM17" i="4"/>
  <c r="AK17" i="4"/>
  <c r="AI17" i="4"/>
  <c r="AG17" i="4"/>
  <c r="AE17" i="4"/>
  <c r="AC17" i="4"/>
  <c r="AA17" i="4"/>
  <c r="Y17" i="4"/>
  <c r="W17" i="4"/>
  <c r="AS17" i="4" s="1"/>
  <c r="U17" i="4"/>
  <c r="AU16" i="4"/>
  <c r="AO16" i="4"/>
  <c r="AM16" i="4"/>
  <c r="AK16" i="4"/>
  <c r="AI16" i="4"/>
  <c r="AG16" i="4"/>
  <c r="AE16" i="4"/>
  <c r="AC16" i="4"/>
  <c r="AA16" i="4"/>
  <c r="Y16" i="4"/>
  <c r="W16" i="4"/>
  <c r="AS16" i="4" s="1"/>
  <c r="U16" i="4"/>
  <c r="AU15" i="4"/>
  <c r="AO15" i="4"/>
  <c r="AM15" i="4"/>
  <c r="AK15" i="4"/>
  <c r="AI15" i="4"/>
  <c r="AG15" i="4"/>
  <c r="AE15" i="4"/>
  <c r="AC15" i="4"/>
  <c r="AA15" i="4"/>
  <c r="Y15" i="4"/>
  <c r="W15" i="4"/>
  <c r="AS15" i="4" s="1"/>
  <c r="U15" i="4"/>
  <c r="AU14" i="4"/>
  <c r="AO14" i="4"/>
  <c r="AM14" i="4"/>
  <c r="AK14" i="4"/>
  <c r="AI14" i="4"/>
  <c r="AG14" i="4"/>
  <c r="AE14" i="4"/>
  <c r="AA14" i="4"/>
  <c r="Y14" i="4"/>
  <c r="W14" i="4"/>
  <c r="AS14" i="4" s="1"/>
  <c r="U14" i="4"/>
  <c r="AU13" i="4"/>
  <c r="AO13" i="4"/>
  <c r="AM13" i="4"/>
  <c r="AK13" i="4"/>
  <c r="AI13" i="4"/>
  <c r="AG13" i="4"/>
  <c r="AE13" i="4"/>
  <c r="AC13" i="4"/>
  <c r="AA13" i="4"/>
  <c r="Y13" i="4"/>
  <c r="W13" i="4"/>
  <c r="AS13" i="4" s="1"/>
  <c r="U13" i="4"/>
  <c r="AU12" i="4"/>
  <c r="AO12" i="4"/>
  <c r="AM12" i="4"/>
  <c r="AK12" i="4"/>
  <c r="AI12" i="4"/>
  <c r="AG12" i="4"/>
  <c r="AE12" i="4"/>
  <c r="AA12" i="4"/>
  <c r="Y12" i="4"/>
  <c r="W12" i="4"/>
  <c r="AS12" i="4" s="1"/>
  <c r="U12" i="4"/>
  <c r="AU11" i="4"/>
  <c r="AO11" i="4"/>
  <c r="AM11" i="4"/>
  <c r="AK11" i="4"/>
  <c r="AI11" i="4"/>
  <c r="AG11" i="4"/>
  <c r="AE11" i="4"/>
  <c r="AC11" i="4"/>
  <c r="AA11" i="4"/>
  <c r="Y11" i="4"/>
  <c r="W11" i="4"/>
  <c r="AS11" i="4" s="1"/>
  <c r="U11" i="4"/>
  <c r="AO10" i="4"/>
  <c r="AM10" i="4"/>
  <c r="AK10" i="4"/>
  <c r="AI10" i="4"/>
  <c r="AG10" i="4"/>
  <c r="AE10" i="4"/>
  <c r="AC10" i="4"/>
  <c r="AA10" i="4"/>
  <c r="W10" i="4"/>
  <c r="AS10" i="4" s="1"/>
  <c r="U10" i="4"/>
  <c r="AO9" i="4"/>
  <c r="AM9" i="4"/>
  <c r="AK9" i="4"/>
  <c r="AI9" i="4"/>
  <c r="AG9" i="4"/>
  <c r="AE9" i="4"/>
  <c r="AC9" i="4"/>
  <c r="AA9" i="4"/>
  <c r="Y9" i="4"/>
  <c r="W9" i="4"/>
  <c r="AS9" i="4" s="1"/>
  <c r="U9" i="4"/>
  <c r="AU8" i="4"/>
  <c r="AO8" i="4"/>
  <c r="AM8" i="4"/>
  <c r="AK8" i="4"/>
  <c r="AG8" i="4"/>
  <c r="AE8" i="4"/>
  <c r="AC8" i="4"/>
  <c r="AA8" i="4"/>
  <c r="Y8" i="4"/>
  <c r="W8" i="4"/>
  <c r="AS8" i="4" s="1"/>
  <c r="U8" i="4"/>
  <c r="AU7" i="4"/>
  <c r="AO7" i="4"/>
  <c r="AM7" i="4"/>
  <c r="AK7" i="4"/>
  <c r="AI7" i="4"/>
  <c r="AG7" i="4"/>
  <c r="AE7" i="4"/>
  <c r="AC7" i="4"/>
  <c r="AA7" i="4"/>
  <c r="Y7" i="4"/>
  <c r="W7" i="4"/>
  <c r="AS7" i="4" s="1"/>
  <c r="U7" i="4"/>
  <c r="AB39" i="4" l="1"/>
  <c r="U28" i="4"/>
  <c r="AQ22" i="4"/>
  <c r="Y39" i="4"/>
  <c r="AC39" i="4"/>
  <c r="X39" i="4"/>
  <c r="AQ21" i="4"/>
  <c r="AQ24" i="4"/>
  <c r="AA28" i="4"/>
  <c r="AQ8" i="4"/>
  <c r="AQ9" i="4"/>
  <c r="AQ11" i="4"/>
  <c r="AQ13" i="4"/>
  <c r="AQ26" i="4"/>
  <c r="AQ23" i="4"/>
  <c r="AI28" i="4"/>
  <c r="AK28" i="4"/>
  <c r="AQ16" i="4"/>
  <c r="AQ20" i="4"/>
  <c r="AQ17" i="4"/>
  <c r="AO28" i="4"/>
  <c r="C31" i="4"/>
  <c r="O31" i="4"/>
  <c r="AQ15" i="4"/>
  <c r="AG28" i="4"/>
  <c r="I31" i="4"/>
  <c r="Z39" i="4"/>
  <c r="AE18" i="4" s="1"/>
  <c r="AQ18" i="4" s="1"/>
  <c r="AD39" i="4"/>
  <c r="AM19" i="4" s="1"/>
  <c r="AQ19" i="4" s="1"/>
  <c r="W39" i="4"/>
  <c r="Y10" i="4" s="1"/>
  <c r="AQ10" i="4" s="1"/>
  <c r="AA39" i="4"/>
  <c r="AE39" i="4"/>
  <c r="AQ7" i="4"/>
  <c r="AM28" i="4" l="1"/>
  <c r="AE28" i="4"/>
  <c r="AC12" i="4"/>
  <c r="AC14" i="4"/>
  <c r="AQ14" i="4" s="1"/>
  <c r="C32" i="4"/>
  <c r="O32" i="4"/>
  <c r="I32" i="4"/>
  <c r="U31" i="4"/>
  <c r="Y28" i="4"/>
  <c r="AQ12" i="4" l="1"/>
  <c r="AC28" i="4"/>
  <c r="AQ2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tc={31B4BA03-9908-A04E-8A31-C154E94E39B2}</author>
  </authors>
  <commentList>
    <comment ref="B8" authorId="0" shapeId="0" xr:uid="{31B4BA03-9908-A04E-8A31-C154E94E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Notes:
1) Each data point is either number of shot attempts and number of makes
2) NBA Definition of contestes: defensive player within arms reach when the offensive player raises for the shot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tc={2B1AE678-FFA9-8F4D-8BD4-0E226309C6C9}</author>
    <author>tc={C0E738C6-1603-734F-A73B-3C3B71E28BED}</author>
  </authors>
  <commentList>
    <comment ref="C18" authorId="0" shapeId="0" xr:uid="{2B1AE678-FFA9-8F4D-8BD4-0E226309C6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1) Data inputs will automatically populate the game total sections
2) All inputs are possesion totals
</t>
      </text>
    </comment>
    <comment ref="O18" authorId="1" shapeId="0" xr:uid="{C0E738C6-1603-734F-A73B-3C3B71E28BED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number of passes completed in the half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tc={4BA5E1AD-969D-2E43-9911-BB4DBE032E84}</author>
  </authors>
  <commentList>
    <comment ref="J15" authorId="0" shapeId="0" xr:uid="{4BA5E1AD-969D-2E43-9911-BB4DBE032E84}">
      <text>
        <t>[Threaded comment]
Your version of Excel allows you to read this threaded comment; however, any edits to it will get removed if the file is opened in a newer version of Excel. Learn more: https://go.microsoft.com/fwlink/?linkid=870924
Comment:
    Inputs of possesion counts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tc={9481C099-EEB7-824C-93E1-E457A26FA5B1}</author>
  </authors>
  <commentList>
    <comment ref="J16" authorId="0" shapeId="0" xr:uid="{9481C099-EEB7-824C-93E1-E457A26FA5B1}">
      <text>
        <t>[Threaded comment]
Your version of Excel allows you to read this threaded comment; however, any edits to it will get removed if the file is opened in a newer version of Excel. Learn more: https://go.microsoft.com/fwlink/?linkid=870924
Comment:
    Inputs of possesion counts</t>
      </text>
    </comment>
  </commentList>
</comments>
</file>

<file path=xl/sharedStrings.xml><?xml version="1.0" encoding="utf-8"?>
<sst xmlns="http://schemas.openxmlformats.org/spreadsheetml/2006/main" count="266" uniqueCount="93">
  <si>
    <t>Total</t>
  </si>
  <si>
    <t>Passes</t>
  </si>
  <si>
    <t>Without Paint Touch</t>
  </si>
  <si>
    <t>Makes</t>
  </si>
  <si>
    <t>Att</t>
  </si>
  <si>
    <t>Paint + Pass</t>
  </si>
  <si>
    <t>Paint + Keep</t>
  </si>
  <si>
    <t>Player</t>
  </si>
  <si>
    <t>TEAM</t>
  </si>
  <si>
    <t>Good</t>
  </si>
  <si>
    <t>Acceptable</t>
  </si>
  <si>
    <t>Bad</t>
  </si>
  <si>
    <t>Players</t>
  </si>
  <si>
    <t>Rim Shot</t>
  </si>
  <si>
    <t>FT</t>
  </si>
  <si>
    <t>Open 3</t>
  </si>
  <si>
    <t>C Rim Shot</t>
  </si>
  <si>
    <t>OPaint Shot</t>
  </si>
  <si>
    <t>O Long 2</t>
  </si>
  <si>
    <t>C Paint Shot</t>
  </si>
  <si>
    <t>C 3</t>
  </si>
  <si>
    <t>Contested long 2</t>
  </si>
  <si>
    <t>Total Points</t>
  </si>
  <si>
    <t>Pts Gained Per shot</t>
  </si>
  <si>
    <t>Games</t>
  </si>
  <si>
    <t>FGM</t>
  </si>
  <si>
    <t>FGA</t>
  </si>
  <si>
    <t>Team</t>
  </si>
  <si>
    <t>Count</t>
  </si>
  <si>
    <t>Total Shots</t>
  </si>
  <si>
    <t>Percentage</t>
  </si>
  <si>
    <t>Enough Shots</t>
  </si>
  <si>
    <t>% average</t>
  </si>
  <si>
    <t>Point Value</t>
  </si>
  <si>
    <t>Made</t>
  </si>
  <si>
    <t>Miss</t>
  </si>
  <si>
    <t>Formula</t>
  </si>
  <si>
    <t>((FGM*MakeV) + ((FGA-FGM)*MIssV)/ FGA</t>
  </si>
  <si>
    <t>Box Out Assist</t>
  </si>
  <si>
    <t>SA</t>
  </si>
  <si>
    <t>HA</t>
  </si>
  <si>
    <t>FTA</t>
  </si>
  <si>
    <t>Loose Balls</t>
  </si>
  <si>
    <t>Deflections</t>
  </si>
  <si>
    <t>Charge</t>
  </si>
  <si>
    <t>Totals</t>
  </si>
  <si>
    <t>PTS Gained per shot or QSQ</t>
  </si>
  <si>
    <t xml:space="preserve">Example </t>
  </si>
  <si>
    <t xml:space="preserve">Shooting % </t>
  </si>
  <si>
    <t>0-2</t>
  </si>
  <si>
    <t>3-5</t>
  </si>
  <si>
    <t>6+</t>
  </si>
  <si>
    <t>Paint Possesions</t>
  </si>
  <si>
    <t>Attempts</t>
  </si>
  <si>
    <t>Possesion Passes</t>
  </si>
  <si>
    <t>First Half</t>
  </si>
  <si>
    <t>Second Half + Overtime</t>
  </si>
  <si>
    <t>Game Totals</t>
  </si>
  <si>
    <t>Ball Movement</t>
  </si>
  <si>
    <t>Turnovers</t>
  </si>
  <si>
    <t>Passes/Pos</t>
  </si>
  <si>
    <t>To</t>
  </si>
  <si>
    <t>Pass/To</t>
  </si>
  <si>
    <t>Posession Detail</t>
  </si>
  <si>
    <t>Team Offensive Possesion Quality</t>
  </si>
  <si>
    <t>Turnover / Transition Contested Jump Shot</t>
  </si>
  <si>
    <t>Posessions</t>
  </si>
  <si>
    <t xml:space="preserve">Great </t>
  </si>
  <si>
    <t>OK</t>
  </si>
  <si>
    <t>Relative Posession Quality</t>
  </si>
  <si>
    <t>Transition Rim Shot / Open 3</t>
  </si>
  <si>
    <t>Half-Court Set Resulting in a Open shot</t>
  </si>
  <si>
    <t>Good Movement, settled for ok shot</t>
  </si>
  <si>
    <t>Data Inputs</t>
  </si>
  <si>
    <t>Example</t>
  </si>
  <si>
    <t>Opponent</t>
  </si>
  <si>
    <t>Points</t>
  </si>
  <si>
    <t>Transition D Quality</t>
  </si>
  <si>
    <t>Relative D Quality</t>
  </si>
  <si>
    <t>Forced a Tunrover / Got back on D stoped the ball</t>
  </si>
  <si>
    <t>Gave up a open rim shot / did not get back on D</t>
  </si>
  <si>
    <t>Forced a Tough shot in transition / Some players getting back</t>
  </si>
  <si>
    <t>Got back on D and Forced team to run half-court set</t>
  </si>
  <si>
    <t>Got it</t>
  </si>
  <si>
    <t>Counts</t>
  </si>
  <si>
    <t>Pre-Shot D</t>
  </si>
  <si>
    <t>Post-Shot D</t>
  </si>
  <si>
    <t>2 Contests</t>
  </si>
  <si>
    <t>3 Contests</t>
  </si>
  <si>
    <t>Overall</t>
  </si>
  <si>
    <t>Contest Rate</t>
  </si>
  <si>
    <t>Box Outs</t>
  </si>
  <si>
    <t>Rebounds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</si>
</sst>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;[Red]0.000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9" applyNumberFormat="0" applyFill="0" applyAlignment="0" applyProtection="0"/>
    <xf numFmtId="0" fontId="3" fillId="0" borderId="10" applyNumberFormat="0" applyFill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5" applyAlignment="1">
      <alignment horizontal="center"/>
    </xf>
    <xf numFmtId="0" fontId="1" fillId="0" borderId="0" xfId="5"/>
    <xf numFmtId="0" fontId="1" fillId="0" borderId="0" xfId="5" applyProtection="1">
      <protection locked="0"/>
    </xf>
    <xf numFmtId="0" fontId="4" fillId="0" borderId="0" xfId="5" applyFont="1" applyAlignment="1">
      <alignment horizontal="center"/>
    </xf>
    <xf numFmtId="0" fontId="0" fillId="0" borderId="0" xfId="5" applyFont="1" applyAlignment="1">
      <alignment horizontal="center"/>
    </xf>
    <xf numFmtId="0" fontId="4" fillId="4" borderId="1" xfId="5" applyFont="1" applyFill="1" applyBorder="1" applyAlignment="1">
      <alignment horizontal="center"/>
    </xf>
    <xf numFmtId="0" fontId="4" fillId="3" borderId="1" xfId="5" applyFont="1" applyFill="1" applyBorder="1" applyAlignment="1">
      <alignment horizontal="center"/>
    </xf>
    <xf numFmtId="0" fontId="4" fillId="5" borderId="1" xfId="5" applyFont="1" applyFill="1" applyBorder="1" applyAlignment="1">
      <alignment horizontal="center"/>
    </xf>
    <xf numFmtId="0" fontId="0" fillId="0" borderId="0" xfId="5" applyFont="1"/>
    <xf numFmtId="0" fontId="5" fillId="0" borderId="0" xfId="5" applyFont="1" applyAlignment="1">
      <alignment horizontal="center"/>
    </xf>
    <xf numFmtId="0" fontId="0" fillId="0" borderId="1" xfId="5" applyFont="1" applyBorder="1" applyAlignment="1">
      <alignment horizontal="center"/>
    </xf>
    <xf numFmtId="0" fontId="1" fillId="0" borderId="1" xfId="5" applyBorder="1" applyAlignment="1">
      <alignment horizontal="center"/>
    </xf>
    <xf numFmtId="9" fontId="1" fillId="0" borderId="0" xfId="1" applyAlignment="1">
      <alignment horizontal="center"/>
    </xf>
    <xf numFmtId="0" fontId="1" fillId="0" borderId="1" xfId="5" applyBorder="1"/>
    <xf numFmtId="0" fontId="3" fillId="0" borderId="10" xfId="3" applyAlignment="1">
      <alignment horizontal="center"/>
    </xf>
    <xf numFmtId="0" fontId="3" fillId="0" borderId="0" xfId="4" applyAlignment="1">
      <alignment horizontal="right"/>
    </xf>
    <xf numFmtId="164" fontId="0" fillId="0" borderId="0" xfId="6" applyNumberFormat="1" applyFont="1" applyAlignment="1">
      <alignment horizontal="center"/>
    </xf>
    <xf numFmtId="165" fontId="1" fillId="0" borderId="0" xfId="5" applyNumberFormat="1" applyAlignment="1">
      <alignment horizontal="center"/>
    </xf>
    <xf numFmtId="0" fontId="1" fillId="0" borderId="0" xfId="5" applyNumberFormat="1"/>
    <xf numFmtId="166" fontId="1" fillId="0" borderId="0" xfId="5" applyNumberFormat="1" applyAlignment="1">
      <alignment horizontal="center"/>
    </xf>
    <xf numFmtId="0" fontId="1" fillId="0" borderId="0" xfId="5" applyFont="1"/>
    <xf numFmtId="0" fontId="1" fillId="0" borderId="0" xfId="5" applyAlignment="1">
      <alignment horizontal="center"/>
    </xf>
    <xf numFmtId="0" fontId="1" fillId="0" borderId="1" xfId="5" applyBorder="1" applyAlignment="1">
      <alignment horizontal="center"/>
    </xf>
    <xf numFmtId="0" fontId="4" fillId="0" borderId="0" xfId="5" applyFont="1" applyAlignment="1">
      <alignment horizontal="center"/>
    </xf>
    <xf numFmtId="0" fontId="4" fillId="3" borderId="1" xfId="5" applyFont="1" applyFill="1" applyBorder="1" applyAlignment="1">
      <alignment horizontal="center"/>
    </xf>
    <xf numFmtId="0" fontId="1" fillId="0" borderId="0" xfId="5" applyAlignment="1">
      <alignment horizontal="center"/>
    </xf>
    <xf numFmtId="0" fontId="4" fillId="0" borderId="0" xfId="5" applyFont="1" applyAlignment="1">
      <alignment horizontal="center"/>
    </xf>
    <xf numFmtId="0" fontId="0" fillId="0" borderId="0" xfId="5" applyFont="1" applyAlignment="1">
      <alignment horizontal="center"/>
    </xf>
    <xf numFmtId="0" fontId="1" fillId="0" borderId="1" xfId="5" applyBorder="1" applyAlignment="1">
      <alignment horizontal="center"/>
    </xf>
    <xf numFmtId="0" fontId="4" fillId="4" borderId="1" xfId="5" applyFont="1" applyFill="1" applyBorder="1" applyAlignment="1">
      <alignment horizontal="center"/>
    </xf>
    <xf numFmtId="0" fontId="4" fillId="5" borderId="1" xfId="5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5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25" xfId="3" applyBorder="1" applyAlignment="1">
      <alignment horizontal="center"/>
    </xf>
    <xf numFmtId="0" fontId="3" fillId="0" borderId="26" xfId="3" applyFill="1" applyBorder="1" applyAlignment="1">
      <alignment horizontal="center"/>
    </xf>
    <xf numFmtId="0" fontId="3" fillId="0" borderId="15" xfId="3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1" fillId="0" borderId="13" xfId="5" applyBorder="1"/>
    <xf numFmtId="0" fontId="0" fillId="0" borderId="13" xfId="5" applyFont="1" applyBorder="1"/>
    <xf numFmtId="0" fontId="1" fillId="0" borderId="13" xfId="5" applyBorder="1" applyAlignment="1">
      <alignment horizontal="center"/>
    </xf>
    <xf numFmtId="0" fontId="3" fillId="0" borderId="13" xfId="4" applyBorder="1" applyAlignment="1">
      <alignment horizontal="right"/>
    </xf>
    <xf numFmtId="0" fontId="1" fillId="0" borderId="13" xfId="5" applyFont="1" applyBorder="1"/>
    <xf numFmtId="0" fontId="1" fillId="0" borderId="4" xfId="5" applyBorder="1" applyAlignment="1">
      <alignment horizontal="center"/>
    </xf>
    <xf numFmtId="0" fontId="1" fillId="0" borderId="4" xfId="5" applyBorder="1"/>
    <xf numFmtId="0" fontId="1" fillId="0" borderId="14" xfId="5" applyBorder="1"/>
    <xf numFmtId="0" fontId="1" fillId="0" borderId="4" xfId="5" applyBorder="1" applyProtection="1">
      <protection locked="0"/>
    </xf>
    <xf numFmtId="0" fontId="4" fillId="0" borderId="0" xfId="5" applyFont="1" applyAlignment="1">
      <alignment horizontal="center" vertical="center"/>
    </xf>
    <xf numFmtId="0" fontId="4" fillId="4" borderId="1" xfId="5" applyFont="1" applyFill="1" applyBorder="1" applyAlignment="1">
      <alignment horizontal="center"/>
    </xf>
    <xf numFmtId="0" fontId="4" fillId="3" borderId="1" xfId="5" applyFont="1" applyFill="1" applyBorder="1" applyAlignment="1">
      <alignment horizontal="center"/>
    </xf>
    <xf numFmtId="0" fontId="4" fillId="5" borderId="1" xfId="5" applyFont="1" applyFill="1" applyBorder="1" applyAlignment="1">
      <alignment horizontal="center"/>
    </xf>
    <xf numFmtId="0" fontId="1" fillId="0" borderId="0" xfId="5" applyAlignment="1">
      <alignment horizontal="center"/>
    </xf>
    <xf numFmtId="0" fontId="4" fillId="4" borderId="1" xfId="5" applyFont="1" applyFill="1" applyBorder="1" applyAlignment="1">
      <alignment horizontal="center" vertical="center"/>
    </xf>
    <xf numFmtId="0" fontId="4" fillId="3" borderId="1" xfId="5" applyFont="1" applyFill="1" applyBorder="1" applyAlignment="1">
      <alignment horizontal="center" vertical="center"/>
    </xf>
    <xf numFmtId="0" fontId="4" fillId="5" borderId="1" xfId="5" applyFont="1" applyFill="1" applyBorder="1" applyAlignment="1">
      <alignment horizontal="center" vertical="center"/>
    </xf>
    <xf numFmtId="0" fontId="4" fillId="0" borderId="0" xfId="5" applyFont="1" applyAlignment="1">
      <alignment horizontal="center"/>
    </xf>
    <xf numFmtId="0" fontId="1" fillId="6" borderId="12" xfId="5" applyFill="1" applyBorder="1" applyAlignment="1" applyProtection="1">
      <alignment horizontal="center"/>
      <protection locked="0"/>
    </xf>
    <xf numFmtId="0" fontId="1" fillId="6" borderId="0" xfId="5" applyFill="1" applyAlignment="1" applyProtection="1">
      <alignment horizontal="center"/>
      <protection locked="0"/>
    </xf>
    <xf numFmtId="0" fontId="1" fillId="0" borderId="1" xfId="5" applyFill="1" applyBorder="1" applyAlignment="1" applyProtection="1">
      <alignment horizontal="center"/>
      <protection locked="0"/>
    </xf>
    <xf numFmtId="10" fontId="0" fillId="5" borderId="1" xfId="6" applyNumberFormat="1" applyFont="1" applyFill="1" applyBorder="1" applyAlignment="1">
      <alignment horizontal="center"/>
    </xf>
    <xf numFmtId="0" fontId="1" fillId="0" borderId="11" xfId="5" applyBorder="1" applyAlignment="1" applyProtection="1">
      <alignment horizontal="center"/>
      <protection locked="0"/>
    </xf>
    <xf numFmtId="9" fontId="0" fillId="4" borderId="1" xfId="6" applyFont="1" applyFill="1" applyBorder="1" applyAlignment="1">
      <alignment horizontal="center"/>
    </xf>
    <xf numFmtId="9" fontId="0" fillId="3" borderId="1" xfId="6" applyFont="1" applyFill="1" applyBorder="1" applyAlignment="1">
      <alignment horizontal="center"/>
    </xf>
    <xf numFmtId="9" fontId="0" fillId="5" borderId="1" xfId="6" applyFont="1" applyFill="1" applyBorder="1" applyAlignment="1">
      <alignment horizontal="center"/>
    </xf>
    <xf numFmtId="10" fontId="0" fillId="4" borderId="1" xfId="6" applyNumberFormat="1" applyFont="1" applyFill="1" applyBorder="1" applyAlignment="1">
      <alignment horizontal="center"/>
    </xf>
    <xf numFmtId="10" fontId="0" fillId="3" borderId="1" xfId="6" applyNumberFormat="1" applyFont="1" applyFill="1" applyBorder="1" applyAlignment="1">
      <alignment horizontal="center"/>
    </xf>
    <xf numFmtId="0" fontId="1" fillId="0" borderId="0" xfId="5" applyAlignment="1" applyProtection="1">
      <alignment horizontal="center"/>
      <protection locked="0"/>
    </xf>
    <xf numFmtId="0" fontId="0" fillId="0" borderId="0" xfId="5" applyFont="1" applyAlignment="1">
      <alignment horizontal="center"/>
    </xf>
    <xf numFmtId="0" fontId="1" fillId="0" borderId="2" xfId="5" applyBorder="1" applyAlignment="1">
      <alignment horizontal="center"/>
    </xf>
    <xf numFmtId="0" fontId="1" fillId="0" borderId="3" xfId="5" applyBorder="1" applyAlignment="1">
      <alignment horizontal="center"/>
    </xf>
    <xf numFmtId="0" fontId="1" fillId="0" borderId="1" xfId="5" applyBorder="1" applyAlignment="1">
      <alignment horizontal="center"/>
    </xf>
    <xf numFmtId="0" fontId="1" fillId="3" borderId="0" xfId="5" applyFill="1" applyAlignment="1">
      <alignment horizontal="center"/>
    </xf>
    <xf numFmtId="9" fontId="0" fillId="0" borderId="1" xfId="6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8" fillId="7" borderId="5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5" fillId="0" borderId="0" xfId="5" applyFont="1" applyAlignment="1">
      <alignment horizontal="center"/>
    </xf>
    <xf numFmtId="9" fontId="4" fillId="0" borderId="0" xfId="1" applyFont="1" applyAlignment="1">
      <alignment horizontal="center"/>
    </xf>
    <xf numFmtId="0" fontId="2" fillId="2" borderId="16" xfId="2" applyFill="1" applyBorder="1" applyAlignment="1">
      <alignment horizontal="center"/>
    </xf>
    <xf numFmtId="0" fontId="2" fillId="2" borderId="17" xfId="2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" fillId="2" borderId="1" xfId="2" applyFill="1" applyBorder="1" applyAlignment="1">
      <alignment horizontal="center"/>
    </xf>
    <xf numFmtId="0" fontId="2" fillId="2" borderId="1" xfId="2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11" xfId="0" applyBorder="1"/>
    <xf numFmtId="0" fontId="0" fillId="0" borderId="28" xfId="0" applyBorder="1"/>
    <xf numFmtId="0" fontId="4" fillId="0" borderId="12" xfId="0" applyFont="1" applyBorder="1" applyAlignment="1">
      <alignment horizontal="center"/>
    </xf>
    <xf numFmtId="0" fontId="0" fillId="0" borderId="13" xfId="0" applyBorder="1"/>
    <xf numFmtId="0" fontId="4" fillId="0" borderId="6" xfId="0" applyFont="1" applyBorder="1" applyAlignment="1">
      <alignment horizontal="center"/>
    </xf>
    <xf numFmtId="0" fontId="0" fillId="0" borderId="4" xfId="0" applyBorder="1"/>
    <xf numFmtId="0" fontId="0" fillId="0" borderId="14" xfId="0" applyBorder="1"/>
    <xf numFmtId="0" fontId="4" fillId="0" borderId="2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7">
    <cellStyle name="Heading 2" xfId="2" builtinId="17"/>
    <cellStyle name="Heading 3" xfId="3" builtinId="18"/>
    <cellStyle name="Heading 4" xfId="4" builtinId="19"/>
    <cellStyle name="Normal" xfId="0" builtinId="0"/>
    <cellStyle name="Normal 2" xfId="5" xr:uid="{665D7E9A-4CB5-7341-A10A-E65B47645D44}"/>
    <cellStyle name="Percent" xfId="1" builtinId="5"/>
    <cellStyle name="Percent 2" xfId="6" xr:uid="{CEF69D91-A765-7C46-9AB7-8FC4315A8D5E}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pbell, Kurtis" id="{860992B1-0B3F-DD4B-80B7-5673549EFF18}" userId="S::kurtis.campbell@lmunet.edu::14e4fae9-7557-4641-9470-0de61e12b81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" dT="2020-09-04T00:04:18.84" personId="{860992B1-0B3F-DD4B-80B7-5673549EFF18}" id="{31B4BA03-9908-A04E-8A31-C154E94E39B2}">
    <text>Notes:
1) Each data point is either number of shot attempts and number of makes
2) NBA Definition of contestes: defensive player within arms reach when the offensive player raises for the shot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8" dT="2020-09-04T00:23:06.53" personId="{860992B1-0B3F-DD4B-80B7-5673549EFF18}" id="{2B1AE678-FFA9-8F4D-8BD4-0E226309C6C9}">
    <text xml:space="preserve">1) Data inputs will automatically populate the game total sections
2) All inputs are possesion totals
</text>
  </threadedComment>
  <threadedComment ref="O18" dT="2020-09-04T00:25:56.79" personId="{860992B1-0B3F-DD4B-80B7-5673549EFF18}" id="{C0E738C6-1603-734F-A73B-3C3B71E28BED}">
    <text>Total number of passes completed in the half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15" dT="2020-09-04T00:56:31.34" personId="{860992B1-0B3F-DD4B-80B7-5673549EFF18}" id="{4BA5E1AD-969D-2E43-9911-BB4DBE032E84}">
    <text>Inputs of possesion counts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J16" dT="2020-09-04T00:56:31.34" personId="{860992B1-0B3F-DD4B-80B7-5673549EFF18}" id="{9481C099-EEB7-824C-93E1-E457A26FA5B1}">
    <text>Inputs of possesion counts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1C0E-519E-F24E-B34D-5D03D5FDCD73}">
  <sheetPr>
    <tabColor rgb="FF00B050"/>
  </sheetPr>
  <dimension ref="A2:AU43"/>
  <sheetViews>
    <sheetView tabSelected="1" zoomScaleNormal="100" zoomScalePageLayoutView="80" workbookViewId="0">
      <selection activeCell="B14" sqref="B14"/>
    </sheetView>
  </sheetViews>
  <sheetFormatPr baseColWidth="10" defaultColWidth="10.83203125" defaultRowHeight="16"/>
  <cols>
    <col min="1" max="1" width="10.83203125" style="5"/>
    <col min="2" max="2" width="17" style="6" bestFit="1" customWidth="1"/>
    <col min="3" max="3" width="6" style="6" customWidth="1"/>
    <col min="4" max="4" width="5.33203125" style="6" customWidth="1"/>
    <col min="5" max="5" width="4.5" style="6" customWidth="1"/>
    <col min="6" max="6" width="4" style="6" customWidth="1"/>
    <col min="7" max="7" width="5.83203125" style="6" customWidth="1"/>
    <col min="8" max="8" width="4" style="6" customWidth="1"/>
    <col min="9" max="9" width="5.83203125" style="6" customWidth="1"/>
    <col min="10" max="10" width="3.83203125" style="6" customWidth="1"/>
    <col min="11" max="11" width="4.6640625" style="6" customWidth="1"/>
    <col min="12" max="12" width="4.33203125" style="6" customWidth="1"/>
    <col min="13" max="14" width="4.5" style="6" customWidth="1"/>
    <col min="15" max="15" width="5.33203125" style="6" customWidth="1"/>
    <col min="16" max="16" width="5.5" style="6" customWidth="1"/>
    <col min="17" max="17" width="4" style="6" customWidth="1"/>
    <col min="18" max="18" width="6.1640625" style="6" customWidth="1"/>
    <col min="19" max="19" width="5.33203125" style="6" customWidth="1"/>
    <col min="20" max="20" width="6.1640625" style="6" customWidth="1"/>
    <col min="21" max="21" width="11.33203125" style="5" bestFit="1" customWidth="1"/>
    <col min="22" max="22" width="10.83203125" style="45"/>
    <col min="23" max="23" width="8" style="6" hidden="1" customWidth="1"/>
    <col min="24" max="24" width="7.6640625" style="6" hidden="1" customWidth="1"/>
    <col min="25" max="25" width="11.6640625" style="6" hidden="1" customWidth="1"/>
    <col min="26" max="27" width="0" style="6" hidden="1" customWidth="1"/>
    <col min="28" max="28" width="8.1640625" style="6" hidden="1" customWidth="1"/>
    <col min="29" max="42" width="0" style="6" hidden="1" customWidth="1"/>
    <col min="43" max="44" width="10.83203125" style="7"/>
    <col min="45" max="46" width="10.83203125" style="6"/>
    <col min="47" max="47" width="21.83203125" style="6" customWidth="1"/>
    <col min="48" max="16384" width="10.83203125" style="6"/>
  </cols>
  <sheetData>
    <row r="2" spans="1:47">
      <c r="X2" s="58" t="s">
        <v>46</v>
      </c>
      <c r="Y2" s="58"/>
    </row>
    <row r="3" spans="1:47">
      <c r="B3" s="8" t="s">
        <v>8</v>
      </c>
      <c r="C3" s="59" t="s">
        <v>9</v>
      </c>
      <c r="D3" s="59"/>
      <c r="E3" s="59"/>
      <c r="F3" s="59"/>
      <c r="G3" s="59"/>
      <c r="H3" s="59"/>
      <c r="I3" s="60" t="s">
        <v>10</v>
      </c>
      <c r="J3" s="60"/>
      <c r="K3" s="60"/>
      <c r="L3" s="60"/>
      <c r="M3" s="60"/>
      <c r="N3" s="60"/>
      <c r="O3" s="61" t="s">
        <v>11</v>
      </c>
      <c r="P3" s="61"/>
      <c r="Q3" s="61"/>
      <c r="R3" s="61"/>
      <c r="S3" s="61"/>
      <c r="T3" s="61"/>
    </row>
    <row r="4" spans="1:47">
      <c r="B4" s="9"/>
      <c r="C4" s="59"/>
      <c r="D4" s="59"/>
      <c r="E4" s="59"/>
      <c r="F4" s="59"/>
      <c r="G4" s="59"/>
      <c r="H4" s="59"/>
      <c r="I4" s="60"/>
      <c r="J4" s="60"/>
      <c r="K4" s="60"/>
      <c r="L4" s="60"/>
      <c r="M4" s="60"/>
      <c r="N4" s="60"/>
      <c r="O4" s="61"/>
      <c r="P4" s="61"/>
      <c r="Q4" s="61"/>
      <c r="R4" s="61"/>
      <c r="S4" s="61"/>
      <c r="T4" s="61"/>
    </row>
    <row r="5" spans="1:47">
      <c r="B5" s="54" t="s">
        <v>12</v>
      </c>
      <c r="C5" s="55" t="s">
        <v>13</v>
      </c>
      <c r="D5" s="55"/>
      <c r="E5" s="55" t="s">
        <v>14</v>
      </c>
      <c r="F5" s="55"/>
      <c r="G5" s="55" t="s">
        <v>15</v>
      </c>
      <c r="H5" s="55"/>
      <c r="I5" s="56" t="s">
        <v>16</v>
      </c>
      <c r="J5" s="56"/>
      <c r="K5" s="56" t="s">
        <v>17</v>
      </c>
      <c r="L5" s="56"/>
      <c r="M5" s="56" t="s">
        <v>18</v>
      </c>
      <c r="N5" s="56"/>
      <c r="O5" s="57" t="s">
        <v>19</v>
      </c>
      <c r="P5" s="57"/>
      <c r="Q5" s="57" t="s">
        <v>20</v>
      </c>
      <c r="R5" s="57"/>
      <c r="S5" s="57" t="s">
        <v>21</v>
      </c>
      <c r="T5" s="57"/>
      <c r="U5" s="9" t="s">
        <v>22</v>
      </c>
      <c r="Y5" s="55" t="s">
        <v>13</v>
      </c>
      <c r="Z5" s="55"/>
      <c r="AA5" s="55" t="s">
        <v>14</v>
      </c>
      <c r="AB5" s="55"/>
      <c r="AC5" s="55" t="s">
        <v>15</v>
      </c>
      <c r="AD5" s="55"/>
      <c r="AE5" s="56" t="s">
        <v>16</v>
      </c>
      <c r="AF5" s="56"/>
      <c r="AG5" s="56" t="s">
        <v>17</v>
      </c>
      <c r="AH5" s="56"/>
      <c r="AI5" s="56" t="s">
        <v>18</v>
      </c>
      <c r="AJ5" s="56"/>
      <c r="AK5" s="57" t="s">
        <v>19</v>
      </c>
      <c r="AL5" s="57"/>
      <c r="AM5" s="57" t="s">
        <v>20</v>
      </c>
      <c r="AN5" s="57"/>
      <c r="AO5" s="57" t="s">
        <v>21</v>
      </c>
      <c r="AP5" s="57"/>
      <c r="AQ5" s="63" t="s">
        <v>23</v>
      </c>
      <c r="AR5" s="64"/>
    </row>
    <row r="6" spans="1:47" ht="19">
      <c r="A6" s="9"/>
      <c r="B6" s="54"/>
      <c r="C6" s="10" t="s">
        <v>25</v>
      </c>
      <c r="D6" s="10" t="s">
        <v>26</v>
      </c>
      <c r="E6" s="10" t="s">
        <v>25</v>
      </c>
      <c r="F6" s="10" t="s">
        <v>26</v>
      </c>
      <c r="G6" s="10" t="s">
        <v>25</v>
      </c>
      <c r="H6" s="10" t="s">
        <v>26</v>
      </c>
      <c r="I6" s="11" t="s">
        <v>25</v>
      </c>
      <c r="J6" s="11" t="s">
        <v>26</v>
      </c>
      <c r="K6" s="11" t="s">
        <v>25</v>
      </c>
      <c r="L6" s="11" t="s">
        <v>26</v>
      </c>
      <c r="M6" s="11" t="s">
        <v>25</v>
      </c>
      <c r="N6" s="11" t="s">
        <v>26</v>
      </c>
      <c r="O6" s="12" t="s">
        <v>25</v>
      </c>
      <c r="P6" s="12" t="s">
        <v>26</v>
      </c>
      <c r="Q6" s="12" t="s">
        <v>25</v>
      </c>
      <c r="R6" s="12" t="s">
        <v>26</v>
      </c>
      <c r="S6" s="12" t="s">
        <v>25</v>
      </c>
      <c r="T6" s="12" t="s">
        <v>26</v>
      </c>
      <c r="V6" s="46"/>
      <c r="AU6" s="14" t="s">
        <v>48</v>
      </c>
    </row>
    <row r="7" spans="1:47">
      <c r="A7" s="9"/>
      <c r="B7" s="8"/>
      <c r="C7" s="15"/>
      <c r="D7" s="16"/>
      <c r="E7" s="15"/>
      <c r="F7" s="16"/>
      <c r="G7" s="15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5">
        <f>(C7*2)+(E7*1)+(G7*3)+(I7*2)+(K7*2)+(M7*2)+(O7*2)+(Q7*3)+(S7*2)</f>
        <v>0</v>
      </c>
      <c r="V7" s="46"/>
      <c r="W7" s="62">
        <f>B7</f>
        <v>0</v>
      </c>
      <c r="X7" s="62"/>
      <c r="Y7" s="58">
        <f>IF(D7&gt;0,((C7*$W$39) + ((D7-C7)*$W$40))/D7,0)</f>
        <v>0</v>
      </c>
      <c r="Z7" s="58"/>
      <c r="AA7" s="58">
        <f>IF(F7&gt;0,((E7*$X$39) + ((F7-E7)*$X$40))/F7,0)</f>
        <v>0</v>
      </c>
      <c r="AB7" s="58"/>
      <c r="AC7" s="58">
        <f>IF(H7&gt;0,((G7*$Y$39) + ((H7-G7)*$Y$40))/H7,0)</f>
        <v>0</v>
      </c>
      <c r="AD7" s="58"/>
      <c r="AE7" s="58">
        <f>IF(J7&gt;0,((I7*$Z$39) + ((J7-I7)*$Z$40))/J7,0)</f>
        <v>0</v>
      </c>
      <c r="AF7" s="58"/>
      <c r="AG7" s="58">
        <f>IF(L7&gt;0,((K7*$AA$39) + ((L7-K7)*$AA$40))/L7,0)</f>
        <v>0</v>
      </c>
      <c r="AH7" s="58"/>
      <c r="AI7" s="58">
        <f>IF(N7&gt;0,((M7*$AB$39) + ((N7-M7)*$AB$40))/N7,0)</f>
        <v>0</v>
      </c>
      <c r="AJ7" s="58"/>
      <c r="AK7" s="58">
        <f>IF(P7&gt;0,((O7*$AC$39) + ((P7-O7)*$AC$40))/P7,0)</f>
        <v>0</v>
      </c>
      <c r="AL7" s="58"/>
      <c r="AM7" s="58">
        <f>IF(R7&gt;0,((Q7*$AD$39) + ((R7-Q7)*$AD$40))/R7,0)</f>
        <v>0</v>
      </c>
      <c r="AN7" s="58"/>
      <c r="AO7" s="58">
        <f>IF(T7&gt;0,((S7*$AE$39) + ((T7-S7)*$AE$40))/T7,0)</f>
        <v>0</v>
      </c>
      <c r="AP7" s="58"/>
      <c r="AQ7" s="65">
        <f t="shared" ref="AQ7:AQ26" si="0">SUM(Y7:AP7)</f>
        <v>0</v>
      </c>
      <c r="AR7" s="65"/>
      <c r="AS7" s="62">
        <f>W7</f>
        <v>0</v>
      </c>
      <c r="AT7" s="62"/>
      <c r="AU7" s="17" t="e">
        <f>SUM(C7,G7,I7,K7,M7,O7,Q7,S7)/(SUM(D7,H7,J7,L7,N7,P7,R7,T7))</f>
        <v>#DIV/0!</v>
      </c>
    </row>
    <row r="8" spans="1:47">
      <c r="B8" s="8" t="s">
        <v>47</v>
      </c>
      <c r="C8" s="15">
        <v>3</v>
      </c>
      <c r="D8" s="16">
        <v>4</v>
      </c>
      <c r="E8" s="16">
        <v>2</v>
      </c>
      <c r="F8" s="15">
        <v>2</v>
      </c>
      <c r="G8" s="15">
        <v>1</v>
      </c>
      <c r="H8" s="15">
        <v>4</v>
      </c>
      <c r="I8" s="15"/>
      <c r="J8" s="16"/>
      <c r="K8" s="16">
        <v>1</v>
      </c>
      <c r="L8" s="16">
        <v>2</v>
      </c>
      <c r="M8" s="15"/>
      <c r="N8" s="16"/>
      <c r="O8" s="15"/>
      <c r="P8" s="16"/>
      <c r="Q8" s="15">
        <v>1</v>
      </c>
      <c r="R8" s="16">
        <v>2</v>
      </c>
      <c r="S8" s="16"/>
      <c r="T8" s="16"/>
      <c r="U8" s="5">
        <f>(C8*2)+(E8*1)+(G8*3)+(I8*2)+(K8*2)+(M8*2)+(O8*2)+(Q8*3)+(S8*2)</f>
        <v>16</v>
      </c>
      <c r="W8" s="62" t="str">
        <f t="shared" ref="W8:W26" si="1">B8</f>
        <v xml:space="preserve">Example </v>
      </c>
      <c r="X8" s="62"/>
      <c r="Y8" s="58">
        <f t="shared" ref="Y8:Y26" si="2">IF(D8&gt;0,((C8*$W$39) + ((D8-C8)*$W$40))/D8,0)</f>
        <v>-0.31000000000000005</v>
      </c>
      <c r="Z8" s="58"/>
      <c r="AA8" s="58">
        <f t="shared" ref="AA8:AA26" si="3">IF(F8&gt;0,((E8*$X$39) + ((F8-E8)*$X$40))/F8,0)</f>
        <v>0.26049999999999995</v>
      </c>
      <c r="AB8" s="58"/>
      <c r="AC8" s="58">
        <f t="shared" ref="AC8:AC26" si="4">IF(H8&gt;0,((G8*$Y$39) + ((H8-G8)*$Y$40))/H8,0)</f>
        <v>-0.57329999999999992</v>
      </c>
      <c r="AD8" s="58"/>
      <c r="AE8" s="58">
        <f t="shared" ref="AE8:AE26" si="5">IF(J8&gt;0,((I8*$Z$39) + ((J8-I8)*$Z$40))/J8,0)</f>
        <v>0</v>
      </c>
      <c r="AF8" s="58"/>
      <c r="AG8" s="58">
        <f t="shared" ref="AG8:AG26" si="6">IF(L8&gt;0,((K8*$AA$39) + ((L8-K8)*$AA$40))/L8,0)</f>
        <v>4.1599999999999915E-2</v>
      </c>
      <c r="AH8" s="58"/>
      <c r="AI8" s="58">
        <f t="shared" ref="AI8:AI26" si="7">IF(N8&gt;0,((M8*$AB$39) + ((N8-M8)*$AB$40))/N8,0)</f>
        <v>0</v>
      </c>
      <c r="AJ8" s="58"/>
      <c r="AK8" s="58">
        <f t="shared" ref="AK8:AK26" si="8">IF(P8&gt;0,((O8*$AC$39) + ((P8-O8)*$AC$40))/P8,0)</f>
        <v>0</v>
      </c>
      <c r="AL8" s="58"/>
      <c r="AM8" s="58">
        <f t="shared" ref="AM8:AM26" si="9">IF(R8&gt;0,((Q8*$AD$39) + ((R8-Q8)*$AD$40))/R8,0)</f>
        <v>0.52890000000000015</v>
      </c>
      <c r="AN8" s="58"/>
      <c r="AO8" s="58">
        <f t="shared" ref="AO8:AO26" si="10">IF(T8&gt;0,((S8*$AE$39) + ((T8-S8)*$AE$40))/T8,0)</f>
        <v>0</v>
      </c>
      <c r="AP8" s="58"/>
      <c r="AQ8" s="65">
        <f t="shared" si="0"/>
        <v>-5.2300000000000013E-2</v>
      </c>
      <c r="AR8" s="65"/>
      <c r="AS8" s="62" t="str">
        <f t="shared" ref="AS8:AS26" si="11">W8</f>
        <v xml:space="preserve">Example </v>
      </c>
      <c r="AT8" s="62"/>
      <c r="AU8" s="17">
        <f t="shared" ref="AU8:AU26" si="12">SUM(C8,G8,I8,K8,M8,O8,Q8,S8)/(SUM(D8,H8,J8,L8,N8,P8,R8,T8))</f>
        <v>0.5</v>
      </c>
    </row>
    <row r="9" spans="1:47">
      <c r="B9" s="8"/>
      <c r="C9" s="15"/>
      <c r="D9" s="16"/>
      <c r="E9" s="16"/>
      <c r="F9" s="16"/>
      <c r="G9" s="16"/>
      <c r="H9" s="15"/>
      <c r="I9" s="16"/>
      <c r="J9" s="15"/>
      <c r="K9" s="15"/>
      <c r="L9" s="16"/>
      <c r="M9" s="16"/>
      <c r="N9" s="16"/>
      <c r="O9" s="16"/>
      <c r="P9" s="16"/>
      <c r="Q9" s="16"/>
      <c r="R9" s="16"/>
      <c r="S9" s="16"/>
      <c r="T9" s="16"/>
      <c r="U9" s="5">
        <f t="shared" ref="U9:U26" si="13">(C9*2)+(E9*1)+(G9*3)+(I9*2)+(K9*2)+(M9*2)+(O9*2)+(Q9*3)+(S9*2)</f>
        <v>0</v>
      </c>
      <c r="W9" s="62">
        <f t="shared" si="1"/>
        <v>0</v>
      </c>
      <c r="X9" s="62"/>
      <c r="Y9" s="58">
        <f t="shared" si="2"/>
        <v>0</v>
      </c>
      <c r="Z9" s="58"/>
      <c r="AA9" s="58">
        <f t="shared" si="3"/>
        <v>0</v>
      </c>
      <c r="AB9" s="58"/>
      <c r="AC9" s="58">
        <f t="shared" si="4"/>
        <v>0</v>
      </c>
      <c r="AD9" s="58"/>
      <c r="AE9" s="58">
        <f t="shared" si="5"/>
        <v>0</v>
      </c>
      <c r="AF9" s="58"/>
      <c r="AG9" s="58">
        <f t="shared" si="6"/>
        <v>0</v>
      </c>
      <c r="AH9" s="58"/>
      <c r="AI9" s="58">
        <f t="shared" si="7"/>
        <v>0</v>
      </c>
      <c r="AJ9" s="58"/>
      <c r="AK9" s="58">
        <f t="shared" si="8"/>
        <v>0</v>
      </c>
      <c r="AL9" s="58"/>
      <c r="AM9" s="58">
        <f t="shared" si="9"/>
        <v>0</v>
      </c>
      <c r="AN9" s="58"/>
      <c r="AO9" s="58">
        <f t="shared" si="10"/>
        <v>0</v>
      </c>
      <c r="AP9" s="58"/>
      <c r="AQ9" s="65">
        <f t="shared" si="0"/>
        <v>0</v>
      </c>
      <c r="AR9" s="65"/>
      <c r="AS9" s="62">
        <f t="shared" si="11"/>
        <v>0</v>
      </c>
      <c r="AT9" s="62"/>
      <c r="AU9" s="17" t="e">
        <f>SUM(C9,G9,I9,K9,M9,O9,Q9,S9)/(SUM(D9,H9,J9,L9,N9,P9,R9,T9))</f>
        <v>#DIV/0!</v>
      </c>
    </row>
    <row r="10" spans="1:47">
      <c r="B10" s="8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5">
        <f>(C10*2)+(E10*1)+(G10*3)+(I10*2)+(L10*2)+(M10*2)+(O10*2)+(Q10*3)+(S10*2)</f>
        <v>0</v>
      </c>
      <c r="W10" s="62">
        <f t="shared" si="1"/>
        <v>0</v>
      </c>
      <c r="X10" s="62"/>
      <c r="Y10" s="58">
        <f t="shared" si="2"/>
        <v>0</v>
      </c>
      <c r="Z10" s="58"/>
      <c r="AA10" s="58">
        <f t="shared" si="3"/>
        <v>0</v>
      </c>
      <c r="AB10" s="58"/>
      <c r="AC10" s="58">
        <f t="shared" si="4"/>
        <v>0</v>
      </c>
      <c r="AD10" s="58"/>
      <c r="AE10" s="58">
        <f t="shared" si="5"/>
        <v>0</v>
      </c>
      <c r="AF10" s="58"/>
      <c r="AG10" s="58">
        <f t="shared" si="6"/>
        <v>0</v>
      </c>
      <c r="AH10" s="58"/>
      <c r="AI10" s="58">
        <f t="shared" si="7"/>
        <v>0</v>
      </c>
      <c r="AJ10" s="58"/>
      <c r="AK10" s="58">
        <f t="shared" si="8"/>
        <v>0</v>
      </c>
      <c r="AL10" s="58"/>
      <c r="AM10" s="58">
        <f t="shared" si="9"/>
        <v>0</v>
      </c>
      <c r="AN10" s="58"/>
      <c r="AO10" s="58">
        <f t="shared" si="10"/>
        <v>0</v>
      </c>
      <c r="AP10" s="58"/>
      <c r="AQ10" s="65">
        <f t="shared" si="0"/>
        <v>0</v>
      </c>
      <c r="AR10" s="65"/>
      <c r="AS10" s="62">
        <f t="shared" si="11"/>
        <v>0</v>
      </c>
      <c r="AT10" s="62"/>
      <c r="AU10" s="17" t="e">
        <f>SUM(C10,G10,I10,K10,M10,O10,Q10,S10)/(SUM(D10,H10,J10,L10,N10,P10,R10,T10))</f>
        <v>#DIV/0!</v>
      </c>
    </row>
    <row r="11" spans="1:47">
      <c r="B11" s="8"/>
      <c r="C11" s="16"/>
      <c r="D11" s="16"/>
      <c r="E11" s="16"/>
      <c r="F11" s="16"/>
      <c r="G11" s="16"/>
      <c r="H11" s="16"/>
      <c r="I11" s="15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5">
        <f t="shared" si="13"/>
        <v>0</v>
      </c>
      <c r="W11" s="62">
        <f t="shared" si="1"/>
        <v>0</v>
      </c>
      <c r="X11" s="62"/>
      <c r="Y11" s="58">
        <f t="shared" si="2"/>
        <v>0</v>
      </c>
      <c r="Z11" s="58"/>
      <c r="AA11" s="58">
        <f t="shared" si="3"/>
        <v>0</v>
      </c>
      <c r="AB11" s="58"/>
      <c r="AC11" s="58">
        <f t="shared" si="4"/>
        <v>0</v>
      </c>
      <c r="AD11" s="58"/>
      <c r="AE11" s="58">
        <f t="shared" si="5"/>
        <v>0</v>
      </c>
      <c r="AF11" s="58"/>
      <c r="AG11" s="58">
        <f t="shared" si="6"/>
        <v>0</v>
      </c>
      <c r="AH11" s="58"/>
      <c r="AI11" s="58">
        <f t="shared" si="7"/>
        <v>0</v>
      </c>
      <c r="AJ11" s="58"/>
      <c r="AK11" s="58">
        <f t="shared" si="8"/>
        <v>0</v>
      </c>
      <c r="AL11" s="58"/>
      <c r="AM11" s="58">
        <f t="shared" si="9"/>
        <v>0</v>
      </c>
      <c r="AN11" s="58"/>
      <c r="AO11" s="58">
        <f t="shared" si="10"/>
        <v>0</v>
      </c>
      <c r="AP11" s="58"/>
      <c r="AQ11" s="65">
        <f t="shared" si="0"/>
        <v>0</v>
      </c>
      <c r="AR11" s="65"/>
      <c r="AS11" s="62">
        <f t="shared" si="11"/>
        <v>0</v>
      </c>
      <c r="AT11" s="62"/>
      <c r="AU11" s="17" t="e">
        <f t="shared" si="12"/>
        <v>#DIV/0!</v>
      </c>
    </row>
    <row r="12" spans="1:47">
      <c r="B12" s="8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5">
        <f t="shared" si="13"/>
        <v>0</v>
      </c>
      <c r="W12" s="62">
        <f t="shared" si="1"/>
        <v>0</v>
      </c>
      <c r="X12" s="62"/>
      <c r="Y12" s="58">
        <f t="shared" si="2"/>
        <v>0</v>
      </c>
      <c r="Z12" s="58"/>
      <c r="AA12" s="58">
        <f t="shared" si="3"/>
        <v>0</v>
      </c>
      <c r="AB12" s="58"/>
      <c r="AC12" s="58">
        <f t="shared" si="4"/>
        <v>0</v>
      </c>
      <c r="AD12" s="58"/>
      <c r="AE12" s="58">
        <f t="shared" si="5"/>
        <v>0</v>
      </c>
      <c r="AF12" s="58"/>
      <c r="AG12" s="58">
        <f t="shared" si="6"/>
        <v>0</v>
      </c>
      <c r="AH12" s="58"/>
      <c r="AI12" s="58">
        <f t="shared" si="7"/>
        <v>0</v>
      </c>
      <c r="AJ12" s="58"/>
      <c r="AK12" s="58">
        <f t="shared" si="8"/>
        <v>0</v>
      </c>
      <c r="AL12" s="58"/>
      <c r="AM12" s="58">
        <f t="shared" si="9"/>
        <v>0</v>
      </c>
      <c r="AN12" s="58"/>
      <c r="AO12" s="58">
        <f t="shared" si="10"/>
        <v>0</v>
      </c>
      <c r="AP12" s="58"/>
      <c r="AQ12" s="65">
        <f t="shared" si="0"/>
        <v>0</v>
      </c>
      <c r="AR12" s="65"/>
      <c r="AS12" s="62">
        <f t="shared" si="11"/>
        <v>0</v>
      </c>
      <c r="AT12" s="62"/>
      <c r="AU12" s="17" t="e">
        <f t="shared" si="12"/>
        <v>#DIV/0!</v>
      </c>
    </row>
    <row r="13" spans="1:47">
      <c r="B13" s="8"/>
      <c r="C13" s="16"/>
      <c r="D13" s="16"/>
      <c r="E13" s="16"/>
      <c r="F13" s="1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5">
        <f t="shared" si="13"/>
        <v>0</v>
      </c>
      <c r="W13" s="62">
        <f t="shared" si="1"/>
        <v>0</v>
      </c>
      <c r="X13" s="62"/>
      <c r="Y13" s="58">
        <f t="shared" si="2"/>
        <v>0</v>
      </c>
      <c r="Z13" s="58"/>
      <c r="AA13" s="58">
        <f t="shared" si="3"/>
        <v>0</v>
      </c>
      <c r="AB13" s="58"/>
      <c r="AC13" s="58">
        <f t="shared" si="4"/>
        <v>0</v>
      </c>
      <c r="AD13" s="58"/>
      <c r="AE13" s="58">
        <f t="shared" si="5"/>
        <v>0</v>
      </c>
      <c r="AF13" s="58"/>
      <c r="AG13" s="58">
        <f t="shared" si="6"/>
        <v>0</v>
      </c>
      <c r="AH13" s="58"/>
      <c r="AI13" s="58">
        <f t="shared" si="7"/>
        <v>0</v>
      </c>
      <c r="AJ13" s="58"/>
      <c r="AK13" s="58">
        <f t="shared" si="8"/>
        <v>0</v>
      </c>
      <c r="AL13" s="58"/>
      <c r="AM13" s="58">
        <f t="shared" si="9"/>
        <v>0</v>
      </c>
      <c r="AN13" s="58"/>
      <c r="AO13" s="58">
        <f t="shared" si="10"/>
        <v>0</v>
      </c>
      <c r="AP13" s="58"/>
      <c r="AQ13" s="65">
        <f t="shared" si="0"/>
        <v>0</v>
      </c>
      <c r="AR13" s="65"/>
      <c r="AS13" s="62">
        <f t="shared" si="11"/>
        <v>0</v>
      </c>
      <c r="AT13" s="62"/>
      <c r="AU13" s="17" t="e">
        <f t="shared" si="12"/>
        <v>#DIV/0!</v>
      </c>
    </row>
    <row r="14" spans="1:47">
      <c r="B14" s="8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5">
        <f t="shared" si="13"/>
        <v>0</v>
      </c>
      <c r="W14" s="62">
        <f t="shared" si="1"/>
        <v>0</v>
      </c>
      <c r="X14" s="62"/>
      <c r="Y14" s="58">
        <f t="shared" si="2"/>
        <v>0</v>
      </c>
      <c r="Z14" s="58"/>
      <c r="AA14" s="58">
        <f t="shared" si="3"/>
        <v>0</v>
      </c>
      <c r="AB14" s="58"/>
      <c r="AC14" s="58">
        <f t="shared" si="4"/>
        <v>0</v>
      </c>
      <c r="AD14" s="58"/>
      <c r="AE14" s="58">
        <f t="shared" si="5"/>
        <v>0</v>
      </c>
      <c r="AF14" s="58"/>
      <c r="AG14" s="58">
        <f t="shared" si="6"/>
        <v>0</v>
      </c>
      <c r="AH14" s="58"/>
      <c r="AI14" s="58">
        <f t="shared" si="7"/>
        <v>0</v>
      </c>
      <c r="AJ14" s="58"/>
      <c r="AK14" s="58">
        <f t="shared" si="8"/>
        <v>0</v>
      </c>
      <c r="AL14" s="58"/>
      <c r="AM14" s="58">
        <f t="shared" si="9"/>
        <v>0</v>
      </c>
      <c r="AN14" s="58"/>
      <c r="AO14" s="58">
        <f t="shared" si="10"/>
        <v>0</v>
      </c>
      <c r="AP14" s="58"/>
      <c r="AQ14" s="65">
        <f t="shared" si="0"/>
        <v>0</v>
      </c>
      <c r="AR14" s="65"/>
      <c r="AS14" s="62">
        <f t="shared" si="11"/>
        <v>0</v>
      </c>
      <c r="AT14" s="62"/>
      <c r="AU14" s="17" t="e">
        <f t="shared" si="12"/>
        <v>#DIV/0!</v>
      </c>
    </row>
    <row r="15" spans="1:47">
      <c r="B15" s="8"/>
      <c r="C15" s="16"/>
      <c r="D15" s="15"/>
      <c r="E15" s="16"/>
      <c r="F15" s="16"/>
      <c r="G15" s="16"/>
      <c r="H15" s="15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5">
        <f t="shared" si="13"/>
        <v>0</v>
      </c>
      <c r="W15" s="62">
        <f t="shared" si="1"/>
        <v>0</v>
      </c>
      <c r="X15" s="62"/>
      <c r="Y15" s="58">
        <f t="shared" si="2"/>
        <v>0</v>
      </c>
      <c r="Z15" s="58"/>
      <c r="AA15" s="58">
        <f t="shared" si="3"/>
        <v>0</v>
      </c>
      <c r="AB15" s="58"/>
      <c r="AC15" s="58">
        <f t="shared" si="4"/>
        <v>0</v>
      </c>
      <c r="AD15" s="58"/>
      <c r="AE15" s="58">
        <f t="shared" si="5"/>
        <v>0</v>
      </c>
      <c r="AF15" s="58"/>
      <c r="AG15" s="58">
        <f t="shared" si="6"/>
        <v>0</v>
      </c>
      <c r="AH15" s="58"/>
      <c r="AI15" s="58">
        <f t="shared" si="7"/>
        <v>0</v>
      </c>
      <c r="AJ15" s="58"/>
      <c r="AK15" s="58">
        <f t="shared" si="8"/>
        <v>0</v>
      </c>
      <c r="AL15" s="58"/>
      <c r="AM15" s="58">
        <f t="shared" si="9"/>
        <v>0</v>
      </c>
      <c r="AN15" s="58"/>
      <c r="AO15" s="58">
        <f t="shared" si="10"/>
        <v>0</v>
      </c>
      <c r="AP15" s="58"/>
      <c r="AQ15" s="65">
        <f t="shared" si="0"/>
        <v>0</v>
      </c>
      <c r="AR15" s="65"/>
      <c r="AS15" s="62">
        <f t="shared" si="11"/>
        <v>0</v>
      </c>
      <c r="AT15" s="62"/>
      <c r="AU15" s="17" t="e">
        <f t="shared" si="12"/>
        <v>#DIV/0!</v>
      </c>
    </row>
    <row r="16" spans="1:47">
      <c r="A16" s="9"/>
      <c r="B16" s="8"/>
      <c r="C16" s="16"/>
      <c r="D16" s="16"/>
      <c r="E16" s="16"/>
      <c r="F16" s="16"/>
      <c r="G16" s="16"/>
      <c r="H16" s="15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5">
        <f t="shared" si="13"/>
        <v>0</v>
      </c>
      <c r="W16" s="62">
        <f t="shared" si="1"/>
        <v>0</v>
      </c>
      <c r="X16" s="62"/>
      <c r="Y16" s="58">
        <f t="shared" si="2"/>
        <v>0</v>
      </c>
      <c r="Z16" s="58"/>
      <c r="AA16" s="58">
        <f t="shared" si="3"/>
        <v>0</v>
      </c>
      <c r="AB16" s="58"/>
      <c r="AC16" s="58">
        <f t="shared" si="4"/>
        <v>0</v>
      </c>
      <c r="AD16" s="58"/>
      <c r="AE16" s="58">
        <f t="shared" si="5"/>
        <v>0</v>
      </c>
      <c r="AF16" s="58"/>
      <c r="AG16" s="58">
        <f t="shared" si="6"/>
        <v>0</v>
      </c>
      <c r="AH16" s="58"/>
      <c r="AI16" s="58">
        <f t="shared" si="7"/>
        <v>0</v>
      </c>
      <c r="AJ16" s="58"/>
      <c r="AK16" s="58">
        <f t="shared" si="8"/>
        <v>0</v>
      </c>
      <c r="AL16" s="58"/>
      <c r="AM16" s="58">
        <f t="shared" si="9"/>
        <v>0</v>
      </c>
      <c r="AN16" s="58"/>
      <c r="AO16" s="58">
        <f t="shared" si="10"/>
        <v>0</v>
      </c>
      <c r="AP16" s="58"/>
      <c r="AQ16" s="65">
        <f t="shared" si="0"/>
        <v>0</v>
      </c>
      <c r="AR16" s="65"/>
      <c r="AS16" s="62">
        <f t="shared" si="11"/>
        <v>0</v>
      </c>
      <c r="AT16" s="62"/>
      <c r="AU16" s="17" t="e">
        <f t="shared" si="12"/>
        <v>#DIV/0!</v>
      </c>
    </row>
    <row r="17" spans="1:47">
      <c r="B17" s="8"/>
      <c r="C17" s="16"/>
      <c r="D17" s="16"/>
      <c r="E17" s="16"/>
      <c r="F17" s="16"/>
      <c r="G17" s="16"/>
      <c r="H17" s="16"/>
      <c r="I17" s="15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5">
        <f t="shared" si="13"/>
        <v>0</v>
      </c>
      <c r="V17" s="46"/>
      <c r="W17" s="62">
        <f t="shared" si="1"/>
        <v>0</v>
      </c>
      <c r="X17" s="62"/>
      <c r="Y17" s="58">
        <f t="shared" si="2"/>
        <v>0</v>
      </c>
      <c r="Z17" s="58"/>
      <c r="AA17" s="58">
        <f t="shared" si="3"/>
        <v>0</v>
      </c>
      <c r="AB17" s="58"/>
      <c r="AC17" s="58">
        <f t="shared" si="4"/>
        <v>0</v>
      </c>
      <c r="AD17" s="58"/>
      <c r="AE17" s="58">
        <f t="shared" si="5"/>
        <v>0</v>
      </c>
      <c r="AF17" s="58"/>
      <c r="AG17" s="58">
        <f t="shared" si="6"/>
        <v>0</v>
      </c>
      <c r="AH17" s="58"/>
      <c r="AI17" s="58">
        <f t="shared" si="7"/>
        <v>0</v>
      </c>
      <c r="AJ17" s="58"/>
      <c r="AK17" s="58">
        <f t="shared" si="8"/>
        <v>0</v>
      </c>
      <c r="AL17" s="58"/>
      <c r="AM17" s="58">
        <f t="shared" si="9"/>
        <v>0</v>
      </c>
      <c r="AN17" s="58"/>
      <c r="AO17" s="58">
        <f t="shared" si="10"/>
        <v>0</v>
      </c>
      <c r="AP17" s="58"/>
      <c r="AQ17" s="65">
        <f t="shared" si="0"/>
        <v>0</v>
      </c>
      <c r="AR17" s="65"/>
      <c r="AS17" s="62">
        <f t="shared" si="11"/>
        <v>0</v>
      </c>
      <c r="AT17" s="62"/>
      <c r="AU17" s="17" t="e">
        <f t="shared" si="12"/>
        <v>#DIV/0!</v>
      </c>
    </row>
    <row r="18" spans="1:47">
      <c r="B18" s="8"/>
      <c r="C18" s="16"/>
      <c r="D18" s="16"/>
      <c r="E18" s="16"/>
      <c r="F18" s="16"/>
      <c r="G18" s="15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5">
        <f t="shared" si="13"/>
        <v>0</v>
      </c>
      <c r="W18" s="62">
        <f t="shared" si="1"/>
        <v>0</v>
      </c>
      <c r="X18" s="62"/>
      <c r="Y18" s="58">
        <f t="shared" si="2"/>
        <v>0</v>
      </c>
      <c r="Z18" s="58"/>
      <c r="AA18" s="58">
        <f t="shared" si="3"/>
        <v>0</v>
      </c>
      <c r="AB18" s="58"/>
      <c r="AC18" s="58">
        <f t="shared" si="4"/>
        <v>0</v>
      </c>
      <c r="AD18" s="58"/>
      <c r="AE18" s="58">
        <f t="shared" si="5"/>
        <v>0</v>
      </c>
      <c r="AF18" s="58"/>
      <c r="AG18" s="58">
        <f t="shared" si="6"/>
        <v>0</v>
      </c>
      <c r="AH18" s="58"/>
      <c r="AI18" s="58">
        <f t="shared" si="7"/>
        <v>0</v>
      </c>
      <c r="AJ18" s="58"/>
      <c r="AK18" s="58">
        <f t="shared" si="8"/>
        <v>0</v>
      </c>
      <c r="AL18" s="58"/>
      <c r="AM18" s="58">
        <f t="shared" si="9"/>
        <v>0</v>
      </c>
      <c r="AN18" s="58"/>
      <c r="AO18" s="58">
        <f t="shared" si="10"/>
        <v>0</v>
      </c>
      <c r="AP18" s="58"/>
      <c r="AQ18" s="65">
        <f t="shared" si="0"/>
        <v>0</v>
      </c>
      <c r="AR18" s="65"/>
      <c r="AS18" s="62">
        <f t="shared" si="11"/>
        <v>0</v>
      </c>
      <c r="AT18" s="62"/>
      <c r="AU18" s="17" t="e">
        <f t="shared" si="12"/>
        <v>#DIV/0!</v>
      </c>
    </row>
    <row r="19" spans="1:47">
      <c r="B19" s="8"/>
      <c r="C19" s="16"/>
      <c r="D19" s="16"/>
      <c r="E19" s="16"/>
      <c r="F19" s="16"/>
      <c r="G19" s="16"/>
      <c r="H19" s="16"/>
      <c r="I19" s="16"/>
      <c r="J19" s="16"/>
      <c r="K19" s="15"/>
      <c r="L19" s="16"/>
      <c r="M19" s="16"/>
      <c r="N19" s="16"/>
      <c r="O19" s="16"/>
      <c r="P19" s="16"/>
      <c r="Q19" s="16"/>
      <c r="R19" s="16"/>
      <c r="S19" s="16"/>
      <c r="T19" s="16"/>
      <c r="U19" s="5">
        <f t="shared" si="13"/>
        <v>0</v>
      </c>
      <c r="W19" s="62">
        <f t="shared" si="1"/>
        <v>0</v>
      </c>
      <c r="X19" s="62"/>
      <c r="Y19" s="58">
        <f t="shared" si="2"/>
        <v>0</v>
      </c>
      <c r="Z19" s="58"/>
      <c r="AA19" s="58">
        <f t="shared" si="3"/>
        <v>0</v>
      </c>
      <c r="AB19" s="58"/>
      <c r="AC19" s="58">
        <f t="shared" si="4"/>
        <v>0</v>
      </c>
      <c r="AD19" s="58"/>
      <c r="AE19" s="58">
        <f t="shared" si="5"/>
        <v>0</v>
      </c>
      <c r="AF19" s="58"/>
      <c r="AG19" s="58">
        <f t="shared" si="6"/>
        <v>0</v>
      </c>
      <c r="AH19" s="58"/>
      <c r="AI19" s="58">
        <f t="shared" si="7"/>
        <v>0</v>
      </c>
      <c r="AJ19" s="58"/>
      <c r="AK19" s="58">
        <f t="shared" si="8"/>
        <v>0</v>
      </c>
      <c r="AL19" s="58"/>
      <c r="AM19" s="58">
        <f t="shared" si="9"/>
        <v>0</v>
      </c>
      <c r="AN19" s="58"/>
      <c r="AO19" s="58">
        <f t="shared" si="10"/>
        <v>0</v>
      </c>
      <c r="AP19" s="58"/>
      <c r="AQ19" s="65">
        <f t="shared" si="0"/>
        <v>0</v>
      </c>
      <c r="AR19" s="65"/>
      <c r="AS19" s="62">
        <f t="shared" si="11"/>
        <v>0</v>
      </c>
      <c r="AT19" s="62"/>
      <c r="AU19" s="17" t="e">
        <f t="shared" si="12"/>
        <v>#DIV/0!</v>
      </c>
    </row>
    <row r="20" spans="1:47">
      <c r="B20" s="8"/>
      <c r="C20" s="16"/>
      <c r="D20" s="16"/>
      <c r="E20" s="16"/>
      <c r="F20" s="15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5">
        <f t="shared" si="13"/>
        <v>0</v>
      </c>
      <c r="W20" s="62">
        <f t="shared" si="1"/>
        <v>0</v>
      </c>
      <c r="X20" s="62"/>
      <c r="Y20" s="58">
        <f t="shared" si="2"/>
        <v>0</v>
      </c>
      <c r="Z20" s="58"/>
      <c r="AA20" s="58">
        <f t="shared" si="3"/>
        <v>0</v>
      </c>
      <c r="AB20" s="58"/>
      <c r="AC20" s="58">
        <f t="shared" si="4"/>
        <v>0</v>
      </c>
      <c r="AD20" s="58"/>
      <c r="AE20" s="58">
        <f t="shared" si="5"/>
        <v>0</v>
      </c>
      <c r="AF20" s="58"/>
      <c r="AG20" s="58">
        <f t="shared" si="6"/>
        <v>0</v>
      </c>
      <c r="AH20" s="58"/>
      <c r="AI20" s="58">
        <f t="shared" si="7"/>
        <v>0</v>
      </c>
      <c r="AJ20" s="58"/>
      <c r="AK20" s="58">
        <f t="shared" si="8"/>
        <v>0</v>
      </c>
      <c r="AL20" s="58"/>
      <c r="AM20" s="58">
        <f t="shared" si="9"/>
        <v>0</v>
      </c>
      <c r="AN20" s="58"/>
      <c r="AO20" s="58">
        <f t="shared" si="10"/>
        <v>0</v>
      </c>
      <c r="AP20" s="58"/>
      <c r="AQ20" s="65">
        <f t="shared" si="0"/>
        <v>0</v>
      </c>
      <c r="AR20" s="65"/>
      <c r="AS20" s="62">
        <f t="shared" si="11"/>
        <v>0</v>
      </c>
      <c r="AT20" s="62"/>
      <c r="AU20" s="17" t="e">
        <f t="shared" si="12"/>
        <v>#DIV/0!</v>
      </c>
    </row>
    <row r="21" spans="1:47">
      <c r="B21" s="8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5"/>
      <c r="R21" s="16"/>
      <c r="S21" s="16"/>
      <c r="T21" s="16"/>
      <c r="U21" s="5">
        <f t="shared" si="13"/>
        <v>0</v>
      </c>
      <c r="W21" s="62">
        <f t="shared" si="1"/>
        <v>0</v>
      </c>
      <c r="X21" s="62"/>
      <c r="Y21" s="58">
        <f t="shared" si="2"/>
        <v>0</v>
      </c>
      <c r="Z21" s="58"/>
      <c r="AA21" s="58">
        <f t="shared" si="3"/>
        <v>0</v>
      </c>
      <c r="AB21" s="58"/>
      <c r="AC21" s="58">
        <f t="shared" si="4"/>
        <v>0</v>
      </c>
      <c r="AD21" s="58"/>
      <c r="AE21" s="58">
        <f t="shared" si="5"/>
        <v>0</v>
      </c>
      <c r="AF21" s="58"/>
      <c r="AG21" s="58">
        <f t="shared" si="6"/>
        <v>0</v>
      </c>
      <c r="AH21" s="58"/>
      <c r="AI21" s="58">
        <f t="shared" si="7"/>
        <v>0</v>
      </c>
      <c r="AJ21" s="58"/>
      <c r="AK21" s="58">
        <f t="shared" si="8"/>
        <v>0</v>
      </c>
      <c r="AL21" s="58"/>
      <c r="AM21" s="58">
        <f t="shared" si="9"/>
        <v>0</v>
      </c>
      <c r="AN21" s="58"/>
      <c r="AO21" s="58">
        <f t="shared" si="10"/>
        <v>0</v>
      </c>
      <c r="AP21" s="58"/>
      <c r="AQ21" s="65">
        <f t="shared" si="0"/>
        <v>0</v>
      </c>
      <c r="AR21" s="65"/>
      <c r="AS21" s="62">
        <f t="shared" si="11"/>
        <v>0</v>
      </c>
      <c r="AT21" s="62"/>
      <c r="AU21" s="17" t="e">
        <f t="shared" si="12"/>
        <v>#DIV/0!</v>
      </c>
    </row>
    <row r="22" spans="1:47">
      <c r="B22" s="8"/>
      <c r="C22" s="16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5"/>
      <c r="P22" s="16"/>
      <c r="Q22" s="16"/>
      <c r="R22" s="16"/>
      <c r="S22" s="16"/>
      <c r="T22" s="16"/>
      <c r="U22" s="5">
        <f t="shared" si="13"/>
        <v>0</v>
      </c>
      <c r="W22" s="62">
        <f t="shared" si="1"/>
        <v>0</v>
      </c>
      <c r="X22" s="62"/>
      <c r="Y22" s="58">
        <f t="shared" si="2"/>
        <v>0</v>
      </c>
      <c r="Z22" s="58"/>
      <c r="AA22" s="58">
        <f t="shared" si="3"/>
        <v>0</v>
      </c>
      <c r="AB22" s="58"/>
      <c r="AC22" s="58">
        <f t="shared" si="4"/>
        <v>0</v>
      </c>
      <c r="AD22" s="58"/>
      <c r="AE22" s="58">
        <f t="shared" si="5"/>
        <v>0</v>
      </c>
      <c r="AF22" s="58"/>
      <c r="AG22" s="58">
        <f t="shared" si="6"/>
        <v>0</v>
      </c>
      <c r="AH22" s="58"/>
      <c r="AI22" s="58">
        <f t="shared" si="7"/>
        <v>0</v>
      </c>
      <c r="AJ22" s="58"/>
      <c r="AK22" s="58">
        <f t="shared" si="8"/>
        <v>0</v>
      </c>
      <c r="AL22" s="58"/>
      <c r="AM22" s="58">
        <f t="shared" si="9"/>
        <v>0</v>
      </c>
      <c r="AN22" s="58"/>
      <c r="AO22" s="58">
        <f t="shared" si="10"/>
        <v>0</v>
      </c>
      <c r="AP22" s="58"/>
      <c r="AQ22" s="65">
        <f t="shared" si="0"/>
        <v>0</v>
      </c>
      <c r="AR22" s="65"/>
      <c r="AS22" s="62">
        <f t="shared" si="11"/>
        <v>0</v>
      </c>
      <c r="AT22" s="62"/>
      <c r="AU22" s="17" t="e">
        <f t="shared" si="12"/>
        <v>#DIV/0!</v>
      </c>
    </row>
    <row r="23" spans="1:47">
      <c r="B23" s="8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5">
        <f t="shared" si="13"/>
        <v>0</v>
      </c>
      <c r="W23" s="62">
        <f t="shared" si="1"/>
        <v>0</v>
      </c>
      <c r="X23" s="62"/>
      <c r="Y23" s="58">
        <f t="shared" si="2"/>
        <v>0</v>
      </c>
      <c r="Z23" s="58"/>
      <c r="AA23" s="58">
        <f t="shared" si="3"/>
        <v>0</v>
      </c>
      <c r="AB23" s="58"/>
      <c r="AC23" s="58">
        <f t="shared" si="4"/>
        <v>0</v>
      </c>
      <c r="AD23" s="58"/>
      <c r="AE23" s="58">
        <f t="shared" si="5"/>
        <v>0</v>
      </c>
      <c r="AF23" s="58"/>
      <c r="AG23" s="58">
        <f t="shared" si="6"/>
        <v>0</v>
      </c>
      <c r="AH23" s="58"/>
      <c r="AI23" s="58">
        <f t="shared" si="7"/>
        <v>0</v>
      </c>
      <c r="AJ23" s="58"/>
      <c r="AK23" s="58">
        <f t="shared" si="8"/>
        <v>0</v>
      </c>
      <c r="AL23" s="58"/>
      <c r="AM23" s="58">
        <f t="shared" si="9"/>
        <v>0</v>
      </c>
      <c r="AN23" s="58"/>
      <c r="AO23" s="58">
        <f t="shared" si="10"/>
        <v>0</v>
      </c>
      <c r="AP23" s="58"/>
      <c r="AQ23" s="65">
        <f t="shared" si="0"/>
        <v>0</v>
      </c>
      <c r="AR23" s="65"/>
      <c r="AS23" s="62">
        <f t="shared" si="11"/>
        <v>0</v>
      </c>
      <c r="AT23" s="62"/>
      <c r="AU23" s="17" t="e">
        <f t="shared" si="12"/>
        <v>#DIV/0!</v>
      </c>
    </row>
    <row r="24" spans="1:47">
      <c r="B24" s="8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5">
        <f t="shared" si="13"/>
        <v>0</v>
      </c>
      <c r="W24" s="62">
        <f t="shared" si="1"/>
        <v>0</v>
      </c>
      <c r="X24" s="62"/>
      <c r="Y24" s="58">
        <f t="shared" si="2"/>
        <v>0</v>
      </c>
      <c r="Z24" s="58"/>
      <c r="AA24" s="58">
        <f t="shared" si="3"/>
        <v>0</v>
      </c>
      <c r="AB24" s="58"/>
      <c r="AC24" s="58">
        <f t="shared" si="4"/>
        <v>0</v>
      </c>
      <c r="AD24" s="58"/>
      <c r="AE24" s="58">
        <f t="shared" si="5"/>
        <v>0</v>
      </c>
      <c r="AF24" s="58"/>
      <c r="AG24" s="58">
        <f t="shared" si="6"/>
        <v>0</v>
      </c>
      <c r="AH24" s="58"/>
      <c r="AI24" s="58">
        <f t="shared" si="7"/>
        <v>0</v>
      </c>
      <c r="AJ24" s="58"/>
      <c r="AK24" s="58">
        <f t="shared" si="8"/>
        <v>0</v>
      </c>
      <c r="AL24" s="58"/>
      <c r="AM24" s="58">
        <f t="shared" si="9"/>
        <v>0</v>
      </c>
      <c r="AN24" s="58"/>
      <c r="AO24" s="58">
        <f t="shared" si="10"/>
        <v>0</v>
      </c>
      <c r="AP24" s="58"/>
      <c r="AQ24" s="65">
        <f t="shared" si="0"/>
        <v>0</v>
      </c>
      <c r="AR24" s="65"/>
      <c r="AS24" s="62">
        <f t="shared" si="11"/>
        <v>0</v>
      </c>
      <c r="AT24" s="62"/>
      <c r="AU24" s="17" t="e">
        <f t="shared" si="12"/>
        <v>#DIV/0!</v>
      </c>
    </row>
    <row r="25" spans="1:47">
      <c r="A25" s="26"/>
      <c r="B25" s="28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6">
        <f t="shared" si="13"/>
        <v>0</v>
      </c>
      <c r="W25" s="62">
        <f>B25</f>
        <v>0</v>
      </c>
      <c r="X25" s="62"/>
      <c r="Y25" s="58">
        <f>IF(D25&gt;0,((C25*$W$39) + ((D25-C25)*$W$40))/D25,0)</f>
        <v>0</v>
      </c>
      <c r="Z25" s="58"/>
      <c r="AA25" s="58">
        <f>IF(F25&gt;0,((E25*$X$39) + ((F25-E25)*$X$40))/F25,0)</f>
        <v>0</v>
      </c>
      <c r="AB25" s="58"/>
      <c r="AC25" s="58">
        <f>IF(H25&gt;0,((G25*$Y$39) + ((H25-G25)*$Y$40))/H25,0)</f>
        <v>0</v>
      </c>
      <c r="AD25" s="58"/>
      <c r="AE25" s="58">
        <f>IF(J25&gt;0,((I25*$Z$39) + ((J25-I25)*$Z$40))/J25,0)</f>
        <v>0</v>
      </c>
      <c r="AF25" s="58"/>
      <c r="AG25" s="58">
        <f>IF(L25&gt;0,((K25*$AA$39) + ((L25-K25)*$AA$40))/L25,0)</f>
        <v>0</v>
      </c>
      <c r="AH25" s="58"/>
      <c r="AI25" s="58">
        <f>IF(N25&gt;0,((M25*$AB$39) + ((N25-M25)*$AB$40))/N25,0)</f>
        <v>0</v>
      </c>
      <c r="AJ25" s="58"/>
      <c r="AK25" s="58">
        <f>IF(P25&gt;0,((O25*$AC$39) + ((P25-O25)*$AC$40))/P25,0)</f>
        <v>0</v>
      </c>
      <c r="AL25" s="58"/>
      <c r="AM25" s="58">
        <f>IF(R25&gt;0,((Q25*$AD$39) + ((R25-Q25)*$AD$40))/R25,0)</f>
        <v>0</v>
      </c>
      <c r="AN25" s="58"/>
      <c r="AO25" s="58">
        <f>IF(T25&gt;0,((S25*$AE$39) + ((T25-S25)*$AE$40))/T25,0)</f>
        <v>0</v>
      </c>
      <c r="AP25" s="58"/>
      <c r="AQ25" s="65">
        <f>SUM(Y25:AP25)</f>
        <v>0</v>
      </c>
      <c r="AR25" s="65"/>
      <c r="AS25" s="28"/>
      <c r="AT25" s="28"/>
      <c r="AU25" s="17"/>
    </row>
    <row r="26" spans="1:47">
      <c r="B26" s="8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5">
        <f t="shared" si="13"/>
        <v>0</v>
      </c>
      <c r="W26" s="62">
        <f t="shared" si="1"/>
        <v>0</v>
      </c>
      <c r="X26" s="62"/>
      <c r="Y26" s="58">
        <f t="shared" si="2"/>
        <v>0</v>
      </c>
      <c r="Z26" s="58"/>
      <c r="AA26" s="58">
        <f t="shared" si="3"/>
        <v>0</v>
      </c>
      <c r="AB26" s="58"/>
      <c r="AC26" s="58">
        <f t="shared" si="4"/>
        <v>0</v>
      </c>
      <c r="AD26" s="58"/>
      <c r="AE26" s="58">
        <f t="shared" si="5"/>
        <v>0</v>
      </c>
      <c r="AF26" s="58"/>
      <c r="AG26" s="58">
        <f t="shared" si="6"/>
        <v>0</v>
      </c>
      <c r="AH26" s="58"/>
      <c r="AI26" s="58">
        <f t="shared" si="7"/>
        <v>0</v>
      </c>
      <c r="AJ26" s="58"/>
      <c r="AK26" s="58">
        <f t="shared" si="8"/>
        <v>0</v>
      </c>
      <c r="AL26" s="58"/>
      <c r="AM26" s="58">
        <f t="shared" si="9"/>
        <v>0</v>
      </c>
      <c r="AN26" s="58"/>
      <c r="AO26" s="58">
        <f t="shared" si="10"/>
        <v>0</v>
      </c>
      <c r="AP26" s="58"/>
      <c r="AQ26" s="65">
        <f t="shared" si="0"/>
        <v>0</v>
      </c>
      <c r="AR26" s="65"/>
      <c r="AS26" s="62">
        <f t="shared" si="11"/>
        <v>0</v>
      </c>
      <c r="AT26" s="62"/>
      <c r="AU26" s="17" t="e">
        <f t="shared" si="12"/>
        <v>#DIV/0!</v>
      </c>
    </row>
    <row r="27" spans="1:47">
      <c r="B27" s="5" t="s">
        <v>0</v>
      </c>
      <c r="C27" s="71">
        <f>SUM(C7:C26)/SUM(D7:D26)</f>
        <v>0.75</v>
      </c>
      <c r="D27" s="71"/>
      <c r="E27" s="71">
        <f>SUM(E7:E26)/SUM(F7:F26)</f>
        <v>1</v>
      </c>
      <c r="F27" s="71"/>
      <c r="G27" s="71">
        <f>SUM(G7:G26)/SUM(H7:H26)</f>
        <v>0.25</v>
      </c>
      <c r="H27" s="71"/>
      <c r="I27" s="72" t="e">
        <f>SUM(I7:I26)/SUM(J7:J26)</f>
        <v>#DIV/0!</v>
      </c>
      <c r="J27" s="72"/>
      <c r="K27" s="72">
        <f>SUM(K7:K26)/SUM(L7:L26)</f>
        <v>0.5</v>
      </c>
      <c r="L27" s="72"/>
      <c r="M27" s="72" t="e">
        <f>SUM(M7:M26)/SUM(N7:N26)</f>
        <v>#DIV/0!</v>
      </c>
      <c r="N27" s="72"/>
      <c r="O27" s="66" t="e">
        <f>SUM(O7:O26)/SUM(P7:P26)</f>
        <v>#DIV/0!</v>
      </c>
      <c r="P27" s="66"/>
      <c r="Q27" s="66">
        <f>SUM(Q7:Q26)/SUM(R7:R26)</f>
        <v>0.5</v>
      </c>
      <c r="R27" s="66"/>
      <c r="S27" s="66" t="e">
        <f>SUM(S7:S26)/SUM(T7:T26)</f>
        <v>#DIV/0!</v>
      </c>
      <c r="T27" s="66"/>
      <c r="Y27" s="58"/>
      <c r="Z27" s="58"/>
      <c r="AQ27" s="67"/>
      <c r="AR27" s="67"/>
    </row>
    <row r="28" spans="1:47">
      <c r="C28" s="68">
        <f>(SUM(C7:C26)+SUM(E7:E26)+SUM(G7:G26))/(SUM(D7:D26)+SUM(F7:F26)+SUM(H7:H26))</f>
        <v>0.6</v>
      </c>
      <c r="D28" s="68"/>
      <c r="E28" s="68"/>
      <c r="F28" s="68"/>
      <c r="G28" s="68"/>
      <c r="H28" s="68"/>
      <c r="I28" s="69">
        <f>(SUM(I7:I26)+SUM(K7:K26)+SUM(M7:M26))/(SUM(J7:J26)+SUM(L7:L26)+SUM(N7:N26))</f>
        <v>0.5</v>
      </c>
      <c r="J28" s="69"/>
      <c r="K28" s="69"/>
      <c r="L28" s="69"/>
      <c r="M28" s="69"/>
      <c r="N28" s="69"/>
      <c r="O28" s="70">
        <f>(SUM(O7:O26)+SUM(Q7:Q26)+SUM(S7:S26))/(SUM(P7:P26)+SUM(R7:R26)+SUM(T7:T26))</f>
        <v>0.5</v>
      </c>
      <c r="P28" s="70"/>
      <c r="Q28" s="70"/>
      <c r="R28" s="70"/>
      <c r="S28" s="70"/>
      <c r="T28" s="70"/>
      <c r="U28" s="5">
        <f>SUM(U7:U26)</f>
        <v>16</v>
      </c>
      <c r="W28" s="62" t="s">
        <v>27</v>
      </c>
      <c r="X28" s="62"/>
      <c r="Y28" s="58">
        <f>SUM(Y7:Z26)</f>
        <v>-0.31000000000000005</v>
      </c>
      <c r="Z28" s="58"/>
      <c r="AA28" s="58">
        <f>SUM(AA7:AB26)</f>
        <v>0.26049999999999995</v>
      </c>
      <c r="AB28" s="58"/>
      <c r="AC28" s="58">
        <f>SUM(AC7:AD26)</f>
        <v>-0.57329999999999992</v>
      </c>
      <c r="AD28" s="58"/>
      <c r="AE28" s="58">
        <f>SUM(AE7:AF26)</f>
        <v>0</v>
      </c>
      <c r="AF28" s="58"/>
      <c r="AG28" s="58">
        <f>SUM(AG7:AH26)</f>
        <v>4.1599999999999915E-2</v>
      </c>
      <c r="AH28" s="58"/>
      <c r="AI28" s="58">
        <f>SUM(AI7:AJ26)</f>
        <v>0</v>
      </c>
      <c r="AJ28" s="58"/>
      <c r="AK28" s="58">
        <f>SUM(AK7:AL26)</f>
        <v>0</v>
      </c>
      <c r="AL28" s="58"/>
      <c r="AM28" s="58">
        <f>SUM(AM7:AN26)</f>
        <v>0.52890000000000015</v>
      </c>
      <c r="AN28" s="58"/>
      <c r="AO28" s="58">
        <f>SUM(AO7:AP26)</f>
        <v>0</v>
      </c>
      <c r="AP28" s="58"/>
      <c r="AQ28" s="73">
        <f>SUM(Y28:AP28)</f>
        <v>-5.2300000000000013E-2</v>
      </c>
      <c r="AR28" s="73"/>
      <c r="AS28" s="74" t="s">
        <v>27</v>
      </c>
      <c r="AT28" s="58"/>
    </row>
    <row r="29" spans="1:47">
      <c r="C29" s="68"/>
      <c r="D29" s="68"/>
      <c r="E29" s="68"/>
      <c r="F29" s="68"/>
      <c r="G29" s="68"/>
      <c r="H29" s="68"/>
      <c r="I29" s="69"/>
      <c r="J29" s="69"/>
      <c r="K29" s="69"/>
      <c r="L29" s="69"/>
      <c r="M29" s="69"/>
      <c r="N29" s="69"/>
      <c r="O29" s="70"/>
      <c r="P29" s="70"/>
      <c r="Q29" s="70"/>
      <c r="R29" s="70"/>
      <c r="S29" s="70"/>
      <c r="T29" s="70"/>
      <c r="W29" s="58"/>
      <c r="X29" s="58"/>
      <c r="Y29" s="58"/>
      <c r="Z29" s="58"/>
    </row>
    <row r="30" spans="1:47">
      <c r="B30" s="18" t="s">
        <v>28</v>
      </c>
      <c r="C30" s="77">
        <f>SUM(D7:D26)</f>
        <v>4</v>
      </c>
      <c r="D30" s="77"/>
      <c r="E30" s="77">
        <f>SUM(F7:F26)</f>
        <v>2</v>
      </c>
      <c r="F30" s="77"/>
      <c r="G30" s="77">
        <f>SUM(H7:H26)</f>
        <v>4</v>
      </c>
      <c r="H30" s="77"/>
      <c r="I30" s="77">
        <f>SUM(J7:J26)</f>
        <v>0</v>
      </c>
      <c r="J30" s="77"/>
      <c r="K30" s="77">
        <f>SUM(L7:L26)</f>
        <v>2</v>
      </c>
      <c r="L30" s="77"/>
      <c r="M30" s="77">
        <f>SUM(N7:N26)</f>
        <v>0</v>
      </c>
      <c r="N30" s="77"/>
      <c r="O30" s="75">
        <f>SUM(P7:P26)</f>
        <v>0</v>
      </c>
      <c r="P30" s="76"/>
      <c r="Q30" s="75">
        <f>SUM(R7:R26)</f>
        <v>2</v>
      </c>
      <c r="R30" s="76"/>
      <c r="S30" s="75">
        <f>SUM(T7:T26)</f>
        <v>0</v>
      </c>
      <c r="T30" s="76"/>
      <c r="U30" s="9" t="s">
        <v>29</v>
      </c>
      <c r="V30" s="46"/>
    </row>
    <row r="31" spans="1:47">
      <c r="B31" s="18" t="s">
        <v>0</v>
      </c>
      <c r="C31" s="77">
        <f>SUM(C30+E30+G30)</f>
        <v>10</v>
      </c>
      <c r="D31" s="77"/>
      <c r="E31" s="77"/>
      <c r="F31" s="77"/>
      <c r="G31" s="77"/>
      <c r="H31" s="77"/>
      <c r="I31" s="77">
        <f>K30+M30+I30</f>
        <v>2</v>
      </c>
      <c r="J31" s="77"/>
      <c r="K31" s="77"/>
      <c r="L31" s="77"/>
      <c r="M31" s="77"/>
      <c r="N31" s="77"/>
      <c r="O31" s="77">
        <f>SUM(O30+Q30+S30)</f>
        <v>2</v>
      </c>
      <c r="P31" s="77"/>
      <c r="Q31" s="77"/>
      <c r="R31" s="77"/>
      <c r="S31" s="77"/>
      <c r="T31" s="77"/>
      <c r="U31" s="5">
        <f>SUM(C31:T31)</f>
        <v>14</v>
      </c>
      <c r="V31" s="47"/>
    </row>
    <row r="32" spans="1:47">
      <c r="B32" s="18" t="s">
        <v>30</v>
      </c>
      <c r="C32" s="79">
        <f>(C31)/SUM(C31:T31)</f>
        <v>0.7142857142857143</v>
      </c>
      <c r="D32" s="79"/>
      <c r="E32" s="79"/>
      <c r="F32" s="79"/>
      <c r="G32" s="79"/>
      <c r="H32" s="79"/>
      <c r="I32" s="79">
        <f>(I31)/SUM(C31:T31)</f>
        <v>0.14285714285714285</v>
      </c>
      <c r="J32" s="79"/>
      <c r="K32" s="79"/>
      <c r="L32" s="79"/>
      <c r="M32" s="79"/>
      <c r="N32" s="79"/>
      <c r="O32" s="79">
        <f>(O31)/SUM(C31:T31)</f>
        <v>0.14285714285714285</v>
      </c>
      <c r="P32" s="79"/>
      <c r="Q32" s="79"/>
      <c r="R32" s="79"/>
      <c r="S32" s="79"/>
      <c r="T32" s="79"/>
    </row>
    <row r="33" spans="1:44" s="51" customFormat="1">
      <c r="A33" s="50"/>
      <c r="U33" s="50"/>
      <c r="V33" s="52"/>
      <c r="AQ33" s="53"/>
      <c r="AR33" s="53"/>
    </row>
    <row r="34" spans="1:44" hidden="1"/>
    <row r="35" spans="1:44" ht="17" hidden="1" thickBot="1">
      <c r="W35" s="19" t="s">
        <v>13</v>
      </c>
      <c r="X35" s="19" t="s">
        <v>14</v>
      </c>
      <c r="Y35" s="19" t="s">
        <v>15</v>
      </c>
      <c r="Z35" s="19" t="s">
        <v>16</v>
      </c>
      <c r="AA35" s="19" t="s">
        <v>17</v>
      </c>
      <c r="AB35" s="19" t="s">
        <v>18</v>
      </c>
      <c r="AC35" s="19" t="s">
        <v>19</v>
      </c>
      <c r="AD35" s="19" t="s">
        <v>20</v>
      </c>
      <c r="AE35" s="19" t="s">
        <v>21</v>
      </c>
    </row>
    <row r="36" spans="1:44" hidden="1">
      <c r="B36" s="13" t="s">
        <v>31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V36" s="48" t="s">
        <v>32</v>
      </c>
      <c r="W36" s="21">
        <v>0.90500000000000003</v>
      </c>
      <c r="X36" s="21">
        <v>0.73950000000000005</v>
      </c>
      <c r="Y36" s="21">
        <v>0.44109999999999999</v>
      </c>
      <c r="Z36" s="21">
        <v>0.49099999999999999</v>
      </c>
      <c r="AA36" s="21">
        <v>0.47920000000000001</v>
      </c>
      <c r="AB36" s="21">
        <v>0.44829999999999998</v>
      </c>
      <c r="AC36" s="21">
        <v>0.32450000000000001</v>
      </c>
      <c r="AD36" s="21">
        <v>0.32369999999999999</v>
      </c>
      <c r="AE36" s="21">
        <v>0.33</v>
      </c>
    </row>
    <row r="37" spans="1:44" hidden="1">
      <c r="V37" s="48" t="s">
        <v>33</v>
      </c>
      <c r="W37" s="22">
        <f>2*W36</f>
        <v>1.81</v>
      </c>
      <c r="X37" s="22">
        <f>1*X36</f>
        <v>0.73950000000000005</v>
      </c>
      <c r="Y37" s="22">
        <f xml:space="preserve"> 3*Y36</f>
        <v>1.3232999999999999</v>
      </c>
      <c r="Z37" s="22">
        <f>2*Z36</f>
        <v>0.98199999999999998</v>
      </c>
      <c r="AA37" s="22">
        <f>2*AA36</f>
        <v>0.95840000000000003</v>
      </c>
      <c r="AB37" s="22">
        <f>2*AB36</f>
        <v>0.89659999999999995</v>
      </c>
      <c r="AC37" s="22">
        <f>2*AC36</f>
        <v>0.64900000000000002</v>
      </c>
      <c r="AD37" s="22">
        <f>3*AD36</f>
        <v>0.97109999999999996</v>
      </c>
      <c r="AE37" s="22">
        <f>2*AE36</f>
        <v>0.66</v>
      </c>
    </row>
    <row r="38" spans="1:44" hidden="1">
      <c r="V38" s="48"/>
      <c r="W38" s="23"/>
      <c r="X38" s="23"/>
      <c r="Y38" s="23"/>
      <c r="Z38" s="23"/>
      <c r="AA38" s="23"/>
      <c r="AB38" s="23"/>
      <c r="AC38" s="23"/>
      <c r="AD38" s="23"/>
      <c r="AE38" s="23"/>
    </row>
    <row r="39" spans="1:44" hidden="1">
      <c r="V39" s="48" t="s">
        <v>34</v>
      </c>
      <c r="W39" s="24">
        <f>2-W37</f>
        <v>0.18999999999999995</v>
      </c>
      <c r="X39" s="24">
        <f>1-X37</f>
        <v>0.26049999999999995</v>
      </c>
      <c r="Y39" s="24">
        <f>3-Y37</f>
        <v>1.6767000000000001</v>
      </c>
      <c r="Z39" s="24">
        <f>2-Z37</f>
        <v>1.018</v>
      </c>
      <c r="AA39" s="24">
        <f>2-AA37</f>
        <v>1.0415999999999999</v>
      </c>
      <c r="AB39" s="24">
        <f>2-AB37</f>
        <v>1.1034000000000002</v>
      </c>
      <c r="AC39" s="24">
        <f>2-AC37</f>
        <v>1.351</v>
      </c>
      <c r="AD39" s="24">
        <f>3-AD37</f>
        <v>2.0289000000000001</v>
      </c>
      <c r="AE39" s="24">
        <f>2-AE37</f>
        <v>1.3399999999999999</v>
      </c>
    </row>
    <row r="40" spans="1:44" hidden="1">
      <c r="V40" s="48" t="s">
        <v>35</v>
      </c>
      <c r="W40" s="24">
        <f xml:space="preserve"> 0-W37</f>
        <v>-1.81</v>
      </c>
      <c r="X40" s="24">
        <f xml:space="preserve"> 0-X37</f>
        <v>-0.73950000000000005</v>
      </c>
      <c r="Y40" s="24">
        <f>0-Y37</f>
        <v>-1.3232999999999999</v>
      </c>
      <c r="Z40" s="24">
        <f>(0-Z37)</f>
        <v>-0.98199999999999998</v>
      </c>
      <c r="AA40" s="24">
        <f>0-AA37</f>
        <v>-0.95840000000000003</v>
      </c>
      <c r="AB40" s="24">
        <f>(0-AB37)</f>
        <v>-0.89659999999999995</v>
      </c>
      <c r="AC40" s="24">
        <f>(0-AC37)</f>
        <v>-0.64900000000000002</v>
      </c>
      <c r="AD40" s="24">
        <f>(0-AD37)</f>
        <v>-0.97109999999999996</v>
      </c>
      <c r="AE40" s="24">
        <f>(0-AE37)</f>
        <v>-0.66</v>
      </c>
    </row>
    <row r="41" spans="1:44" hidden="1">
      <c r="V41" s="49"/>
      <c r="W41" s="37"/>
      <c r="X41" s="37"/>
      <c r="Y41" s="37"/>
      <c r="Z41" s="37"/>
      <c r="AA41" s="37"/>
      <c r="AB41" s="37"/>
      <c r="AC41" s="37"/>
      <c r="AD41" s="37"/>
      <c r="AE41" s="37"/>
    </row>
    <row r="42" spans="1:44" hidden="1"/>
    <row r="43" spans="1:44" hidden="1">
      <c r="G43" s="58" t="s">
        <v>36</v>
      </c>
      <c r="H43" s="58"/>
      <c r="I43" s="58"/>
      <c r="J43" s="78" t="s">
        <v>37</v>
      </c>
      <c r="K43" s="78"/>
      <c r="L43" s="78"/>
      <c r="M43" s="78"/>
      <c r="N43" s="78"/>
      <c r="O43" s="78"/>
      <c r="P43" s="78"/>
      <c r="Q43" s="78"/>
    </row>
  </sheetData>
  <mergeCells count="317">
    <mergeCell ref="AO25:AP25"/>
    <mergeCell ref="AQ25:AR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Q36:R36"/>
    <mergeCell ref="S36:T36"/>
    <mergeCell ref="G43:I43"/>
    <mergeCell ref="J43:Q43"/>
    <mergeCell ref="C32:H32"/>
    <mergeCell ref="I32:N32"/>
    <mergeCell ref="O32:T32"/>
    <mergeCell ref="C36:D36"/>
    <mergeCell ref="E36:F36"/>
    <mergeCell ref="G36:H36"/>
    <mergeCell ref="I36:J36"/>
    <mergeCell ref="K36:L36"/>
    <mergeCell ref="M36:N36"/>
    <mergeCell ref="O36:P36"/>
    <mergeCell ref="O30:P30"/>
    <mergeCell ref="Q30:R30"/>
    <mergeCell ref="S30:T30"/>
    <mergeCell ref="C31:H31"/>
    <mergeCell ref="I31:N31"/>
    <mergeCell ref="O31:T31"/>
    <mergeCell ref="C30:D30"/>
    <mergeCell ref="E30:F30"/>
    <mergeCell ref="G30:H30"/>
    <mergeCell ref="I30:J30"/>
    <mergeCell ref="K30:L30"/>
    <mergeCell ref="M30:N30"/>
    <mergeCell ref="AS28:AT28"/>
    <mergeCell ref="W29:X29"/>
    <mergeCell ref="Y29:Z29"/>
    <mergeCell ref="AA28:AB28"/>
    <mergeCell ref="AC28:AD28"/>
    <mergeCell ref="AE28:AF28"/>
    <mergeCell ref="AG28:AH28"/>
    <mergeCell ref="AI28:AJ28"/>
    <mergeCell ref="AK28:AL28"/>
    <mergeCell ref="O27:P27"/>
    <mergeCell ref="Q27:R27"/>
    <mergeCell ref="S27:T27"/>
    <mergeCell ref="Y27:Z27"/>
    <mergeCell ref="AQ27:AR27"/>
    <mergeCell ref="C28:H29"/>
    <mergeCell ref="I28:N29"/>
    <mergeCell ref="O28:T29"/>
    <mergeCell ref="W28:X28"/>
    <mergeCell ref="Y28:Z28"/>
    <mergeCell ref="C27:D27"/>
    <mergeCell ref="E27:F27"/>
    <mergeCell ref="G27:H27"/>
    <mergeCell ref="I27:J27"/>
    <mergeCell ref="K27:L27"/>
    <mergeCell ref="M27:N27"/>
    <mergeCell ref="AM28:AN28"/>
    <mergeCell ref="AO28:AP28"/>
    <mergeCell ref="AQ28:AR28"/>
    <mergeCell ref="AI26:AJ26"/>
    <mergeCell ref="AK26:AL26"/>
    <mergeCell ref="AM26:AN26"/>
    <mergeCell ref="AO26:AP26"/>
    <mergeCell ref="AQ26:AR26"/>
    <mergeCell ref="AS26:AT26"/>
    <mergeCell ref="W26:X26"/>
    <mergeCell ref="Y26:Z26"/>
    <mergeCell ref="AA26:AB26"/>
    <mergeCell ref="AC26:AD26"/>
    <mergeCell ref="AE26:AF26"/>
    <mergeCell ref="AG26:AH26"/>
    <mergeCell ref="AI24:AJ24"/>
    <mergeCell ref="AK24:AL24"/>
    <mergeCell ref="AM24:AN24"/>
    <mergeCell ref="AO24:AP24"/>
    <mergeCell ref="AQ24:AR24"/>
    <mergeCell ref="AS24:AT24"/>
    <mergeCell ref="W24:X24"/>
    <mergeCell ref="Y24:Z24"/>
    <mergeCell ref="AA24:AB24"/>
    <mergeCell ref="AC24:AD24"/>
    <mergeCell ref="AE24:AF24"/>
    <mergeCell ref="AG24:AH24"/>
    <mergeCell ref="AI23:AJ23"/>
    <mergeCell ref="AK23:AL23"/>
    <mergeCell ref="AM23:AN23"/>
    <mergeCell ref="AO23:AP23"/>
    <mergeCell ref="AQ23:AR23"/>
    <mergeCell ref="AS23:AT23"/>
    <mergeCell ref="W23:X23"/>
    <mergeCell ref="Y23:Z23"/>
    <mergeCell ref="AA23:AB23"/>
    <mergeCell ref="AC23:AD23"/>
    <mergeCell ref="AE23:AF23"/>
    <mergeCell ref="AG23:AH23"/>
    <mergeCell ref="AI22:AJ22"/>
    <mergeCell ref="AK22:AL22"/>
    <mergeCell ref="AM22:AN22"/>
    <mergeCell ref="AO22:AP22"/>
    <mergeCell ref="AQ22:AR22"/>
    <mergeCell ref="AS22:AT22"/>
    <mergeCell ref="W22:X22"/>
    <mergeCell ref="Y22:Z22"/>
    <mergeCell ref="AA22:AB22"/>
    <mergeCell ref="AC22:AD22"/>
    <mergeCell ref="AE22:AF22"/>
    <mergeCell ref="AG22:AH22"/>
    <mergeCell ref="AI21:AJ21"/>
    <mergeCell ref="AK21:AL21"/>
    <mergeCell ref="AM21:AN21"/>
    <mergeCell ref="AO21:AP21"/>
    <mergeCell ref="AQ21:AR21"/>
    <mergeCell ref="AS21:AT21"/>
    <mergeCell ref="W21:X21"/>
    <mergeCell ref="Y21:Z21"/>
    <mergeCell ref="AA21:AB21"/>
    <mergeCell ref="AC21:AD21"/>
    <mergeCell ref="AE21:AF21"/>
    <mergeCell ref="AG21:AH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AI18:AJ18"/>
    <mergeCell ref="AK18:AL18"/>
    <mergeCell ref="AM18:AN18"/>
    <mergeCell ref="AO18:AP18"/>
    <mergeCell ref="AQ18:AR18"/>
    <mergeCell ref="AS18:AT18"/>
    <mergeCell ref="W18:X18"/>
    <mergeCell ref="Y18:Z18"/>
    <mergeCell ref="AA18:AB18"/>
    <mergeCell ref="AC18:AD18"/>
    <mergeCell ref="AE18:AF18"/>
    <mergeCell ref="AG18:AH18"/>
    <mergeCell ref="AI17:AJ17"/>
    <mergeCell ref="AK17:AL17"/>
    <mergeCell ref="AM17:AN17"/>
    <mergeCell ref="AO17:AP17"/>
    <mergeCell ref="AQ17:AR17"/>
    <mergeCell ref="AS17:AT17"/>
    <mergeCell ref="W17:X17"/>
    <mergeCell ref="Y17:Z17"/>
    <mergeCell ref="AA17:AB17"/>
    <mergeCell ref="AC17:AD17"/>
    <mergeCell ref="AE17:AF17"/>
    <mergeCell ref="AG17:AH17"/>
    <mergeCell ref="AI16:AJ16"/>
    <mergeCell ref="AK16:AL16"/>
    <mergeCell ref="AM16:AN16"/>
    <mergeCell ref="AO16:AP16"/>
    <mergeCell ref="AQ16:AR16"/>
    <mergeCell ref="AS16:AT16"/>
    <mergeCell ref="W16:X16"/>
    <mergeCell ref="Y16:Z16"/>
    <mergeCell ref="AA16:AB16"/>
    <mergeCell ref="AC16:AD16"/>
    <mergeCell ref="AE16:AF16"/>
    <mergeCell ref="AG16:AH16"/>
    <mergeCell ref="AI15:AJ15"/>
    <mergeCell ref="AK15:AL15"/>
    <mergeCell ref="AM15:AN15"/>
    <mergeCell ref="AO15:AP15"/>
    <mergeCell ref="AQ15:AR15"/>
    <mergeCell ref="AS15:AT15"/>
    <mergeCell ref="W15:X15"/>
    <mergeCell ref="Y15:Z15"/>
    <mergeCell ref="AA15:AB15"/>
    <mergeCell ref="AC15:AD15"/>
    <mergeCell ref="AE15:AF15"/>
    <mergeCell ref="AG15:AH15"/>
    <mergeCell ref="AI14:AJ14"/>
    <mergeCell ref="AK14:AL14"/>
    <mergeCell ref="AM14:AN14"/>
    <mergeCell ref="AO14:AP14"/>
    <mergeCell ref="AQ14:AR14"/>
    <mergeCell ref="AS14:AT14"/>
    <mergeCell ref="W14:X14"/>
    <mergeCell ref="Y14:Z14"/>
    <mergeCell ref="AA14:AB14"/>
    <mergeCell ref="AC14:AD14"/>
    <mergeCell ref="AE14:AF14"/>
    <mergeCell ref="AG14:AH14"/>
    <mergeCell ref="AI13:AJ13"/>
    <mergeCell ref="AK13:AL13"/>
    <mergeCell ref="AM13:AN13"/>
    <mergeCell ref="AO13:AP13"/>
    <mergeCell ref="AQ13:AR13"/>
    <mergeCell ref="AS13:AT13"/>
    <mergeCell ref="W13:X13"/>
    <mergeCell ref="Y13:Z13"/>
    <mergeCell ref="AA13:AB13"/>
    <mergeCell ref="AC13:AD13"/>
    <mergeCell ref="AE13:AF13"/>
    <mergeCell ref="AG13:AH13"/>
    <mergeCell ref="AI12:AJ12"/>
    <mergeCell ref="AK12:AL12"/>
    <mergeCell ref="AM12:AN12"/>
    <mergeCell ref="AO12:AP12"/>
    <mergeCell ref="AQ12:AR12"/>
    <mergeCell ref="AS12:AT12"/>
    <mergeCell ref="W12:X12"/>
    <mergeCell ref="Y12:Z12"/>
    <mergeCell ref="AA12:AB12"/>
    <mergeCell ref="AC12:AD12"/>
    <mergeCell ref="AE12:AF12"/>
    <mergeCell ref="AG12:AH12"/>
    <mergeCell ref="AI11:AJ11"/>
    <mergeCell ref="AK11:AL11"/>
    <mergeCell ref="AM11:AN11"/>
    <mergeCell ref="AO11:AP11"/>
    <mergeCell ref="AQ11:AR11"/>
    <mergeCell ref="AS11:AT11"/>
    <mergeCell ref="W11:X11"/>
    <mergeCell ref="Y11:Z11"/>
    <mergeCell ref="AA11:AB11"/>
    <mergeCell ref="AC11:AD11"/>
    <mergeCell ref="AE11:AF11"/>
    <mergeCell ref="AG11:AH11"/>
    <mergeCell ref="AO10:AP10"/>
    <mergeCell ref="AQ10:AR10"/>
    <mergeCell ref="AS10:AT10"/>
    <mergeCell ref="W10:X10"/>
    <mergeCell ref="Y10:Z10"/>
    <mergeCell ref="AA10:AB10"/>
    <mergeCell ref="AC10:AD10"/>
    <mergeCell ref="AE10:AF10"/>
    <mergeCell ref="AG10:AH10"/>
    <mergeCell ref="W9:X9"/>
    <mergeCell ref="Y9:Z9"/>
    <mergeCell ref="AA9:AB9"/>
    <mergeCell ref="AC9:AD9"/>
    <mergeCell ref="AE9:AF9"/>
    <mergeCell ref="AG9:AH9"/>
    <mergeCell ref="AI10:AJ10"/>
    <mergeCell ref="AK10:AL10"/>
    <mergeCell ref="AM10:AN10"/>
    <mergeCell ref="AS8:AT8"/>
    <mergeCell ref="AM7:AN7"/>
    <mergeCell ref="AO7:AP7"/>
    <mergeCell ref="AQ7:AR7"/>
    <mergeCell ref="AS7:AT7"/>
    <mergeCell ref="AI9:AJ9"/>
    <mergeCell ref="AK9:AL9"/>
    <mergeCell ref="AM9:AN9"/>
    <mergeCell ref="AO9:AP9"/>
    <mergeCell ref="AQ9:AR9"/>
    <mergeCell ref="AS9:AT9"/>
    <mergeCell ref="AC8:AD8"/>
    <mergeCell ref="AE8:AF8"/>
    <mergeCell ref="AG8:AH8"/>
    <mergeCell ref="AO5:AP5"/>
    <mergeCell ref="AQ5:AR5"/>
    <mergeCell ref="W7:X7"/>
    <mergeCell ref="Y7:Z7"/>
    <mergeCell ref="AA7:AB7"/>
    <mergeCell ref="AC7:AD7"/>
    <mergeCell ref="AE7:AF7"/>
    <mergeCell ref="AG7:AH7"/>
    <mergeCell ref="AI7:AJ7"/>
    <mergeCell ref="AK7:AL7"/>
    <mergeCell ref="AC5:AD5"/>
    <mergeCell ref="AE5:AF5"/>
    <mergeCell ref="AG5:AH5"/>
    <mergeCell ref="AI5:AJ5"/>
    <mergeCell ref="AK5:AL5"/>
    <mergeCell ref="AM5:AN5"/>
    <mergeCell ref="AI8:AJ8"/>
    <mergeCell ref="AK8:AL8"/>
    <mergeCell ref="AM8:AN8"/>
    <mergeCell ref="AO8:AP8"/>
    <mergeCell ref="AQ8:AR8"/>
    <mergeCell ref="S5:T5"/>
    <mergeCell ref="Y5:Z5"/>
    <mergeCell ref="AA5:AB5"/>
    <mergeCell ref="X2:Y2"/>
    <mergeCell ref="C3:H4"/>
    <mergeCell ref="I3:N4"/>
    <mergeCell ref="O3:T4"/>
    <mergeCell ref="W8:X8"/>
    <mergeCell ref="Y8:Z8"/>
    <mergeCell ref="AA8:AB8"/>
    <mergeCell ref="B5:B6"/>
    <mergeCell ref="C5:D5"/>
    <mergeCell ref="E5:F5"/>
    <mergeCell ref="G5:H5"/>
    <mergeCell ref="I5:J5"/>
    <mergeCell ref="K5:L5"/>
    <mergeCell ref="M5:N5"/>
    <mergeCell ref="O5:P5"/>
    <mergeCell ref="Q5:R5"/>
  </mergeCells>
  <conditionalFormatting sqref="C30:T30">
    <cfRule type="top10" dxfId="7" priority="4" rank="3"/>
  </conditionalFormatting>
  <conditionalFormatting sqref="AQ7:AR26">
    <cfRule type="cellIs" dxfId="6" priority="1" operator="lessThan">
      <formula>-1.5</formula>
    </cfRule>
    <cfRule type="cellIs" dxfId="5" priority="2" operator="lessThan">
      <formula>-0.5</formula>
    </cfRule>
    <cfRule type="cellIs" dxfId="4" priority="3" operator="greaterThan">
      <formula>-0.8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B72E-5373-0A47-9CE6-D3E711B48B8F}">
  <sheetPr>
    <tabColor rgb="FF00B050"/>
  </sheetPr>
  <dimension ref="B2:R35"/>
  <sheetViews>
    <sheetView topLeftCell="B1" workbookViewId="0">
      <selection activeCell="R8" sqref="R8:R9"/>
    </sheetView>
  </sheetViews>
  <sheetFormatPr baseColWidth="10" defaultRowHeight="16"/>
  <sheetData>
    <row r="2" spans="2:18" ht="16" customHeight="1">
      <c r="C2" s="92" t="s">
        <v>57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</row>
    <row r="3" spans="2:18" ht="16" customHeight="1"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</row>
    <row r="4" spans="2:18">
      <c r="C4" s="88" t="s">
        <v>54</v>
      </c>
      <c r="D4" s="88"/>
      <c r="E4" s="88"/>
      <c r="F4" s="88"/>
      <c r="G4" s="88"/>
      <c r="H4" s="88"/>
      <c r="I4" s="88" t="s">
        <v>52</v>
      </c>
      <c r="J4" s="88"/>
      <c r="K4" s="88"/>
      <c r="L4" s="88"/>
      <c r="M4" s="88"/>
      <c r="N4" s="88"/>
      <c r="O4" s="80" t="s">
        <v>58</v>
      </c>
      <c r="P4" s="80"/>
      <c r="Q4" s="80"/>
      <c r="R4" s="80"/>
    </row>
    <row r="5" spans="2:18"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103"/>
      <c r="P5" s="103"/>
      <c r="Q5" s="103"/>
      <c r="R5" s="103"/>
    </row>
    <row r="6" spans="2:18">
      <c r="C6" s="89" t="s">
        <v>49</v>
      </c>
      <c r="D6" s="89"/>
      <c r="E6" s="89" t="s">
        <v>50</v>
      </c>
      <c r="F6" s="89"/>
      <c r="G6" s="89" t="s">
        <v>51</v>
      </c>
      <c r="H6" s="89"/>
      <c r="I6" s="90" t="s">
        <v>5</v>
      </c>
      <c r="J6" s="90"/>
      <c r="K6" s="90" t="s">
        <v>6</v>
      </c>
      <c r="L6" s="90"/>
      <c r="M6" s="90" t="s">
        <v>2</v>
      </c>
      <c r="N6" s="102"/>
      <c r="O6" s="104" t="s">
        <v>1</v>
      </c>
      <c r="P6" s="104" t="s">
        <v>60</v>
      </c>
      <c r="Q6" s="104" t="s">
        <v>62</v>
      </c>
      <c r="R6" s="88" t="s">
        <v>61</v>
      </c>
    </row>
    <row r="7" spans="2:18">
      <c r="C7" s="91" t="s">
        <v>3</v>
      </c>
      <c r="D7" s="87" t="s">
        <v>53</v>
      </c>
      <c r="E7" s="91" t="s">
        <v>3</v>
      </c>
      <c r="F7" s="87" t="s">
        <v>53</v>
      </c>
      <c r="G7" s="91" t="s">
        <v>3</v>
      </c>
      <c r="H7" s="87" t="s">
        <v>53</v>
      </c>
      <c r="I7" s="91" t="s">
        <v>3</v>
      </c>
      <c r="J7" s="87" t="s">
        <v>53</v>
      </c>
      <c r="K7" s="91" t="s">
        <v>3</v>
      </c>
      <c r="L7" s="87" t="s">
        <v>53</v>
      </c>
      <c r="M7" s="91" t="s">
        <v>3</v>
      </c>
      <c r="N7" s="96" t="s">
        <v>53</v>
      </c>
      <c r="O7" s="104"/>
      <c r="P7" s="104"/>
      <c r="Q7" s="104"/>
      <c r="R7" s="88"/>
    </row>
    <row r="8" spans="2:18">
      <c r="C8" s="87">
        <f>C18+C26</f>
        <v>0</v>
      </c>
      <c r="D8" s="87">
        <f>D18+D26</f>
        <v>0</v>
      </c>
      <c r="E8" s="87">
        <f>E18+E26</f>
        <v>0</v>
      </c>
      <c r="F8" s="87">
        <f>F18+F26</f>
        <v>0</v>
      </c>
      <c r="G8" s="87">
        <f>G18+G26</f>
        <v>0</v>
      </c>
      <c r="H8" s="87">
        <f>H18+H26</f>
        <v>0</v>
      </c>
      <c r="I8" s="87">
        <f>I18+I26</f>
        <v>0</v>
      </c>
      <c r="J8" s="87">
        <f>J18+J26</f>
        <v>0</v>
      </c>
      <c r="K8" s="87">
        <f>K18+K26</f>
        <v>0</v>
      </c>
      <c r="L8" s="87">
        <f>L18+L26</f>
        <v>0</v>
      </c>
      <c r="M8" s="87">
        <f>M18+M26</f>
        <v>0</v>
      </c>
      <c r="N8" s="96">
        <f>N18+N26</f>
        <v>0</v>
      </c>
      <c r="O8" s="88">
        <f>O18+O26</f>
        <v>0</v>
      </c>
      <c r="P8" s="88" t="e">
        <f>O8/SUM(J8,L8,N8)</f>
        <v>#DIV/0!</v>
      </c>
      <c r="Q8" s="88" t="e">
        <f>O8/R8</f>
        <v>#DIV/0!</v>
      </c>
      <c r="R8" s="88">
        <f>Q18+Q26</f>
        <v>0</v>
      </c>
    </row>
    <row r="9" spans="2:18">
      <c r="C9" s="81" t="e">
        <f>C8/D8</f>
        <v>#DIV/0!</v>
      </c>
      <c r="D9" s="81"/>
      <c r="E9" s="81" t="e">
        <f>E8/F8</f>
        <v>#DIV/0!</v>
      </c>
      <c r="F9" s="81"/>
      <c r="G9" s="81" t="e">
        <f>G8/H8</f>
        <v>#DIV/0!</v>
      </c>
      <c r="H9" s="81"/>
      <c r="I9" s="81" t="e">
        <f>I8/J8</f>
        <v>#DIV/0!</v>
      </c>
      <c r="J9" s="81"/>
      <c r="K9" s="81" t="e">
        <f>K8/L8</f>
        <v>#DIV/0!</v>
      </c>
      <c r="L9" s="81"/>
      <c r="M9" s="81" t="e">
        <f>M8/N8</f>
        <v>#DIV/0!</v>
      </c>
      <c r="N9" s="82"/>
      <c r="O9" s="88"/>
      <c r="P9" s="88"/>
      <c r="Q9" s="88"/>
      <c r="R9" s="88"/>
    </row>
    <row r="10" spans="2:18">
      <c r="B10" s="8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84"/>
    </row>
    <row r="11" spans="2:18">
      <c r="B11" s="8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4"/>
    </row>
    <row r="12" spans="2:18" ht="16" customHeight="1">
      <c r="C12" s="93" t="s">
        <v>55</v>
      </c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</row>
    <row r="13" spans="2:18" ht="16" customHeight="1"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</row>
    <row r="14" spans="2:18">
      <c r="C14" s="88" t="s">
        <v>54</v>
      </c>
      <c r="D14" s="88"/>
      <c r="E14" s="88"/>
      <c r="F14" s="88"/>
      <c r="G14" s="88"/>
      <c r="H14" s="88"/>
      <c r="I14" s="88" t="s">
        <v>52</v>
      </c>
      <c r="J14" s="88"/>
      <c r="K14" s="88"/>
      <c r="L14" s="88"/>
      <c r="M14" s="88"/>
      <c r="N14" s="88"/>
      <c r="O14" s="80" t="s">
        <v>58</v>
      </c>
      <c r="P14" s="80"/>
      <c r="Q14" s="80"/>
      <c r="R14" s="80"/>
    </row>
    <row r="15" spans="2:18"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0"/>
      <c r="P15" s="80"/>
      <c r="Q15" s="80"/>
      <c r="R15" s="80"/>
    </row>
    <row r="16" spans="2:18">
      <c r="C16" s="89" t="s">
        <v>49</v>
      </c>
      <c r="D16" s="89"/>
      <c r="E16" s="89" t="s">
        <v>50</v>
      </c>
      <c r="F16" s="89"/>
      <c r="G16" s="89" t="s">
        <v>51</v>
      </c>
      <c r="H16" s="89"/>
      <c r="I16" s="90" t="s">
        <v>5</v>
      </c>
      <c r="J16" s="90"/>
      <c r="K16" s="90" t="s">
        <v>6</v>
      </c>
      <c r="L16" s="90"/>
      <c r="M16" s="90" t="s">
        <v>2</v>
      </c>
      <c r="N16" s="90"/>
      <c r="O16" s="80" t="s">
        <v>1</v>
      </c>
      <c r="P16" s="80"/>
      <c r="Q16" s="80" t="s">
        <v>59</v>
      </c>
      <c r="R16" s="80"/>
    </row>
    <row r="17" spans="3:18">
      <c r="C17" s="91" t="s">
        <v>3</v>
      </c>
      <c r="D17" s="87" t="s">
        <v>53</v>
      </c>
      <c r="E17" s="91" t="s">
        <v>3</v>
      </c>
      <c r="F17" s="87" t="s">
        <v>53</v>
      </c>
      <c r="G17" s="91" t="s">
        <v>3</v>
      </c>
      <c r="H17" s="87" t="s">
        <v>53</v>
      </c>
      <c r="I17" s="91" t="s">
        <v>3</v>
      </c>
      <c r="J17" s="87" t="s">
        <v>53</v>
      </c>
      <c r="K17" s="91" t="s">
        <v>3</v>
      </c>
      <c r="L17" s="87" t="s">
        <v>53</v>
      </c>
      <c r="M17" s="91" t="s">
        <v>3</v>
      </c>
      <c r="N17" s="87" t="s">
        <v>53</v>
      </c>
      <c r="O17" s="80"/>
      <c r="P17" s="80"/>
      <c r="Q17" s="80"/>
      <c r="R17" s="80"/>
    </row>
    <row r="18" spans="3:18"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101"/>
      <c r="P18" s="101"/>
      <c r="Q18" s="101"/>
      <c r="R18" s="101"/>
    </row>
    <row r="19" spans="3:18">
      <c r="C19" s="81" t="e">
        <f>C18/D18</f>
        <v>#DIV/0!</v>
      </c>
      <c r="D19" s="81"/>
      <c r="E19" s="81" t="e">
        <f>E18/F18</f>
        <v>#DIV/0!</v>
      </c>
      <c r="F19" s="81"/>
      <c r="G19" s="81" t="e">
        <f>G18/H18</f>
        <v>#DIV/0!</v>
      </c>
      <c r="H19" s="81"/>
      <c r="I19" s="81" t="e">
        <f>I18/J18</f>
        <v>#DIV/0!</v>
      </c>
      <c r="J19" s="81"/>
      <c r="K19" s="82" t="e">
        <f>K18/L18</f>
        <v>#DIV/0!</v>
      </c>
      <c r="L19" s="83"/>
      <c r="M19" s="81" t="e">
        <f>M18/N18</f>
        <v>#DIV/0!</v>
      </c>
      <c r="N19" s="81"/>
      <c r="O19" s="101"/>
      <c r="P19" s="101"/>
      <c r="Q19" s="101"/>
      <c r="R19" s="101"/>
    </row>
    <row r="20" spans="3:18" ht="16" customHeight="1">
      <c r="C20" s="97" t="s">
        <v>56</v>
      </c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</row>
    <row r="21" spans="3:18" ht="16" customHeight="1">
      <c r="C21" s="99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</row>
    <row r="22" spans="3:18">
      <c r="C22" s="88" t="s">
        <v>54</v>
      </c>
      <c r="D22" s="88"/>
      <c r="E22" s="88"/>
      <c r="F22" s="88"/>
      <c r="G22" s="88"/>
      <c r="H22" s="88"/>
      <c r="I22" s="88" t="s">
        <v>52</v>
      </c>
      <c r="J22" s="88"/>
      <c r="K22" s="88"/>
      <c r="L22" s="88"/>
      <c r="M22" s="88"/>
      <c r="N22" s="88"/>
      <c r="O22" s="80" t="s">
        <v>58</v>
      </c>
      <c r="P22" s="80"/>
      <c r="Q22" s="80"/>
      <c r="R22" s="80"/>
    </row>
    <row r="23" spans="3:18"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0"/>
      <c r="P23" s="80"/>
      <c r="Q23" s="80"/>
      <c r="R23" s="80"/>
    </row>
    <row r="24" spans="3:18">
      <c r="C24" s="89" t="s">
        <v>49</v>
      </c>
      <c r="D24" s="89"/>
      <c r="E24" s="89" t="s">
        <v>50</v>
      </c>
      <c r="F24" s="89"/>
      <c r="G24" s="89" t="s">
        <v>51</v>
      </c>
      <c r="H24" s="89"/>
      <c r="I24" s="90" t="s">
        <v>5</v>
      </c>
      <c r="J24" s="90"/>
      <c r="K24" s="90" t="s">
        <v>6</v>
      </c>
      <c r="L24" s="90"/>
      <c r="M24" s="90" t="s">
        <v>2</v>
      </c>
      <c r="N24" s="90"/>
      <c r="O24" s="80" t="s">
        <v>1</v>
      </c>
      <c r="P24" s="80"/>
      <c r="Q24" s="80" t="s">
        <v>59</v>
      </c>
      <c r="R24" s="80"/>
    </row>
    <row r="25" spans="3:18">
      <c r="C25" s="91" t="s">
        <v>3</v>
      </c>
      <c r="D25" s="87" t="s">
        <v>53</v>
      </c>
      <c r="E25" s="91" t="s">
        <v>3</v>
      </c>
      <c r="F25" s="87" t="s">
        <v>53</v>
      </c>
      <c r="G25" s="91" t="s">
        <v>3</v>
      </c>
      <c r="H25" s="87" t="s">
        <v>53</v>
      </c>
      <c r="I25" s="91" t="s">
        <v>3</v>
      </c>
      <c r="J25" s="87" t="s">
        <v>53</v>
      </c>
      <c r="K25" s="91" t="s">
        <v>3</v>
      </c>
      <c r="L25" s="87" t="s">
        <v>53</v>
      </c>
      <c r="M25" s="91" t="s">
        <v>3</v>
      </c>
      <c r="N25" s="87" t="s">
        <v>53</v>
      </c>
      <c r="O25" s="80"/>
      <c r="P25" s="80"/>
      <c r="Q25" s="80"/>
      <c r="R25" s="80"/>
    </row>
    <row r="26" spans="3:18"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101"/>
      <c r="P26" s="101"/>
      <c r="Q26" s="101"/>
      <c r="R26" s="101"/>
    </row>
    <row r="27" spans="3:18">
      <c r="C27" s="81" t="e">
        <f>C26/D26</f>
        <v>#DIV/0!</v>
      </c>
      <c r="D27" s="81"/>
      <c r="E27" s="81" t="e">
        <f>E26/F26</f>
        <v>#DIV/0!</v>
      </c>
      <c r="F27" s="81"/>
      <c r="G27" s="81" t="e">
        <f>G26/H26</f>
        <v>#DIV/0!</v>
      </c>
      <c r="H27" s="81"/>
      <c r="I27" s="81" t="e">
        <f>I26/J26</f>
        <v>#DIV/0!</v>
      </c>
      <c r="J27" s="81"/>
      <c r="K27" s="82" t="e">
        <f>K26/L26</f>
        <v>#DIV/0!</v>
      </c>
      <c r="L27" s="83"/>
      <c r="M27" s="81" t="e">
        <f>M26/N26</f>
        <v>#DIV/0!</v>
      </c>
      <c r="N27" s="81"/>
      <c r="O27" s="101"/>
      <c r="P27" s="101"/>
      <c r="Q27" s="101"/>
      <c r="R27" s="101"/>
    </row>
    <row r="28" spans="3:18">
      <c r="I28" s="84"/>
      <c r="J28" s="2"/>
      <c r="K28" s="2"/>
      <c r="L28" s="84"/>
      <c r="M28" s="84"/>
      <c r="N28" s="84"/>
      <c r="O28" s="84"/>
      <c r="P28" s="84"/>
    </row>
    <row r="29" spans="3:18">
      <c r="I29" s="84"/>
      <c r="J29" s="2"/>
      <c r="K29" s="2"/>
      <c r="L29" s="84"/>
      <c r="M29" s="84"/>
      <c r="N29" s="84"/>
      <c r="O29" s="84"/>
      <c r="P29" s="84"/>
    </row>
    <row r="30" spans="3:18">
      <c r="I30" s="84"/>
      <c r="J30" s="86"/>
      <c r="K30" s="86"/>
      <c r="L30" s="84"/>
      <c r="M30" s="84"/>
      <c r="N30" s="84"/>
      <c r="O30" s="84"/>
      <c r="P30" s="84"/>
    </row>
    <row r="31" spans="3:18">
      <c r="I31" s="84"/>
      <c r="J31" s="2"/>
      <c r="K31" s="2"/>
      <c r="L31" s="84"/>
      <c r="M31" s="84"/>
      <c r="N31" s="84"/>
      <c r="O31" s="84"/>
      <c r="P31" s="84"/>
    </row>
    <row r="32" spans="3:18">
      <c r="I32" s="84"/>
      <c r="J32" s="85"/>
      <c r="K32" s="85"/>
      <c r="L32" s="84"/>
      <c r="M32" s="84"/>
      <c r="N32" s="84"/>
      <c r="O32" s="84"/>
      <c r="P32" s="84"/>
    </row>
    <row r="33" spans="9:16">
      <c r="I33" s="84"/>
      <c r="J33" s="2"/>
      <c r="K33" s="2"/>
      <c r="L33" s="84"/>
      <c r="M33" s="84"/>
      <c r="N33" s="84"/>
      <c r="O33" s="84"/>
      <c r="P33" s="84"/>
    </row>
    <row r="34" spans="9:16">
      <c r="I34" s="84"/>
      <c r="J34" s="2"/>
      <c r="K34" s="2"/>
      <c r="L34" s="84"/>
      <c r="M34" s="84"/>
      <c r="N34" s="84"/>
      <c r="O34" s="84"/>
      <c r="P34" s="84"/>
    </row>
    <row r="35" spans="9:16">
      <c r="I35" s="84"/>
      <c r="J35" s="86"/>
      <c r="K35" s="86"/>
      <c r="L35" s="84"/>
      <c r="M35" s="84"/>
      <c r="N35" s="84"/>
      <c r="O35" s="84"/>
      <c r="P35" s="84"/>
    </row>
  </sheetData>
  <mergeCells count="67">
    <mergeCell ref="C2:R3"/>
    <mergeCell ref="O6:O7"/>
    <mergeCell ref="P6:P7"/>
    <mergeCell ref="Q6:Q7"/>
    <mergeCell ref="R6:R7"/>
    <mergeCell ref="O8:O9"/>
    <mergeCell ref="P8:P9"/>
    <mergeCell ref="Q8:Q9"/>
    <mergeCell ref="R8:R9"/>
    <mergeCell ref="C12:R13"/>
    <mergeCell ref="O4:R5"/>
    <mergeCell ref="O22:R23"/>
    <mergeCell ref="O24:P25"/>
    <mergeCell ref="Q24:R25"/>
    <mergeCell ref="O26:P27"/>
    <mergeCell ref="Q26:R27"/>
    <mergeCell ref="C20:R21"/>
    <mergeCell ref="O16:P17"/>
    <mergeCell ref="O14:R15"/>
    <mergeCell ref="Q16:R17"/>
    <mergeCell ref="O18:P19"/>
    <mergeCell ref="Q18:R19"/>
    <mergeCell ref="C27:D27"/>
    <mergeCell ref="E27:F27"/>
    <mergeCell ref="G27:H27"/>
    <mergeCell ref="I27:J27"/>
    <mergeCell ref="K27:L27"/>
    <mergeCell ref="M27:N27"/>
    <mergeCell ref="C22:H23"/>
    <mergeCell ref="I22:N23"/>
    <mergeCell ref="C24:D24"/>
    <mergeCell ref="E24:F24"/>
    <mergeCell ref="G24:H24"/>
    <mergeCell ref="I24:J24"/>
    <mergeCell ref="K24:L24"/>
    <mergeCell ref="M24:N24"/>
    <mergeCell ref="C19:D19"/>
    <mergeCell ref="E19:F19"/>
    <mergeCell ref="G19:H19"/>
    <mergeCell ref="I19:J19"/>
    <mergeCell ref="K19:L19"/>
    <mergeCell ref="M19:N19"/>
    <mergeCell ref="C14:H15"/>
    <mergeCell ref="I14:N15"/>
    <mergeCell ref="C16:D16"/>
    <mergeCell ref="E16:F16"/>
    <mergeCell ref="G16:H16"/>
    <mergeCell ref="I16:J16"/>
    <mergeCell ref="K16:L16"/>
    <mergeCell ref="M16:N16"/>
    <mergeCell ref="J32:K32"/>
    <mergeCell ref="J35:K35"/>
    <mergeCell ref="I6:J6"/>
    <mergeCell ref="I9:J9"/>
    <mergeCell ref="K6:L6"/>
    <mergeCell ref="K9:L9"/>
    <mergeCell ref="M6:N6"/>
    <mergeCell ref="M9:N9"/>
    <mergeCell ref="C4:H5"/>
    <mergeCell ref="I4:N5"/>
    <mergeCell ref="J30:K30"/>
    <mergeCell ref="C9:D9"/>
    <mergeCell ref="E9:F9"/>
    <mergeCell ref="G9:H9"/>
    <mergeCell ref="C6:D6"/>
    <mergeCell ref="E6:F6"/>
    <mergeCell ref="G6:H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BBC8-AD83-8041-8474-9F914E00141E}">
  <sheetPr>
    <tabColor rgb="FF00B050"/>
  </sheetPr>
  <dimension ref="D1:K18"/>
  <sheetViews>
    <sheetView workbookViewId="0">
      <selection sqref="A1:XFD1048576"/>
    </sheetView>
  </sheetViews>
  <sheetFormatPr baseColWidth="10" defaultRowHeight="16"/>
  <sheetData>
    <row r="1" spans="4:11">
      <c r="D1" s="104" t="s">
        <v>64</v>
      </c>
      <c r="E1" s="104"/>
      <c r="F1" s="104"/>
      <c r="G1" s="104"/>
      <c r="H1" s="104"/>
      <c r="I1" s="104"/>
      <c r="J1" s="104"/>
      <c r="K1" s="104"/>
    </row>
    <row r="2" spans="4:11">
      <c r="D2" s="104"/>
      <c r="E2" s="104"/>
      <c r="F2" s="104"/>
      <c r="G2" s="104"/>
      <c r="H2" s="104"/>
      <c r="I2" s="104"/>
      <c r="J2" s="104"/>
      <c r="K2" s="104"/>
    </row>
    <row r="3" spans="4:11">
      <c r="D3" s="121" t="s">
        <v>67</v>
      </c>
      <c r="E3" s="121"/>
      <c r="F3" s="121" t="s">
        <v>9</v>
      </c>
      <c r="G3" s="121"/>
      <c r="H3" s="121" t="s">
        <v>68</v>
      </c>
      <c r="I3" s="121"/>
      <c r="J3" s="121" t="s">
        <v>11</v>
      </c>
      <c r="K3" s="121"/>
    </row>
    <row r="4" spans="4:11">
      <c r="D4" s="104"/>
      <c r="E4" s="104"/>
      <c r="F4" s="104"/>
      <c r="G4" s="104"/>
      <c r="H4" s="104"/>
      <c r="I4" s="104"/>
      <c r="J4" s="104"/>
      <c r="K4" s="104"/>
    </row>
    <row r="5" spans="4:11">
      <c r="D5" s="104">
        <f>J15</f>
        <v>3</v>
      </c>
      <c r="E5" s="104"/>
      <c r="F5" s="104">
        <f>J16</f>
        <v>2</v>
      </c>
      <c r="G5" s="104"/>
      <c r="H5" s="104">
        <f>J17</f>
        <v>2</v>
      </c>
      <c r="I5" s="104"/>
      <c r="J5" s="104">
        <f>J18</f>
        <v>2</v>
      </c>
      <c r="K5" s="104"/>
    </row>
    <row r="6" spans="4:11">
      <c r="D6" s="104"/>
      <c r="E6" s="104"/>
      <c r="F6" s="104"/>
      <c r="G6" s="104"/>
      <c r="H6" s="104"/>
      <c r="I6" s="104"/>
      <c r="J6" s="104"/>
      <c r="K6" s="104"/>
    </row>
    <row r="8" spans="4:11">
      <c r="F8" s="113" t="s">
        <v>69</v>
      </c>
      <c r="G8" s="113"/>
      <c r="H8" s="114">
        <f>((D5)+(F5*0.75)+(H5*0.5)+(J5*0.25))/SUM(D5:K6)</f>
        <v>0.66666666666666663</v>
      </c>
      <c r="I8" s="114"/>
    </row>
    <row r="9" spans="4:11">
      <c r="F9" s="113"/>
      <c r="G9" s="113"/>
      <c r="H9" s="114"/>
      <c r="I9" s="114"/>
    </row>
    <row r="10" spans="4:11">
      <c r="F10" s="113"/>
      <c r="G10" s="113"/>
      <c r="H10" s="114"/>
      <c r="I10" s="114"/>
    </row>
    <row r="12" spans="4:11" ht="17" thickBot="1"/>
    <row r="13" spans="4:11" ht="17" thickBot="1">
      <c r="D13" s="110" t="s">
        <v>73</v>
      </c>
      <c r="E13" s="111"/>
      <c r="F13" s="111"/>
      <c r="G13" s="111"/>
      <c r="H13" s="111"/>
      <c r="I13" s="111"/>
      <c r="J13" s="111"/>
      <c r="K13" s="112"/>
    </row>
    <row r="14" spans="4:11" ht="17" thickBot="1">
      <c r="D14" s="110" t="s">
        <v>63</v>
      </c>
      <c r="E14" s="111"/>
      <c r="F14" s="111"/>
      <c r="G14" s="111"/>
      <c r="H14" s="111"/>
      <c r="I14" s="111"/>
      <c r="J14" s="111" t="s">
        <v>66</v>
      </c>
      <c r="K14" s="112"/>
    </row>
    <row r="15" spans="4:11">
      <c r="D15" s="105" t="s">
        <v>70</v>
      </c>
      <c r="E15" s="106"/>
      <c r="F15" s="106"/>
      <c r="G15" s="106"/>
      <c r="H15" s="106"/>
      <c r="I15" s="106"/>
      <c r="J15" s="115">
        <v>3</v>
      </c>
      <c r="K15" s="116"/>
    </row>
    <row r="16" spans="4:11">
      <c r="D16" s="107" t="s">
        <v>71</v>
      </c>
      <c r="E16" s="85"/>
      <c r="F16" s="85"/>
      <c r="G16" s="85"/>
      <c r="H16" s="85"/>
      <c r="I16" s="85"/>
      <c r="J16" s="117">
        <v>2</v>
      </c>
      <c r="K16" s="118"/>
    </row>
    <row r="17" spans="4:11">
      <c r="D17" s="107" t="s">
        <v>72</v>
      </c>
      <c r="E17" s="85"/>
      <c r="F17" s="85"/>
      <c r="G17" s="85"/>
      <c r="H17" s="85"/>
      <c r="I17" s="85"/>
      <c r="J17" s="117">
        <v>2</v>
      </c>
      <c r="K17" s="118"/>
    </row>
    <row r="18" spans="4:11" ht="17" thickBot="1">
      <c r="D18" s="108" t="s">
        <v>65</v>
      </c>
      <c r="E18" s="109"/>
      <c r="F18" s="109"/>
      <c r="G18" s="109"/>
      <c r="H18" s="109"/>
      <c r="I18" s="109"/>
      <c r="J18" s="119">
        <v>2</v>
      </c>
      <c r="K18" s="120"/>
    </row>
  </sheetData>
  <mergeCells count="22">
    <mergeCell ref="H8:I10"/>
    <mergeCell ref="D13:K13"/>
    <mergeCell ref="D1:K2"/>
    <mergeCell ref="D3:E4"/>
    <mergeCell ref="F3:G4"/>
    <mergeCell ref="H3:I4"/>
    <mergeCell ref="J3:K4"/>
    <mergeCell ref="D5:E6"/>
    <mergeCell ref="F5:G6"/>
    <mergeCell ref="H5:I6"/>
    <mergeCell ref="J5:K6"/>
    <mergeCell ref="F8:G10"/>
    <mergeCell ref="D18:I18"/>
    <mergeCell ref="J15:K15"/>
    <mergeCell ref="J16:K16"/>
    <mergeCell ref="J17:K17"/>
    <mergeCell ref="J18:K18"/>
    <mergeCell ref="D14:I14"/>
    <mergeCell ref="J14:K14"/>
    <mergeCell ref="D15:I15"/>
    <mergeCell ref="D16:I16"/>
    <mergeCell ref="D17:I17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736E0-2CF7-5F4D-A2BD-3CD121D75AC7}">
  <sheetPr>
    <tabColor rgb="FFFFFF00"/>
  </sheetPr>
  <dimension ref="D2:K26"/>
  <sheetViews>
    <sheetView workbookViewId="0">
      <selection activeCell="N8" sqref="N8"/>
    </sheetView>
  </sheetViews>
  <sheetFormatPr baseColWidth="10" defaultRowHeight="16"/>
  <cols>
    <col min="4" max="4" width="12.33203125" style="36" customWidth="1"/>
    <col min="5" max="11" width="10.83203125" style="36"/>
  </cols>
  <sheetData>
    <row r="2" spans="4:11" ht="17" thickBot="1"/>
    <row r="3" spans="4:11" ht="17" thickBot="1">
      <c r="D3" s="43" t="s">
        <v>7</v>
      </c>
      <c r="E3" s="41" t="s">
        <v>39</v>
      </c>
      <c r="F3" s="41" t="s">
        <v>40</v>
      </c>
      <c r="G3" s="41" t="s">
        <v>41</v>
      </c>
      <c r="H3" s="41" t="s">
        <v>42</v>
      </c>
      <c r="I3" s="41" t="s">
        <v>43</v>
      </c>
      <c r="J3" s="41" t="s">
        <v>44</v>
      </c>
      <c r="K3" s="42" t="s">
        <v>45</v>
      </c>
    </row>
    <row r="4" spans="4:11">
      <c r="D4" s="44" t="s">
        <v>74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39">
        <f>SUM(E4:J4)</f>
        <v>6</v>
      </c>
    </row>
    <row r="5" spans="4:11">
      <c r="D5" s="44"/>
      <c r="E5" s="2"/>
      <c r="F5" s="2"/>
      <c r="G5" s="2"/>
      <c r="H5" s="2"/>
      <c r="I5" s="2"/>
      <c r="J5" s="2"/>
      <c r="K5" s="39">
        <f t="shared" ref="K5:K25" si="0">SUM(E5:J5)</f>
        <v>0</v>
      </c>
    </row>
    <row r="6" spans="4:11">
      <c r="D6" s="44"/>
      <c r="E6" s="2"/>
      <c r="F6" s="2"/>
      <c r="G6" s="2"/>
      <c r="H6" s="2"/>
      <c r="I6" s="2"/>
      <c r="J6" s="2"/>
      <c r="K6" s="39">
        <f t="shared" si="0"/>
        <v>0</v>
      </c>
    </row>
    <row r="7" spans="4:11">
      <c r="D7" s="44"/>
      <c r="E7" s="2"/>
      <c r="F7" s="2"/>
      <c r="G7" s="2"/>
      <c r="H7" s="2"/>
      <c r="I7" s="2"/>
      <c r="J7" s="2"/>
      <c r="K7" s="39">
        <f t="shared" si="0"/>
        <v>0</v>
      </c>
    </row>
    <row r="8" spans="4:11">
      <c r="D8" s="44"/>
      <c r="E8" s="2"/>
      <c r="F8" s="2"/>
      <c r="G8" s="2"/>
      <c r="H8" s="2"/>
      <c r="I8" s="2"/>
      <c r="J8" s="2"/>
      <c r="K8" s="39">
        <f t="shared" si="0"/>
        <v>0</v>
      </c>
    </row>
    <row r="9" spans="4:11">
      <c r="D9" s="44"/>
      <c r="E9" s="2"/>
      <c r="F9" s="2"/>
      <c r="G9" s="2"/>
      <c r="H9" s="2"/>
      <c r="I9" s="2"/>
      <c r="J9" s="2"/>
      <c r="K9" s="39">
        <f t="shared" si="0"/>
        <v>0</v>
      </c>
    </row>
    <row r="10" spans="4:11">
      <c r="D10" s="44"/>
      <c r="E10" s="2"/>
      <c r="F10" s="2"/>
      <c r="G10" s="2"/>
      <c r="H10" s="2"/>
      <c r="I10" s="2"/>
      <c r="J10" s="2"/>
      <c r="K10" s="39">
        <f t="shared" si="0"/>
        <v>0</v>
      </c>
    </row>
    <row r="11" spans="4:11">
      <c r="D11" s="44"/>
      <c r="E11" s="2"/>
      <c r="F11" s="2"/>
      <c r="G11" s="2"/>
      <c r="H11" s="2"/>
      <c r="I11" s="2"/>
      <c r="J11" s="2"/>
      <c r="K11" s="39">
        <f t="shared" si="0"/>
        <v>0</v>
      </c>
    </row>
    <row r="12" spans="4:11">
      <c r="D12" s="44"/>
      <c r="E12" s="2"/>
      <c r="F12" s="2"/>
      <c r="G12" s="2"/>
      <c r="H12" s="2"/>
      <c r="I12" s="2"/>
      <c r="J12" s="2"/>
      <c r="K12" s="39">
        <f t="shared" si="0"/>
        <v>0</v>
      </c>
    </row>
    <row r="13" spans="4:11">
      <c r="D13" s="44"/>
      <c r="E13" s="2"/>
      <c r="F13" s="2"/>
      <c r="G13" s="2"/>
      <c r="H13" s="2"/>
      <c r="I13" s="2"/>
      <c r="J13" s="2"/>
      <c r="K13" s="39">
        <f t="shared" si="0"/>
        <v>0</v>
      </c>
    </row>
    <row r="14" spans="4:11">
      <c r="D14" s="44"/>
      <c r="E14" s="2"/>
      <c r="F14" s="2"/>
      <c r="G14" s="2"/>
      <c r="H14" s="2"/>
      <c r="I14" s="2"/>
      <c r="J14" s="2"/>
      <c r="K14" s="39">
        <f t="shared" si="0"/>
        <v>0</v>
      </c>
    </row>
    <row r="15" spans="4:11">
      <c r="D15" s="44"/>
      <c r="E15" s="2"/>
      <c r="F15" s="2"/>
      <c r="G15" s="2"/>
      <c r="H15" s="2"/>
      <c r="I15" s="2"/>
      <c r="J15" s="2"/>
      <c r="K15" s="39">
        <f t="shared" si="0"/>
        <v>0</v>
      </c>
    </row>
    <row r="16" spans="4:11">
      <c r="D16" s="44"/>
      <c r="E16" s="2"/>
      <c r="F16" s="2"/>
      <c r="G16" s="2"/>
      <c r="H16" s="2"/>
      <c r="I16" s="2"/>
      <c r="J16" s="2"/>
      <c r="K16" s="39">
        <f t="shared" si="0"/>
        <v>0</v>
      </c>
    </row>
    <row r="17" spans="4:11">
      <c r="D17" s="44"/>
      <c r="E17" s="2"/>
      <c r="F17" s="2"/>
      <c r="G17" s="2"/>
      <c r="H17" s="2"/>
      <c r="I17" s="2"/>
      <c r="J17" s="2"/>
      <c r="K17" s="39">
        <f t="shared" si="0"/>
        <v>0</v>
      </c>
    </row>
    <row r="18" spans="4:11">
      <c r="D18" s="44"/>
      <c r="E18" s="2"/>
      <c r="F18" s="2"/>
      <c r="G18" s="2"/>
      <c r="H18" s="2"/>
      <c r="I18" s="2"/>
      <c r="J18" s="2"/>
      <c r="K18" s="39">
        <f t="shared" si="0"/>
        <v>0</v>
      </c>
    </row>
    <row r="19" spans="4:11">
      <c r="D19" s="44"/>
      <c r="E19" s="2"/>
      <c r="F19" s="2"/>
      <c r="G19" s="2"/>
      <c r="H19" s="2"/>
      <c r="I19" s="2"/>
      <c r="J19" s="2"/>
      <c r="K19" s="39">
        <f t="shared" si="0"/>
        <v>0</v>
      </c>
    </row>
    <row r="20" spans="4:11">
      <c r="D20" s="44"/>
      <c r="E20" s="2"/>
      <c r="F20" s="2"/>
      <c r="G20" s="2"/>
      <c r="H20" s="2"/>
      <c r="I20" s="2"/>
      <c r="J20" s="2"/>
      <c r="K20" s="39">
        <f t="shared" si="0"/>
        <v>0</v>
      </c>
    </row>
    <row r="21" spans="4:11">
      <c r="D21" s="44"/>
      <c r="E21" s="2"/>
      <c r="F21" s="2"/>
      <c r="G21" s="2"/>
      <c r="H21" s="2"/>
      <c r="I21" s="2"/>
      <c r="J21" s="2"/>
      <c r="K21" s="39">
        <f t="shared" si="0"/>
        <v>0</v>
      </c>
    </row>
    <row r="22" spans="4:11">
      <c r="D22" s="44"/>
      <c r="E22" s="2"/>
      <c r="F22" s="2"/>
      <c r="G22" s="2"/>
      <c r="H22" s="2"/>
      <c r="I22" s="2"/>
      <c r="J22" s="2"/>
      <c r="K22" s="39">
        <f t="shared" si="0"/>
        <v>0</v>
      </c>
    </row>
    <row r="23" spans="4:11">
      <c r="D23" s="44"/>
      <c r="E23" s="2"/>
      <c r="F23" s="2"/>
      <c r="G23" s="2"/>
      <c r="H23" s="2"/>
      <c r="I23" s="2"/>
      <c r="J23" s="2"/>
      <c r="K23" s="39">
        <f t="shared" si="0"/>
        <v>0</v>
      </c>
    </row>
    <row r="24" spans="4:11">
      <c r="D24" s="44"/>
      <c r="E24" s="2"/>
      <c r="F24" s="2"/>
      <c r="G24" s="2"/>
      <c r="H24" s="2"/>
      <c r="I24" s="2"/>
      <c r="J24" s="2"/>
      <c r="K24" s="39">
        <f t="shared" si="0"/>
        <v>0</v>
      </c>
    </row>
    <row r="25" spans="4:11" ht="17" thickBot="1">
      <c r="D25" s="44"/>
      <c r="E25" s="2"/>
      <c r="F25" s="2"/>
      <c r="G25" s="2"/>
      <c r="H25" s="2"/>
      <c r="I25" s="2"/>
      <c r="J25" s="2"/>
      <c r="K25" s="39">
        <f t="shared" si="0"/>
        <v>0</v>
      </c>
    </row>
    <row r="26" spans="4:11" ht="17" thickBot="1">
      <c r="D26" s="40" t="s">
        <v>45</v>
      </c>
      <c r="E26" s="38">
        <f>SUM(E4:E25)</f>
        <v>1</v>
      </c>
      <c r="F26" s="38">
        <f t="shared" ref="F26:J26" si="1">SUM(F4:F25)</f>
        <v>1</v>
      </c>
      <c r="G26" s="38">
        <f t="shared" si="1"/>
        <v>1</v>
      </c>
      <c r="H26" s="38">
        <f t="shared" si="1"/>
        <v>1</v>
      </c>
      <c r="I26" s="38">
        <f t="shared" si="1"/>
        <v>1</v>
      </c>
      <c r="J26" s="38">
        <f t="shared" si="1"/>
        <v>1</v>
      </c>
      <c r="K26" s="40">
        <f>SUM(K4:K25)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9FAC-7562-A549-AD9D-05AA1B800128}">
  <dimension ref="D2:K19"/>
  <sheetViews>
    <sheetView workbookViewId="0">
      <selection activeCell="L11" sqref="L11"/>
    </sheetView>
  </sheetViews>
  <sheetFormatPr baseColWidth="10" defaultRowHeight="16"/>
  <sheetData>
    <row r="2" spans="4:11">
      <c r="D2" s="104" t="s">
        <v>77</v>
      </c>
      <c r="E2" s="104"/>
      <c r="F2" s="104"/>
      <c r="G2" s="104"/>
      <c r="H2" s="104"/>
      <c r="I2" s="104"/>
      <c r="J2" s="104"/>
      <c r="K2" s="104"/>
    </row>
    <row r="3" spans="4:11">
      <c r="D3" s="104"/>
      <c r="E3" s="104"/>
      <c r="F3" s="104"/>
      <c r="G3" s="104"/>
      <c r="H3" s="104"/>
      <c r="I3" s="104"/>
      <c r="J3" s="104"/>
      <c r="K3" s="104"/>
    </row>
    <row r="4" spans="4:11">
      <c r="D4" s="121" t="s">
        <v>67</v>
      </c>
      <c r="E4" s="121"/>
      <c r="F4" s="121" t="s">
        <v>9</v>
      </c>
      <c r="G4" s="121"/>
      <c r="H4" s="121" t="s">
        <v>68</v>
      </c>
      <c r="I4" s="121"/>
      <c r="J4" s="121" t="s">
        <v>11</v>
      </c>
      <c r="K4" s="121"/>
    </row>
    <row r="5" spans="4:11">
      <c r="D5" s="104"/>
      <c r="E5" s="104"/>
      <c r="F5" s="104"/>
      <c r="G5" s="104"/>
      <c r="H5" s="104"/>
      <c r="I5" s="104"/>
      <c r="J5" s="104"/>
      <c r="K5" s="104"/>
    </row>
    <row r="6" spans="4:11">
      <c r="D6" s="104">
        <f>J16</f>
        <v>3</v>
      </c>
      <c r="E6" s="104"/>
      <c r="F6" s="104">
        <f>J17</f>
        <v>2</v>
      </c>
      <c r="G6" s="104"/>
      <c r="H6" s="104">
        <f>J18</f>
        <v>2</v>
      </c>
      <c r="I6" s="104"/>
      <c r="J6" s="104">
        <f>J19</f>
        <v>2</v>
      </c>
      <c r="K6" s="104"/>
    </row>
    <row r="7" spans="4:11">
      <c r="D7" s="104"/>
      <c r="E7" s="104"/>
      <c r="F7" s="104"/>
      <c r="G7" s="104"/>
      <c r="H7" s="104"/>
      <c r="I7" s="104"/>
      <c r="J7" s="104"/>
      <c r="K7" s="104"/>
    </row>
    <row r="9" spans="4:11">
      <c r="F9" s="113" t="s">
        <v>78</v>
      </c>
      <c r="G9" s="113"/>
      <c r="H9" s="114">
        <f>((D6)+(F6*0.75)+(H6*0.5)+(J6*0.25))/SUM(D6:K7)</f>
        <v>0.66666666666666663</v>
      </c>
      <c r="I9" s="114"/>
    </row>
    <row r="10" spans="4:11">
      <c r="F10" s="113"/>
      <c r="G10" s="113"/>
      <c r="H10" s="114"/>
      <c r="I10" s="114"/>
    </row>
    <row r="11" spans="4:11">
      <c r="F11" s="113"/>
      <c r="G11" s="113"/>
      <c r="H11" s="114"/>
      <c r="I11" s="114"/>
    </row>
    <row r="13" spans="4:11" ht="17" thickBot="1"/>
    <row r="14" spans="4:11" ht="17" thickBot="1">
      <c r="D14" s="110" t="s">
        <v>73</v>
      </c>
      <c r="E14" s="111"/>
      <c r="F14" s="111"/>
      <c r="G14" s="111"/>
      <c r="H14" s="111"/>
      <c r="I14" s="111"/>
      <c r="J14" s="111"/>
      <c r="K14" s="112"/>
    </row>
    <row r="15" spans="4:11" ht="17" thickBot="1">
      <c r="D15" s="110" t="s">
        <v>63</v>
      </c>
      <c r="E15" s="111"/>
      <c r="F15" s="111"/>
      <c r="G15" s="111"/>
      <c r="H15" s="111"/>
      <c r="I15" s="111"/>
      <c r="J15" s="111" t="s">
        <v>66</v>
      </c>
      <c r="K15" s="112"/>
    </row>
    <row r="16" spans="4:11">
      <c r="D16" s="105" t="s">
        <v>79</v>
      </c>
      <c r="E16" s="106"/>
      <c r="F16" s="106"/>
      <c r="G16" s="106"/>
      <c r="H16" s="106"/>
      <c r="I16" s="106"/>
      <c r="J16" s="115">
        <v>3</v>
      </c>
      <c r="K16" s="116"/>
    </row>
    <row r="17" spans="4:11">
      <c r="D17" s="107" t="s">
        <v>82</v>
      </c>
      <c r="E17" s="85"/>
      <c r="F17" s="85"/>
      <c r="G17" s="85"/>
      <c r="H17" s="85"/>
      <c r="I17" s="85"/>
      <c r="J17" s="117">
        <v>2</v>
      </c>
      <c r="K17" s="118"/>
    </row>
    <row r="18" spans="4:11">
      <c r="D18" s="107" t="s">
        <v>81</v>
      </c>
      <c r="E18" s="85"/>
      <c r="F18" s="85"/>
      <c r="G18" s="85"/>
      <c r="H18" s="85"/>
      <c r="I18" s="85"/>
      <c r="J18" s="117">
        <v>2</v>
      </c>
      <c r="K18" s="118"/>
    </row>
    <row r="19" spans="4:11" ht="17" thickBot="1">
      <c r="D19" s="108" t="s">
        <v>80</v>
      </c>
      <c r="E19" s="109"/>
      <c r="F19" s="109"/>
      <c r="G19" s="109"/>
      <c r="H19" s="109"/>
      <c r="I19" s="109"/>
      <c r="J19" s="119">
        <v>2</v>
      </c>
      <c r="K19" s="120"/>
    </row>
  </sheetData>
  <mergeCells count="22">
    <mergeCell ref="D17:I17"/>
    <mergeCell ref="D18:I18"/>
    <mergeCell ref="J17:K17"/>
    <mergeCell ref="J18:K18"/>
    <mergeCell ref="D19:I19"/>
    <mergeCell ref="J19:K19"/>
    <mergeCell ref="F9:G11"/>
    <mergeCell ref="H9:I11"/>
    <mergeCell ref="D14:K14"/>
    <mergeCell ref="D15:I15"/>
    <mergeCell ref="J15:K15"/>
    <mergeCell ref="D16:I16"/>
    <mergeCell ref="J16:K16"/>
    <mergeCell ref="D2:K3"/>
    <mergeCell ref="D4:E5"/>
    <mergeCell ref="F4:G5"/>
    <mergeCell ref="H4:I5"/>
    <mergeCell ref="J4:K5"/>
    <mergeCell ref="D6:E7"/>
    <mergeCell ref="F6:G7"/>
    <mergeCell ref="H6:I7"/>
    <mergeCell ref="J6:K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D6B2-92F8-4C40-9B55-8708C15188A2}">
  <sheetPr>
    <tabColor rgb="FFFF0000"/>
  </sheetPr>
  <dimension ref="A2:AU24"/>
  <sheetViews>
    <sheetView zoomScaleNormal="100" zoomScalePageLayoutView="80" workbookViewId="0">
      <selection activeCell="U6" sqref="U6"/>
    </sheetView>
  </sheetViews>
  <sheetFormatPr baseColWidth="10" defaultColWidth="10.83203125" defaultRowHeight="16"/>
  <cols>
    <col min="1" max="1" width="10.83203125" style="30"/>
    <col min="2" max="2" width="17" style="6" bestFit="1" customWidth="1"/>
    <col min="3" max="3" width="6" style="6" customWidth="1"/>
    <col min="4" max="4" width="5.33203125" style="6" customWidth="1"/>
    <col min="5" max="5" width="4.5" style="6" customWidth="1"/>
    <col min="6" max="6" width="4" style="6" customWidth="1"/>
    <col min="7" max="7" width="5.83203125" style="6" customWidth="1"/>
    <col min="8" max="8" width="4" style="6" customWidth="1"/>
    <col min="9" max="9" width="5.83203125" style="6" customWidth="1"/>
    <col min="10" max="10" width="3.83203125" style="6" customWidth="1"/>
    <col min="11" max="11" width="4.6640625" style="6" customWidth="1"/>
    <col min="12" max="12" width="4.33203125" style="6" customWidth="1"/>
    <col min="13" max="14" width="4.5" style="6" customWidth="1"/>
    <col min="15" max="15" width="5.33203125" style="6" customWidth="1"/>
    <col min="16" max="16" width="5.5" style="6" customWidth="1"/>
    <col min="17" max="17" width="4" style="6" customWidth="1"/>
    <col min="18" max="18" width="6.1640625" style="6" customWidth="1"/>
    <col min="19" max="19" width="5.33203125" style="6" customWidth="1"/>
    <col min="20" max="20" width="6.1640625" style="6" customWidth="1"/>
    <col min="21" max="21" width="11.33203125" style="30" bestFit="1" customWidth="1"/>
    <col min="22" max="24" width="10.83203125" style="6"/>
    <col min="25" max="27" width="0" style="6" hidden="1" customWidth="1"/>
    <col min="28" max="28" width="8.1640625" style="6" hidden="1" customWidth="1"/>
    <col min="29" max="42" width="0" style="6" hidden="1" customWidth="1"/>
    <col min="43" max="44" width="10.83203125" style="7"/>
    <col min="45" max="46" width="10.83203125" style="6"/>
    <col min="47" max="47" width="21.83203125" style="6" customWidth="1"/>
    <col min="48" max="16384" width="10.83203125" style="6"/>
  </cols>
  <sheetData>
    <row r="2" spans="1:47">
      <c r="X2" s="58"/>
      <c r="Y2" s="58"/>
    </row>
    <row r="3" spans="1:47">
      <c r="B3" s="31" t="s">
        <v>8</v>
      </c>
      <c r="C3" s="61" t="s">
        <v>11</v>
      </c>
      <c r="D3" s="61"/>
      <c r="E3" s="61"/>
      <c r="F3" s="61"/>
      <c r="G3" s="61"/>
      <c r="H3" s="61"/>
      <c r="I3" s="60" t="s">
        <v>10</v>
      </c>
      <c r="J3" s="60"/>
      <c r="K3" s="60"/>
      <c r="L3" s="60"/>
      <c r="M3" s="60"/>
      <c r="N3" s="60"/>
      <c r="O3" s="59" t="s">
        <v>9</v>
      </c>
      <c r="P3" s="59"/>
      <c r="Q3" s="59"/>
      <c r="R3" s="59"/>
      <c r="S3" s="59"/>
      <c r="T3" s="59"/>
    </row>
    <row r="4" spans="1:47">
      <c r="B4" s="32"/>
      <c r="C4" s="61"/>
      <c r="D4" s="61"/>
      <c r="E4" s="61"/>
      <c r="F4" s="61"/>
      <c r="G4" s="61"/>
      <c r="H4" s="61"/>
      <c r="I4" s="60"/>
      <c r="J4" s="60"/>
      <c r="K4" s="60"/>
      <c r="L4" s="60"/>
      <c r="M4" s="60"/>
      <c r="N4" s="60"/>
      <c r="O4" s="59"/>
      <c r="P4" s="59"/>
      <c r="Q4" s="59"/>
      <c r="R4" s="59"/>
      <c r="S4" s="59"/>
      <c r="T4" s="59"/>
    </row>
    <row r="5" spans="1:47">
      <c r="B5" s="54" t="s">
        <v>12</v>
      </c>
      <c r="C5" s="57" t="s">
        <v>13</v>
      </c>
      <c r="D5" s="57"/>
      <c r="E5" s="57" t="s">
        <v>14</v>
      </c>
      <c r="F5" s="57"/>
      <c r="G5" s="57" t="s">
        <v>15</v>
      </c>
      <c r="H5" s="57"/>
      <c r="I5" s="56" t="s">
        <v>16</v>
      </c>
      <c r="J5" s="56"/>
      <c r="K5" s="56" t="s">
        <v>17</v>
      </c>
      <c r="L5" s="56"/>
      <c r="M5" s="56" t="s">
        <v>18</v>
      </c>
      <c r="N5" s="56"/>
      <c r="O5" s="55" t="s">
        <v>19</v>
      </c>
      <c r="P5" s="55"/>
      <c r="Q5" s="55" t="s">
        <v>20</v>
      </c>
      <c r="R5" s="55"/>
      <c r="S5" s="55" t="s">
        <v>21</v>
      </c>
      <c r="T5" s="55"/>
      <c r="U5" s="32" t="s">
        <v>76</v>
      </c>
      <c r="Y5" s="55" t="s">
        <v>13</v>
      </c>
      <c r="Z5" s="55"/>
      <c r="AA5" s="55" t="s">
        <v>14</v>
      </c>
      <c r="AB5" s="55"/>
      <c r="AC5" s="55" t="s">
        <v>15</v>
      </c>
      <c r="AD5" s="55"/>
      <c r="AE5" s="56" t="s">
        <v>16</v>
      </c>
      <c r="AF5" s="56"/>
      <c r="AG5" s="56" t="s">
        <v>17</v>
      </c>
      <c r="AH5" s="56"/>
      <c r="AI5" s="56" t="s">
        <v>18</v>
      </c>
      <c r="AJ5" s="56"/>
      <c r="AK5" s="57" t="s">
        <v>19</v>
      </c>
      <c r="AL5" s="57"/>
      <c r="AM5" s="57" t="s">
        <v>20</v>
      </c>
      <c r="AN5" s="57"/>
      <c r="AO5" s="57" t="s">
        <v>21</v>
      </c>
      <c r="AP5" s="57"/>
      <c r="AQ5" s="63" t="s">
        <v>23</v>
      </c>
      <c r="AR5" s="64"/>
    </row>
    <row r="6" spans="1:47" ht="19">
      <c r="A6" s="32" t="s">
        <v>24</v>
      </c>
      <c r="B6" s="54"/>
      <c r="C6" s="35" t="s">
        <v>25</v>
      </c>
      <c r="D6" s="35" t="s">
        <v>26</v>
      </c>
      <c r="E6" s="35" t="s">
        <v>25</v>
      </c>
      <c r="F6" s="35" t="s">
        <v>26</v>
      </c>
      <c r="G6" s="35" t="s">
        <v>25</v>
      </c>
      <c r="H6" s="35" t="s">
        <v>26</v>
      </c>
      <c r="I6" s="29" t="s">
        <v>25</v>
      </c>
      <c r="J6" s="29" t="s">
        <v>26</v>
      </c>
      <c r="K6" s="29" t="s">
        <v>25</v>
      </c>
      <c r="L6" s="29" t="s">
        <v>26</v>
      </c>
      <c r="M6" s="29" t="s">
        <v>25</v>
      </c>
      <c r="N6" s="29" t="s">
        <v>26</v>
      </c>
      <c r="O6" s="34" t="s">
        <v>25</v>
      </c>
      <c r="P6" s="34" t="s">
        <v>26</v>
      </c>
      <c r="Q6" s="34" t="s">
        <v>25</v>
      </c>
      <c r="R6" s="34" t="s">
        <v>26</v>
      </c>
      <c r="S6" s="34" t="s">
        <v>25</v>
      </c>
      <c r="T6" s="34" t="s">
        <v>26</v>
      </c>
      <c r="V6" s="13"/>
      <c r="AS6" s="122" t="s">
        <v>48</v>
      </c>
      <c r="AT6" s="122"/>
      <c r="AU6" s="14"/>
    </row>
    <row r="7" spans="1:47">
      <c r="A7" s="32"/>
      <c r="B7" s="31" t="s">
        <v>75</v>
      </c>
      <c r="C7" s="15"/>
      <c r="D7" s="33"/>
      <c r="E7" s="15"/>
      <c r="F7" s="33"/>
      <c r="G7" s="15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0">
        <f>(C7*2)+(E7*1)+(G7*3)+(I7*2)+(K7*2)+(M7*2)+(O7*2)+(Q7*3)+(S7*2)</f>
        <v>0</v>
      </c>
      <c r="V7" s="13"/>
      <c r="W7" s="62" t="str">
        <f>B7</f>
        <v>Opponent</v>
      </c>
      <c r="X7" s="62"/>
      <c r="Y7" s="58">
        <f>IF(D7&gt;0,((C7*$W$20) + ((D7-C7)*$W$21))/D7,0)</f>
        <v>0</v>
      </c>
      <c r="Z7" s="58"/>
      <c r="AA7" s="58">
        <f>IF(F7&gt;0,((E7*$X$20) + ((F7-E7)*$X$21))/F7,0)</f>
        <v>0</v>
      </c>
      <c r="AB7" s="58"/>
      <c r="AC7" s="58">
        <f>IF(H7&gt;0,((G7*$Y$20) + ((H7-G7)*$Y$21))/H7,0)</f>
        <v>0</v>
      </c>
      <c r="AD7" s="58"/>
      <c r="AE7" s="58">
        <f>IF(J7&gt;0,((I7*$Z$20) + ((J7-I7)*$Z$21))/J7,0)</f>
        <v>0</v>
      </c>
      <c r="AF7" s="58"/>
      <c r="AG7" s="58">
        <f>IF(L7&gt;0,((K7*$AA$20) + ((L7-K7)*$AA$21))/L7,0)</f>
        <v>0</v>
      </c>
      <c r="AH7" s="58"/>
      <c r="AI7" s="58">
        <f>IF(N7&gt;0,((M7*$AB$20) + ((N7-M7)*$AB$21))/N7,0)</f>
        <v>0</v>
      </c>
      <c r="AJ7" s="58"/>
      <c r="AK7" s="58">
        <f>IF(P7&gt;0,((O7*$AC$20) + ((P7-O7)*$AC$21))/P7,0)</f>
        <v>0</v>
      </c>
      <c r="AL7" s="58"/>
      <c r="AM7" s="58">
        <f>IF(R7&gt;0,((Q7*$AD$20) + ((R7-Q7)*$AD$21))/R7,0)</f>
        <v>0</v>
      </c>
      <c r="AN7" s="58"/>
      <c r="AO7" s="58">
        <f>IF(T7&gt;0,((S7*$AE$20) + ((T7-S7)*$AE$21))/T7,0)</f>
        <v>0</v>
      </c>
      <c r="AP7" s="58"/>
      <c r="AQ7" s="65">
        <f t="shared" ref="AQ7" si="0">SUM(Y7:AP7)</f>
        <v>0</v>
      </c>
      <c r="AR7" s="65"/>
      <c r="AS7" s="123" t="e">
        <f>SUM(C7,G7,I7,K7,M7,O7,Q7,S7)/(SUM(D7,H7,J7,L7,N7,P7,R7,T7))</f>
        <v>#DIV/0!</v>
      </c>
      <c r="AT7" s="123"/>
      <c r="AU7" s="17"/>
    </row>
    <row r="8" spans="1:47">
      <c r="B8" s="30" t="s">
        <v>0</v>
      </c>
      <c r="C8" s="66" t="e">
        <f>SUM(C7:C7)/SUM(D7:D7)</f>
        <v>#DIV/0!</v>
      </c>
      <c r="D8" s="66"/>
      <c r="E8" s="66" t="e">
        <f>SUM(E7:E7)/SUM(F7:F7)</f>
        <v>#DIV/0!</v>
      </c>
      <c r="F8" s="66"/>
      <c r="G8" s="66" t="e">
        <f>SUM(G7:G7)/SUM(H7:H7)</f>
        <v>#DIV/0!</v>
      </c>
      <c r="H8" s="66"/>
      <c r="I8" s="72" t="e">
        <f>SUM(I7:I7)/SUM(J7:J7)</f>
        <v>#DIV/0!</v>
      </c>
      <c r="J8" s="72"/>
      <c r="K8" s="72" t="e">
        <f>SUM(K7:K7)/SUM(L7:L7)</f>
        <v>#DIV/0!</v>
      </c>
      <c r="L8" s="72"/>
      <c r="M8" s="72" t="e">
        <f>SUM(M7:M7)/SUM(N7:N7)</f>
        <v>#DIV/0!</v>
      </c>
      <c r="N8" s="72"/>
      <c r="O8" s="71" t="e">
        <f>SUM(O7:O7)/SUM(P7:P7)</f>
        <v>#DIV/0!</v>
      </c>
      <c r="P8" s="71"/>
      <c r="Q8" s="71" t="e">
        <f>SUM(Q7:Q7)/SUM(R7:R7)</f>
        <v>#DIV/0!</v>
      </c>
      <c r="R8" s="71"/>
      <c r="S8" s="71" t="e">
        <f>SUM(S7:S7)/SUM(T7:T7)</f>
        <v>#DIV/0!</v>
      </c>
      <c r="T8" s="71"/>
      <c r="Y8" s="58"/>
      <c r="Z8" s="58"/>
      <c r="AQ8" s="67"/>
      <c r="AR8" s="67"/>
    </row>
    <row r="9" spans="1:47">
      <c r="C9" s="70" t="e">
        <f>(SUM(C7:C7)+SUM(E7:E7)+SUM(G7:G7))/(SUM(D7:D7)+SUM(F7:F7)+SUM(H7:H7))</f>
        <v>#DIV/0!</v>
      </c>
      <c r="D9" s="70"/>
      <c r="E9" s="70"/>
      <c r="F9" s="70"/>
      <c r="G9" s="70"/>
      <c r="H9" s="70"/>
      <c r="I9" s="69" t="e">
        <f>(SUM(I7:I7)+SUM(K7:K7)+SUM(M7:M7))/(SUM(J7:J7)+SUM(L7:L7)+SUM(N7:N7))</f>
        <v>#DIV/0!</v>
      </c>
      <c r="J9" s="69"/>
      <c r="K9" s="69"/>
      <c r="L9" s="69"/>
      <c r="M9" s="69"/>
      <c r="N9" s="69"/>
      <c r="O9" s="68" t="e">
        <f>(SUM(O7:O7)+SUM(Q7:Q7)+SUM(S7:S7))/(SUM(P7:P7)+SUM(R7:R7)+SUM(T7:T7))</f>
        <v>#DIV/0!</v>
      </c>
      <c r="P9" s="68"/>
      <c r="Q9" s="68"/>
      <c r="R9" s="68"/>
      <c r="S9" s="68"/>
      <c r="T9" s="68"/>
      <c r="W9" s="62"/>
      <c r="X9" s="62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73"/>
      <c r="AR9" s="73"/>
      <c r="AS9" s="74"/>
      <c r="AT9" s="58"/>
    </row>
    <row r="10" spans="1:47">
      <c r="C10" s="70"/>
      <c r="D10" s="70"/>
      <c r="E10" s="70"/>
      <c r="F10" s="70"/>
      <c r="G10" s="70"/>
      <c r="H10" s="70"/>
      <c r="I10" s="69"/>
      <c r="J10" s="69"/>
      <c r="K10" s="69"/>
      <c r="L10" s="69"/>
      <c r="M10" s="69"/>
      <c r="N10" s="69"/>
      <c r="O10" s="68"/>
      <c r="P10" s="68"/>
      <c r="Q10" s="68"/>
      <c r="R10" s="68"/>
      <c r="S10" s="68"/>
      <c r="T10" s="68"/>
      <c r="W10" s="58"/>
      <c r="X10" s="58"/>
      <c r="Y10" s="58"/>
      <c r="Z10" s="58"/>
    </row>
    <row r="11" spans="1:47">
      <c r="B11" s="18" t="s">
        <v>28</v>
      </c>
      <c r="C11" s="77">
        <f>SUM(D7:D7)</f>
        <v>0</v>
      </c>
      <c r="D11" s="77"/>
      <c r="E11" s="77">
        <f>SUM(F7:F7)</f>
        <v>0</v>
      </c>
      <c r="F11" s="77"/>
      <c r="G11" s="77">
        <f>SUM(H7:H7)</f>
        <v>0</v>
      </c>
      <c r="H11" s="77"/>
      <c r="I11" s="77">
        <f>SUM(J7:J7)</f>
        <v>0</v>
      </c>
      <c r="J11" s="77"/>
      <c r="K11" s="77">
        <f>SUM(L7:L7)</f>
        <v>0</v>
      </c>
      <c r="L11" s="77"/>
      <c r="M11" s="77">
        <f>SUM(N7:N7)</f>
        <v>0</v>
      </c>
      <c r="N11" s="77"/>
      <c r="O11" s="75">
        <f>SUM(P7:P7)</f>
        <v>0</v>
      </c>
      <c r="P11" s="76"/>
      <c r="Q11" s="75">
        <f>SUM(R7:R7)</f>
        <v>0</v>
      </c>
      <c r="R11" s="76"/>
      <c r="S11" s="75">
        <f>SUM(T7:T7)</f>
        <v>0</v>
      </c>
      <c r="T11" s="76"/>
      <c r="U11" s="32" t="s">
        <v>29</v>
      </c>
      <c r="V11" s="13"/>
    </row>
    <row r="12" spans="1:47">
      <c r="B12" s="18" t="s">
        <v>0</v>
      </c>
      <c r="C12" s="77">
        <f>SUM(C11+E11+G11)</f>
        <v>0</v>
      </c>
      <c r="D12" s="77"/>
      <c r="E12" s="77"/>
      <c r="F12" s="77"/>
      <c r="G12" s="77"/>
      <c r="H12" s="77"/>
      <c r="I12" s="77">
        <f>K11+M11+I11</f>
        <v>0</v>
      </c>
      <c r="J12" s="77"/>
      <c r="K12" s="77"/>
      <c r="L12" s="77"/>
      <c r="M12" s="77"/>
      <c r="N12" s="77"/>
      <c r="O12" s="77">
        <f>SUM(O11+Q11+S11)</f>
        <v>0</v>
      </c>
      <c r="P12" s="77"/>
      <c r="Q12" s="77"/>
      <c r="R12" s="77"/>
      <c r="S12" s="77"/>
      <c r="T12" s="77"/>
      <c r="U12" s="30">
        <f>SUM(C12:T12)</f>
        <v>0</v>
      </c>
      <c r="V12" s="30"/>
    </row>
    <row r="13" spans="1:47">
      <c r="B13" s="18" t="s">
        <v>30</v>
      </c>
      <c r="C13" s="79" t="e">
        <f>(C12)/SUM(C12:T12)</f>
        <v>#DIV/0!</v>
      </c>
      <c r="D13" s="79"/>
      <c r="E13" s="79"/>
      <c r="F13" s="79"/>
      <c r="G13" s="79"/>
      <c r="H13" s="79"/>
      <c r="I13" s="79" t="e">
        <f>(I12)/SUM(C12:T12)</f>
        <v>#DIV/0!</v>
      </c>
      <c r="J13" s="79"/>
      <c r="K13" s="79"/>
      <c r="L13" s="79"/>
      <c r="M13" s="79"/>
      <c r="N13" s="79"/>
      <c r="O13" s="79" t="e">
        <f>(O12)/SUM(C12:T12)</f>
        <v>#DIV/0!</v>
      </c>
      <c r="P13" s="79"/>
      <c r="Q13" s="79"/>
      <c r="R13" s="79"/>
      <c r="S13" s="79"/>
      <c r="T13" s="79"/>
    </row>
    <row r="15" spans="1:47" hidden="1"/>
    <row r="16" spans="1:47" ht="17" hidden="1" thickBot="1">
      <c r="W16" s="19" t="s">
        <v>13</v>
      </c>
      <c r="X16" s="19" t="s">
        <v>14</v>
      </c>
      <c r="Y16" s="19" t="s">
        <v>15</v>
      </c>
      <c r="Z16" s="19" t="s">
        <v>16</v>
      </c>
      <c r="AA16" s="19" t="s">
        <v>17</v>
      </c>
      <c r="AB16" s="19" t="s">
        <v>18</v>
      </c>
      <c r="AC16" s="19" t="s">
        <v>19</v>
      </c>
      <c r="AD16" s="19" t="s">
        <v>20</v>
      </c>
      <c r="AE16" s="19" t="s">
        <v>21</v>
      </c>
    </row>
    <row r="17" spans="2:31" hidden="1">
      <c r="B17" s="13" t="s">
        <v>31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V17" s="20" t="s">
        <v>32</v>
      </c>
      <c r="W17" s="21">
        <v>0.90500000000000003</v>
      </c>
      <c r="X17" s="21">
        <v>0.73950000000000005</v>
      </c>
      <c r="Y17" s="21">
        <v>0.44109999999999999</v>
      </c>
      <c r="Z17" s="21">
        <v>0.49099999999999999</v>
      </c>
      <c r="AA17" s="21">
        <v>0.47920000000000001</v>
      </c>
      <c r="AB17" s="21">
        <v>0.44829999999999998</v>
      </c>
      <c r="AC17" s="21">
        <v>0.32450000000000001</v>
      </c>
      <c r="AD17" s="21">
        <v>0.32369999999999999</v>
      </c>
      <c r="AE17" s="21">
        <v>0.33</v>
      </c>
    </row>
    <row r="18" spans="2:31" hidden="1">
      <c r="V18" s="20" t="s">
        <v>33</v>
      </c>
      <c r="W18" s="22">
        <f>2*W17</f>
        <v>1.81</v>
      </c>
      <c r="X18" s="22">
        <f>1*X17</f>
        <v>0.73950000000000005</v>
      </c>
      <c r="Y18" s="22">
        <f xml:space="preserve"> 3*Y17</f>
        <v>1.3232999999999999</v>
      </c>
      <c r="Z18" s="22">
        <f>2*Z17</f>
        <v>0.98199999999999998</v>
      </c>
      <c r="AA18" s="22">
        <f>2*AA17</f>
        <v>0.95840000000000003</v>
      </c>
      <c r="AB18" s="22">
        <f>2*AB17</f>
        <v>0.89659999999999995</v>
      </c>
      <c r="AC18" s="22">
        <f>2*AC17</f>
        <v>0.64900000000000002</v>
      </c>
      <c r="AD18" s="22">
        <f>3*AD17</f>
        <v>0.97109999999999996</v>
      </c>
      <c r="AE18" s="22">
        <f>2*AE17</f>
        <v>0.66</v>
      </c>
    </row>
    <row r="19" spans="2:31" hidden="1">
      <c r="V19" s="20"/>
      <c r="W19" s="23"/>
      <c r="X19" s="23"/>
      <c r="Y19" s="23"/>
      <c r="Z19" s="23"/>
      <c r="AA19" s="23"/>
      <c r="AB19" s="23"/>
      <c r="AC19" s="23"/>
      <c r="AD19" s="23"/>
      <c r="AE19" s="23"/>
    </row>
    <row r="20" spans="2:31" hidden="1">
      <c r="V20" s="20" t="s">
        <v>34</v>
      </c>
      <c r="W20" s="24">
        <f>2-W18</f>
        <v>0.18999999999999995</v>
      </c>
      <c r="X20" s="24">
        <f>1-X18</f>
        <v>0.26049999999999995</v>
      </c>
      <c r="Y20" s="24">
        <f>3-Y18</f>
        <v>1.6767000000000001</v>
      </c>
      <c r="Z20" s="24">
        <f>2-Z18</f>
        <v>1.018</v>
      </c>
      <c r="AA20" s="24">
        <f>2-AA18</f>
        <v>1.0415999999999999</v>
      </c>
      <c r="AB20" s="24">
        <f>2-AB18</f>
        <v>1.1034000000000002</v>
      </c>
      <c r="AC20" s="24">
        <f>2-AC18</f>
        <v>1.351</v>
      </c>
      <c r="AD20" s="24">
        <f>3-AD18</f>
        <v>2.0289000000000001</v>
      </c>
      <c r="AE20" s="24">
        <f>2-AE18</f>
        <v>1.3399999999999999</v>
      </c>
    </row>
    <row r="21" spans="2:31" hidden="1">
      <c r="V21" s="20" t="s">
        <v>35</v>
      </c>
      <c r="W21" s="24">
        <f xml:space="preserve"> 0-W18</f>
        <v>-1.81</v>
      </c>
      <c r="X21" s="24">
        <f xml:space="preserve"> 0-X18</f>
        <v>-0.73950000000000005</v>
      </c>
      <c r="Y21" s="24">
        <f>0-Y18</f>
        <v>-1.3232999999999999</v>
      </c>
      <c r="Z21" s="24">
        <f>(0-Z18)</f>
        <v>-0.98199999999999998</v>
      </c>
      <c r="AA21" s="24">
        <f>0-AA18</f>
        <v>-0.95840000000000003</v>
      </c>
      <c r="AB21" s="24">
        <f>(0-AB18)</f>
        <v>-0.89659999999999995</v>
      </c>
      <c r="AC21" s="24">
        <f>(0-AC18)</f>
        <v>-0.64900000000000002</v>
      </c>
      <c r="AD21" s="24">
        <f>(0-AD18)</f>
        <v>-0.97109999999999996</v>
      </c>
      <c r="AE21" s="24">
        <f>(0-AE18)</f>
        <v>-0.66</v>
      </c>
    </row>
    <row r="22" spans="2:31" hidden="1">
      <c r="V22" s="25"/>
      <c r="W22" s="30"/>
      <c r="X22" s="30"/>
      <c r="Y22" s="30"/>
      <c r="Z22" s="30"/>
      <c r="AA22" s="30"/>
      <c r="AB22" s="30"/>
      <c r="AC22" s="30"/>
      <c r="AD22" s="30"/>
      <c r="AE22" s="30"/>
    </row>
    <row r="23" spans="2:31" hidden="1"/>
    <row r="24" spans="2:31" hidden="1">
      <c r="G24" s="58" t="s">
        <v>36</v>
      </c>
      <c r="H24" s="58"/>
      <c r="I24" s="58"/>
      <c r="J24" s="78" t="s">
        <v>37</v>
      </c>
      <c r="K24" s="78"/>
      <c r="L24" s="78"/>
      <c r="M24" s="78"/>
      <c r="N24" s="78"/>
      <c r="O24" s="78"/>
      <c r="P24" s="78"/>
      <c r="Q24" s="78"/>
    </row>
  </sheetData>
  <mergeCells count="91">
    <mergeCell ref="AS6:AT6"/>
    <mergeCell ref="B5:B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Y5:Z5"/>
    <mergeCell ref="AA5:AB5"/>
    <mergeCell ref="X2:Y2"/>
    <mergeCell ref="C3:H4"/>
    <mergeCell ref="I3:N4"/>
    <mergeCell ref="O3:T4"/>
    <mergeCell ref="AO5:AP5"/>
    <mergeCell ref="AQ5:AR5"/>
    <mergeCell ref="W7:X7"/>
    <mergeCell ref="Y7:Z7"/>
    <mergeCell ref="AA7:AB7"/>
    <mergeCell ref="AC7:AD7"/>
    <mergeCell ref="AE7:AF7"/>
    <mergeCell ref="AG7:AH7"/>
    <mergeCell ref="AI7:AJ7"/>
    <mergeCell ref="AK7:AL7"/>
    <mergeCell ref="AC5:AD5"/>
    <mergeCell ref="AE5:AF5"/>
    <mergeCell ref="AG5:AH5"/>
    <mergeCell ref="AI5:AJ5"/>
    <mergeCell ref="AK5:AL5"/>
    <mergeCell ref="AM5:AN5"/>
    <mergeCell ref="AM7:AN7"/>
    <mergeCell ref="AO7:AP7"/>
    <mergeCell ref="AQ7:AR7"/>
    <mergeCell ref="AS7:AT7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O9:T10"/>
    <mergeCell ref="W9:X9"/>
    <mergeCell ref="Y9:Z9"/>
    <mergeCell ref="AA9:AB9"/>
    <mergeCell ref="AC9:AD9"/>
    <mergeCell ref="AE9:AF9"/>
    <mergeCell ref="Q11:R11"/>
    <mergeCell ref="S11:T11"/>
    <mergeCell ref="Y8:Z8"/>
    <mergeCell ref="AQ8:AR8"/>
    <mergeCell ref="C12:H12"/>
    <mergeCell ref="I12:N12"/>
    <mergeCell ref="O12:T12"/>
    <mergeCell ref="C13:H13"/>
    <mergeCell ref="I13:N13"/>
    <mergeCell ref="O13:T13"/>
    <mergeCell ref="AS9:AT9"/>
    <mergeCell ref="W10:X10"/>
    <mergeCell ref="Y10:Z10"/>
    <mergeCell ref="C11:D11"/>
    <mergeCell ref="E11:F11"/>
    <mergeCell ref="G11:H11"/>
    <mergeCell ref="I11:J11"/>
    <mergeCell ref="K11:L11"/>
    <mergeCell ref="M11:N11"/>
    <mergeCell ref="O11:P11"/>
    <mergeCell ref="AG9:AH9"/>
    <mergeCell ref="AI9:AJ9"/>
    <mergeCell ref="AK9:AL9"/>
    <mergeCell ref="AM9:AN9"/>
    <mergeCell ref="AO9:AP9"/>
    <mergeCell ref="AQ9:AR9"/>
    <mergeCell ref="C9:H10"/>
    <mergeCell ref="I9:N10"/>
    <mergeCell ref="O17:P17"/>
    <mergeCell ref="Q17:R17"/>
    <mergeCell ref="S17:T17"/>
    <mergeCell ref="G24:I24"/>
    <mergeCell ref="J24:Q24"/>
    <mergeCell ref="C17:D17"/>
    <mergeCell ref="E17:F17"/>
    <mergeCell ref="G17:H17"/>
    <mergeCell ref="I17:J17"/>
    <mergeCell ref="K17:L17"/>
    <mergeCell ref="M17:N17"/>
  </mergeCells>
  <conditionalFormatting sqref="C11:T11">
    <cfRule type="top10" dxfId="3" priority="4" rank="3"/>
  </conditionalFormatting>
  <conditionalFormatting sqref="AQ7:AR7">
    <cfRule type="cellIs" dxfId="2" priority="1" operator="lessThan">
      <formula>-1.5</formula>
    </cfRule>
    <cfRule type="cellIs" dxfId="1" priority="2" operator="lessThan">
      <formula>-0.5</formula>
    </cfRule>
    <cfRule type="cellIs" dxfId="0" priority="3" operator="greaterThan">
      <formula>-0.8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4588-7479-0F4D-A9BC-5C6CDB244838}">
  <sheetPr>
    <tabColor rgb="FFFF0000"/>
  </sheetPr>
  <dimension ref="D2:O28"/>
  <sheetViews>
    <sheetView workbookViewId="0">
      <selection activeCell="R12" sqref="R12"/>
    </sheetView>
  </sheetViews>
  <sheetFormatPr baseColWidth="10" defaultRowHeight="16"/>
  <cols>
    <col min="10" max="10" width="14.1640625" bestFit="1" customWidth="1"/>
    <col min="15" max="15" width="14.1640625" bestFit="1" customWidth="1"/>
  </cols>
  <sheetData>
    <row r="2" spans="4:15" ht="16" customHeight="1">
      <c r="F2" s="127" t="s">
        <v>85</v>
      </c>
      <c r="G2" s="127"/>
      <c r="H2" s="127"/>
      <c r="I2" s="127"/>
      <c r="J2" s="127"/>
      <c r="K2" s="127" t="s">
        <v>86</v>
      </c>
      <c r="L2" s="127"/>
      <c r="M2" s="127"/>
      <c r="N2" s="127"/>
      <c r="O2" s="127"/>
    </row>
    <row r="3" spans="4:15" ht="17" customHeight="1">
      <c r="F3" s="127"/>
      <c r="G3" s="127"/>
      <c r="H3" s="127"/>
      <c r="I3" s="127"/>
      <c r="J3" s="127"/>
      <c r="K3" s="127"/>
      <c r="L3" s="127"/>
      <c r="M3" s="127"/>
      <c r="N3" s="127"/>
      <c r="O3" s="127"/>
    </row>
    <row r="4" spans="4:15" ht="18" thickBot="1">
      <c r="F4" s="128" t="s">
        <v>87</v>
      </c>
      <c r="G4" s="128"/>
      <c r="H4" s="128" t="s">
        <v>88</v>
      </c>
      <c r="I4" s="128"/>
      <c r="J4" s="129" t="s">
        <v>89</v>
      </c>
      <c r="K4" s="128" t="s">
        <v>91</v>
      </c>
      <c r="L4" s="128"/>
      <c r="M4" s="128" t="s">
        <v>92</v>
      </c>
      <c r="N4" s="128"/>
      <c r="O4" s="129" t="s">
        <v>38</v>
      </c>
    </row>
    <row r="5" spans="4:15" ht="17">
      <c r="D5" s="124" t="s">
        <v>7</v>
      </c>
      <c r="E5" s="125"/>
      <c r="F5" s="143" t="s">
        <v>9</v>
      </c>
      <c r="G5" s="143" t="s">
        <v>4</v>
      </c>
      <c r="H5" s="143" t="s">
        <v>83</v>
      </c>
      <c r="I5" s="143" t="s">
        <v>4</v>
      </c>
      <c r="J5" s="143" t="s">
        <v>90</v>
      </c>
      <c r="K5" s="143" t="s">
        <v>9</v>
      </c>
      <c r="L5" s="143" t="s">
        <v>4</v>
      </c>
      <c r="M5" s="143" t="s">
        <v>83</v>
      </c>
      <c r="N5" s="143" t="s">
        <v>4</v>
      </c>
      <c r="O5" s="143" t="s">
        <v>84</v>
      </c>
    </row>
    <row r="6" spans="4:15" ht="16" customHeight="1">
      <c r="D6" s="130" t="s">
        <v>74</v>
      </c>
      <c r="E6" s="140"/>
      <c r="F6" s="131">
        <v>1</v>
      </c>
      <c r="G6" s="131">
        <v>2</v>
      </c>
      <c r="H6" s="4">
        <v>2</v>
      </c>
      <c r="I6" s="4">
        <v>2</v>
      </c>
      <c r="J6" s="132">
        <f>(F6+H6)/(I6+G6)</f>
        <v>0.75</v>
      </c>
      <c r="K6" s="133"/>
      <c r="L6" s="133"/>
      <c r="M6" s="133"/>
      <c r="N6" s="133"/>
      <c r="O6" s="134"/>
    </row>
    <row r="7" spans="4:15" ht="16" customHeight="1">
      <c r="D7" s="135"/>
      <c r="E7" s="141"/>
      <c r="F7" s="126"/>
      <c r="G7" s="126"/>
      <c r="H7" s="2"/>
      <c r="I7" s="2"/>
      <c r="J7" s="2"/>
      <c r="K7" s="84"/>
      <c r="L7" s="84"/>
      <c r="M7" s="84"/>
      <c r="N7" s="84"/>
      <c r="O7" s="136"/>
    </row>
    <row r="8" spans="4:15" ht="17" customHeight="1">
      <c r="D8" s="135"/>
      <c r="E8" s="141"/>
      <c r="F8" s="126"/>
      <c r="G8" s="126"/>
      <c r="H8" s="2"/>
      <c r="I8" s="2"/>
      <c r="J8" s="2"/>
      <c r="K8" s="84"/>
      <c r="L8" s="84"/>
      <c r="M8" s="84"/>
      <c r="N8" s="84"/>
      <c r="O8" s="136"/>
    </row>
    <row r="9" spans="4:15">
      <c r="D9" s="135"/>
      <c r="E9" s="141"/>
      <c r="F9" s="126"/>
      <c r="G9" s="126"/>
      <c r="H9" s="2"/>
      <c r="I9" s="2"/>
      <c r="J9" s="2"/>
      <c r="K9" s="84"/>
      <c r="L9" s="84"/>
      <c r="M9" s="84"/>
      <c r="N9" s="84"/>
      <c r="O9" s="136"/>
    </row>
    <row r="10" spans="4:15">
      <c r="D10" s="135"/>
      <c r="E10" s="141"/>
      <c r="F10" s="126"/>
      <c r="G10" s="126"/>
      <c r="H10" s="2"/>
      <c r="I10" s="2"/>
      <c r="J10" s="2"/>
      <c r="K10" s="84"/>
      <c r="L10" s="84"/>
      <c r="M10" s="84"/>
      <c r="N10" s="84"/>
      <c r="O10" s="136"/>
    </row>
    <row r="11" spans="4:15">
      <c r="D11" s="135"/>
      <c r="E11" s="141"/>
      <c r="F11" s="126"/>
      <c r="G11" s="126"/>
      <c r="H11" s="2"/>
      <c r="I11" s="2"/>
      <c r="J11" s="2"/>
      <c r="K11" s="84"/>
      <c r="L11" s="84"/>
      <c r="M11" s="84"/>
      <c r="N11" s="84"/>
      <c r="O11" s="136"/>
    </row>
    <row r="12" spans="4:15">
      <c r="D12" s="135"/>
      <c r="E12" s="141"/>
      <c r="F12" s="126"/>
      <c r="G12" s="126"/>
      <c r="H12" s="2"/>
      <c r="I12" s="2"/>
      <c r="J12" s="2"/>
      <c r="K12" s="84"/>
      <c r="L12" s="84"/>
      <c r="M12" s="84"/>
      <c r="N12" s="84"/>
      <c r="O12" s="136"/>
    </row>
    <row r="13" spans="4:15">
      <c r="D13" s="135"/>
      <c r="E13" s="141"/>
      <c r="F13" s="126"/>
      <c r="G13" s="126"/>
      <c r="H13" s="2"/>
      <c r="I13" s="2"/>
      <c r="J13" s="2"/>
      <c r="K13" s="84"/>
      <c r="L13" s="84"/>
      <c r="M13" s="84"/>
      <c r="N13" s="84"/>
      <c r="O13" s="136"/>
    </row>
    <row r="14" spans="4:15">
      <c r="D14" s="135"/>
      <c r="E14" s="141"/>
      <c r="F14" s="126"/>
      <c r="G14" s="126"/>
      <c r="H14" s="2"/>
      <c r="I14" s="2"/>
      <c r="J14" s="2"/>
      <c r="K14" s="84"/>
      <c r="L14" s="84"/>
      <c r="M14" s="84"/>
      <c r="N14" s="84"/>
      <c r="O14" s="136"/>
    </row>
    <row r="15" spans="4:15">
      <c r="D15" s="135"/>
      <c r="E15" s="141"/>
      <c r="F15" s="126"/>
      <c r="G15" s="126"/>
      <c r="H15" s="2"/>
      <c r="I15" s="2"/>
      <c r="J15" s="2"/>
      <c r="K15" s="84"/>
      <c r="L15" s="84"/>
      <c r="M15" s="84"/>
      <c r="N15" s="84"/>
      <c r="O15" s="136"/>
    </row>
    <row r="16" spans="4:15">
      <c r="D16" s="135"/>
      <c r="E16" s="141"/>
      <c r="F16" s="126"/>
      <c r="G16" s="126"/>
      <c r="H16" s="2"/>
      <c r="I16" s="2"/>
      <c r="J16" s="2"/>
      <c r="K16" s="84"/>
      <c r="L16" s="84"/>
      <c r="M16" s="84"/>
      <c r="N16" s="84"/>
      <c r="O16" s="136"/>
    </row>
    <row r="17" spans="4:15">
      <c r="D17" s="135"/>
      <c r="E17" s="141"/>
      <c r="F17" s="126"/>
      <c r="G17" s="126"/>
      <c r="H17" s="2"/>
      <c r="I17" s="2"/>
      <c r="J17" s="2"/>
      <c r="K17" s="84"/>
      <c r="L17" s="84"/>
      <c r="M17" s="84"/>
      <c r="N17" s="84"/>
      <c r="O17" s="136"/>
    </row>
    <row r="18" spans="4:15">
      <c r="D18" s="135"/>
      <c r="E18" s="141"/>
      <c r="F18" s="2"/>
      <c r="G18" s="2"/>
      <c r="H18" s="2"/>
      <c r="I18" s="2"/>
      <c r="J18" s="2"/>
      <c r="K18" s="84"/>
      <c r="L18" s="84"/>
      <c r="M18" s="84"/>
      <c r="N18" s="84"/>
      <c r="O18" s="136"/>
    </row>
    <row r="19" spans="4:15">
      <c r="D19" s="135"/>
      <c r="E19" s="141"/>
      <c r="F19" s="2"/>
      <c r="G19" s="2"/>
      <c r="H19" s="2"/>
      <c r="I19" s="2"/>
      <c r="J19" s="2"/>
      <c r="K19" s="84"/>
      <c r="L19" s="84"/>
      <c r="M19" s="84"/>
      <c r="N19" s="84"/>
      <c r="O19" s="136"/>
    </row>
    <row r="20" spans="4:15">
      <c r="D20" s="135"/>
      <c r="E20" s="141"/>
      <c r="F20" s="2"/>
      <c r="G20" s="2"/>
      <c r="H20" s="2"/>
      <c r="I20" s="2"/>
      <c r="J20" s="2"/>
      <c r="K20" s="84"/>
      <c r="L20" s="84"/>
      <c r="M20" s="84"/>
      <c r="N20" s="84"/>
      <c r="O20" s="136"/>
    </row>
    <row r="21" spans="4:15">
      <c r="D21" s="135"/>
      <c r="E21" s="141"/>
      <c r="F21" s="2"/>
      <c r="G21" s="2"/>
      <c r="H21" s="2"/>
      <c r="I21" s="2"/>
      <c r="J21" s="2"/>
      <c r="K21" s="84"/>
      <c r="L21" s="84"/>
      <c r="M21" s="84"/>
      <c r="N21" s="84"/>
      <c r="O21" s="136"/>
    </row>
    <row r="22" spans="4:15">
      <c r="D22" s="135"/>
      <c r="E22" s="141"/>
      <c r="F22" s="2"/>
      <c r="G22" s="2"/>
      <c r="H22" s="2"/>
      <c r="I22" s="2"/>
      <c r="J22" s="2"/>
      <c r="K22" s="84"/>
      <c r="L22" s="84"/>
      <c r="M22" s="84"/>
      <c r="N22" s="84"/>
      <c r="O22" s="136"/>
    </row>
    <row r="23" spans="4:15">
      <c r="D23" s="135"/>
      <c r="E23" s="141"/>
      <c r="F23" s="2"/>
      <c r="G23" s="2"/>
      <c r="H23" s="2"/>
      <c r="I23" s="2"/>
      <c r="J23" s="2"/>
      <c r="K23" s="84"/>
      <c r="L23" s="84"/>
      <c r="M23" s="84"/>
      <c r="N23" s="84"/>
      <c r="O23" s="136"/>
    </row>
    <row r="24" spans="4:15">
      <c r="D24" s="135"/>
      <c r="E24" s="141"/>
      <c r="F24" s="2"/>
      <c r="G24" s="2"/>
      <c r="H24" s="2"/>
      <c r="I24" s="2"/>
      <c r="J24" s="2"/>
      <c r="K24" s="84"/>
      <c r="L24" s="84"/>
      <c r="M24" s="84"/>
      <c r="N24" s="84"/>
      <c r="O24" s="136"/>
    </row>
    <row r="25" spans="4:15">
      <c r="D25" s="135"/>
      <c r="E25" s="141"/>
      <c r="F25" s="2"/>
      <c r="G25" s="2"/>
      <c r="H25" s="2"/>
      <c r="I25" s="2"/>
      <c r="J25" s="2"/>
      <c r="K25" s="84"/>
      <c r="L25" s="84"/>
      <c r="M25" s="84"/>
      <c r="N25" s="84"/>
      <c r="O25" s="136"/>
    </row>
    <row r="26" spans="4:15">
      <c r="D26" s="135"/>
      <c r="E26" s="141"/>
      <c r="F26" s="2"/>
      <c r="G26" s="2"/>
      <c r="H26" s="2"/>
      <c r="I26" s="2"/>
      <c r="J26" s="2"/>
      <c r="K26" s="84"/>
      <c r="L26" s="84"/>
      <c r="M26" s="84"/>
      <c r="N26" s="84"/>
      <c r="O26" s="136"/>
    </row>
    <row r="27" spans="4:15">
      <c r="D27" s="137"/>
      <c r="E27" s="142"/>
      <c r="F27" s="1"/>
      <c r="G27" s="1"/>
      <c r="H27" s="1"/>
      <c r="I27" s="1"/>
      <c r="J27" s="1"/>
      <c r="K27" s="138"/>
      <c r="L27" s="138"/>
      <c r="M27" s="138"/>
      <c r="N27" s="138"/>
      <c r="O27" s="139"/>
    </row>
    <row r="28" spans="4:15">
      <c r="D28" s="84"/>
      <c r="E28" s="84"/>
      <c r="F28" s="84"/>
      <c r="G28" s="84"/>
      <c r="H28" s="84"/>
      <c r="I28" s="84"/>
      <c r="J28" s="84"/>
    </row>
  </sheetData>
  <mergeCells count="29">
    <mergeCell ref="M4:N4"/>
    <mergeCell ref="K4:L4"/>
    <mergeCell ref="D6:E6"/>
    <mergeCell ref="K2:O3"/>
    <mergeCell ref="F2:J3"/>
    <mergeCell ref="F4:G4"/>
    <mergeCell ref="H4:I4"/>
    <mergeCell ref="D5:E5"/>
    <mergeCell ref="D15:E15"/>
    <mergeCell ref="D16:E16"/>
    <mergeCell ref="D17:E17"/>
    <mergeCell ref="D18:E18"/>
    <mergeCell ref="D7:E7"/>
    <mergeCell ref="D8:E8"/>
    <mergeCell ref="D9:E9"/>
    <mergeCell ref="D10:E10"/>
    <mergeCell ref="D11:E11"/>
    <mergeCell ref="D12:E12"/>
    <mergeCell ref="D25:E25"/>
    <mergeCell ref="D26:E26"/>
    <mergeCell ref="D27:E27"/>
    <mergeCell ref="D19:E19"/>
    <mergeCell ref="D20:E20"/>
    <mergeCell ref="D21:E21"/>
    <mergeCell ref="D22:E22"/>
    <mergeCell ref="D23:E23"/>
    <mergeCell ref="D24:E24"/>
    <mergeCell ref="D13:E13"/>
    <mergeCell ref="D14:E1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OFF Shot Chart</vt:lpstr>
      <vt:lpstr>Pass &amp; Paint</vt:lpstr>
      <vt:lpstr>O Possesion Relative Quality</vt:lpstr>
      <vt:lpstr>Hustle Box Score</vt:lpstr>
      <vt:lpstr>Trans D Quality</vt:lpstr>
      <vt:lpstr>Shots Allowed</vt:lpstr>
      <vt:lpstr>Defensive Stats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Campbell, Kurtis</cp:lastModifiedBy>
  <dcterms:created xsi:type="dcterms:W3CDTF">2018-01-26T19:16:21Z</dcterms:created>
  <dcterms:modified xsi:type="dcterms:W3CDTF">2020-09-04T01:16:14Z</dcterms:modified>
</cp:coreProperties>
</file>