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aredes_consultant\Documents\Alfaparf PYTHON\Lector_Facturas-main\resources\files\"/>
    </mc:Choice>
  </mc:AlternateContent>
  <bookViews>
    <workbookView xWindow="0" yWindow="0" windowWidth="20490" windowHeight="7620" tabRatio="810" firstSheet="2" activeTab="2"/>
  </bookViews>
  <sheets>
    <sheet name="BASE" sheetId="21" state="hidden" r:id="rId1"/>
    <sheet name="REPORTE DE IMPORTACIONES" sheetId="42" r:id="rId2"/>
    <sheet name="CONCENTRADO ANUAL 2025" sheetId="41" r:id="rId3"/>
    <sheet name="DESCARGO" sheetId="24" r:id="rId4"/>
  </sheets>
  <definedNames>
    <definedName name="_xlnm._FilterDatabase" localSheetId="2" hidden="1">'CONCENTRADO ANUAL 2025'!$A$2:$BH$81</definedName>
    <definedName name="_xlnm.Print_Area" localSheetId="3">DESCARGO!$A$1:$I$45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81" i="41" l="1"/>
  <c r="BF81" i="41" s="1"/>
  <c r="BB81" i="41"/>
  <c r="AW81" i="41"/>
  <c r="BE81" i="41" l="1"/>
  <c r="BG81" i="41" s="1"/>
  <c r="BD72" i="41"/>
  <c r="BF72" i="41" s="1"/>
  <c r="BB72" i="41"/>
  <c r="AW72" i="41"/>
  <c r="X72" i="41"/>
  <c r="BE72" i="41" l="1"/>
  <c r="BG72" i="41" s="1"/>
  <c r="BD80" i="41"/>
  <c r="BE80" i="41" s="1"/>
  <c r="BB80" i="41"/>
  <c r="AW80" i="41"/>
  <c r="BD79" i="41"/>
  <c r="BF79" i="41" s="1"/>
  <c r="BB79" i="41"/>
  <c r="AW79" i="41"/>
  <c r="BD78" i="41"/>
  <c r="BF78" i="41" s="1"/>
  <c r="BB78" i="41"/>
  <c r="AW78" i="41"/>
  <c r="BD77" i="41"/>
  <c r="BE77" i="41" s="1"/>
  <c r="BB77" i="41"/>
  <c r="AW77" i="41"/>
  <c r="BD74" i="41"/>
  <c r="BF74" i="41" s="1"/>
  <c r="BB74" i="41"/>
  <c r="AW74" i="41"/>
  <c r="BF80" i="41" l="1"/>
  <c r="BG80" i="41" s="1"/>
  <c r="BE79" i="41"/>
  <c r="BG79" i="41" s="1"/>
  <c r="BE78" i="41"/>
  <c r="BG78" i="41" s="1"/>
  <c r="BF77" i="41"/>
  <c r="BG77" i="41" s="1"/>
  <c r="BE74" i="41"/>
  <c r="BG74" i="41" s="1"/>
  <c r="BD71" i="41"/>
  <c r="BF71" i="41" s="1"/>
  <c r="BB71" i="41"/>
  <c r="AW71" i="41"/>
  <c r="X71" i="41"/>
  <c r="BE71" i="41" l="1"/>
  <c r="BG71" i="41"/>
  <c r="BD56" i="41"/>
  <c r="BF56" i="41" s="1"/>
  <c r="BB56" i="41"/>
  <c r="AW56" i="41"/>
  <c r="X56" i="41"/>
  <c r="M68" i="41"/>
  <c r="BD68" i="41"/>
  <c r="BF68" i="41" s="1"/>
  <c r="BB68" i="41"/>
  <c r="AW68" i="41"/>
  <c r="X68" i="41"/>
  <c r="BE56" i="41" l="1"/>
  <c r="BG56" i="41" s="1"/>
  <c r="BE68" i="41"/>
  <c r="BD39" i="41"/>
  <c r="BF39" i="41" s="1"/>
  <c r="BB39" i="41"/>
  <c r="AW39" i="41"/>
  <c r="X39" i="41"/>
  <c r="BE39" i="41" l="1"/>
  <c r="BG39" i="41" s="1"/>
  <c r="BD48" i="41"/>
  <c r="BF48" i="41" s="1"/>
  <c r="AW48" i="41"/>
  <c r="X48" i="41"/>
  <c r="BD47" i="41"/>
  <c r="BE47" i="41" s="1"/>
  <c r="AW47" i="41"/>
  <c r="X47" i="41"/>
  <c r="BD46" i="41"/>
  <c r="BE46" i="41" s="1"/>
  <c r="AW46" i="41"/>
  <c r="X46" i="41"/>
  <c r="BD45" i="41"/>
  <c r="BF45" i="41" s="1"/>
  <c r="AW45" i="41"/>
  <c r="X45" i="41"/>
  <c r="BF47" i="41" l="1"/>
  <c r="BG47" i="41" s="1"/>
  <c r="BF46" i="41"/>
  <c r="BG46" i="41" s="1"/>
  <c r="BE48" i="41"/>
  <c r="BG48" i="41" s="1"/>
  <c r="BE45" i="41"/>
  <c r="BG45" i="41" s="1"/>
  <c r="BD69" i="41" l="1"/>
  <c r="BF69" i="41" s="1"/>
  <c r="BB69" i="41"/>
  <c r="AW69" i="41"/>
  <c r="X69" i="41"/>
  <c r="P69" i="41"/>
  <c r="X60" i="41"/>
  <c r="AW60" i="41"/>
  <c r="BB60" i="41"/>
  <c r="BD60" i="41"/>
  <c r="BE60" i="41" s="1"/>
  <c r="P65" i="41"/>
  <c r="BD65" i="41"/>
  <c r="BF65" i="41" s="1"/>
  <c r="BB65" i="41"/>
  <c r="AW65" i="41"/>
  <c r="X65" i="41"/>
  <c r="BE69" i="41" l="1"/>
  <c r="BG69" i="41" s="1"/>
  <c r="BF60" i="41"/>
  <c r="BG60" i="41" s="1"/>
  <c r="BE65" i="41"/>
  <c r="BG65" i="41" s="1"/>
  <c r="M20" i="41"/>
  <c r="BB12" i="41" l="1"/>
  <c r="BD70" i="41" l="1"/>
  <c r="BF70" i="41" s="1"/>
  <c r="BB70" i="41"/>
  <c r="AW70" i="41"/>
  <c r="X70" i="41"/>
  <c r="BE70" i="41" l="1"/>
  <c r="BG70" i="41" s="1"/>
  <c r="BB34" i="41" l="1"/>
  <c r="BB33" i="41"/>
  <c r="BB32" i="41"/>
  <c r="BB31" i="41"/>
  <c r="BB30" i="41"/>
  <c r="BB29" i="41"/>
  <c r="BB28" i="41"/>
  <c r="BB3" i="41" l="1"/>
  <c r="BD76" i="41" l="1"/>
  <c r="BE76" i="41" s="1"/>
  <c r="BB76" i="41"/>
  <c r="AW76" i="41"/>
  <c r="BD75" i="41"/>
  <c r="BF75" i="41" s="1"/>
  <c r="BB75" i="41"/>
  <c r="AW75" i="41"/>
  <c r="BD53" i="41"/>
  <c r="BF53" i="41" s="1"/>
  <c r="AW53" i="41"/>
  <c r="X53" i="41"/>
  <c r="BF76" i="41" l="1"/>
  <c r="BG76" i="41" s="1"/>
  <c r="BE75" i="41"/>
  <c r="BG75" i="41" s="1"/>
  <c r="BE53" i="41"/>
  <c r="BG53" i="41" s="1"/>
  <c r="P38" i="41"/>
  <c r="BD33" i="41" l="1"/>
  <c r="BF33" i="41" s="1"/>
  <c r="AW33" i="41"/>
  <c r="X33" i="41"/>
  <c r="W20" i="41"/>
  <c r="X20" i="41" s="1"/>
  <c r="BD52" i="41"/>
  <c r="BF52" i="41" s="1"/>
  <c r="AW52" i="41"/>
  <c r="X52" i="41"/>
  <c r="BD51" i="41"/>
  <c r="BE51" i="41" s="1"/>
  <c r="AW51" i="41"/>
  <c r="X51" i="41"/>
  <c r="BF51" i="41" l="1"/>
  <c r="BG51" i="41" s="1"/>
  <c r="BE33" i="41"/>
  <c r="BG33" i="41" s="1"/>
  <c r="BE52" i="41"/>
  <c r="BG52" i="41" s="1"/>
  <c r="W10" i="41"/>
  <c r="BD6" i="41" l="1"/>
  <c r="BF6" i="41" s="1"/>
  <c r="BB6" i="41"/>
  <c r="AW6" i="41"/>
  <c r="BD5" i="41"/>
  <c r="BF5" i="41" s="1"/>
  <c r="BB5" i="41"/>
  <c r="AW5" i="41"/>
  <c r="BE6" i="41" l="1"/>
  <c r="BG6" i="41" s="1"/>
  <c r="BE5" i="41"/>
  <c r="BG5" i="41" s="1"/>
  <c r="W28" i="41"/>
  <c r="W12" i="41"/>
  <c r="W11" i="41"/>
  <c r="W14" i="41" l="1"/>
  <c r="BD73" i="41" l="1"/>
  <c r="BE73" i="41" s="1"/>
  <c r="BB73" i="41"/>
  <c r="AW73" i="41"/>
  <c r="BD67" i="41"/>
  <c r="BF67" i="41" s="1"/>
  <c r="AW67" i="41"/>
  <c r="X67" i="41"/>
  <c r="BD66" i="41"/>
  <c r="BF66" i="41" s="1"/>
  <c r="AW66" i="41"/>
  <c r="X66" i="41"/>
  <c r="P64" i="41"/>
  <c r="P63" i="41"/>
  <c r="BD64" i="41"/>
  <c r="BE64" i="41" s="1"/>
  <c r="AW64" i="41"/>
  <c r="X64" i="41"/>
  <c r="BD63" i="41"/>
  <c r="BF63" i="41" s="1"/>
  <c r="AW63" i="41"/>
  <c r="X63" i="41"/>
  <c r="BF64" i="41" l="1"/>
  <c r="BG64" i="41" s="1"/>
  <c r="BE63" i="41"/>
  <c r="BG63" i="41" s="1"/>
  <c r="BE66" i="41"/>
  <c r="BG66" i="41" s="1"/>
  <c r="BE67" i="41"/>
  <c r="BG67" i="41" s="1"/>
  <c r="BF73" i="41"/>
  <c r="BG73" i="41" s="1"/>
  <c r="P37" i="41"/>
  <c r="BD49" i="41" l="1"/>
  <c r="BF49" i="41" s="1"/>
  <c r="AW49" i="41"/>
  <c r="X49" i="41"/>
  <c r="BE49" i="41" l="1"/>
  <c r="BG49" i="41" s="1"/>
  <c r="BD59" i="41"/>
  <c r="BE59" i="41" s="1"/>
  <c r="BB59" i="41"/>
  <c r="AW59" i="41"/>
  <c r="X59" i="41"/>
  <c r="BF59" i="41" l="1"/>
  <c r="BG59" i="41" s="1"/>
  <c r="AF31" i="41"/>
  <c r="AF30" i="41"/>
  <c r="AF29" i="41"/>
  <c r="W24" i="41"/>
  <c r="W16" i="41"/>
  <c r="M34" i="41" l="1"/>
  <c r="BD34" i="41" s="1"/>
  <c r="AW34" i="41"/>
  <c r="X34" i="41"/>
  <c r="BF34" i="41" l="1"/>
  <c r="BE34" i="41"/>
  <c r="BD37" i="41" l="1"/>
  <c r="BF37" i="41" s="1"/>
  <c r="AW37" i="41"/>
  <c r="X37" i="41"/>
  <c r="BD36" i="41"/>
  <c r="BE36" i="41" s="1"/>
  <c r="AW36" i="41"/>
  <c r="X36" i="41"/>
  <c r="BD44" i="41"/>
  <c r="BE44" i="41" s="1"/>
  <c r="AW44" i="41"/>
  <c r="X44" i="41"/>
  <c r="BD43" i="41"/>
  <c r="BF43" i="41" s="1"/>
  <c r="AW43" i="41"/>
  <c r="X43" i="41"/>
  <c r="BD42" i="41"/>
  <c r="BF42" i="41" s="1"/>
  <c r="AW42" i="41"/>
  <c r="X42" i="41"/>
  <c r="BD41" i="41"/>
  <c r="BF41" i="41" s="1"/>
  <c r="AW41" i="41"/>
  <c r="X41" i="41"/>
  <c r="BD40" i="41"/>
  <c r="BF40" i="41" s="1"/>
  <c r="AW40" i="41"/>
  <c r="X40" i="41"/>
  <c r="BD38" i="41"/>
  <c r="BF38" i="41" s="1"/>
  <c r="AW38" i="41"/>
  <c r="X38" i="41"/>
  <c r="BE43" i="41" l="1"/>
  <c r="BG43" i="41" s="1"/>
  <c r="BF36" i="41"/>
  <c r="BG36" i="41" s="1"/>
  <c r="BE37" i="41"/>
  <c r="BG37" i="41" s="1"/>
  <c r="BE42" i="41"/>
  <c r="BG42" i="41" s="1"/>
  <c r="BE38" i="41"/>
  <c r="BG38" i="41" s="1"/>
  <c r="BE41" i="41"/>
  <c r="BG41" i="41" s="1"/>
  <c r="BF44" i="41"/>
  <c r="BG44" i="41" s="1"/>
  <c r="BE40" i="41"/>
  <c r="BG40" i="41" s="1"/>
  <c r="BD54" i="41" l="1"/>
  <c r="BF54" i="41" s="1"/>
  <c r="BB54" i="41"/>
  <c r="AW54" i="41"/>
  <c r="X54" i="41"/>
  <c r="BD55" i="41"/>
  <c r="BF55" i="41" s="1"/>
  <c r="BB55" i="41"/>
  <c r="AW55" i="41"/>
  <c r="X55" i="41"/>
  <c r="BE54" i="41" l="1"/>
  <c r="BG54" i="41" s="1"/>
  <c r="BE55" i="41"/>
  <c r="BG55" i="41" s="1"/>
  <c r="BD35" i="41"/>
  <c r="BF35" i="41" s="1"/>
  <c r="AW35" i="41"/>
  <c r="X35" i="41"/>
  <c r="BE35" i="41" l="1"/>
  <c r="BG35" i="41" s="1"/>
  <c r="BD7" i="41"/>
  <c r="BE7" i="41" s="1"/>
  <c r="BD4" i="41"/>
  <c r="BF4" i="41" s="1"/>
  <c r="BD62" i="41"/>
  <c r="BE62" i="41" s="1"/>
  <c r="BD61" i="41"/>
  <c r="BE61" i="41" s="1"/>
  <c r="BD58" i="41"/>
  <c r="BE58" i="41" s="1"/>
  <c r="BD57" i="41"/>
  <c r="BE57" i="41" s="1"/>
  <c r="BD13" i="41"/>
  <c r="BE13" i="41" s="1"/>
  <c r="BD12" i="41"/>
  <c r="BF12" i="41" s="1"/>
  <c r="BD11" i="41"/>
  <c r="BE11" i="41" s="1"/>
  <c r="BD14" i="41"/>
  <c r="BE14" i="41" s="1"/>
  <c r="BD10" i="41"/>
  <c r="BE10" i="41" s="1"/>
  <c r="BD15" i="41"/>
  <c r="BF15" i="41" s="1"/>
  <c r="BD19" i="41"/>
  <c r="BE19" i="41" s="1"/>
  <c r="BD16" i="41"/>
  <c r="BE16" i="41" s="1"/>
  <c r="BD18" i="41"/>
  <c r="BE18" i="41" s="1"/>
  <c r="BD17" i="41"/>
  <c r="BF17" i="41" s="1"/>
  <c r="BD24" i="41"/>
  <c r="BE24" i="41" s="1"/>
  <c r="BD26" i="41"/>
  <c r="BE26" i="41" s="1"/>
  <c r="BD9" i="41"/>
  <c r="BF9" i="41" s="1"/>
  <c r="BD32" i="41"/>
  <c r="BE32" i="41" s="1"/>
  <c r="BD50" i="41"/>
  <c r="BF50" i="41" s="1"/>
  <c r="BD31" i="41"/>
  <c r="BE31" i="41" s="1"/>
  <c r="BD30" i="41"/>
  <c r="BF30" i="41" s="1"/>
  <c r="BD29" i="41"/>
  <c r="BE29" i="41" s="1"/>
  <c r="BD3" i="41"/>
  <c r="BF3" i="41" s="1"/>
  <c r="BD28" i="41"/>
  <c r="BE28" i="41" s="1"/>
  <c r="BD27" i="41"/>
  <c r="BF27" i="41" s="1"/>
  <c r="BD22" i="41"/>
  <c r="BE22" i="41" s="1"/>
  <c r="BD23" i="41"/>
  <c r="BF23" i="41" s="1"/>
  <c r="BD21" i="41"/>
  <c r="BE21" i="41" s="1"/>
  <c r="BF18" i="41" l="1"/>
  <c r="BF57" i="41"/>
  <c r="BG57" i="41" s="1"/>
  <c r="BF58" i="41"/>
  <c r="BG58" i="41" s="1"/>
  <c r="BF61" i="41"/>
  <c r="BG61" i="41" s="1"/>
  <c r="BF31" i="41"/>
  <c r="BG31" i="41" s="1"/>
  <c r="BF19" i="41"/>
  <c r="BG19" i="41" s="1"/>
  <c r="BF22" i="41"/>
  <c r="BG22" i="41" s="1"/>
  <c r="BF29" i="41"/>
  <c r="BG29" i="41" s="1"/>
  <c r="BF32" i="41"/>
  <c r="BG32" i="41" s="1"/>
  <c r="BF26" i="41"/>
  <c r="BG26" i="41" s="1"/>
  <c r="BF7" i="41"/>
  <c r="BG7" i="41" s="1"/>
  <c r="BF28" i="41"/>
  <c r="BG28" i="41" s="1"/>
  <c r="BF62" i="41"/>
  <c r="BG62" i="41" s="1"/>
  <c r="BF11" i="41"/>
  <c r="BG11" i="41" s="1"/>
  <c r="BF24" i="41"/>
  <c r="BF13" i="41"/>
  <c r="BG13" i="41" s="1"/>
  <c r="BF10" i="41"/>
  <c r="BG10" i="41" s="1"/>
  <c r="BF21" i="41"/>
  <c r="BG21" i="41" s="1"/>
  <c r="BE27" i="41"/>
  <c r="BG27" i="41" s="1"/>
  <c r="BE30" i="41"/>
  <c r="BG30" i="41" s="1"/>
  <c r="BE15" i="41"/>
  <c r="BE12" i="41"/>
  <c r="BG12" i="41" s="1"/>
  <c r="BE4" i="41"/>
  <c r="BG4" i="41" s="1"/>
  <c r="BF16" i="41"/>
  <c r="BF14" i="41"/>
  <c r="BE23" i="41"/>
  <c r="BG23" i="41" s="1"/>
  <c r="BE3" i="41"/>
  <c r="BG3" i="41" s="1"/>
  <c r="BE50" i="41"/>
  <c r="BG50" i="41" s="1"/>
  <c r="BE9" i="41"/>
  <c r="BG9" i="41" s="1"/>
  <c r="BE17" i="41"/>
  <c r="BB4" i="41"/>
  <c r="AW4" i="41"/>
  <c r="BB7" i="41"/>
  <c r="AW7" i="41"/>
  <c r="AW3" i="41"/>
  <c r="X3" i="41"/>
  <c r="AW32" i="41" l="1"/>
  <c r="X32" i="41"/>
  <c r="AW50" i="41"/>
  <c r="X50" i="41"/>
  <c r="BB61" i="41" l="1"/>
  <c r="AW61" i="41"/>
  <c r="X61" i="41"/>
  <c r="BB58" i="41"/>
  <c r="AW58" i="41"/>
  <c r="X58" i="41"/>
  <c r="BB57" i="41"/>
  <c r="AW57" i="41"/>
  <c r="X57" i="41"/>
  <c r="A22" i="24" l="1"/>
  <c r="H45" i="24"/>
  <c r="I38" i="24" s="1"/>
  <c r="A45" i="24"/>
  <c r="A34" i="24" l="1"/>
  <c r="M25" i="41" l="1"/>
  <c r="BD25" i="41" s="1"/>
  <c r="BB25" i="41"/>
  <c r="AW25" i="41"/>
  <c r="X25" i="41"/>
  <c r="BF25" i="41" l="1"/>
  <c r="BE25" i="41"/>
  <c r="AW31" i="41"/>
  <c r="X31" i="41"/>
  <c r="AW10" i="41" l="1"/>
  <c r="X10" i="41"/>
  <c r="AW62" i="41"/>
  <c r="X62" i="41"/>
  <c r="AW30" i="41" l="1"/>
  <c r="X30" i="41"/>
  <c r="AW29" i="41"/>
  <c r="X29" i="41"/>
  <c r="AW28" i="41"/>
  <c r="X28" i="41"/>
  <c r="BB27" i="41"/>
  <c r="AW27" i="41"/>
  <c r="X27" i="41"/>
  <c r="BB22" i="41" l="1"/>
  <c r="AW22" i="41"/>
  <c r="X22" i="41"/>
  <c r="BB17" i="41"/>
  <c r="AW17" i="41"/>
  <c r="X17" i="41"/>
  <c r="BD20" i="41" l="1"/>
  <c r="BF20" i="41" l="1"/>
  <c r="BE20" i="41"/>
  <c r="BB18" i="41"/>
  <c r="AW18" i="41"/>
  <c r="X18" i="41"/>
  <c r="BB15" i="41"/>
  <c r="AW15" i="41"/>
  <c r="X15" i="41"/>
  <c r="BB13" i="41"/>
  <c r="AW13" i="41"/>
  <c r="X13" i="41"/>
  <c r="BB26" i="41"/>
  <c r="AW26" i="41"/>
  <c r="X26" i="41"/>
  <c r="BB19" i="41"/>
  <c r="AW19" i="41"/>
  <c r="X19" i="41"/>
  <c r="BB14" i="41"/>
  <c r="AW14" i="41"/>
  <c r="X14" i="41"/>
  <c r="BB11" i="41"/>
  <c r="AW11" i="41"/>
  <c r="X11" i="41"/>
  <c r="BB24" i="41"/>
  <c r="AW24" i="41"/>
  <c r="X24" i="41"/>
  <c r="BB16" i="41"/>
  <c r="AW16" i="41"/>
  <c r="X16" i="41"/>
  <c r="AW12" i="41"/>
  <c r="X12" i="41"/>
  <c r="AW9" i="41"/>
  <c r="X9" i="41"/>
  <c r="BB8" i="41"/>
  <c r="AW8" i="41"/>
  <c r="X8" i="41"/>
  <c r="M8" i="41"/>
  <c r="BD8" i="41" s="1"/>
  <c r="BB21" i="41"/>
  <c r="AW21" i="41"/>
  <c r="X21" i="41"/>
  <c r="BB20" i="41"/>
  <c r="AW20" i="41"/>
  <c r="BB23" i="41"/>
  <c r="AW23" i="41"/>
  <c r="X23" i="41"/>
  <c r="BG20" i="41" l="1"/>
  <c r="BE8" i="41"/>
  <c r="BF8" i="41"/>
  <c r="BG8" i="41" l="1"/>
  <c r="A10" i="24" l="1"/>
  <c r="I4" i="24" s="1"/>
  <c r="H10" i="24"/>
  <c r="H34" i="24" l="1"/>
  <c r="I27" i="24" s="1"/>
  <c r="H19" i="24"/>
  <c r="H18" i="24" l="1"/>
  <c r="H22" i="24" s="1"/>
  <c r="I15" i="24" s="1"/>
</calcChain>
</file>

<file path=xl/sharedStrings.xml><?xml version="1.0" encoding="utf-8"?>
<sst xmlns="http://schemas.openxmlformats.org/spreadsheetml/2006/main" count="2883" uniqueCount="496">
  <si>
    <t xml:space="preserve">Mes </t>
  </si>
  <si>
    <t>Proveedor</t>
  </si>
  <si>
    <t># Factura flete Internacional</t>
  </si>
  <si>
    <t>Costo Fete USD</t>
  </si>
  <si>
    <t>Fecha de Registro Cta Gastos</t>
  </si>
  <si>
    <t>Proveedor Flete</t>
  </si>
  <si>
    <t>Patente</t>
  </si>
  <si>
    <t># Pedimento</t>
  </si>
  <si>
    <t>Fecha de pago</t>
  </si>
  <si>
    <t>Valor Comercial</t>
  </si>
  <si>
    <t>R1</t>
  </si>
  <si>
    <t>Nombre AA</t>
  </si>
  <si>
    <t>Cuenta de Gastos AA</t>
  </si>
  <si>
    <t>Otros Flete USD</t>
  </si>
  <si>
    <t>Total Flete USD</t>
  </si>
  <si>
    <t># Factura Cta Gastos</t>
  </si>
  <si>
    <t>Total MXN</t>
  </si>
  <si>
    <t>KPI</t>
  </si>
  <si>
    <t>Flete Internacional MXN</t>
  </si>
  <si>
    <t>% Flete</t>
  </si>
  <si>
    <t>INGRESO CTA GASTOS A SAP</t>
  </si>
  <si>
    <t>REFERENCIA SAP</t>
  </si>
  <si>
    <t>OPERACIÓN</t>
  </si>
  <si>
    <t>Total Fletes MXN</t>
  </si>
  <si>
    <t>SAMSUNG</t>
  </si>
  <si>
    <t>PEDIMENTO</t>
  </si>
  <si>
    <t>MUESTRA</t>
  </si>
  <si>
    <t>MEROMA</t>
  </si>
  <si>
    <t>MXN</t>
  </si>
  <si>
    <t>COMENTARIOS</t>
  </si>
  <si>
    <t>TRANSPRO</t>
  </si>
  <si>
    <t>TC:</t>
  </si>
  <si>
    <t>ETIQUETADO</t>
  </si>
  <si>
    <t>Factura</t>
  </si>
  <si>
    <t>PREPAGADO</t>
  </si>
  <si>
    <t>Número de Factura</t>
  </si>
  <si>
    <t>Valor Factura</t>
  </si>
  <si>
    <t>Moneda</t>
  </si>
  <si>
    <t>ADUANA</t>
  </si>
  <si>
    <t>Orden de Compra</t>
  </si>
  <si>
    <t>ETA PLANTA</t>
  </si>
  <si>
    <t>Referencia Forwarder</t>
  </si>
  <si>
    <t>STATUS</t>
  </si>
  <si>
    <t>FLETE INTERNACIONAL</t>
  </si>
  <si>
    <t>Días</t>
  </si>
  <si>
    <t>Motivo</t>
  </si>
  <si>
    <t>NOTAS IMPORTANTES</t>
  </si>
  <si>
    <t>Tipo de Material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</si>
  <si>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</si>
  <si>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</si>
  <si>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</si>
  <si>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</si>
  <si>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</si>
  <si>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</si>
  <si>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</si>
  <si>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</si>
  <si>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</si>
  <si>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</si>
  <si>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</si>
  <si>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</si>
  <si>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MP</t>
  </si>
  <si>
    <t>CF</t>
  </si>
  <si>
    <t>CABELLO</t>
  </si>
  <si>
    <t>Maquinaria</t>
  </si>
  <si>
    <t>Refacciones</t>
  </si>
  <si>
    <t>Veracruz</t>
  </si>
  <si>
    <t>Manzanillo</t>
  </si>
  <si>
    <t>AICM</t>
  </si>
  <si>
    <t>AIFA</t>
  </si>
  <si>
    <t>Toluca</t>
  </si>
  <si>
    <t>Laredo</t>
  </si>
  <si>
    <t>USD</t>
  </si>
  <si>
    <t>EUR</t>
  </si>
  <si>
    <t>*ENTREGADO</t>
  </si>
  <si>
    <t>*EN DESCONSOLIDACION</t>
  </si>
  <si>
    <t>*EN TRANSITO A AEROPUERTO</t>
  </si>
  <si>
    <t>*EN TRANSITO  A PUERTO</t>
  </si>
  <si>
    <t>*LIBERADO DE ADUANA</t>
  </si>
  <si>
    <t>*EN DETENCION EN ADUANA</t>
  </si>
  <si>
    <t>*EN LIBERACION</t>
  </si>
  <si>
    <t>*EN ETIQUETADO</t>
  </si>
  <si>
    <t>*EN REVALIDACION</t>
  </si>
  <si>
    <t>*EN MANIOBRAS DE DESCARGA</t>
  </si>
  <si>
    <t>*EN ADUANA</t>
  </si>
  <si>
    <t>*EN TRANSITO A FONTERA</t>
  </si>
  <si>
    <t>*EN ORIGEN</t>
  </si>
  <si>
    <t>*RECOLECTADO</t>
  </si>
  <si>
    <t>*POR RECOLECTAR</t>
  </si>
  <si>
    <t>DCS</t>
  </si>
  <si>
    <t>Proveedor Flete Internacional</t>
  </si>
  <si>
    <t>SAMSUNG-KROM</t>
  </si>
  <si>
    <t>AA América</t>
  </si>
  <si>
    <t>Proveedor Custodia</t>
  </si>
  <si>
    <t>C A I S</t>
  </si>
  <si>
    <t>Accel</t>
  </si>
  <si>
    <t>HUC</t>
  </si>
  <si>
    <t>ACCEL</t>
  </si>
  <si>
    <t>PF</t>
  </si>
  <si>
    <t>PENDIENTE</t>
  </si>
  <si>
    <t>TBC</t>
  </si>
  <si>
    <t>PUERTO / ADUANA</t>
  </si>
  <si>
    <t>PROVEEDOR</t>
  </si>
  <si>
    <t>No. FACTURA</t>
  </si>
  <si>
    <t>N/A</t>
  </si>
  <si>
    <t>SAP AA</t>
  </si>
  <si>
    <t>SAP FTE</t>
  </si>
  <si>
    <t>SAP ETIQUET</t>
  </si>
  <si>
    <t>SAP CUST</t>
  </si>
  <si>
    <t>ORIGEN</t>
  </si>
  <si>
    <t>USA</t>
  </si>
  <si>
    <t>FLETE NACIONAL</t>
  </si>
  <si>
    <t>CUSTODIA</t>
  </si>
  <si>
    <t>FACTURA</t>
  </si>
  <si>
    <t>MONTO</t>
  </si>
  <si>
    <t>CHINA</t>
  </si>
  <si>
    <t>Bergamo, ITALIA</t>
  </si>
  <si>
    <t>ITALIA</t>
  </si>
  <si>
    <t>*EN RUTA DE ENTREGA A DOBOS</t>
  </si>
  <si>
    <t>CAIS</t>
  </si>
  <si>
    <t>TOLUCA</t>
  </si>
  <si>
    <t>VENEZUELA</t>
  </si>
  <si>
    <t>1X40</t>
  </si>
  <si>
    <t>1 BOX</t>
  </si>
  <si>
    <t>1 PALLET LCL</t>
  </si>
  <si>
    <t>1X20</t>
  </si>
  <si>
    <t>OLIO VASELINA_MP000347</t>
  </si>
  <si>
    <t>BRASIL</t>
  </si>
  <si>
    <t>LAREDO</t>
  </si>
  <si>
    <t>INCLUIDO EN LA C.G</t>
  </si>
  <si>
    <t>FECHA</t>
  </si>
  <si>
    <t>DELLY KOSMETIC</t>
  </si>
  <si>
    <t>PERMISO SENER:</t>
  </si>
  <si>
    <t>1702C124000676</t>
  </si>
  <si>
    <t>1702C124001134</t>
  </si>
  <si>
    <t>MP001322_ISOFOL</t>
  </si>
  <si>
    <t>MP000347_OLIO VASELINA</t>
  </si>
  <si>
    <t>B&amp;B</t>
  </si>
  <si>
    <t>Total G</t>
  </si>
  <si>
    <t>PERU</t>
  </si>
  <si>
    <t>V6-375</t>
  </si>
  <si>
    <t>2 BOX</t>
  </si>
  <si>
    <t>TOTAL</t>
  </si>
  <si>
    <t>1x40</t>
  </si>
  <si>
    <t>DEMORAS Y ALMACENJES, OTROS</t>
  </si>
  <si>
    <t>SAVINO</t>
  </si>
  <si>
    <t>SAMSUNG SDS</t>
  </si>
  <si>
    <t>DEL CORONA</t>
  </si>
  <si>
    <t>1702C124001588</t>
  </si>
  <si>
    <t>MP000070 LOROL, SABONAL, LANETTE</t>
  </si>
  <si>
    <t>PANZERI</t>
  </si>
  <si>
    <t>MP000070 LOROL, SABONAL, LANETTE, CESTOPAL C 14</t>
  </si>
  <si>
    <t>FRACCION:</t>
  </si>
  <si>
    <t>29051999 99</t>
  </si>
  <si>
    <t>27101999 07</t>
  </si>
  <si>
    <t xml:space="preserve">AGILEX#02 </t>
  </si>
  <si>
    <t>NY, USA</t>
  </si>
  <si>
    <t>n/a</t>
  </si>
  <si>
    <t>N/D</t>
  </si>
  <si>
    <t>IMPACTA#01</t>
  </si>
  <si>
    <t>BBCARGO</t>
  </si>
  <si>
    <t>6260, 6273</t>
  </si>
  <si>
    <t>4700064006, 4700064007</t>
  </si>
  <si>
    <t xml:space="preserve">LOWENSTEIN#04 </t>
  </si>
  <si>
    <t>BRENNTAG#07</t>
  </si>
  <si>
    <t xml:space="preserve">TPS RENTAL#01 </t>
  </si>
  <si>
    <t>11 PALLETS</t>
  </si>
  <si>
    <t>Hexham, UK</t>
  </si>
  <si>
    <t>ENVASES_LIMA#24-R</t>
  </si>
  <si>
    <t>4 PALLET LCL</t>
  </si>
  <si>
    <t>1x20</t>
  </si>
  <si>
    <t>ETD ORIGEN</t>
  </si>
  <si>
    <t>ETA PUERTO, AERO, FRONTERA</t>
  </si>
  <si>
    <t xml:space="preserve">LEHEVOSS#03 </t>
  </si>
  <si>
    <t>MB, ITALIA</t>
  </si>
  <si>
    <t xml:space="preserve">PANZERI#06  </t>
  </si>
  <si>
    <t>4700062922 &amp; 4700064452</t>
  </si>
  <si>
    <t xml:space="preserve">ZSCHIMMER#01 </t>
  </si>
  <si>
    <t>13 pallets</t>
  </si>
  <si>
    <t>4700063256,4700064911, PO4700064912</t>
  </si>
  <si>
    <t>VC, ITALIA</t>
  </si>
  <si>
    <t>BG, ITALIA</t>
  </si>
  <si>
    <t xml:space="preserve">B&amp;BMP#16 </t>
  </si>
  <si>
    <t>ARTEC#09 SEA</t>
  </si>
  <si>
    <t>AMIK#03</t>
  </si>
  <si>
    <t>4700064884, 4700064782, 4700063835, 4700063899</t>
  </si>
  <si>
    <t>E24-000249</t>
  </si>
  <si>
    <t>B&amp;BPF#26</t>
  </si>
  <si>
    <t>B&amp;BPF#27</t>
  </si>
  <si>
    <t>4700064828, 4700065429 4700064829</t>
  </si>
  <si>
    <t>XY-239369370 &amp; XY-239502503</t>
  </si>
  <si>
    <t>6 PALLETS</t>
  </si>
  <si>
    <t xml:space="preserve">ERCA#12 </t>
  </si>
  <si>
    <t>OTIF</t>
  </si>
  <si>
    <t>SAVIRAM#17</t>
  </si>
  <si>
    <t>SAVIRAM#18</t>
  </si>
  <si>
    <t>4700064803 + 4700064184</t>
  </si>
  <si>
    <t>COMETECH#08</t>
  </si>
  <si>
    <t>SAVIRAM#19</t>
  </si>
  <si>
    <t>4700062433, 4700061618, 4700062436, 4700061622</t>
  </si>
  <si>
    <t>SLMX24IO000AC402, RKU24-23063</t>
  </si>
  <si>
    <t>DMX0433424, SLMX24IO000AC403, RKU24-23064</t>
  </si>
  <si>
    <t>SLMX24IO000AC406, RKU24-23298</t>
  </si>
  <si>
    <t xml:space="preserve">TELUCA#06 </t>
  </si>
  <si>
    <t>0000354T24</t>
  </si>
  <si>
    <t>SLMX24IO000AC400, RKU24-23061</t>
  </si>
  <si>
    <t>A44692</t>
  </si>
  <si>
    <t>LIMA, PERU</t>
  </si>
  <si>
    <t xml:space="preserve">BIOHENSE#02 </t>
  </si>
  <si>
    <t>V6/1519</t>
  </si>
  <si>
    <t>Sesto Ulteriano - ITALIA</t>
  </si>
  <si>
    <t>SLMX24IO000AC410, RKU24-23594</t>
  </si>
  <si>
    <t xml:space="preserve">JIAGSU001 </t>
  </si>
  <si>
    <t>4700064830, 4700063215</t>
  </si>
  <si>
    <t>XY-239369370 &amp; XY-239502505</t>
  </si>
  <si>
    <t>GIVAUDAN#03</t>
  </si>
  <si>
    <t>COLG11240072 SLMX24IO000AC413 RKU24-23596</t>
  </si>
  <si>
    <t>DMX0441724 SLMX24IO000AC415  RKU24-24543</t>
  </si>
  <si>
    <t>V2-721</t>
  </si>
  <si>
    <t>F24-55</t>
  </si>
  <si>
    <t>LUGO (RA), ITALIA</t>
  </si>
  <si>
    <t>F001-00004850</t>
  </si>
  <si>
    <t>10041861, 10041862</t>
  </si>
  <si>
    <t>V6/863</t>
  </si>
  <si>
    <t>MP000070 CESTOPAL C 14 (TETRADECANOL)</t>
  </si>
  <si>
    <t>V6-1519</t>
  </si>
  <si>
    <t>Total litros importados</t>
  </si>
  <si>
    <t>CANTIDAD AUTORIZADA- LITROS:</t>
  </si>
  <si>
    <t>CANTIDAD AUTORIZADA - KILOGRAMOS:</t>
  </si>
  <si>
    <t>1702C124001527</t>
  </si>
  <si>
    <t>PAÍSES AUTORIZADOS:</t>
  </si>
  <si>
    <t>Alemania, Francia, Bélgica, España y Paises Bajos</t>
  </si>
  <si>
    <t>Total KG importados</t>
  </si>
  <si>
    <t>SLMX24IO000AC412 RKU24-23595</t>
  </si>
  <si>
    <t>SLMX24IO000AC426 RKU24-23597</t>
  </si>
  <si>
    <t>SLMX24IO000MO349  RKU24-20679</t>
  </si>
  <si>
    <t xml:space="preserve">SAVIRAM002 </t>
  </si>
  <si>
    <t>SLMX24IO000AC417 RKU24-24544</t>
  </si>
  <si>
    <t>SAVIRAM003</t>
  </si>
  <si>
    <t>SLMX24IO000AC419 RKU24-24545</t>
  </si>
  <si>
    <t>SAVIRAM004</t>
  </si>
  <si>
    <t>SLMX24IO000AC418 RKU24-24546</t>
  </si>
  <si>
    <t>RIMC-2024-004123-I / SAP24-17896</t>
  </si>
  <si>
    <t xml:space="preserve">LE00SH241200369H / SAP24-17221 / SLMX24IO000AC401 </t>
  </si>
  <si>
    <t>OP00038955  / SAP24-17894 // RE: SLMX24IO000AC425</t>
  </si>
  <si>
    <t>COT 26220 // S0014501  / SLMX24IO000AC422 RKU24-24565</t>
  </si>
  <si>
    <t>COLG112400121  /  SLMX24IO000AC421 RKU24-24566</t>
  </si>
  <si>
    <t>SLMX24IO000AC423 RKU24-24567</t>
  </si>
  <si>
    <t>DMX0471924 / SLMX24IO000AC424 RKU24-24568</t>
  </si>
  <si>
    <t>INTERCOM</t>
  </si>
  <si>
    <t>PLASTUBE001</t>
  </si>
  <si>
    <t>Quebec, CAN</t>
  </si>
  <si>
    <t>XPD</t>
  </si>
  <si>
    <t>3501217245</t>
  </si>
  <si>
    <t>INV63415</t>
  </si>
  <si>
    <t xml:space="preserve">DRAGONG1001 </t>
  </si>
  <si>
    <t>4700064811 &amp; 4700064810</t>
  </si>
  <si>
    <t>2025-22001</t>
  </si>
  <si>
    <t>SLMX24IO000AC397 / RKU24-23060</t>
  </si>
  <si>
    <t>ATINA001</t>
  </si>
  <si>
    <t>: SLMX25IO000AC429 // DAI25-00015</t>
  </si>
  <si>
    <t xml:space="preserve">743975818318 </t>
  </si>
  <si>
    <t>Chairlift01</t>
  </si>
  <si>
    <t xml:space="preserve">R+Co 743975818318 </t>
  </si>
  <si>
    <t>VALOR FACTURA PESOS</t>
  </si>
  <si>
    <t>IVA</t>
  </si>
  <si>
    <t>IGI + DTA</t>
  </si>
  <si>
    <t>TOTAL IMPUETSPS</t>
  </si>
  <si>
    <t>TCA</t>
  </si>
  <si>
    <t>JIANGSU#09</t>
  </si>
  <si>
    <t>ERCA001</t>
  </si>
  <si>
    <t>COLG12240028 / SLMX25IO000AC432</t>
  </si>
  <si>
    <t xml:space="preserve">EGLV142404094859  / SLMX25IO000AC430 </t>
  </si>
  <si>
    <t>SAP24-17617 // SLMX24IO000AC416</t>
  </si>
  <si>
    <t xml:space="preserve">ONYXX001 / AVEDA001 </t>
  </si>
  <si>
    <t xml:space="preserve">SLMX25IO000AC431 SDS250000045, BK 6407371600  </t>
  </si>
  <si>
    <t>3 PALLETS</t>
  </si>
  <si>
    <t>B&amp;BPF001</t>
  </si>
  <si>
    <t>LIMA004</t>
  </si>
  <si>
    <t>LIMA001</t>
  </si>
  <si>
    <t>LIMA002</t>
  </si>
  <si>
    <t>LIMA003</t>
  </si>
  <si>
    <t>LIMA005</t>
  </si>
  <si>
    <t>LIMA006</t>
  </si>
  <si>
    <t>LIMA007</t>
  </si>
  <si>
    <t>LIMA008</t>
  </si>
  <si>
    <t>LIMA009</t>
  </si>
  <si>
    <t>LIMA010</t>
  </si>
  <si>
    <t>INCOTERM</t>
  </si>
  <si>
    <t>FOB</t>
  </si>
  <si>
    <t>ETA ADUANA</t>
  </si>
  <si>
    <t>ITEM</t>
  </si>
  <si>
    <t>CIF</t>
  </si>
  <si>
    <t>EXW</t>
  </si>
  <si>
    <t>DAP</t>
  </si>
  <si>
    <t>CIP</t>
  </si>
  <si>
    <t>KROMACARE001</t>
  </si>
  <si>
    <t>GERENZANO (VA), ITALIA</t>
  </si>
  <si>
    <t xml:space="preserve">COLG01250008 </t>
  </si>
  <si>
    <t>F-01</t>
  </si>
  <si>
    <t>BRENNTAG001</t>
  </si>
  <si>
    <t>4700066045 &amp; 4700065397</t>
  </si>
  <si>
    <t xml:space="preserve"> VALOR FACTURA </t>
  </si>
  <si>
    <t xml:space="preserve">INNOSPEC001 </t>
  </si>
  <si>
    <t>LEHVOSS001</t>
  </si>
  <si>
    <t>PEROXITALIA001</t>
  </si>
  <si>
    <t>4700065067, 4700065069, 4700065071</t>
  </si>
  <si>
    <t>LOWENSTEIN001</t>
  </si>
  <si>
    <t>Disponible 6sem (02 AL 08-FEB)</t>
  </si>
  <si>
    <t>GIVAUDAN001</t>
  </si>
  <si>
    <t>MONEDA</t>
  </si>
  <si>
    <t>Referencia DOBOS</t>
  </si>
  <si>
    <t xml:space="preserve"> $-   </t>
  </si>
  <si>
    <t>20 de diciembre de 2024</t>
  </si>
  <si>
    <t>3 de enero de 2025</t>
  </si>
  <si>
    <t>23 de enero de 2025</t>
  </si>
  <si>
    <t>12 de febrero de 2025</t>
  </si>
  <si>
    <t>n/d</t>
  </si>
  <si>
    <t>F001-00004893</t>
  </si>
  <si>
    <t>B&amp;BMP001</t>
  </si>
  <si>
    <t>10046275 10046276</t>
  </si>
  <si>
    <t>FB0000036312</t>
  </si>
  <si>
    <t>FB0000036313</t>
  </si>
  <si>
    <t>CPICPI0000001693</t>
  </si>
  <si>
    <t>VENCE: 22-03-2025</t>
  </si>
  <si>
    <t>VENCE: 16-02-25</t>
  </si>
  <si>
    <t>VENCE: 24-04-25</t>
  </si>
  <si>
    <t>VENCE: 19-04-25</t>
  </si>
  <si>
    <t>Disponibles</t>
  </si>
  <si>
    <t>B&amp;BPF002</t>
  </si>
  <si>
    <t>MILA57143 SLMX25IO000AC437 RKU25-01059</t>
  </si>
  <si>
    <t>SLMX25IO000AC433 RKU25-01409</t>
  </si>
  <si>
    <t xml:space="preserve">V2-40 </t>
  </si>
  <si>
    <t xml:space="preserve">DMX0036725 </t>
  </si>
  <si>
    <t>BERRY001</t>
  </si>
  <si>
    <t>12 PALLET</t>
  </si>
  <si>
    <t>Stiviere (MN), ITA</t>
  </si>
  <si>
    <t>SAN GIOVANNI- ITA</t>
  </si>
  <si>
    <t>4 PALLET</t>
  </si>
  <si>
    <t>F-000190</t>
  </si>
  <si>
    <t xml:space="preserve">DMX0032725 </t>
  </si>
  <si>
    <t>MADERNO MB ITALY</t>
  </si>
  <si>
    <t>10 PALLETS</t>
  </si>
  <si>
    <t>BERLINFX001</t>
  </si>
  <si>
    <t>22 de enero de 2025</t>
  </si>
  <si>
    <t>15 de enero de 2025</t>
  </si>
  <si>
    <t>2 de febrero de 2025</t>
  </si>
  <si>
    <t>16 de febrero de 2025</t>
  </si>
  <si>
    <t>27 de febrero de 2025</t>
  </si>
  <si>
    <t>25 de enero de 2025</t>
  </si>
  <si>
    <t>1 de febrero de 2025</t>
  </si>
  <si>
    <t>25 de febrero de 2025</t>
  </si>
  <si>
    <t>20 de enero de 2025</t>
  </si>
  <si>
    <t>Proveedor no tiene lista la mercancia</t>
  </si>
  <si>
    <t>10 de febrero de 2025</t>
  </si>
  <si>
    <t>SDSNA25007559355</t>
  </si>
  <si>
    <t>MEX-10128396</t>
  </si>
  <si>
    <t>INCLUIDA EN FLTE INTER</t>
  </si>
  <si>
    <t xml:space="preserve">B&amp;BFX001 </t>
  </si>
  <si>
    <t>771338962441</t>
  </si>
  <si>
    <t>B&amp;BCAB001</t>
  </si>
  <si>
    <t>771414353034</t>
  </si>
  <si>
    <t>14/01/2025, 28/01/2025</t>
  </si>
  <si>
    <t>MOVIEMNTO EN FALSO POR QUE UNIDAD NO FUE LIEBRADA POR SATURACION</t>
  </si>
  <si>
    <t>DRAGONG1002</t>
  </si>
  <si>
    <t>2025-22035</t>
  </si>
  <si>
    <t>4700065457 &amp; 4700064191</t>
  </si>
  <si>
    <t>13.349,10</t>
  </si>
  <si>
    <t>SDS250000188  6408695800</t>
  </si>
  <si>
    <t>SDS250000228  6408774510</t>
  </si>
  <si>
    <t xml:space="preserve">SLMX25IO000AC436 SDS250000141 6408690820 </t>
  </si>
  <si>
    <t>Dangerous Goods</t>
  </si>
  <si>
    <t>UN3077, UN2512, UN2811</t>
  </si>
  <si>
    <t>NO</t>
  </si>
  <si>
    <t>UN3077, UN2811, UN2876,UN3143, UN2512</t>
  </si>
  <si>
    <t>UN3082 CLASS 9</t>
  </si>
  <si>
    <t>UN3077 CLASE 9</t>
  </si>
  <si>
    <t>UN:1673 CLASS:6.1, UN:3077 CLASS:9,UN:2811 CLASS:6.1,UN:2512 CLASS:6.1,UN:3077 CLASS:9</t>
  </si>
  <si>
    <t>UN2811 CLASS: 6.1</t>
  </si>
  <si>
    <t>UN 3082 IMO CLASS 9, UN 2811 IMO CLASS 6.1</t>
  </si>
  <si>
    <t>UN 2811 IMO CLASS 6.1</t>
  </si>
  <si>
    <t>UN 3082 IMO CLASS 9</t>
  </si>
  <si>
    <t>UN3082 CLASS 9,UN 3077 CLASS 9</t>
  </si>
  <si>
    <t xml:space="preserve">RKU25-01886 </t>
  </si>
  <si>
    <t>COMETECH001</t>
  </si>
  <si>
    <t>ISRAEL</t>
  </si>
  <si>
    <t>CFR</t>
  </si>
  <si>
    <t>7716 9219 9660</t>
  </si>
  <si>
    <t xml:space="preserve">DELLYFX001 </t>
  </si>
  <si>
    <t xml:space="preserve">SUMMITOMO001 </t>
  </si>
  <si>
    <t>771660239385</t>
  </si>
  <si>
    <t>A24953</t>
  </si>
  <si>
    <t>IM167402</t>
  </si>
  <si>
    <t>|</t>
  </si>
  <si>
    <t>28778</t>
  </si>
  <si>
    <t>n</t>
  </si>
  <si>
    <t>TRANS-PRO</t>
  </si>
  <si>
    <t>Nueva ETA del 20 al 23-FEB</t>
  </si>
  <si>
    <t>Cambio de ETA del 13 al 21-FEB</t>
  </si>
  <si>
    <t>Cambio de ETA del 13 al 16-FEB</t>
  </si>
  <si>
    <t>Por confirmar zarpe efectivo</t>
  </si>
  <si>
    <t xml:space="preserve">COLG01250034 </t>
  </si>
  <si>
    <t>B&amp;BPF003</t>
  </si>
  <si>
    <t>PO:</t>
  </si>
  <si>
    <t>23 de febrero de 2025</t>
  </si>
  <si>
    <t>6 de marzo de 2025</t>
  </si>
  <si>
    <t>3 de febrero de 2025</t>
  </si>
  <si>
    <t>6 de febrero de 2025</t>
  </si>
  <si>
    <t>21 de febrero de 2025</t>
  </si>
  <si>
    <t>5 de febrero de 2025</t>
  </si>
  <si>
    <t>PANZERI001</t>
  </si>
  <si>
    <t>Listo la semana 7</t>
  </si>
  <si>
    <t>2024DOB015-16</t>
  </si>
  <si>
    <t>Por confrimar arribo y cita de etiquetado</t>
  </si>
  <si>
    <t>Arribo de buque a Origen 10-FEB</t>
  </si>
  <si>
    <t>B&amp;BPF004</t>
  </si>
  <si>
    <t>LIMA011</t>
  </si>
  <si>
    <t>LIMA012</t>
  </si>
  <si>
    <t>LIMA013</t>
  </si>
  <si>
    <t>LIMA014</t>
  </si>
  <si>
    <t>SEMANA 8 DESPACHAR:  19-feb.</t>
  </si>
  <si>
    <t>SEMANA 9 DESPACHAR:  26-feb.</t>
  </si>
  <si>
    <t>SEMANA 10 DESPACHAR: 5-mar.</t>
  </si>
  <si>
    <t>SEMANA 11 DESPACHAR: 12-mar.</t>
  </si>
  <si>
    <t>SEMANA 12 DESPACHAR: 19-mar.</t>
  </si>
  <si>
    <t>SEMANA 14 DESPACHAR: 31-mar.</t>
  </si>
  <si>
    <t>SEMANA 15 DESPACHAR:  9-abr.</t>
  </si>
  <si>
    <t>SEMANA 16 DESPACHAR: 16-abr.</t>
  </si>
  <si>
    <t>SEMANA 17 DESPACHAR: 23-abr.</t>
  </si>
  <si>
    <t>JIAGSU002</t>
  </si>
  <si>
    <t>4700066132, 4700066133, 4700066130, 4700066134, 4700066187</t>
  </si>
  <si>
    <t>XY-025015016</t>
  </si>
  <si>
    <t>RKU25-01905 SLMX25IO000AC439</t>
  </si>
  <si>
    <t>B&amp;BMP002</t>
  </si>
  <si>
    <t>10003993 &amp; 10003997</t>
  </si>
  <si>
    <t>DMX0027925 SLMX25IO000AC438 RKU25-02118</t>
  </si>
  <si>
    <t>Cambio de ETA del 21 al 23-FEB</t>
  </si>
  <si>
    <t>XPDGLOBAL</t>
  </si>
  <si>
    <t xml:space="preserve">COT25/02-08 </t>
  </si>
  <si>
    <t xml:space="preserve">ELEMENT001 </t>
  </si>
  <si>
    <t>COLOMBIA</t>
  </si>
  <si>
    <t>SDBC3SP057432 COLG092400098</t>
  </si>
  <si>
    <t xml:space="preserve">NITTLE001 </t>
  </si>
  <si>
    <t>Halle ALEMANIA</t>
  </si>
  <si>
    <t xml:space="preserve">771551299589 </t>
  </si>
  <si>
    <t>771551468655</t>
  </si>
  <si>
    <t xml:space="preserve">BER02 </t>
  </si>
  <si>
    <t>BER01</t>
  </si>
  <si>
    <t>DELLYFX002</t>
  </si>
  <si>
    <t>771752027450</t>
  </si>
  <si>
    <t>En recuperacion de guia</t>
  </si>
  <si>
    <t xml:space="preserve">PLASTUBEFX001 </t>
  </si>
  <si>
    <t>771791619710</t>
  </si>
  <si>
    <t>F771791619710</t>
  </si>
  <si>
    <t xml:space="preserve">B&amp;BFX002 </t>
  </si>
  <si>
    <t>771601654700</t>
  </si>
  <si>
    <t>ANDRES</t>
  </si>
  <si>
    <t xml:space="preserve">771758306106 </t>
  </si>
  <si>
    <t>F001-00004949</t>
  </si>
  <si>
    <t>F001-00004950</t>
  </si>
  <si>
    <t>Retrazo en arribo del buque</t>
  </si>
  <si>
    <t>Envio a Aduana 11-FEB</t>
  </si>
  <si>
    <t>Por confirmar plazos</t>
  </si>
  <si>
    <t>KROMACARE002</t>
  </si>
  <si>
    <t>29 de enero de 2025</t>
  </si>
  <si>
    <t>18 de febrero de 2025</t>
  </si>
  <si>
    <t>24 de febrero de 2025</t>
  </si>
  <si>
    <t>9 de marzo de 2025</t>
  </si>
  <si>
    <t>19 de febrero de 2025</t>
  </si>
  <si>
    <t>13 de marzo de 2025</t>
  </si>
  <si>
    <t>26 de febrero de 2025</t>
  </si>
  <si>
    <t>17 de marzo de 2025</t>
  </si>
  <si>
    <t>30 de enero de 2025</t>
  </si>
  <si>
    <t>Disponible SEMANA 9 DESPACHAR:  26-feb.</t>
  </si>
  <si>
    <t>Disponible SEMANA 10 DESPACHAR: 5-mar.</t>
  </si>
  <si>
    <t>Disponible SEMANA 11 DESPACHAR: 12-mar.</t>
  </si>
  <si>
    <t>Disponible SEMANA 12 DESPACHAR: 19-mar.</t>
  </si>
  <si>
    <t>Disponible SEMANA 14 DESPACHAR: 31-mar.</t>
  </si>
  <si>
    <t>Disponible SEMANA 15 DESPACHAR:  9-abr.</t>
  </si>
  <si>
    <t>Disponible SEMANA 16 DESPACHAR: 16-abr.</t>
  </si>
  <si>
    <t>Disponible SEMANA 17 DESPACHAR: 23-abr.</t>
  </si>
  <si>
    <t>En revision de la mercancia</t>
  </si>
  <si>
    <t>En liberacion</t>
  </si>
  <si>
    <t xml:space="preserve">B&amp;BCAB002 </t>
  </si>
  <si>
    <t>771909099400</t>
  </si>
  <si>
    <t>En comunicación con el embrcador</t>
  </si>
  <si>
    <t xml:space="preserve">SAP25-1953 SLMX25IO000AC437 </t>
  </si>
  <si>
    <t>UN2512, UN2876, UN2811, UN1673</t>
  </si>
  <si>
    <t>CPICPI0000001798</t>
  </si>
  <si>
    <t>37841</t>
  </si>
  <si>
    <t>10127759</t>
  </si>
  <si>
    <t>10127457</t>
  </si>
  <si>
    <t>167247</t>
  </si>
  <si>
    <t>11558</t>
  </si>
  <si>
    <t>11414</t>
  </si>
  <si>
    <t>11174</t>
  </si>
  <si>
    <t>10127760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</si>
</sst>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540A]m/d/yyyy;@"/>
    <numFmt numFmtId="165" formatCode="[$-1540A]dd\ mmmm\,\ yyyy;@"/>
    <numFmt numFmtId="166" formatCode="[$-80A]d&quot; de &quot;mmmm&quot; de &quot;yyyy;@"/>
  </numFmts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Bahnschrift Light Condensed"/>
      <family val="2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/>
      <right style="thin">
        <color indexed="64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 tint="0.34998626667073579"/>
      </bottom>
      <diagonal/>
    </border>
    <border>
      <left/>
      <right/>
      <top style="medium">
        <color indexed="64"/>
      </top>
      <bottom style="thin">
        <color theme="1" tint="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/>
      <bottom/>
      <diagonal/>
    </border>
    <border>
      <left/>
      <right/>
      <top style="thin">
        <color theme="1" tint="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</cellStyleXfs>
  <cellXfs count="30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44" fontId="1" fillId="3" borderId="6" xfId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11" xfId="0" applyBorder="1" applyAlignment="1">
      <alignment horizontal="left"/>
    </xf>
    <xf numFmtId="44" fontId="2" fillId="0" borderId="11" xfId="1" applyFont="1" applyFill="1" applyBorder="1" applyAlignment="1">
      <alignment horizontal="left"/>
    </xf>
    <xf numFmtId="14" fontId="2" fillId="0" borderId="11" xfId="0" applyNumberFormat="1" applyFont="1" applyBorder="1" applyAlignment="1">
      <alignment horizontal="center"/>
    </xf>
    <xf numFmtId="0" fontId="0" fillId="0" borderId="11" xfId="0" applyBorder="1"/>
    <xf numFmtId="44" fontId="0" fillId="0" borderId="11" xfId="1" applyFont="1" applyFill="1" applyBorder="1" applyAlignment="1">
      <alignment horizontal="left"/>
    </xf>
    <xf numFmtId="44" fontId="0" fillId="0" borderId="11" xfId="1" applyFont="1" applyFill="1" applyBorder="1" applyAlignment="1"/>
    <xf numFmtId="44" fontId="2" fillId="0" borderId="11" xfId="1" applyFont="1" applyFill="1" applyBorder="1" applyAlignment="1"/>
    <xf numFmtId="0" fontId="0" fillId="0" borderId="11" xfId="0" applyBorder="1" applyAlignment="1">
      <alignment horizontal="center"/>
    </xf>
    <xf numFmtId="44" fontId="0" fillId="0" borderId="11" xfId="1" applyFont="1" applyFill="1" applyBorder="1" applyAlignment="1">
      <alignment horizontal="center"/>
    </xf>
    <xf numFmtId="0" fontId="4" fillId="0" borderId="11" xfId="1" applyNumberFormat="1" applyFont="1" applyFill="1" applyBorder="1" applyAlignment="1">
      <alignment horizontal="center"/>
    </xf>
    <xf numFmtId="0" fontId="0" fillId="0" borderId="11" xfId="1" applyNumberFormat="1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44" fontId="0" fillId="0" borderId="28" xfId="1" applyFont="1" applyFill="1" applyBorder="1" applyAlignment="1">
      <alignment horizontal="left"/>
    </xf>
    <xf numFmtId="44" fontId="2" fillId="0" borderId="29" xfId="1" applyFont="1" applyFill="1" applyBorder="1"/>
    <xf numFmtId="0" fontId="2" fillId="0" borderId="28" xfId="0" applyFont="1" applyBorder="1"/>
    <xf numFmtId="44" fontId="0" fillId="0" borderId="29" xfId="1" applyFont="1" applyFill="1" applyBorder="1" applyAlignment="1">
      <alignment horizontal="center"/>
    </xf>
    <xf numFmtId="44" fontId="0" fillId="0" borderId="25" xfId="1" applyFont="1" applyFill="1" applyBorder="1"/>
    <xf numFmtId="44" fontId="4" fillId="0" borderId="25" xfId="1" applyFont="1" applyFill="1" applyBorder="1"/>
    <xf numFmtId="44" fontId="0" fillId="0" borderId="28" xfId="1" applyFont="1" applyFill="1" applyBorder="1" applyAlignment="1">
      <alignment horizontal="center"/>
    </xf>
    <xf numFmtId="44" fontId="4" fillId="0" borderId="29" xfId="1" applyFont="1" applyFill="1" applyBorder="1"/>
    <xf numFmtId="44" fontId="2" fillId="0" borderId="29" xfId="1" applyFont="1" applyFill="1" applyBorder="1" applyAlignment="1">
      <alignment horizontal="center"/>
    </xf>
    <xf numFmtId="44" fontId="0" fillId="0" borderId="29" xfId="1" applyFont="1" applyFill="1" applyBorder="1"/>
    <xf numFmtId="44" fontId="2" fillId="0" borderId="24" xfId="1" applyFont="1" applyFill="1" applyBorder="1"/>
    <xf numFmtId="0" fontId="5" fillId="0" borderId="11" xfId="0" applyFont="1" applyBorder="1"/>
    <xf numFmtId="1" fontId="0" fillId="0" borderId="11" xfId="0" applyNumberFormat="1" applyBorder="1" applyAlignment="1">
      <alignment horizontal="center"/>
    </xf>
    <xf numFmtId="44" fontId="0" fillId="0" borderId="29" xfId="1" applyFont="1" applyBorder="1" applyAlignment="1">
      <alignment horizontal="center"/>
    </xf>
    <xf numFmtId="8" fontId="0" fillId="0" borderId="11" xfId="1" applyNumberFormat="1" applyFont="1" applyFill="1" applyBorder="1" applyAlignment="1">
      <alignment horizontal="left"/>
    </xf>
    <xf numFmtId="43" fontId="0" fillId="0" borderId="0" xfId="5" applyFont="1"/>
    <xf numFmtId="43" fontId="0" fillId="0" borderId="11" xfId="5" applyFont="1" applyBorder="1"/>
    <xf numFmtId="14" fontId="0" fillId="0" borderId="11" xfId="0" applyNumberFormat="1" applyBorder="1"/>
    <xf numFmtId="49" fontId="0" fillId="0" borderId="11" xfId="1" applyNumberFormat="1" applyFont="1" applyFill="1" applyBorder="1" applyAlignment="1"/>
    <xf numFmtId="49" fontId="2" fillId="0" borderId="11" xfId="0" applyNumberFormat="1" applyFont="1" applyBorder="1" applyAlignment="1">
      <alignment horizontal="left"/>
    </xf>
    <xf numFmtId="14" fontId="0" fillId="0" borderId="11" xfId="0" applyNumberFormat="1" applyBorder="1" applyAlignment="1">
      <alignment horizontal="left"/>
    </xf>
    <xf numFmtId="14" fontId="0" fillId="0" borderId="0" xfId="0" applyNumberFormat="1"/>
    <xf numFmtId="49" fontId="0" fillId="0" borderId="11" xfId="1" applyNumberFormat="1" applyFont="1" applyFill="1" applyBorder="1" applyAlignment="1">
      <alignment horizontal="left"/>
    </xf>
    <xf numFmtId="43" fontId="0" fillId="0" borderId="0" xfId="5" applyFont="1" applyBorder="1"/>
    <xf numFmtId="0" fontId="0" fillId="5" borderId="11" xfId="0" applyFill="1" applyBorder="1" applyAlignment="1">
      <alignment horizontal="left"/>
    </xf>
    <xf numFmtId="0" fontId="0" fillId="5" borderId="0" xfId="0" applyFill="1"/>
    <xf numFmtId="0" fontId="0" fillId="5" borderId="11" xfId="0" applyFill="1" applyBorder="1"/>
    <xf numFmtId="8" fontId="0" fillId="0" borderId="29" xfId="1" applyNumberFormat="1" applyFont="1" applyFill="1" applyBorder="1" applyAlignment="1">
      <alignment horizontal="center"/>
    </xf>
    <xf numFmtId="44" fontId="2" fillId="0" borderId="11" xfId="1" applyFont="1" applyBorder="1"/>
    <xf numFmtId="0" fontId="0" fillId="0" borderId="36" xfId="0" applyBorder="1" applyAlignment="1">
      <alignment horizontal="left"/>
    </xf>
    <xf numFmtId="44" fontId="2" fillId="0" borderId="36" xfId="1" applyFont="1" applyFill="1" applyBorder="1" applyAlignment="1">
      <alignment horizontal="left"/>
    </xf>
    <xf numFmtId="1" fontId="0" fillId="0" borderId="11" xfId="5" applyNumberFormat="1" applyFont="1" applyBorder="1" applyAlignment="1">
      <alignment horizontal="center"/>
    </xf>
    <xf numFmtId="49" fontId="2" fillId="5" borderId="11" xfId="0" applyNumberFormat="1" applyFont="1" applyFill="1" applyBorder="1" applyAlignment="1">
      <alignment horizontal="left"/>
    </xf>
    <xf numFmtId="165" fontId="0" fillId="0" borderId="11" xfId="1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center"/>
    </xf>
    <xf numFmtId="0" fontId="3" fillId="5" borderId="0" xfId="0" applyFont="1" applyFill="1"/>
    <xf numFmtId="0" fontId="1" fillId="5" borderId="0" xfId="0" applyFont="1" applyFill="1" applyAlignment="1">
      <alignment horizontal="center" vertical="center"/>
    </xf>
    <xf numFmtId="44" fontId="0" fillId="5" borderId="0" xfId="1" applyFont="1" applyFill="1"/>
    <xf numFmtId="0" fontId="2" fillId="5" borderId="0" xfId="0" applyFont="1" applyFill="1"/>
    <xf numFmtId="8" fontId="2" fillId="0" borderId="11" xfId="1" applyNumberFormat="1" applyFont="1" applyFill="1" applyBorder="1" applyAlignment="1">
      <alignment horizontal="left"/>
    </xf>
    <xf numFmtId="0" fontId="0" fillId="0" borderId="37" xfId="0" applyBorder="1" applyAlignment="1">
      <alignment horizontal="left"/>
    </xf>
    <xf numFmtId="44" fontId="2" fillId="0" borderId="37" xfId="1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43" fontId="0" fillId="0" borderId="13" xfId="5" applyFont="1" applyBorder="1"/>
    <xf numFmtId="0" fontId="0" fillId="0" borderId="14" xfId="0" applyBorder="1"/>
    <xf numFmtId="14" fontId="0" fillId="0" borderId="14" xfId="0" applyNumberFormat="1" applyBorder="1"/>
    <xf numFmtId="0" fontId="0" fillId="0" borderId="14" xfId="0" applyBorder="1" applyAlignment="1">
      <alignment horizontal="right"/>
    </xf>
    <xf numFmtId="43" fontId="0" fillId="4" borderId="37" xfId="5" applyFont="1" applyFill="1" applyBorder="1"/>
    <xf numFmtId="0" fontId="0" fillId="4" borderId="37" xfId="0" applyFill="1" applyBorder="1"/>
    <xf numFmtId="14" fontId="0" fillId="4" borderId="37" xfId="0" applyNumberFormat="1" applyFill="1" applyBorder="1"/>
    <xf numFmtId="0" fontId="0" fillId="4" borderId="37" xfId="0" applyFill="1" applyBorder="1" applyAlignment="1">
      <alignment horizontal="center"/>
    </xf>
    <xf numFmtId="43" fontId="0" fillId="0" borderId="40" xfId="5" applyFont="1" applyBorder="1"/>
    <xf numFmtId="0" fontId="0" fillId="0" borderId="41" xfId="0" applyBorder="1"/>
    <xf numFmtId="14" fontId="0" fillId="0" borderId="41" xfId="0" applyNumberFormat="1" applyBorder="1"/>
    <xf numFmtId="0" fontId="0" fillId="0" borderId="41" xfId="0" applyBorder="1" applyAlignment="1">
      <alignment horizontal="center"/>
    </xf>
    <xf numFmtId="43" fontId="0" fillId="0" borderId="41" xfId="5" applyFont="1" applyBorder="1"/>
    <xf numFmtId="43" fontId="0" fillId="6" borderId="39" xfId="0" applyNumberFormat="1" applyFill="1" applyBorder="1"/>
    <xf numFmtId="43" fontId="0" fillId="0" borderId="12" xfId="5" applyFont="1" applyBorder="1"/>
    <xf numFmtId="0" fontId="0" fillId="0" borderId="16" xfId="0" applyBorder="1"/>
    <xf numFmtId="0" fontId="0" fillId="0" borderId="16" xfId="0" applyBorder="1" applyAlignment="1">
      <alignment horizontal="right"/>
    </xf>
    <xf numFmtId="43" fontId="0" fillId="0" borderId="16" xfId="5" applyFont="1" applyBorder="1"/>
    <xf numFmtId="14" fontId="0" fillId="0" borderId="16" xfId="0" applyNumberFormat="1" applyBorder="1"/>
    <xf numFmtId="0" fontId="0" fillId="0" borderId="16" xfId="0" applyBorder="1" applyAlignment="1">
      <alignment horizontal="center"/>
    </xf>
    <xf numFmtId="43" fontId="0" fillId="6" borderId="33" xfId="0" applyNumberFormat="1" applyFill="1" applyBorder="1"/>
    <xf numFmtId="43" fontId="0" fillId="0" borderId="14" xfId="5" applyFont="1" applyBorder="1"/>
    <xf numFmtId="3" fontId="0" fillId="0" borderId="41" xfId="0" applyNumberFormat="1" applyBorder="1"/>
    <xf numFmtId="43" fontId="8" fillId="0" borderId="11" xfId="5" applyFont="1" applyBorder="1"/>
    <xf numFmtId="0" fontId="5" fillId="5" borderId="11" xfId="0" applyFont="1" applyFill="1" applyBorder="1"/>
    <xf numFmtId="44" fontId="2" fillId="5" borderId="11" xfId="1" applyFont="1" applyFill="1" applyBorder="1" applyAlignment="1">
      <alignment horizontal="left"/>
    </xf>
    <xf numFmtId="165" fontId="2" fillId="5" borderId="11" xfId="0" applyNumberFormat="1" applyFont="1" applyFill="1" applyBorder="1" applyAlignment="1">
      <alignment horizontal="center"/>
    </xf>
    <xf numFmtId="44" fontId="3" fillId="5" borderId="0" xfId="1" applyFont="1" applyFill="1"/>
    <xf numFmtId="44" fontId="5" fillId="5" borderId="0" xfId="1" applyFont="1" applyFill="1"/>
    <xf numFmtId="16" fontId="0" fillId="0" borderId="11" xfId="0" applyNumberFormat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1" fillId="8" borderId="17" xfId="0" applyFont="1" applyFill="1" applyBorder="1" applyAlignment="1">
      <alignment vertical="center"/>
    </xf>
    <xf numFmtId="0" fontId="1" fillId="8" borderId="18" xfId="0" applyFont="1" applyFill="1" applyBorder="1" applyAlignment="1">
      <alignment horizontal="left" vertical="center"/>
    </xf>
    <xf numFmtId="0" fontId="1" fillId="8" borderId="19" xfId="0" applyFont="1" applyFill="1" applyBorder="1" applyAlignment="1">
      <alignment horizontal="left" vertical="center" wrapText="1"/>
    </xf>
    <xf numFmtId="0" fontId="1" fillId="8" borderId="19" xfId="0" applyFont="1" applyFill="1" applyBorder="1" applyAlignment="1">
      <alignment horizontal="left" vertical="center"/>
    </xf>
    <xf numFmtId="0" fontId="9" fillId="8" borderId="1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vertical="center" wrapText="1"/>
    </xf>
    <xf numFmtId="49" fontId="1" fillId="8" borderId="19" xfId="0" applyNumberFormat="1" applyFont="1" applyFill="1" applyBorder="1" applyAlignment="1">
      <alignment horizontal="left" vertical="center"/>
    </xf>
    <xf numFmtId="44" fontId="1" fillId="8" borderId="19" xfId="1" applyFont="1" applyFill="1" applyBorder="1" applyAlignment="1">
      <alignment horizontal="left" vertical="center"/>
    </xf>
    <xf numFmtId="0" fontId="1" fillId="8" borderId="17" xfId="0" applyFont="1" applyFill="1" applyBorder="1" applyAlignment="1">
      <alignment horizontal="left" vertical="center"/>
    </xf>
    <xf numFmtId="0" fontId="1" fillId="8" borderId="26" xfId="0" applyFont="1" applyFill="1" applyBorder="1" applyAlignment="1">
      <alignment horizontal="left" vertical="center"/>
    </xf>
    <xf numFmtId="44" fontId="1" fillId="8" borderId="19" xfId="1" applyFont="1" applyFill="1" applyBorder="1" applyAlignment="1">
      <alignment vertical="center" wrapText="1"/>
    </xf>
    <xf numFmtId="44" fontId="1" fillId="8" borderId="27" xfId="1" applyFont="1" applyFill="1" applyBorder="1" applyAlignment="1">
      <alignment vertical="center"/>
    </xf>
    <xf numFmtId="1" fontId="1" fillId="8" borderId="26" xfId="5" applyNumberFormat="1" applyFont="1" applyFill="1" applyBorder="1" applyAlignment="1">
      <alignment horizontal="center" vertical="center"/>
    </xf>
    <xf numFmtId="1" fontId="1" fillId="8" borderId="19" xfId="5" applyNumberFormat="1" applyFont="1" applyFill="1" applyBorder="1" applyAlignment="1">
      <alignment horizontal="center" vertical="center" wrapText="1"/>
    </xf>
    <xf numFmtId="1" fontId="1" fillId="8" borderId="19" xfId="0" applyNumberFormat="1" applyFont="1" applyFill="1" applyBorder="1" applyAlignment="1">
      <alignment horizontal="center" vertical="center" wrapText="1"/>
    </xf>
    <xf numFmtId="165" fontId="9" fillId="8" borderId="19" xfId="0" applyNumberFormat="1" applyFont="1" applyFill="1" applyBorder="1" applyAlignment="1">
      <alignment horizontal="center" vertical="center" wrapText="1"/>
    </xf>
    <xf numFmtId="44" fontId="1" fillId="8" borderId="27" xfId="1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/>
    </xf>
    <xf numFmtId="44" fontId="1" fillId="8" borderId="26" xfId="1" applyFont="1" applyFill="1" applyBorder="1" applyAlignment="1">
      <alignment horizontal="center" vertical="center" wrapText="1"/>
    </xf>
    <xf numFmtId="0" fontId="1" fillId="8" borderId="17" xfId="1" applyNumberFormat="1" applyFont="1" applyFill="1" applyBorder="1" applyAlignment="1">
      <alignment horizontal="center" vertical="center" wrapText="1"/>
    </xf>
    <xf numFmtId="44" fontId="9" fillId="8" borderId="27" xfId="1" applyFont="1" applyFill="1" applyBorder="1" applyAlignment="1">
      <alignment horizontal="center" vertical="center"/>
    </xf>
    <xf numFmtId="44" fontId="9" fillId="8" borderId="21" xfId="1" applyFont="1" applyFill="1" applyBorder="1" applyAlignment="1">
      <alignment vertical="center"/>
    </xf>
    <xf numFmtId="44" fontId="1" fillId="8" borderId="17" xfId="1" applyFont="1" applyFill="1" applyBorder="1" applyAlignment="1">
      <alignment vertical="center"/>
    </xf>
    <xf numFmtId="44" fontId="1" fillId="8" borderId="34" xfId="1" applyFont="1" applyFill="1" applyBorder="1" applyAlignment="1">
      <alignment vertical="center"/>
    </xf>
    <xf numFmtId="0" fontId="1" fillId="8" borderId="0" xfId="0" applyFont="1" applyFill="1" applyAlignment="1">
      <alignment horizontal="center" vertical="center"/>
    </xf>
    <xf numFmtId="49" fontId="1" fillId="8" borderId="23" xfId="1" applyNumberFormat="1" applyFont="1" applyFill="1" applyBorder="1" applyAlignment="1">
      <alignment vertical="center"/>
    </xf>
    <xf numFmtId="44" fontId="1" fillId="8" borderId="21" xfId="1" applyFont="1" applyFill="1" applyBorder="1" applyAlignment="1">
      <alignment horizontal="center" vertical="center" wrapText="1"/>
    </xf>
    <xf numFmtId="44" fontId="1" fillId="8" borderId="19" xfId="1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14" fontId="1" fillId="8" borderId="22" xfId="0" applyNumberFormat="1" applyFont="1" applyFill="1" applyBorder="1" applyAlignment="1">
      <alignment horizontal="left" vertical="center" wrapText="1"/>
    </xf>
    <xf numFmtId="0" fontId="1" fillId="8" borderId="21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left" vertical="center"/>
    </xf>
    <xf numFmtId="44" fontId="3" fillId="8" borderId="0" xfId="1" applyFont="1" applyFill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44" fontId="3" fillId="7" borderId="2" xfId="1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7" borderId="7" xfId="0" applyFont="1" applyFill="1" applyBorder="1" applyAlignment="1">
      <alignment horizontal="right"/>
    </xf>
    <xf numFmtId="0" fontId="3" fillId="7" borderId="3" xfId="0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44" fontId="3" fillId="7" borderId="0" xfId="1" applyFont="1" applyFill="1"/>
    <xf numFmtId="166" fontId="1" fillId="8" borderId="19" xfId="0" applyNumberFormat="1" applyFont="1" applyFill="1" applyBorder="1" applyAlignment="1">
      <alignment horizontal="left" vertical="center" wrapText="1"/>
    </xf>
    <xf numFmtId="166" fontId="2" fillId="5" borderId="11" xfId="0" applyNumberFormat="1" applyFont="1" applyFill="1" applyBorder="1" applyAlignment="1">
      <alignment horizontal="left"/>
    </xf>
    <xf numFmtId="166" fontId="2" fillId="0" borderId="37" xfId="0" applyNumberFormat="1" applyFon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6" fontId="2" fillId="0" borderId="36" xfId="0" applyNumberFormat="1" applyFont="1" applyBorder="1" applyAlignment="1">
      <alignment horizontal="left"/>
    </xf>
    <xf numFmtId="166" fontId="0" fillId="5" borderId="0" xfId="0" applyNumberFormat="1" applyFill="1" applyAlignment="1">
      <alignment horizontal="left"/>
    </xf>
    <xf numFmtId="1" fontId="0" fillId="0" borderId="11" xfId="0" applyNumberFormat="1" applyBorder="1" applyAlignment="1">
      <alignment horizontal="left"/>
    </xf>
    <xf numFmtId="0" fontId="3" fillId="7" borderId="44" xfId="0" applyFont="1" applyFill="1" applyBorder="1"/>
    <xf numFmtId="0" fontId="3" fillId="7" borderId="45" xfId="0" applyFont="1" applyFill="1" applyBorder="1"/>
    <xf numFmtId="0" fontId="0" fillId="0" borderId="11" xfId="0" applyBorder="1" applyAlignment="1">
      <alignment horizontal="left" wrapText="1"/>
    </xf>
    <xf numFmtId="0" fontId="0" fillId="5" borderId="11" xfId="0" applyFill="1" applyBorder="1" applyAlignment="1">
      <alignment horizontal="center"/>
    </xf>
    <xf numFmtId="165" fontId="2" fillId="5" borderId="11" xfId="0" applyNumberFormat="1" applyFont="1" applyFill="1" applyBorder="1" applyAlignment="1">
      <alignment horizontal="left"/>
    </xf>
    <xf numFmtId="8" fontId="2" fillId="5" borderId="11" xfId="1" applyNumberFormat="1" applyFont="1" applyFill="1" applyBorder="1" applyAlignment="1">
      <alignment horizontal="center"/>
    </xf>
    <xf numFmtId="0" fontId="5" fillId="7" borderId="0" xfId="0" applyFont="1" applyFill="1"/>
    <xf numFmtId="49" fontId="0" fillId="0" borderId="11" xfId="0" applyNumberFormat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11" fillId="8" borderId="4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/>
    </xf>
    <xf numFmtId="8" fontId="0" fillId="0" borderId="11" xfId="1" applyNumberFormat="1" applyFont="1" applyFill="1" applyBorder="1" applyAlignment="1"/>
    <xf numFmtId="43" fontId="2" fillId="6" borderId="46" xfId="0" applyNumberFormat="1" applyFont="1" applyFill="1" applyBorder="1"/>
    <xf numFmtId="43" fontId="0" fillId="6" borderId="47" xfId="0" applyNumberFormat="1" applyFill="1" applyBorder="1"/>
    <xf numFmtId="8" fontId="2" fillId="0" borderId="11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25" xfId="0" applyBorder="1" applyAlignment="1">
      <alignment horizontal="center"/>
    </xf>
    <xf numFmtId="44" fontId="13" fillId="0" borderId="11" xfId="1" applyFont="1" applyFill="1" applyBorder="1" applyAlignment="1">
      <alignment horizontal="left"/>
    </xf>
    <xf numFmtId="8" fontId="13" fillId="0" borderId="11" xfId="1" applyNumberFormat="1" applyFont="1" applyFill="1" applyBorder="1" applyAlignment="1">
      <alignment horizontal="center"/>
    </xf>
    <xf numFmtId="165" fontId="13" fillId="0" borderId="11" xfId="0" applyNumberFormat="1" applyFont="1" applyBorder="1" applyAlignment="1">
      <alignment horizontal="left"/>
    </xf>
    <xf numFmtId="165" fontId="14" fillId="0" borderId="11" xfId="0" applyNumberFormat="1" applyFont="1" applyBorder="1" applyAlignment="1">
      <alignment horizontal="center"/>
    </xf>
    <xf numFmtId="0" fontId="11" fillId="8" borderId="43" xfId="0" applyFont="1" applyFill="1" applyBorder="1" applyAlignment="1">
      <alignment horizontal="center" vertical="center"/>
    </xf>
    <xf numFmtId="44" fontId="11" fillId="8" borderId="43" xfId="1" applyFont="1" applyFill="1" applyBorder="1" applyAlignment="1">
      <alignment horizontal="center" wrapText="1"/>
    </xf>
    <xf numFmtId="44" fontId="11" fillId="8" borderId="43" xfId="1" applyFont="1" applyFill="1" applyBorder="1" applyAlignment="1">
      <alignment horizontal="center" vertical="center" wrapText="1"/>
    </xf>
    <xf numFmtId="165" fontId="11" fillId="8" borderId="43" xfId="0" applyNumberFormat="1" applyFont="1" applyFill="1" applyBorder="1" applyAlignment="1">
      <alignment horizontal="center" vertical="center" wrapText="1"/>
    </xf>
    <xf numFmtId="0" fontId="11" fillId="8" borderId="43" xfId="0" applyFont="1" applyFill="1" applyBorder="1" applyAlignment="1">
      <alignment horizontal="center" vertical="center" wrapText="1"/>
    </xf>
    <xf numFmtId="0" fontId="15" fillId="8" borderId="42" xfId="0" applyFont="1" applyFill="1" applyBorder="1" applyAlignment="1">
      <alignment horizontal="center" vertical="center" wrapText="1"/>
    </xf>
    <xf numFmtId="0" fontId="0" fillId="0" borderId="11" xfId="1" applyNumberFormat="1" applyFont="1" applyFill="1" applyBorder="1" applyAlignment="1">
      <alignment horizontal="left"/>
    </xf>
    <xf numFmtId="49" fontId="2" fillId="0" borderId="37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0" fontId="10" fillId="0" borderId="1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2" fillId="0" borderId="11" xfId="0" applyFont="1" applyBorder="1"/>
    <xf numFmtId="0" fontId="0" fillId="0" borderId="28" xfId="1" applyNumberFormat="1" applyFont="1" applyFill="1" applyBorder="1" applyAlignment="1">
      <alignment horizontal="center"/>
    </xf>
    <xf numFmtId="44" fontId="1" fillId="8" borderId="26" xfId="1" applyFont="1" applyFill="1" applyBorder="1" applyAlignment="1">
      <alignment horizontal="left" vertical="center"/>
    </xf>
    <xf numFmtId="44" fontId="2" fillId="0" borderId="49" xfId="1" applyFont="1" applyFill="1" applyBorder="1" applyAlignment="1">
      <alignment horizontal="center"/>
    </xf>
    <xf numFmtId="0" fontId="10" fillId="0" borderId="24" xfId="0" applyFont="1" applyBorder="1" applyAlignment="1">
      <alignment vertical="center"/>
    </xf>
    <xf numFmtId="14" fontId="2" fillId="0" borderId="36" xfId="0" applyNumberFormat="1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14" fontId="2" fillId="0" borderId="36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/>
    <xf numFmtId="0" fontId="0" fillId="0" borderId="51" xfId="0" applyBorder="1" applyAlignment="1">
      <alignment horizontal="left"/>
    </xf>
    <xf numFmtId="0" fontId="5" fillId="0" borderId="37" xfId="0" applyFont="1" applyBorder="1"/>
    <xf numFmtId="44" fontId="2" fillId="0" borderId="51" xfId="1" applyFont="1" applyFill="1" applyBorder="1" applyAlignment="1">
      <alignment horizontal="left"/>
    </xf>
    <xf numFmtId="166" fontId="2" fillId="0" borderId="51" xfId="0" applyNumberFormat="1" applyFont="1" applyBorder="1" applyAlignment="1">
      <alignment horizontal="left"/>
    </xf>
    <xf numFmtId="49" fontId="0" fillId="0" borderId="37" xfId="1" applyNumberFormat="1" applyFont="1" applyFill="1" applyBorder="1" applyAlignment="1">
      <alignment horizontal="left"/>
    </xf>
    <xf numFmtId="49" fontId="0" fillId="0" borderId="37" xfId="1" applyNumberFormat="1" applyFont="1" applyFill="1" applyBorder="1" applyAlignment="1"/>
    <xf numFmtId="44" fontId="0" fillId="0" borderId="37" xfId="1" applyFont="1" applyFill="1" applyBorder="1" applyAlignment="1"/>
    <xf numFmtId="44" fontId="2" fillId="0" borderId="37" xfId="1" applyFont="1" applyFill="1" applyBorder="1" applyAlignment="1"/>
    <xf numFmtId="44" fontId="0" fillId="0" borderId="52" xfId="1" applyFont="1" applyBorder="1" applyAlignment="1">
      <alignment horizontal="center"/>
    </xf>
    <xf numFmtId="1" fontId="0" fillId="0" borderId="37" xfId="5" applyNumberFormat="1" applyFont="1" applyBorder="1" applyAlignment="1">
      <alignment horizontal="center"/>
    </xf>
    <xf numFmtId="44" fontId="2" fillId="0" borderId="52" xfId="1" applyFont="1" applyFill="1" applyBorder="1"/>
    <xf numFmtId="0" fontId="2" fillId="0" borderId="53" xfId="0" applyFont="1" applyBorder="1"/>
    <xf numFmtId="0" fontId="0" fillId="0" borderId="37" xfId="1" applyNumberFormat="1" applyFont="1" applyFill="1" applyBorder="1" applyAlignment="1">
      <alignment horizontal="center"/>
    </xf>
    <xf numFmtId="44" fontId="0" fillId="0" borderId="52" xfId="1" applyFont="1" applyFill="1" applyBorder="1" applyAlignment="1">
      <alignment horizontal="center"/>
    </xf>
    <xf numFmtId="44" fontId="0" fillId="0" borderId="53" xfId="1" applyFont="1" applyFill="1" applyBorder="1" applyAlignment="1">
      <alignment horizontal="left"/>
    </xf>
    <xf numFmtId="44" fontId="4" fillId="0" borderId="52" xfId="1" applyFont="1" applyFill="1" applyBorder="1"/>
    <xf numFmtId="44" fontId="4" fillId="0" borderId="54" xfId="1" applyFont="1" applyFill="1" applyBorder="1"/>
    <xf numFmtId="0" fontId="4" fillId="0" borderId="37" xfId="1" applyNumberFormat="1" applyFont="1" applyFill="1" applyBorder="1" applyAlignment="1">
      <alignment horizontal="center"/>
    </xf>
    <xf numFmtId="44" fontId="2" fillId="0" borderId="38" xfId="1" applyFont="1" applyFill="1" applyBorder="1"/>
    <xf numFmtId="0" fontId="0" fillId="0" borderId="37" xfId="0" applyBorder="1" applyAlignment="1">
      <alignment horizontal="center"/>
    </xf>
    <xf numFmtId="44" fontId="2" fillId="0" borderId="52" xfId="1" applyFont="1" applyFill="1" applyBorder="1" applyAlignment="1">
      <alignment horizontal="center"/>
    </xf>
    <xf numFmtId="44" fontId="0" fillId="0" borderId="53" xfId="1" applyFont="1" applyFill="1" applyBorder="1" applyAlignment="1">
      <alignment horizontal="center"/>
    </xf>
    <xf numFmtId="44" fontId="0" fillId="0" borderId="52" xfId="1" applyFont="1" applyFill="1" applyBorder="1"/>
    <xf numFmtId="44" fontId="0" fillId="0" borderId="54" xfId="1" applyFont="1" applyFill="1" applyBorder="1"/>
    <xf numFmtId="44" fontId="0" fillId="0" borderId="37" xfId="1" applyFont="1" applyFill="1" applyBorder="1" applyAlignment="1">
      <alignment horizontal="center"/>
    </xf>
    <xf numFmtId="14" fontId="0" fillId="0" borderId="37" xfId="0" applyNumberFormat="1" applyBorder="1" applyAlignment="1">
      <alignment horizontal="left"/>
    </xf>
    <xf numFmtId="0" fontId="0" fillId="0" borderId="55" xfId="0" applyBorder="1"/>
    <xf numFmtId="0" fontId="0" fillId="0" borderId="55" xfId="0" applyBorder="1" applyAlignment="1">
      <alignment horizontal="left"/>
    </xf>
    <xf numFmtId="0" fontId="5" fillId="0" borderId="55" xfId="0" applyFont="1" applyBorder="1"/>
    <xf numFmtId="49" fontId="2" fillId="0" borderId="55" xfId="0" applyNumberFormat="1" applyFont="1" applyBorder="1" applyAlignment="1">
      <alignment horizontal="left"/>
    </xf>
    <xf numFmtId="44" fontId="2" fillId="0" borderId="55" xfId="1" applyFont="1" applyFill="1" applyBorder="1" applyAlignment="1">
      <alignment horizontal="left"/>
    </xf>
    <xf numFmtId="166" fontId="2" fillId="0" borderId="55" xfId="0" applyNumberFormat="1" applyFont="1" applyBorder="1" applyAlignment="1">
      <alignment horizontal="left"/>
    </xf>
    <xf numFmtId="0" fontId="10" fillId="0" borderId="55" xfId="0" applyFont="1" applyBorder="1" applyAlignment="1">
      <alignment vertical="center"/>
    </xf>
    <xf numFmtId="44" fontId="0" fillId="0" borderId="55" xfId="1" applyFont="1" applyFill="1" applyBorder="1" applyAlignment="1">
      <alignment horizontal="left"/>
    </xf>
    <xf numFmtId="49" fontId="0" fillId="0" borderId="55" xfId="1" applyNumberFormat="1" applyFont="1" applyFill="1" applyBorder="1" applyAlignment="1"/>
    <xf numFmtId="44" fontId="0" fillId="0" borderId="55" xfId="1" applyFont="1" applyFill="1" applyBorder="1" applyAlignment="1"/>
    <xf numFmtId="44" fontId="2" fillId="0" borderId="55" xfId="1" applyFont="1" applyFill="1" applyBorder="1" applyAlignment="1"/>
    <xf numFmtId="44" fontId="0" fillId="0" borderId="49" xfId="1" applyFont="1" applyBorder="1" applyAlignment="1">
      <alignment horizontal="center"/>
    </xf>
    <xf numFmtId="1" fontId="0" fillId="0" borderId="55" xfId="5" applyNumberFormat="1" applyFont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165" fontId="0" fillId="0" borderId="55" xfId="1" applyNumberFormat="1" applyFont="1" applyFill="1" applyBorder="1" applyAlignment="1">
      <alignment horizontal="center"/>
    </xf>
    <xf numFmtId="44" fontId="2" fillId="0" borderId="49" xfId="1" applyFont="1" applyFill="1" applyBorder="1"/>
    <xf numFmtId="0" fontId="2" fillId="0" borderId="48" xfId="0" applyFont="1" applyBorder="1"/>
    <xf numFmtId="0" fontId="0" fillId="0" borderId="55" xfId="1" applyNumberFormat="1" applyFont="1" applyFill="1" applyBorder="1" applyAlignment="1">
      <alignment horizontal="center"/>
    </xf>
    <xf numFmtId="44" fontId="0" fillId="0" borderId="49" xfId="1" applyFont="1" applyFill="1" applyBorder="1" applyAlignment="1">
      <alignment horizontal="center"/>
    </xf>
    <xf numFmtId="44" fontId="0" fillId="0" borderId="48" xfId="1" applyFont="1" applyFill="1" applyBorder="1" applyAlignment="1">
      <alignment horizontal="left"/>
    </xf>
    <xf numFmtId="44" fontId="4" fillId="0" borderId="49" xfId="1" applyFont="1" applyFill="1" applyBorder="1"/>
    <xf numFmtId="44" fontId="4" fillId="0" borderId="56" xfId="1" applyFont="1" applyFill="1" applyBorder="1"/>
    <xf numFmtId="0" fontId="0" fillId="0" borderId="55" xfId="0" applyBorder="1" applyAlignment="1">
      <alignment horizontal="center"/>
    </xf>
    <xf numFmtId="44" fontId="2" fillId="0" borderId="50" xfId="1" applyFont="1" applyFill="1" applyBorder="1"/>
    <xf numFmtId="44" fontId="0" fillId="0" borderId="48" xfId="1" applyFont="1" applyFill="1" applyBorder="1" applyAlignment="1">
      <alignment horizontal="center"/>
    </xf>
    <xf numFmtId="44" fontId="0" fillId="0" borderId="49" xfId="1" applyFont="1" applyFill="1" applyBorder="1"/>
    <xf numFmtId="44" fontId="0" fillId="0" borderId="56" xfId="1" applyFont="1" applyFill="1" applyBorder="1"/>
    <xf numFmtId="44" fontId="0" fillId="0" borderId="55" xfId="1" applyFont="1" applyFill="1" applyBorder="1" applyAlignment="1">
      <alignment horizontal="center"/>
    </xf>
    <xf numFmtId="14" fontId="0" fillId="0" borderId="55" xfId="0" applyNumberFormat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55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4" fontId="0" fillId="0" borderId="11" xfId="1" applyNumberFormat="1" applyFont="1" applyFill="1" applyBorder="1" applyAlignment="1">
      <alignment horizontal="center"/>
    </xf>
    <xf numFmtId="8" fontId="13" fillId="0" borderId="11" xfId="1" applyNumberFormat="1" applyFont="1" applyFill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44" fontId="17" fillId="0" borderId="11" xfId="1" applyFont="1" applyFill="1" applyBorder="1" applyAlignment="1">
      <alignment horizontal="left"/>
    </xf>
    <xf numFmtId="8" fontId="17" fillId="0" borderId="11" xfId="1" applyNumberFormat="1" applyFont="1" applyFill="1" applyBorder="1" applyAlignment="1">
      <alignment horizontal="center"/>
    </xf>
    <xf numFmtId="165" fontId="17" fillId="0" borderId="11" xfId="0" applyNumberFormat="1" applyFont="1" applyBorder="1" applyAlignment="1">
      <alignment horizontal="left"/>
    </xf>
    <xf numFmtId="165" fontId="18" fillId="0" borderId="11" xfId="0" applyNumberFormat="1" applyFont="1" applyBorder="1" applyAlignment="1">
      <alignment horizontal="center"/>
    </xf>
    <xf numFmtId="8" fontId="17" fillId="0" borderId="11" xfId="1" applyNumberFormat="1" applyFont="1" applyFill="1" applyBorder="1" applyAlignment="1">
      <alignment horizontal="left"/>
    </xf>
    <xf numFmtId="0" fontId="5" fillId="0" borderId="24" xfId="0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3" fillId="0" borderId="11" xfId="0" applyNumberFormat="1" applyFont="1" applyBorder="1" applyAlignment="1">
      <alignment horizontal="center"/>
    </xf>
    <xf numFmtId="0" fontId="19" fillId="0" borderId="57" xfId="0" applyFont="1" applyBorder="1" applyAlignment="1">
      <alignment horizontal="left" vertical="center"/>
    </xf>
    <xf numFmtId="0" fontId="5" fillId="4" borderId="37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16" fontId="0" fillId="0" borderId="55" xfId="0" applyNumberForma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0" fillId="0" borderId="25" xfId="0" applyFill="1" applyBorder="1" applyAlignment="1">
      <alignment horizontal="center"/>
    </xf>
    <xf numFmtId="44" fontId="21" fillId="0" borderId="11" xfId="1" applyFont="1" applyFill="1" applyBorder="1" applyAlignment="1">
      <alignment horizontal="left"/>
    </xf>
    <xf numFmtId="8" fontId="21" fillId="0" borderId="11" xfId="1" applyNumberFormat="1" applyFont="1" applyFill="1" applyBorder="1" applyAlignment="1">
      <alignment horizontal="center"/>
    </xf>
    <xf numFmtId="165" fontId="21" fillId="0" borderId="11" xfId="0" applyNumberFormat="1" applyFont="1" applyFill="1" applyBorder="1" applyAlignment="1">
      <alignment horizontal="left"/>
    </xf>
    <xf numFmtId="165" fontId="22" fillId="0" borderId="11" xfId="0" applyNumberFormat="1" applyFont="1" applyFill="1" applyBorder="1" applyAlignment="1">
      <alignment horizontal="center"/>
    </xf>
    <xf numFmtId="0" fontId="0" fillId="0" borderId="36" xfId="0" applyFill="1" applyBorder="1" applyAlignment="1">
      <alignment horizontal="left"/>
    </xf>
    <xf numFmtId="0" fontId="0" fillId="0" borderId="36" xfId="0" applyFont="1" applyFill="1" applyBorder="1" applyAlignment="1">
      <alignment horizontal="center"/>
    </xf>
    <xf numFmtId="0" fontId="20" fillId="0" borderId="36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0" fillId="0" borderId="58" xfId="0" applyFill="1" applyBorder="1" applyAlignment="1">
      <alignment horizontal="center"/>
    </xf>
    <xf numFmtId="44" fontId="21" fillId="0" borderId="36" xfId="1" applyFont="1" applyFill="1" applyBorder="1" applyAlignment="1">
      <alignment horizontal="left"/>
    </xf>
    <xf numFmtId="8" fontId="21" fillId="0" borderId="36" xfId="1" applyNumberFormat="1" applyFont="1" applyFill="1" applyBorder="1" applyAlignment="1">
      <alignment horizontal="center"/>
    </xf>
    <xf numFmtId="165" fontId="21" fillId="0" borderId="36" xfId="0" applyNumberFormat="1" applyFont="1" applyFill="1" applyBorder="1" applyAlignment="1">
      <alignment horizontal="left"/>
    </xf>
    <xf numFmtId="165" fontId="22" fillId="0" borderId="36" xfId="0" applyNumberFormat="1" applyFont="1" applyFill="1" applyBorder="1" applyAlignment="1">
      <alignment horizontal="center"/>
    </xf>
    <xf numFmtId="8" fontId="4" fillId="0" borderId="29" xfId="1" applyNumberFormat="1" applyFont="1" applyFill="1" applyBorder="1"/>
    <xf numFmtId="0" fontId="9" fillId="11" borderId="19" xfId="0" applyFont="1" applyFill="1" applyBorder="1" applyAlignment="1">
      <alignment horizontal="left" vertical="center"/>
    </xf>
    <xf numFmtId="49" fontId="1" fillId="11" borderId="19" xfId="1" applyNumberFormat="1" applyFont="1" applyFill="1" applyBorder="1" applyAlignment="1">
      <alignment horizontal="left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9" fillId="11" borderId="19" xfId="1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164" fontId="3" fillId="7" borderId="14" xfId="0" applyNumberFormat="1" applyFont="1" applyFill="1" applyBorder="1" applyAlignment="1">
      <alignment horizontal="center"/>
    </xf>
    <xf numFmtId="44" fontId="3" fillId="7" borderId="15" xfId="1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/>
    </xf>
    <xf numFmtId="0" fontId="0" fillId="0" borderId="41" xfId="0" applyBorder="1" applyAlignment="1">
      <alignment horizontal="right"/>
    </xf>
    <xf numFmtId="0" fontId="0" fillId="0" borderId="41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16" xfId="5" applyFont="1" applyBorder="1" applyAlignment="1">
      <alignment horizontal="center" wrapText="1"/>
    </xf>
  </cellXfs>
  <cellStyles count="6">
    <cellStyle name="Millares" xfId="5" builtinId="3"/>
    <cellStyle name="Moneda" xfId="1" builtinId="4"/>
    <cellStyle name="Moneda 2" xfId="3"/>
    <cellStyle name="Normal" xfId="0" builtinId="0"/>
    <cellStyle name="Normal 2" xfId="4"/>
    <cellStyle name="Normal 3" xfId="2"/>
  </cellStyles>
  <dxfs count="672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1540A]dd\ mmmm\,\ yyyy;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1540A]dd\ mmmm\,\ yyyy;@"/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1540A]dd\ mmmm\,\ yyyy;@"/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#,##0.00;[Red]\-&quot;$&quot;#,##0.0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165" formatCode="[$-1540A]dd\ mmmm\,\ yyyy;@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3CC33"/>
        </patternFill>
      </fill>
    </dxf>
    <dxf>
      <fill>
        <patternFill>
          <bgColor rgb="FF0066FF"/>
        </patternFill>
      </fill>
    </dxf>
    <dxf>
      <fill>
        <patternFill>
          <bgColor rgb="FFFF0066"/>
        </patternFill>
      </fill>
    </dxf>
    <dxf>
      <fill>
        <patternFill>
          <bgColor rgb="FFCCCC00"/>
        </patternFill>
      </fill>
    </dxf>
    <dxf>
      <fill>
        <patternFill>
          <bgColor rgb="FFCCCCFF"/>
        </patternFill>
      </fill>
    </dxf>
    <dxf>
      <fill>
        <patternFill>
          <bgColor rgb="FF66CCFF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CC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CFF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99CC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3CC3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3CC33"/>
        </patternFill>
      </fill>
    </dxf>
    <dxf>
      <fill>
        <patternFill>
          <bgColor rgb="FFCCCCFF"/>
        </patternFill>
      </fill>
    </dxf>
    <dxf>
      <fill>
        <patternFill>
          <bgColor rgb="FF66CCFF"/>
        </patternFill>
      </fill>
    </dxf>
    <dxf>
      <fill>
        <patternFill>
          <bgColor rgb="FFFF7C80"/>
        </patternFill>
      </fill>
    </dxf>
    <dxf>
      <fill>
        <patternFill>
          <bgColor rgb="FF0066FF"/>
        </patternFill>
      </fill>
    </dxf>
    <dxf>
      <fill>
        <patternFill>
          <bgColor rgb="FFFF0066"/>
        </patternFill>
      </fill>
    </dxf>
    <dxf>
      <fill>
        <patternFill>
          <bgColor rgb="FFCCCC00"/>
        </patternFill>
      </fill>
    </dxf>
    <dxf>
      <fill>
        <patternFill>
          <bgColor rgb="FFFFCC66"/>
        </patternFill>
      </fill>
    </dxf>
    <dxf>
      <fill>
        <patternFill>
          <bgColor rgb="FF0066FF"/>
        </patternFill>
      </fill>
    </dxf>
    <dxf>
      <fill>
        <patternFill>
          <bgColor rgb="FFFF0066"/>
        </patternFill>
      </fill>
    </dxf>
    <dxf>
      <fill>
        <patternFill>
          <bgColor rgb="FFCCCC00"/>
        </patternFill>
      </fill>
    </dxf>
    <dxf>
      <fill>
        <patternFill>
          <bgColor rgb="FFCCCCFF"/>
        </patternFill>
      </fill>
    </dxf>
    <dxf>
      <fill>
        <patternFill>
          <bgColor rgb="FF66CCFF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7C80"/>
      <color rgb="FFFF99FF"/>
      <color rgb="FFCCCCFF"/>
      <color rgb="FF33CC33"/>
      <color rgb="FFFF3300"/>
      <color rgb="FFFFCC66"/>
      <color rgb="FFCCCC00"/>
      <color rgb="FFFF0066"/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M48" totalsRowShown="0" headerRowDxfId="6652" dataDxfId="6651" tableBorderDxfId="6650">
  <sortState ref="A2:M35">
    <sortCondition ref="J2:J34"/>
  </sortState>
  <tableColumns count="13">
    <tableColumn id="1" name="PUERTO / ADUANA" dataDxfId="6649"/>
    <tableColumn id="2" name="ITEM" dataDxfId="6648"/>
    <tableColumn id="3" name="PROVEEDOR" dataDxfId="6647"/>
    <tableColumn id="13" name="PO:" dataDxfId="6646"/>
    <tableColumn id="4" name="No. FACTURA" dataDxfId="6645"/>
    <tableColumn id="5" name="INCOTERM" dataDxfId="6644"/>
    <tableColumn id="6" name=" VALOR FACTURA " dataDxfId="6643" dataCellStyle="Moneda"/>
    <tableColumn id="15" name="MONEDA" dataDxfId="6642" dataCellStyle="Moneda"/>
    <tableColumn id="8" name="ETD ORIGEN" dataDxfId="6641"/>
    <tableColumn id="9" name="ETA ADUANA" dataDxfId="6640"/>
    <tableColumn id="10" name="STATUS" dataDxfId="6639"/>
    <tableColumn id="11" name="ETA PLANTA" dataDxfId="6638"/>
    <tableColumn id="12" name="COMENTARIOS" dataDxfId="663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7"/>
  <sheetViews>
    <sheetView workbookViewId="0">
      <selection activeCell="C10" sqref="C10"/>
    </sheetView>
  </sheetViews>
  <sheetFormatPr baseColWidth="10" defaultRowHeight="15"/>
  <cols>
    <col min="5" max="5" width="28.85546875" bestFit="1" customWidth="1"/>
    <col min="6" max="6" width="15.140625" bestFit="1" customWidth="1"/>
    <col min="7" max="7" width="16.140625" bestFit="1" customWidth="1"/>
  </cols>
  <sheetData>
    <row r="1" spans="1:101" s="1" customFormat="1" ht="30.75" thickBot="1">
      <c r="A1" s="4" t="s">
        <v>0</v>
      </c>
      <c r="B1" s="5" t="s">
        <v>47</v>
      </c>
      <c r="C1" s="6" t="s">
        <v>38</v>
      </c>
      <c r="D1" s="6" t="s">
        <v>37</v>
      </c>
      <c r="E1" s="7" t="s">
        <v>42</v>
      </c>
      <c r="F1" s="4" t="s">
        <v>89</v>
      </c>
      <c r="G1" s="8" t="s">
        <v>11</v>
      </c>
      <c r="H1" s="9" t="s">
        <v>92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t="s">
        <v>48</v>
      </c>
      <c r="B2" s="10" t="s">
        <v>60</v>
      </c>
      <c r="C2" t="s">
        <v>65</v>
      </c>
      <c r="D2" t="s">
        <v>28</v>
      </c>
      <c r="E2" t="s">
        <v>85</v>
      </c>
      <c r="F2" t="s">
        <v>24</v>
      </c>
      <c r="G2" t="s">
        <v>90</v>
      </c>
      <c r="H2" t="s">
        <v>24</v>
      </c>
    </row>
    <row r="3" spans="1:101">
      <c r="A3" t="s">
        <v>49</v>
      </c>
      <c r="B3" s="10" t="s">
        <v>97</v>
      </c>
      <c r="C3" t="s">
        <v>66</v>
      </c>
      <c r="D3" t="s">
        <v>71</v>
      </c>
      <c r="E3" t="s">
        <v>87</v>
      </c>
      <c r="F3" t="s">
        <v>88</v>
      </c>
      <c r="G3" t="s">
        <v>27</v>
      </c>
      <c r="H3" t="s">
        <v>93</v>
      </c>
    </row>
    <row r="4" spans="1:101">
      <c r="A4" t="s">
        <v>50</v>
      </c>
      <c r="B4" s="10" t="s">
        <v>61</v>
      </c>
      <c r="C4" t="s">
        <v>67</v>
      </c>
      <c r="D4" t="s">
        <v>72</v>
      </c>
      <c r="E4" t="s">
        <v>86</v>
      </c>
      <c r="F4" t="s">
        <v>103</v>
      </c>
      <c r="G4" t="s">
        <v>91</v>
      </c>
    </row>
    <row r="5" spans="1:101">
      <c r="A5" t="s">
        <v>51</v>
      </c>
      <c r="B5" s="10" t="s">
        <v>26</v>
      </c>
      <c r="C5" t="s">
        <v>68</v>
      </c>
      <c r="E5" t="s">
        <v>84</v>
      </c>
      <c r="F5" t="s">
        <v>30</v>
      </c>
      <c r="G5" t="s">
        <v>96</v>
      </c>
    </row>
    <row r="6" spans="1:101">
      <c r="A6" t="s">
        <v>52</v>
      </c>
      <c r="B6" t="s">
        <v>62</v>
      </c>
      <c r="C6" t="s">
        <v>69</v>
      </c>
      <c r="E6" t="s">
        <v>76</v>
      </c>
      <c r="F6" t="s">
        <v>27</v>
      </c>
    </row>
    <row r="7" spans="1:101">
      <c r="A7" t="s">
        <v>53</v>
      </c>
      <c r="B7" t="s">
        <v>63</v>
      </c>
      <c r="C7" t="s">
        <v>70</v>
      </c>
      <c r="E7" t="s">
        <v>75</v>
      </c>
      <c r="F7" t="s">
        <v>34</v>
      </c>
    </row>
    <row r="8" spans="1:101">
      <c r="A8" t="s">
        <v>54</v>
      </c>
      <c r="B8" t="s">
        <v>64</v>
      </c>
      <c r="C8" t="s">
        <v>94</v>
      </c>
      <c r="E8" t="s">
        <v>82</v>
      </c>
      <c r="F8" t="s">
        <v>95</v>
      </c>
    </row>
    <row r="9" spans="1:101">
      <c r="A9" t="s">
        <v>55</v>
      </c>
      <c r="E9" t="s">
        <v>81</v>
      </c>
    </row>
    <row r="10" spans="1:101">
      <c r="A10" t="s">
        <v>56</v>
      </c>
      <c r="E10" t="s">
        <v>74</v>
      </c>
    </row>
    <row r="11" spans="1:101">
      <c r="A11" t="s">
        <v>57</v>
      </c>
      <c r="E11" t="s">
        <v>83</v>
      </c>
    </row>
    <row r="12" spans="1:101">
      <c r="A12" t="s">
        <v>58</v>
      </c>
      <c r="E12" t="s">
        <v>80</v>
      </c>
    </row>
    <row r="13" spans="1:101">
      <c r="A13" t="s">
        <v>59</v>
      </c>
      <c r="E13" t="s">
        <v>78</v>
      </c>
    </row>
    <row r="14" spans="1:101">
      <c r="E14" t="s">
        <v>79</v>
      </c>
    </row>
    <row r="15" spans="1:101">
      <c r="E15" t="s">
        <v>77</v>
      </c>
    </row>
    <row r="16" spans="1:101">
      <c r="E16" t="s">
        <v>117</v>
      </c>
    </row>
    <row r="17" spans="5:5">
      <c r="E1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80"/>
  <sheetViews>
    <sheetView zoomScale="70" zoomScaleNormal="70" workbookViewId="0">
      <selection activeCell="G13" sqref="G13"/>
    </sheetView>
  </sheetViews>
  <sheetFormatPr baseColWidth="10" defaultColWidth="12.5703125" defaultRowHeight="15"/>
  <cols>
    <col min="1" max="1" width="14" style="48" bestFit="1" customWidth="1"/>
    <col min="2" max="2" width="12.140625" style="153" bestFit="1" customWidth="1"/>
    <col min="3" max="3" width="19.85546875" style="48" bestFit="1" customWidth="1"/>
    <col min="4" max="4" width="11" style="48" customWidth="1"/>
    <col min="5" max="5" width="26.5703125" style="61" bestFit="1" customWidth="1"/>
    <col min="6" max="6" width="11.5703125" style="153" customWidth="1"/>
    <col min="7" max="7" width="28.28515625" style="60" customWidth="1"/>
    <col min="8" max="8" width="11.5703125" style="153" bestFit="1" customWidth="1"/>
    <col min="9" max="9" width="22" style="154" bestFit="1" customWidth="1"/>
    <col min="10" max="10" width="21.140625" style="154" bestFit="1" customWidth="1"/>
    <col min="11" max="11" width="28.42578125" style="48" bestFit="1" customWidth="1"/>
    <col min="12" max="12" width="17.85546875" style="48" bestFit="1" customWidth="1"/>
    <col min="13" max="13" width="52.42578125" style="48" bestFit="1" customWidth="1"/>
    <col min="14" max="16384" width="12.5703125" style="48"/>
  </cols>
  <sheetData>
    <row r="1" spans="1:13" s="153" customFormat="1" ht="30">
      <c r="A1" s="155" t="s">
        <v>100</v>
      </c>
      <c r="B1" s="155" t="s">
        <v>290</v>
      </c>
      <c r="C1" s="170" t="s">
        <v>101</v>
      </c>
      <c r="D1" s="170" t="s">
        <v>402</v>
      </c>
      <c r="E1" s="170" t="s">
        <v>102</v>
      </c>
      <c r="F1" s="170" t="s">
        <v>287</v>
      </c>
      <c r="G1" s="171" t="s">
        <v>301</v>
      </c>
      <c r="H1" s="172" t="s">
        <v>309</v>
      </c>
      <c r="I1" s="173" t="s">
        <v>170</v>
      </c>
      <c r="J1" s="173" t="s">
        <v>289</v>
      </c>
      <c r="K1" s="174" t="s">
        <v>42</v>
      </c>
      <c r="L1" s="173" t="s">
        <v>40</v>
      </c>
      <c r="M1" s="175" t="s">
        <v>29</v>
      </c>
    </row>
    <row r="2" spans="1:13">
      <c r="A2" s="11" t="s">
        <v>66</v>
      </c>
      <c r="B2" s="18" t="s">
        <v>61</v>
      </c>
      <c r="C2" s="162" t="s">
        <v>279</v>
      </c>
      <c r="D2" s="163">
        <v>4700065224</v>
      </c>
      <c r="E2" s="164" t="s">
        <v>457</v>
      </c>
      <c r="F2" s="165" t="s">
        <v>288</v>
      </c>
      <c r="G2" s="250">
        <v>33179.72</v>
      </c>
      <c r="H2" s="167" t="s">
        <v>71</v>
      </c>
      <c r="I2" s="168" t="s">
        <v>345</v>
      </c>
      <c r="J2" s="168" t="s">
        <v>315</v>
      </c>
      <c r="K2" s="11" t="s">
        <v>86</v>
      </c>
      <c r="L2" s="169" t="s">
        <v>99</v>
      </c>
      <c r="M2" s="95" t="s">
        <v>399</v>
      </c>
    </row>
    <row r="3" spans="1:13">
      <c r="A3" s="11" t="s">
        <v>66</v>
      </c>
      <c r="B3" s="18" t="s">
        <v>61</v>
      </c>
      <c r="C3" s="251" t="s">
        <v>280</v>
      </c>
      <c r="D3" s="252">
        <v>4700065229</v>
      </c>
      <c r="E3" s="164" t="s">
        <v>458</v>
      </c>
      <c r="F3" s="165" t="s">
        <v>288</v>
      </c>
      <c r="G3" s="257">
        <v>33819.9</v>
      </c>
      <c r="H3" s="254" t="s">
        <v>71</v>
      </c>
      <c r="I3" s="255" t="s">
        <v>345</v>
      </c>
      <c r="J3" s="255" t="s">
        <v>315</v>
      </c>
      <c r="K3" s="11" t="s">
        <v>86</v>
      </c>
      <c r="L3" s="256" t="s">
        <v>99</v>
      </c>
      <c r="M3" s="95" t="s">
        <v>399</v>
      </c>
    </row>
    <row r="4" spans="1:13">
      <c r="A4" s="11" t="s">
        <v>66</v>
      </c>
      <c r="B4" s="18" t="s">
        <v>61</v>
      </c>
      <c r="C4" s="162" t="s">
        <v>277</v>
      </c>
      <c r="D4" s="163">
        <v>4700065226</v>
      </c>
      <c r="E4" s="164" t="s">
        <v>98</v>
      </c>
      <c r="F4" s="165" t="s">
        <v>288</v>
      </c>
      <c r="G4" s="250" t="s">
        <v>311</v>
      </c>
      <c r="H4" s="167" t="s">
        <v>71</v>
      </c>
      <c r="I4" s="168" t="s">
        <v>346</v>
      </c>
      <c r="J4" s="168" t="s">
        <v>347</v>
      </c>
      <c r="K4" s="11" t="s">
        <v>85</v>
      </c>
      <c r="L4" s="169" t="s">
        <v>99</v>
      </c>
      <c r="M4" s="95" t="s">
        <v>459</v>
      </c>
    </row>
    <row r="5" spans="1:13">
      <c r="A5" s="11" t="s">
        <v>66</v>
      </c>
      <c r="B5" s="18" t="s">
        <v>61</v>
      </c>
      <c r="C5" s="251" t="s">
        <v>281</v>
      </c>
      <c r="D5" s="252">
        <v>4700065223</v>
      </c>
      <c r="E5" s="164" t="s">
        <v>98</v>
      </c>
      <c r="F5" s="165" t="s">
        <v>288</v>
      </c>
      <c r="G5" s="253" t="s">
        <v>311</v>
      </c>
      <c r="H5" s="254" t="s">
        <v>71</v>
      </c>
      <c r="I5" s="255" t="s">
        <v>346</v>
      </c>
      <c r="J5" s="255" t="s">
        <v>347</v>
      </c>
      <c r="K5" s="11" t="s">
        <v>85</v>
      </c>
      <c r="L5" s="256" t="s">
        <v>99</v>
      </c>
      <c r="M5" s="11" t="s">
        <v>460</v>
      </c>
    </row>
    <row r="6" spans="1:13">
      <c r="A6" s="11" t="s">
        <v>66</v>
      </c>
      <c r="B6" s="18" t="s">
        <v>60</v>
      </c>
      <c r="C6" s="162" t="s">
        <v>428</v>
      </c>
      <c r="D6" s="163" t="s">
        <v>429</v>
      </c>
      <c r="E6" s="164" t="s">
        <v>430</v>
      </c>
      <c r="F6" s="165" t="s">
        <v>291</v>
      </c>
      <c r="G6" s="250">
        <v>111100</v>
      </c>
      <c r="H6" s="167" t="s">
        <v>71</v>
      </c>
      <c r="I6" s="168" t="s">
        <v>463</v>
      </c>
      <c r="J6" s="168" t="s">
        <v>464</v>
      </c>
      <c r="K6" s="11" t="s">
        <v>75</v>
      </c>
      <c r="L6" s="169" t="s">
        <v>99</v>
      </c>
      <c r="M6" s="11"/>
    </row>
    <row r="7" spans="1:13">
      <c r="A7" s="11" t="s">
        <v>66</v>
      </c>
      <c r="B7" s="18" t="s">
        <v>61</v>
      </c>
      <c r="C7" s="162" t="s">
        <v>282</v>
      </c>
      <c r="D7" s="163">
        <v>4700065236</v>
      </c>
      <c r="E7" s="164" t="s">
        <v>98</v>
      </c>
      <c r="F7" s="165" t="s">
        <v>288</v>
      </c>
      <c r="G7" s="166" t="s">
        <v>311</v>
      </c>
      <c r="H7" s="160" t="s">
        <v>71</v>
      </c>
      <c r="I7" s="168" t="s">
        <v>403</v>
      </c>
      <c r="J7" s="168" t="s">
        <v>404</v>
      </c>
      <c r="K7" s="11" t="s">
        <v>85</v>
      </c>
      <c r="L7" s="169" t="s">
        <v>99</v>
      </c>
      <c r="M7" s="11" t="s">
        <v>461</v>
      </c>
    </row>
    <row r="8" spans="1:13">
      <c r="A8" s="11" t="s">
        <v>66</v>
      </c>
      <c r="B8" s="18" t="s">
        <v>61</v>
      </c>
      <c r="C8" s="251" t="s">
        <v>283</v>
      </c>
      <c r="D8" s="252">
        <v>4700065227</v>
      </c>
      <c r="E8" s="164" t="s">
        <v>98</v>
      </c>
      <c r="F8" s="165" t="s">
        <v>288</v>
      </c>
      <c r="G8" s="253" t="s">
        <v>311</v>
      </c>
      <c r="H8" s="254" t="s">
        <v>71</v>
      </c>
      <c r="I8" s="255"/>
      <c r="J8" s="255" t="s">
        <v>99</v>
      </c>
      <c r="K8" s="11" t="s">
        <v>85</v>
      </c>
      <c r="L8" s="256" t="s">
        <v>99</v>
      </c>
      <c r="M8" s="11" t="s">
        <v>472</v>
      </c>
    </row>
    <row r="9" spans="1:13">
      <c r="A9" s="11" t="s">
        <v>66</v>
      </c>
      <c r="B9" s="18" t="s">
        <v>61</v>
      </c>
      <c r="C9" s="251" t="s">
        <v>284</v>
      </c>
      <c r="D9" s="252">
        <v>4700065228</v>
      </c>
      <c r="E9" s="164" t="s">
        <v>98</v>
      </c>
      <c r="F9" s="165" t="s">
        <v>288</v>
      </c>
      <c r="G9" s="253" t="s">
        <v>311</v>
      </c>
      <c r="H9" s="254" t="s">
        <v>71</v>
      </c>
      <c r="I9" s="255"/>
      <c r="J9" s="255" t="s">
        <v>99</v>
      </c>
      <c r="K9" s="11" t="s">
        <v>85</v>
      </c>
      <c r="L9" s="256" t="s">
        <v>99</v>
      </c>
      <c r="M9" s="11" t="s">
        <v>473</v>
      </c>
    </row>
    <row r="10" spans="1:13">
      <c r="A10" s="11" t="s">
        <v>66</v>
      </c>
      <c r="B10" s="18" t="s">
        <v>61</v>
      </c>
      <c r="C10" s="251" t="s">
        <v>285</v>
      </c>
      <c r="D10" s="252">
        <v>4700066282</v>
      </c>
      <c r="E10" s="164" t="s">
        <v>98</v>
      </c>
      <c r="F10" s="165" t="s">
        <v>288</v>
      </c>
      <c r="G10" s="253" t="s">
        <v>311</v>
      </c>
      <c r="H10" s="254" t="s">
        <v>71</v>
      </c>
      <c r="I10" s="255"/>
      <c r="J10" s="255" t="s">
        <v>99</v>
      </c>
      <c r="K10" s="11" t="s">
        <v>85</v>
      </c>
      <c r="L10" s="256" t="s">
        <v>99</v>
      </c>
      <c r="M10" s="11" t="s">
        <v>474</v>
      </c>
    </row>
    <row r="11" spans="1:13">
      <c r="A11" s="11" t="s">
        <v>66</v>
      </c>
      <c r="B11" s="18" t="s">
        <v>61</v>
      </c>
      <c r="C11" s="251" t="s">
        <v>286</v>
      </c>
      <c r="D11" s="252">
        <v>4700066165</v>
      </c>
      <c r="E11" s="164" t="s">
        <v>98</v>
      </c>
      <c r="F11" s="165" t="s">
        <v>288</v>
      </c>
      <c r="G11" s="253" t="s">
        <v>311</v>
      </c>
      <c r="H11" s="254" t="s">
        <v>71</v>
      </c>
      <c r="I11" s="255"/>
      <c r="J11" s="255" t="s">
        <v>99</v>
      </c>
      <c r="K11" s="11" t="s">
        <v>85</v>
      </c>
      <c r="L11" s="256" t="s">
        <v>99</v>
      </c>
      <c r="M11" s="11" t="s">
        <v>475</v>
      </c>
    </row>
    <row r="12" spans="1:13">
      <c r="A12" s="11" t="s">
        <v>66</v>
      </c>
      <c r="B12" s="18" t="s">
        <v>61</v>
      </c>
      <c r="C12" s="251" t="s">
        <v>415</v>
      </c>
      <c r="D12" s="252">
        <v>4700066284</v>
      </c>
      <c r="E12" s="164" t="s">
        <v>98</v>
      </c>
      <c r="F12" s="165" t="s">
        <v>288</v>
      </c>
      <c r="G12" s="253" t="s">
        <v>311</v>
      </c>
      <c r="H12" s="254" t="s">
        <v>71</v>
      </c>
      <c r="I12" s="255"/>
      <c r="J12" s="255" t="s">
        <v>99</v>
      </c>
      <c r="K12" s="11" t="s">
        <v>85</v>
      </c>
      <c r="L12" s="256" t="s">
        <v>99</v>
      </c>
      <c r="M12" s="11" t="s">
        <v>476</v>
      </c>
    </row>
    <row r="13" spans="1:13">
      <c r="A13" s="11" t="s">
        <v>66</v>
      </c>
      <c r="B13" s="18" t="s">
        <v>61</v>
      </c>
      <c r="C13" s="251" t="s">
        <v>416</v>
      </c>
      <c r="D13" s="252">
        <v>4700066283</v>
      </c>
      <c r="E13" s="164" t="s">
        <v>98</v>
      </c>
      <c r="F13" s="165" t="s">
        <v>288</v>
      </c>
      <c r="G13" s="253" t="s">
        <v>311</v>
      </c>
      <c r="H13" s="254" t="s">
        <v>71</v>
      </c>
      <c r="I13" s="255"/>
      <c r="J13" s="255" t="s">
        <v>99</v>
      </c>
      <c r="K13" s="11" t="s">
        <v>85</v>
      </c>
      <c r="L13" s="256" t="s">
        <v>99</v>
      </c>
      <c r="M13" s="11" t="s">
        <v>477</v>
      </c>
    </row>
    <row r="14" spans="1:13">
      <c r="A14" s="11" t="s">
        <v>66</v>
      </c>
      <c r="B14" s="18" t="s">
        <v>61</v>
      </c>
      <c r="C14" s="251" t="s">
        <v>417</v>
      </c>
      <c r="D14" s="252">
        <v>4700066285</v>
      </c>
      <c r="E14" s="164" t="s">
        <v>98</v>
      </c>
      <c r="F14" s="165" t="s">
        <v>288</v>
      </c>
      <c r="G14" s="257" t="s">
        <v>311</v>
      </c>
      <c r="H14" s="254" t="s">
        <v>71</v>
      </c>
      <c r="I14" s="255"/>
      <c r="J14" s="255" t="s">
        <v>99</v>
      </c>
      <c r="K14" s="11" t="s">
        <v>85</v>
      </c>
      <c r="L14" s="256" t="s">
        <v>99</v>
      </c>
      <c r="M14" s="11" t="s">
        <v>478</v>
      </c>
    </row>
    <row r="15" spans="1:13">
      <c r="A15" s="11" t="s">
        <v>66</v>
      </c>
      <c r="B15" s="18" t="s">
        <v>61</v>
      </c>
      <c r="C15" s="251" t="s">
        <v>418</v>
      </c>
      <c r="D15" s="252">
        <v>4700066286</v>
      </c>
      <c r="E15" s="164" t="s">
        <v>98</v>
      </c>
      <c r="F15" s="165" t="s">
        <v>288</v>
      </c>
      <c r="G15" s="257" t="s">
        <v>311</v>
      </c>
      <c r="H15" s="254" t="s">
        <v>71</v>
      </c>
      <c r="I15" s="255"/>
      <c r="J15" s="255" t="s">
        <v>99</v>
      </c>
      <c r="K15" s="11" t="s">
        <v>85</v>
      </c>
      <c r="L15" s="256" t="s">
        <v>99</v>
      </c>
      <c r="M15" s="11" t="s">
        <v>479</v>
      </c>
    </row>
    <row r="16" spans="1:13">
      <c r="A16" s="11" t="s">
        <v>127</v>
      </c>
      <c r="B16" s="18" t="s">
        <v>60</v>
      </c>
      <c r="C16" s="251" t="s">
        <v>333</v>
      </c>
      <c r="D16" s="252">
        <v>4700066290</v>
      </c>
      <c r="E16" s="164">
        <v>8425687</v>
      </c>
      <c r="F16" s="165" t="s">
        <v>292</v>
      </c>
      <c r="G16" s="257">
        <v>12244.81</v>
      </c>
      <c r="H16" s="254" t="s">
        <v>71</v>
      </c>
      <c r="I16" s="255" t="s">
        <v>316</v>
      </c>
      <c r="J16" s="255">
        <v>45698</v>
      </c>
      <c r="K16" s="11" t="s">
        <v>83</v>
      </c>
      <c r="L16" s="256">
        <v>45702</v>
      </c>
      <c r="M16" s="11" t="s">
        <v>480</v>
      </c>
    </row>
    <row r="17" spans="1:13">
      <c r="A17" s="11" t="s">
        <v>127</v>
      </c>
      <c r="B17" s="18" t="s">
        <v>60</v>
      </c>
      <c r="C17" s="251" t="s">
        <v>306</v>
      </c>
      <c r="D17" s="252">
        <v>4700066052</v>
      </c>
      <c r="E17" s="164" t="s">
        <v>98</v>
      </c>
      <c r="F17" s="165" t="s">
        <v>292</v>
      </c>
      <c r="G17" s="257" t="s">
        <v>311</v>
      </c>
      <c r="H17" s="254" t="s">
        <v>71</v>
      </c>
      <c r="I17" s="255" t="s">
        <v>316</v>
      </c>
      <c r="J17" s="255" t="s">
        <v>99</v>
      </c>
      <c r="K17" s="11" t="s">
        <v>87</v>
      </c>
      <c r="L17" s="256" t="s">
        <v>99</v>
      </c>
      <c r="M17" s="11" t="s">
        <v>484</v>
      </c>
    </row>
    <row r="18" spans="1:13">
      <c r="A18" s="11" t="s">
        <v>127</v>
      </c>
      <c r="B18" s="18" t="s">
        <v>60</v>
      </c>
      <c r="C18" s="251" t="s">
        <v>308</v>
      </c>
      <c r="D18" s="252">
        <v>4700065951</v>
      </c>
      <c r="E18" s="164" t="s">
        <v>98</v>
      </c>
      <c r="F18" s="165" t="s">
        <v>292</v>
      </c>
      <c r="G18" s="257" t="s">
        <v>311</v>
      </c>
      <c r="H18" s="254" t="s">
        <v>71</v>
      </c>
      <c r="I18" s="255" t="s">
        <v>316</v>
      </c>
      <c r="J18" s="255" t="s">
        <v>99</v>
      </c>
      <c r="K18" s="11" t="s">
        <v>87</v>
      </c>
      <c r="L18" s="256" t="s">
        <v>99</v>
      </c>
      <c r="M18" s="11" t="s">
        <v>484</v>
      </c>
    </row>
    <row r="19" spans="1:13">
      <c r="A19" s="11" t="s">
        <v>127</v>
      </c>
      <c r="B19" s="18" t="s">
        <v>60</v>
      </c>
      <c r="C19" s="251" t="s">
        <v>249</v>
      </c>
      <c r="D19" s="252" t="s">
        <v>305</v>
      </c>
      <c r="E19" s="164" t="s">
        <v>98</v>
      </c>
      <c r="F19" s="165" t="s">
        <v>292</v>
      </c>
      <c r="G19" s="257">
        <v>42000</v>
      </c>
      <c r="H19" s="254" t="s">
        <v>71</v>
      </c>
      <c r="I19" s="255" t="s">
        <v>316</v>
      </c>
      <c r="J19" s="255" t="s">
        <v>99</v>
      </c>
      <c r="K19" s="11" t="s">
        <v>87</v>
      </c>
      <c r="L19" s="256" t="s">
        <v>99</v>
      </c>
      <c r="M19" s="11" t="s">
        <v>352</v>
      </c>
    </row>
    <row r="20" spans="1:13">
      <c r="A20" s="11" t="s">
        <v>65</v>
      </c>
      <c r="B20" s="18" t="s">
        <v>60</v>
      </c>
      <c r="C20" s="162" t="s">
        <v>383</v>
      </c>
      <c r="D20" s="163">
        <v>4700065401</v>
      </c>
      <c r="E20" s="164">
        <v>1</v>
      </c>
      <c r="F20" s="165" t="s">
        <v>385</v>
      </c>
      <c r="G20" s="250">
        <v>47040</v>
      </c>
      <c r="H20" s="167" t="s">
        <v>72</v>
      </c>
      <c r="I20" s="168" t="s">
        <v>312</v>
      </c>
      <c r="J20" s="168" t="s">
        <v>405</v>
      </c>
      <c r="K20" s="11" t="s">
        <v>73</v>
      </c>
      <c r="L20" s="169" t="s">
        <v>406</v>
      </c>
      <c r="M20" s="11"/>
    </row>
    <row r="21" spans="1:13">
      <c r="A21" s="11" t="s">
        <v>65</v>
      </c>
      <c r="B21" s="18" t="s">
        <v>97</v>
      </c>
      <c r="C21" s="162" t="s">
        <v>276</v>
      </c>
      <c r="D21" s="163" t="s">
        <v>157</v>
      </c>
      <c r="E21" s="164">
        <v>10000054</v>
      </c>
      <c r="F21" s="165" t="s">
        <v>291</v>
      </c>
      <c r="G21" s="250">
        <v>164146.66</v>
      </c>
      <c r="H21" s="167" t="s">
        <v>71</v>
      </c>
      <c r="I21" s="168" t="s">
        <v>344</v>
      </c>
      <c r="J21" s="168" t="s">
        <v>353</v>
      </c>
      <c r="K21" s="11" t="s">
        <v>76</v>
      </c>
      <c r="L21" s="169" t="s">
        <v>99</v>
      </c>
      <c r="M21" s="11" t="s">
        <v>412</v>
      </c>
    </row>
    <row r="22" spans="1:13">
      <c r="A22" s="11" t="s">
        <v>65</v>
      </c>
      <c r="B22" s="18" t="s">
        <v>60</v>
      </c>
      <c r="C22" s="251" t="s">
        <v>269</v>
      </c>
      <c r="D22" s="252">
        <v>4700065458</v>
      </c>
      <c r="E22" s="164" t="s">
        <v>331</v>
      </c>
      <c r="F22" s="165" t="s">
        <v>292</v>
      </c>
      <c r="G22" s="257">
        <v>51800</v>
      </c>
      <c r="H22" s="254" t="s">
        <v>72</v>
      </c>
      <c r="I22" s="255" t="s">
        <v>348</v>
      </c>
      <c r="J22" s="255" t="s">
        <v>346</v>
      </c>
      <c r="K22" s="11" t="s">
        <v>76</v>
      </c>
      <c r="L22" s="256" t="s">
        <v>99</v>
      </c>
      <c r="M22" s="11" t="s">
        <v>398</v>
      </c>
    </row>
    <row r="23" spans="1:13">
      <c r="A23" s="11" t="s">
        <v>65</v>
      </c>
      <c r="B23" s="18" t="s">
        <v>61</v>
      </c>
      <c r="C23" s="251" t="s">
        <v>438</v>
      </c>
      <c r="D23" s="163" t="s">
        <v>157</v>
      </c>
      <c r="E23" s="164" t="s">
        <v>98</v>
      </c>
      <c r="F23" s="165" t="s">
        <v>288</v>
      </c>
      <c r="G23" s="257" t="s">
        <v>311</v>
      </c>
      <c r="H23" s="254" t="s">
        <v>71</v>
      </c>
      <c r="I23" s="255" t="s">
        <v>346</v>
      </c>
      <c r="J23" s="255" t="s">
        <v>465</v>
      </c>
      <c r="K23" s="11" t="s">
        <v>85</v>
      </c>
      <c r="L23" s="256" t="s">
        <v>99</v>
      </c>
      <c r="M23" s="11"/>
    </row>
    <row r="24" spans="1:13">
      <c r="A24" s="11" t="s">
        <v>65</v>
      </c>
      <c r="B24" s="18" t="s">
        <v>61</v>
      </c>
      <c r="C24" s="251" t="s">
        <v>235</v>
      </c>
      <c r="D24" s="252">
        <v>4700063014</v>
      </c>
      <c r="E24" s="164">
        <v>43777</v>
      </c>
      <c r="F24" s="165" t="s">
        <v>291</v>
      </c>
      <c r="G24" s="257">
        <v>28447.4</v>
      </c>
      <c r="H24" s="254" t="s">
        <v>71</v>
      </c>
      <c r="I24" s="255" t="s">
        <v>313</v>
      </c>
      <c r="J24" s="255" t="s">
        <v>407</v>
      </c>
      <c r="K24" s="11" t="s">
        <v>76</v>
      </c>
      <c r="L24" s="256" t="s">
        <v>99</v>
      </c>
      <c r="M24" s="11" t="s">
        <v>397</v>
      </c>
    </row>
    <row r="25" spans="1:13">
      <c r="A25" s="11" t="s">
        <v>65</v>
      </c>
      <c r="B25" s="18" t="s">
        <v>61</v>
      </c>
      <c r="C25" s="162" t="s">
        <v>237</v>
      </c>
      <c r="D25" s="163">
        <v>4700062436</v>
      </c>
      <c r="E25" s="164">
        <v>43781</v>
      </c>
      <c r="F25" s="165" t="s">
        <v>291</v>
      </c>
      <c r="G25" s="62">
        <v>22323.27</v>
      </c>
      <c r="H25" s="160" t="s">
        <v>71</v>
      </c>
      <c r="I25" s="168" t="s">
        <v>313</v>
      </c>
      <c r="J25" s="168" t="s">
        <v>407</v>
      </c>
      <c r="K25" s="11" t="s">
        <v>76</v>
      </c>
      <c r="L25" s="169" t="s">
        <v>99</v>
      </c>
      <c r="M25" s="11" t="s">
        <v>397</v>
      </c>
    </row>
    <row r="26" spans="1:13">
      <c r="A26" s="11" t="s">
        <v>65</v>
      </c>
      <c r="B26" s="18" t="s">
        <v>97</v>
      </c>
      <c r="C26" s="251" t="s">
        <v>328</v>
      </c>
      <c r="D26" s="252" t="s">
        <v>157</v>
      </c>
      <c r="E26" s="164">
        <v>10000595</v>
      </c>
      <c r="F26" s="165" t="s">
        <v>291</v>
      </c>
      <c r="G26" s="257">
        <v>188284.67</v>
      </c>
      <c r="H26" s="254" t="s">
        <v>71</v>
      </c>
      <c r="I26" s="255" t="s">
        <v>343</v>
      </c>
      <c r="J26" s="255" t="s">
        <v>403</v>
      </c>
      <c r="K26" s="11" t="s">
        <v>76</v>
      </c>
      <c r="L26" s="256" t="s">
        <v>99</v>
      </c>
      <c r="M26" s="11" t="s">
        <v>396</v>
      </c>
    </row>
    <row r="27" spans="1:13">
      <c r="A27" s="11" t="s">
        <v>65</v>
      </c>
      <c r="B27" s="18" t="s">
        <v>60</v>
      </c>
      <c r="C27" s="251" t="s">
        <v>295</v>
      </c>
      <c r="D27" s="252">
        <v>4700064427</v>
      </c>
      <c r="E27" s="164" t="s">
        <v>298</v>
      </c>
      <c r="F27" s="165" t="s">
        <v>292</v>
      </c>
      <c r="G27" s="257">
        <v>15424</v>
      </c>
      <c r="H27" s="254" t="s">
        <v>72</v>
      </c>
      <c r="I27" s="255" t="s">
        <v>314</v>
      </c>
      <c r="J27" s="255" t="s">
        <v>403</v>
      </c>
      <c r="K27" s="11" t="s">
        <v>76</v>
      </c>
      <c r="L27" s="256" t="s">
        <v>99</v>
      </c>
      <c r="M27" s="11"/>
    </row>
    <row r="28" spans="1:13">
      <c r="A28" s="11" t="s">
        <v>65</v>
      </c>
      <c r="B28" s="18" t="s">
        <v>61</v>
      </c>
      <c r="C28" s="251" t="s">
        <v>239</v>
      </c>
      <c r="D28" s="252">
        <v>4700062434</v>
      </c>
      <c r="E28" s="164">
        <v>43782</v>
      </c>
      <c r="F28" s="165" t="s">
        <v>291</v>
      </c>
      <c r="G28" s="257">
        <v>22323.200000000001</v>
      </c>
      <c r="H28" s="254" t="s">
        <v>71</v>
      </c>
      <c r="I28" s="255" t="s">
        <v>313</v>
      </c>
      <c r="J28" s="255" t="s">
        <v>403</v>
      </c>
      <c r="K28" s="11" t="s">
        <v>76</v>
      </c>
      <c r="L28" s="256" t="s">
        <v>99</v>
      </c>
      <c r="M28" s="11" t="s">
        <v>435</v>
      </c>
    </row>
    <row r="29" spans="1:13">
      <c r="A29" s="11" t="s">
        <v>65</v>
      </c>
      <c r="B29" s="18" t="s">
        <v>60</v>
      </c>
      <c r="C29" s="251" t="s">
        <v>196</v>
      </c>
      <c r="D29" s="252">
        <v>4700064009</v>
      </c>
      <c r="E29" s="164">
        <v>1058</v>
      </c>
      <c r="F29" s="165" t="s">
        <v>292</v>
      </c>
      <c r="G29" s="257">
        <v>1060</v>
      </c>
      <c r="H29" s="254" t="s">
        <v>72</v>
      </c>
      <c r="I29" s="255" t="s">
        <v>408</v>
      </c>
      <c r="J29" s="255" t="s">
        <v>350</v>
      </c>
      <c r="K29" s="11" t="s">
        <v>76</v>
      </c>
      <c r="L29" s="256" t="s">
        <v>99</v>
      </c>
      <c r="M29" s="11"/>
    </row>
    <row r="30" spans="1:13">
      <c r="A30" s="11" t="s">
        <v>65</v>
      </c>
      <c r="B30" s="18" t="s">
        <v>60</v>
      </c>
      <c r="C30" s="251" t="s">
        <v>302</v>
      </c>
      <c r="D30" s="252">
        <v>4700065428</v>
      </c>
      <c r="E30" s="164">
        <v>92098064</v>
      </c>
      <c r="F30" s="165" t="s">
        <v>292</v>
      </c>
      <c r="G30" s="257">
        <v>4520</v>
      </c>
      <c r="H30" s="254" t="s">
        <v>72</v>
      </c>
      <c r="I30" s="255" t="s">
        <v>349</v>
      </c>
      <c r="J30" s="255" t="s">
        <v>350</v>
      </c>
      <c r="K30" s="11" t="s">
        <v>76</v>
      </c>
      <c r="L30" s="256" t="s">
        <v>99</v>
      </c>
      <c r="M30" s="11"/>
    </row>
    <row r="31" spans="1:13">
      <c r="A31" s="11" t="s">
        <v>65</v>
      </c>
      <c r="B31" s="18" t="s">
        <v>60</v>
      </c>
      <c r="C31" s="251" t="s">
        <v>304</v>
      </c>
      <c r="D31" s="252">
        <v>4700065444</v>
      </c>
      <c r="E31" s="164" t="s">
        <v>338</v>
      </c>
      <c r="F31" s="165" t="s">
        <v>292</v>
      </c>
      <c r="G31" s="257">
        <v>1750</v>
      </c>
      <c r="H31" s="254" t="s">
        <v>72</v>
      </c>
      <c r="I31" s="255" t="s">
        <v>349</v>
      </c>
      <c r="J31" s="255" t="s">
        <v>350</v>
      </c>
      <c r="K31" s="11" t="s">
        <v>76</v>
      </c>
      <c r="L31" s="256" t="s">
        <v>99</v>
      </c>
      <c r="M31" s="11"/>
    </row>
    <row r="32" spans="1:13">
      <c r="A32" s="11" t="s">
        <v>65</v>
      </c>
      <c r="B32" s="18" t="s">
        <v>97</v>
      </c>
      <c r="C32" s="161" t="s">
        <v>401</v>
      </c>
      <c r="D32" s="258" t="s">
        <v>157</v>
      </c>
      <c r="E32" s="164">
        <v>10002081</v>
      </c>
      <c r="F32" s="165" t="s">
        <v>291</v>
      </c>
      <c r="G32" s="62">
        <v>155249.41</v>
      </c>
      <c r="H32" s="160" t="s">
        <v>71</v>
      </c>
      <c r="I32" s="259" t="s">
        <v>315</v>
      </c>
      <c r="J32" s="259" t="s">
        <v>404</v>
      </c>
      <c r="K32" s="11" t="s">
        <v>85</v>
      </c>
      <c r="L32" s="260" t="s">
        <v>99</v>
      </c>
      <c r="M32" s="11" t="s">
        <v>413</v>
      </c>
    </row>
    <row r="33" spans="1:13">
      <c r="A33" s="11" t="s">
        <v>65</v>
      </c>
      <c r="B33" s="18" t="s">
        <v>60</v>
      </c>
      <c r="C33" s="251" t="s">
        <v>303</v>
      </c>
      <c r="D33" s="252">
        <v>4700065390</v>
      </c>
      <c r="E33" s="164">
        <v>323</v>
      </c>
      <c r="F33" s="165" t="s">
        <v>292</v>
      </c>
      <c r="G33" s="257">
        <v>19910.400000000001</v>
      </c>
      <c r="H33" s="254" t="s">
        <v>72</v>
      </c>
      <c r="I33" s="255" t="s">
        <v>315</v>
      </c>
      <c r="J33" s="255" t="s">
        <v>404</v>
      </c>
      <c r="K33" s="11" t="s">
        <v>86</v>
      </c>
      <c r="L33" s="256" t="s">
        <v>99</v>
      </c>
      <c r="M33" s="11"/>
    </row>
    <row r="34" spans="1:13">
      <c r="A34" s="11" t="s">
        <v>65</v>
      </c>
      <c r="B34" s="18" t="s">
        <v>60</v>
      </c>
      <c r="C34" s="251" t="s">
        <v>299</v>
      </c>
      <c r="D34" s="252" t="s">
        <v>300</v>
      </c>
      <c r="E34" s="164">
        <v>500061</v>
      </c>
      <c r="F34" s="165" t="s">
        <v>292</v>
      </c>
      <c r="G34" s="257">
        <v>445</v>
      </c>
      <c r="H34" s="254" t="s">
        <v>72</v>
      </c>
      <c r="I34" s="255" t="s">
        <v>315</v>
      </c>
      <c r="J34" s="255" t="s">
        <v>404</v>
      </c>
      <c r="K34" s="11" t="s">
        <v>86</v>
      </c>
      <c r="L34" s="256" t="s">
        <v>99</v>
      </c>
      <c r="M34" s="11"/>
    </row>
    <row r="35" spans="1:13">
      <c r="A35" s="11" t="s">
        <v>65</v>
      </c>
      <c r="B35" s="18" t="s">
        <v>60</v>
      </c>
      <c r="C35" s="251" t="s">
        <v>432</v>
      </c>
      <c r="D35" s="252" t="s">
        <v>157</v>
      </c>
      <c r="E35" s="164" t="s">
        <v>433</v>
      </c>
      <c r="F35" s="165" t="s">
        <v>291</v>
      </c>
      <c r="G35" s="257">
        <v>100588.65</v>
      </c>
      <c r="H35" s="254" t="s">
        <v>71</v>
      </c>
      <c r="I35" s="255" t="s">
        <v>315</v>
      </c>
      <c r="J35" s="255" t="s">
        <v>466</v>
      </c>
      <c r="K35" s="11" t="s">
        <v>85</v>
      </c>
      <c r="L35" s="256" t="s">
        <v>99</v>
      </c>
      <c r="M35" s="11"/>
    </row>
    <row r="36" spans="1:13">
      <c r="A36" s="11" t="s">
        <v>65</v>
      </c>
      <c r="B36" s="18" t="s">
        <v>97</v>
      </c>
      <c r="C36" s="251" t="s">
        <v>414</v>
      </c>
      <c r="D36" s="252" t="s">
        <v>157</v>
      </c>
      <c r="E36" s="164">
        <v>10004886</v>
      </c>
      <c r="F36" s="165" t="s">
        <v>291</v>
      </c>
      <c r="G36" s="257">
        <v>86385.85</v>
      </c>
      <c r="H36" s="254" t="s">
        <v>71</v>
      </c>
      <c r="I36" s="255" t="s">
        <v>467</v>
      </c>
      <c r="J36" s="255" t="s">
        <v>468</v>
      </c>
      <c r="K36" s="11" t="s">
        <v>85</v>
      </c>
      <c r="L36" s="256" t="s">
        <v>99</v>
      </c>
      <c r="M36" s="11"/>
    </row>
    <row r="37" spans="1:13">
      <c r="A37" s="265" t="s">
        <v>65</v>
      </c>
      <c r="B37" s="266" t="s">
        <v>60</v>
      </c>
      <c r="C37" s="267" t="s">
        <v>409</v>
      </c>
      <c r="D37" s="268">
        <v>4700066182</v>
      </c>
      <c r="E37" s="269" t="s">
        <v>98</v>
      </c>
      <c r="F37" s="270" t="s">
        <v>292</v>
      </c>
      <c r="G37" s="271" t="s">
        <v>311</v>
      </c>
      <c r="H37" s="272" t="s">
        <v>71</v>
      </c>
      <c r="I37" s="273" t="s">
        <v>469</v>
      </c>
      <c r="J37" s="273" t="s">
        <v>470</v>
      </c>
      <c r="K37" s="265" t="s">
        <v>87</v>
      </c>
      <c r="L37" s="274" t="s">
        <v>99</v>
      </c>
      <c r="M37" s="265" t="s">
        <v>410</v>
      </c>
    </row>
    <row r="38" spans="1:13">
      <c r="A38" s="265" t="s">
        <v>65</v>
      </c>
      <c r="B38" s="266" t="s">
        <v>60</v>
      </c>
      <c r="C38" s="267" t="s">
        <v>441</v>
      </c>
      <c r="D38" s="268">
        <v>4700064216</v>
      </c>
      <c r="E38" s="269" t="s">
        <v>98</v>
      </c>
      <c r="F38" s="270" t="s">
        <v>292</v>
      </c>
      <c r="G38" s="271" t="s">
        <v>311</v>
      </c>
      <c r="H38" s="272" t="s">
        <v>71</v>
      </c>
      <c r="I38" s="273" t="s">
        <v>316</v>
      </c>
      <c r="J38" s="273" t="s">
        <v>99</v>
      </c>
      <c r="K38" s="265" t="s">
        <v>87</v>
      </c>
      <c r="L38" s="274" t="s">
        <v>99</v>
      </c>
      <c r="M38" s="265"/>
    </row>
    <row r="39" spans="1:13">
      <c r="A39" s="265" t="s">
        <v>65</v>
      </c>
      <c r="B39" s="266" t="s">
        <v>60</v>
      </c>
      <c r="C39" s="267" t="s">
        <v>462</v>
      </c>
      <c r="D39" s="268">
        <v>4700066498</v>
      </c>
      <c r="E39" s="269">
        <v>8</v>
      </c>
      <c r="F39" s="270" t="s">
        <v>292</v>
      </c>
      <c r="G39" s="271">
        <v>7712</v>
      </c>
      <c r="H39" s="272" t="s">
        <v>72</v>
      </c>
      <c r="I39" s="273" t="s">
        <v>316</v>
      </c>
      <c r="J39" s="273" t="s">
        <v>99</v>
      </c>
      <c r="K39" s="265" t="s">
        <v>87</v>
      </c>
      <c r="L39" s="274" t="s">
        <v>99</v>
      </c>
      <c r="M39" s="265"/>
    </row>
    <row r="40" spans="1:13">
      <c r="A40" s="265" t="s">
        <v>119</v>
      </c>
      <c r="B40" s="266" t="s">
        <v>26</v>
      </c>
      <c r="C40" s="267" t="s">
        <v>342</v>
      </c>
      <c r="D40" s="268" t="s">
        <v>26</v>
      </c>
      <c r="E40" s="269" t="s">
        <v>445</v>
      </c>
      <c r="F40" s="270" t="s">
        <v>294</v>
      </c>
      <c r="G40" s="271">
        <v>10</v>
      </c>
      <c r="H40" s="272" t="s">
        <v>71</v>
      </c>
      <c r="I40" s="273" t="s">
        <v>351</v>
      </c>
      <c r="J40" s="273" t="s">
        <v>406</v>
      </c>
      <c r="K40" s="265" t="s">
        <v>73</v>
      </c>
      <c r="L40" s="274" t="s">
        <v>99</v>
      </c>
      <c r="M40" s="265"/>
    </row>
    <row r="41" spans="1:13">
      <c r="A41" s="265" t="s">
        <v>119</v>
      </c>
      <c r="B41" s="266" t="s">
        <v>26</v>
      </c>
      <c r="C41" s="267" t="s">
        <v>342</v>
      </c>
      <c r="D41" s="268" t="s">
        <v>26</v>
      </c>
      <c r="E41" s="269" t="s">
        <v>446</v>
      </c>
      <c r="F41" s="270" t="s">
        <v>294</v>
      </c>
      <c r="G41" s="271">
        <v>10</v>
      </c>
      <c r="H41" s="272" t="s">
        <v>71</v>
      </c>
      <c r="I41" s="273" t="s">
        <v>351</v>
      </c>
      <c r="J41" s="273" t="s">
        <v>343</v>
      </c>
      <c r="K41" s="265" t="s">
        <v>83</v>
      </c>
      <c r="L41" s="274" t="s">
        <v>99</v>
      </c>
      <c r="M41" s="265" t="s">
        <v>481</v>
      </c>
    </row>
    <row r="42" spans="1:13">
      <c r="A42" s="265" t="s">
        <v>119</v>
      </c>
      <c r="B42" s="266" t="s">
        <v>60</v>
      </c>
      <c r="C42" s="267" t="s">
        <v>387</v>
      </c>
      <c r="D42" s="268" t="s">
        <v>26</v>
      </c>
      <c r="E42" s="269">
        <v>24000090</v>
      </c>
      <c r="F42" s="270" t="s">
        <v>294</v>
      </c>
      <c r="G42" s="271">
        <v>480.22</v>
      </c>
      <c r="H42" s="272" t="s">
        <v>71</v>
      </c>
      <c r="I42" s="273" t="s">
        <v>351</v>
      </c>
      <c r="J42" s="273" t="s">
        <v>343</v>
      </c>
      <c r="K42" s="265" t="s">
        <v>73</v>
      </c>
      <c r="L42" s="274" t="s">
        <v>99</v>
      </c>
      <c r="M42" s="265"/>
    </row>
    <row r="43" spans="1:13">
      <c r="A43" s="265" t="s">
        <v>119</v>
      </c>
      <c r="B43" s="266" t="s">
        <v>60</v>
      </c>
      <c r="C43" s="267" t="s">
        <v>388</v>
      </c>
      <c r="D43" s="268">
        <v>4700065595</v>
      </c>
      <c r="E43" s="269" t="s">
        <v>390</v>
      </c>
      <c r="F43" s="270" t="s">
        <v>294</v>
      </c>
      <c r="G43" s="271">
        <v>1080</v>
      </c>
      <c r="H43" s="272" t="s">
        <v>71</v>
      </c>
      <c r="I43" s="273" t="s">
        <v>351</v>
      </c>
      <c r="J43" s="273" t="s">
        <v>343</v>
      </c>
      <c r="K43" s="265" t="s">
        <v>73</v>
      </c>
      <c r="L43" s="274" t="s">
        <v>99</v>
      </c>
      <c r="M43" s="265"/>
    </row>
    <row r="44" spans="1:13">
      <c r="A44" s="265" t="s">
        <v>119</v>
      </c>
      <c r="B44" s="266" t="s">
        <v>26</v>
      </c>
      <c r="C44" s="267" t="s">
        <v>447</v>
      </c>
      <c r="D44" s="268" t="s">
        <v>26</v>
      </c>
      <c r="E44" s="269">
        <v>27000002</v>
      </c>
      <c r="F44" s="270" t="s">
        <v>294</v>
      </c>
      <c r="G44" s="271">
        <v>1</v>
      </c>
      <c r="H44" s="272" t="s">
        <v>71</v>
      </c>
      <c r="I44" s="273" t="s">
        <v>471</v>
      </c>
      <c r="J44" s="273"/>
      <c r="K44" s="265" t="s">
        <v>83</v>
      </c>
      <c r="L44" s="274" t="s">
        <v>99</v>
      </c>
      <c r="M44" s="265" t="s">
        <v>449</v>
      </c>
    </row>
    <row r="45" spans="1:13">
      <c r="A45" s="265" t="s">
        <v>119</v>
      </c>
      <c r="B45" s="266" t="s">
        <v>26</v>
      </c>
      <c r="C45" s="267" t="s">
        <v>450</v>
      </c>
      <c r="D45" s="268" t="s">
        <v>26</v>
      </c>
      <c r="E45" s="269" t="s">
        <v>452</v>
      </c>
      <c r="F45" s="270" t="s">
        <v>294</v>
      </c>
      <c r="G45" s="271">
        <v>1</v>
      </c>
      <c r="H45" s="272" t="s">
        <v>71</v>
      </c>
      <c r="I45" s="273" t="s">
        <v>351</v>
      </c>
      <c r="J45" s="273"/>
      <c r="K45" s="265" t="s">
        <v>83</v>
      </c>
      <c r="L45" s="274" t="s">
        <v>99</v>
      </c>
      <c r="M45" s="265" t="s">
        <v>481</v>
      </c>
    </row>
    <row r="46" spans="1:13">
      <c r="A46" s="265" t="s">
        <v>119</v>
      </c>
      <c r="B46" s="266" t="s">
        <v>26</v>
      </c>
      <c r="C46" s="267" t="s">
        <v>453</v>
      </c>
      <c r="D46" s="268" t="s">
        <v>26</v>
      </c>
      <c r="E46" s="269">
        <v>36</v>
      </c>
      <c r="F46" s="270" t="s">
        <v>294</v>
      </c>
      <c r="G46" s="271">
        <v>15</v>
      </c>
      <c r="H46" s="272" t="s">
        <v>71</v>
      </c>
      <c r="I46" s="273" t="s">
        <v>351</v>
      </c>
      <c r="J46" s="273"/>
      <c r="K46" s="265" t="s">
        <v>73</v>
      </c>
      <c r="L46" s="274" t="s">
        <v>99</v>
      </c>
      <c r="M46" s="265"/>
    </row>
    <row r="47" spans="1:13">
      <c r="A47" s="265" t="s">
        <v>119</v>
      </c>
      <c r="B47" s="266" t="s">
        <v>26</v>
      </c>
      <c r="C47" s="267" t="s">
        <v>455</v>
      </c>
      <c r="D47" s="268" t="s">
        <v>26</v>
      </c>
      <c r="E47" s="269" t="s">
        <v>98</v>
      </c>
      <c r="F47" s="270" t="s">
        <v>294</v>
      </c>
      <c r="G47" s="271" t="s">
        <v>311</v>
      </c>
      <c r="H47" s="272" t="s">
        <v>71</v>
      </c>
      <c r="I47" s="273" t="s">
        <v>351</v>
      </c>
      <c r="J47" s="273"/>
      <c r="K47" s="265" t="s">
        <v>83</v>
      </c>
      <c r="L47" s="274" t="s">
        <v>99</v>
      </c>
      <c r="M47" s="265" t="s">
        <v>449</v>
      </c>
    </row>
    <row r="48" spans="1:13">
      <c r="A48" s="275" t="s">
        <v>119</v>
      </c>
      <c r="B48" s="276" t="s">
        <v>26</v>
      </c>
      <c r="C48" s="277" t="s">
        <v>482</v>
      </c>
      <c r="D48" s="278">
        <v>4700066780</v>
      </c>
      <c r="E48" s="279">
        <v>10004099</v>
      </c>
      <c r="F48" s="280" t="s">
        <v>294</v>
      </c>
      <c r="G48" s="281">
        <v>5154.74</v>
      </c>
      <c r="H48" s="282" t="s">
        <v>71</v>
      </c>
      <c r="I48" s="283" t="s">
        <v>316</v>
      </c>
      <c r="J48" s="283" t="s">
        <v>353</v>
      </c>
      <c r="K48" s="275" t="s">
        <v>83</v>
      </c>
      <c r="L48" s="284" t="s">
        <v>99</v>
      </c>
      <c r="M48" s="275" t="s">
        <v>449</v>
      </c>
    </row>
    <row r="49" spans="1:13">
      <c r="A49" s="47"/>
      <c r="B49" s="148"/>
      <c r="C49" s="161"/>
      <c r="D49" s="96"/>
      <c r="E49" s="156"/>
      <c r="F49" s="148"/>
      <c r="G49" s="91"/>
      <c r="H49" s="150"/>
      <c r="I49" s="149"/>
      <c r="J49" s="149"/>
      <c r="K49" s="47"/>
      <c r="L49" s="92"/>
      <c r="M49" s="11"/>
    </row>
    <row r="50" spans="1:13">
      <c r="A50" s="47"/>
      <c r="B50" s="148"/>
      <c r="C50" s="161"/>
      <c r="D50" s="96"/>
      <c r="E50" s="156"/>
      <c r="F50" s="148"/>
      <c r="G50" s="91"/>
      <c r="H50" s="150"/>
      <c r="I50" s="149"/>
      <c r="J50" s="149"/>
      <c r="K50" s="47"/>
      <c r="L50" s="92"/>
      <c r="M50" s="11"/>
    </row>
    <row r="51" spans="1:13">
      <c r="A51" s="47"/>
      <c r="B51" s="148"/>
      <c r="C51" s="161"/>
      <c r="D51" s="96"/>
      <c r="E51" s="156"/>
      <c r="F51" s="148"/>
      <c r="G51" s="91"/>
      <c r="H51" s="150"/>
      <c r="I51" s="149"/>
      <c r="J51" s="149"/>
      <c r="K51" s="47"/>
      <c r="L51" s="92"/>
      <c r="M51" s="11"/>
    </row>
    <row r="52" spans="1:13">
      <c r="A52" s="47"/>
      <c r="B52" s="148"/>
      <c r="C52" s="161"/>
      <c r="D52" s="96"/>
      <c r="E52" s="156"/>
      <c r="F52" s="148"/>
      <c r="G52" s="91"/>
      <c r="H52" s="150"/>
      <c r="I52" s="149"/>
      <c r="J52" s="149"/>
      <c r="K52" s="47"/>
      <c r="L52" s="92"/>
      <c r="M52" s="11"/>
    </row>
    <row r="53" spans="1:13">
      <c r="A53" s="47"/>
      <c r="B53" s="148"/>
      <c r="C53" s="161"/>
      <c r="D53" s="96"/>
      <c r="E53" s="156"/>
      <c r="F53" s="148"/>
      <c r="G53" s="91"/>
      <c r="H53" s="150"/>
      <c r="I53" s="149"/>
      <c r="J53" s="149"/>
      <c r="K53" s="47"/>
      <c r="L53" s="92"/>
      <c r="M53" s="11"/>
    </row>
    <row r="54" spans="1:13">
      <c r="A54" s="47"/>
      <c r="B54" s="148"/>
      <c r="C54" s="161"/>
      <c r="D54" s="96"/>
      <c r="E54" s="156"/>
      <c r="F54" s="148"/>
      <c r="G54" s="91"/>
      <c r="H54" s="150"/>
      <c r="I54" s="149"/>
      <c r="J54" s="149"/>
      <c r="K54" s="47"/>
      <c r="L54" s="92"/>
      <c r="M54" s="11"/>
    </row>
    <row r="55" spans="1:13">
      <c r="A55" s="47"/>
      <c r="B55" s="148"/>
      <c r="C55" s="161"/>
      <c r="D55" s="96"/>
      <c r="E55" s="156"/>
      <c r="F55" s="148"/>
      <c r="G55" s="91"/>
      <c r="H55" s="150"/>
      <c r="I55" s="149"/>
      <c r="J55" s="149"/>
      <c r="K55" s="47"/>
      <c r="L55" s="92"/>
      <c r="M55" s="11"/>
    </row>
    <row r="56" spans="1:13">
      <c r="A56" s="47"/>
      <c r="B56" s="148"/>
      <c r="C56" s="161"/>
      <c r="D56" s="96"/>
      <c r="E56" s="156"/>
      <c r="F56" s="148"/>
      <c r="G56" s="91"/>
      <c r="H56" s="150"/>
      <c r="I56" s="149"/>
      <c r="J56" s="149"/>
      <c r="K56" s="47"/>
      <c r="L56" s="92"/>
      <c r="M56" s="11"/>
    </row>
    <row r="57" spans="1:13">
      <c r="A57" s="47"/>
      <c r="B57" s="148"/>
      <c r="C57" s="161"/>
      <c r="D57" s="96"/>
      <c r="E57" s="156"/>
      <c r="F57" s="148"/>
      <c r="G57" s="91"/>
      <c r="H57" s="150"/>
      <c r="I57" s="149"/>
      <c r="J57" s="149"/>
      <c r="K57" s="47"/>
      <c r="L57" s="92"/>
      <c r="M57" s="11"/>
    </row>
    <row r="58" spans="1:13">
      <c r="A58" s="47"/>
      <c r="B58" s="148"/>
      <c r="C58" s="161"/>
      <c r="D58" s="96"/>
      <c r="E58" s="156"/>
      <c r="F58" s="148"/>
      <c r="G58" s="91"/>
      <c r="H58" s="150"/>
      <c r="I58" s="149"/>
      <c r="J58" s="149"/>
      <c r="K58" s="47"/>
      <c r="L58" s="92"/>
      <c r="M58" s="11"/>
    </row>
    <row r="59" spans="1:13">
      <c r="A59" s="47"/>
      <c r="B59" s="148"/>
      <c r="C59" s="161"/>
      <c r="D59" s="96"/>
      <c r="E59" s="156"/>
      <c r="F59" s="148"/>
      <c r="G59" s="91"/>
      <c r="H59" s="150"/>
      <c r="I59" s="149"/>
      <c r="J59" s="149"/>
      <c r="K59" s="47"/>
      <c r="L59" s="92"/>
      <c r="M59" s="11"/>
    </row>
    <row r="60" spans="1:13">
      <c r="A60" s="47"/>
      <c r="B60" s="148"/>
      <c r="C60" s="161"/>
      <c r="D60" s="96"/>
      <c r="E60" s="156"/>
      <c r="F60" s="148"/>
      <c r="G60" s="91"/>
      <c r="H60" s="150"/>
      <c r="I60" s="149"/>
      <c r="J60" s="149"/>
      <c r="K60" s="47"/>
      <c r="L60" s="92"/>
      <c r="M60" s="11"/>
    </row>
    <row r="61" spans="1:13">
      <c r="A61" s="47"/>
      <c r="B61" s="148"/>
      <c r="C61" s="161"/>
      <c r="D61" s="96"/>
      <c r="E61" s="156"/>
      <c r="F61" s="148"/>
      <c r="G61" s="91"/>
      <c r="H61" s="150"/>
      <c r="I61" s="149"/>
      <c r="J61" s="149"/>
      <c r="K61" s="47"/>
      <c r="L61" s="92"/>
      <c r="M61" s="11"/>
    </row>
    <row r="62" spans="1:13">
      <c r="A62" s="47"/>
      <c r="B62" s="148"/>
      <c r="C62" s="161"/>
      <c r="D62" s="96"/>
      <c r="E62" s="156"/>
      <c r="F62" s="148"/>
      <c r="G62" s="91"/>
      <c r="H62" s="150"/>
      <c r="I62" s="149"/>
      <c r="J62" s="149"/>
      <c r="K62" s="47"/>
      <c r="L62" s="92"/>
      <c r="M62" s="11"/>
    </row>
    <row r="63" spans="1:13">
      <c r="A63" s="47"/>
      <c r="B63" s="148"/>
      <c r="C63" s="161"/>
      <c r="D63" s="96"/>
      <c r="E63" s="156"/>
      <c r="F63" s="148"/>
      <c r="G63" s="91"/>
      <c r="H63" s="150"/>
      <c r="I63" s="149"/>
      <c r="J63" s="149"/>
      <c r="K63" s="47"/>
      <c r="L63" s="92"/>
      <c r="M63" s="11"/>
    </row>
    <row r="64" spans="1:13">
      <c r="A64" s="47"/>
      <c r="B64" s="148"/>
      <c r="C64" s="161"/>
      <c r="D64" s="96"/>
      <c r="E64" s="156"/>
      <c r="F64" s="148"/>
      <c r="G64" s="91"/>
      <c r="H64" s="150"/>
      <c r="I64" s="149"/>
      <c r="J64" s="149"/>
      <c r="K64" s="47"/>
      <c r="L64" s="92"/>
      <c r="M64" s="11"/>
    </row>
    <row r="65" spans="1:13">
      <c r="A65" s="47"/>
      <c r="B65" s="148"/>
      <c r="C65" s="161"/>
      <c r="D65" s="96"/>
      <c r="E65" s="156"/>
      <c r="F65" s="148"/>
      <c r="G65" s="91"/>
      <c r="H65" s="150"/>
      <c r="I65" s="149"/>
      <c r="J65" s="149"/>
      <c r="K65" s="47"/>
      <c r="L65" s="92"/>
      <c r="M65" s="11"/>
    </row>
    <row r="66" spans="1:13">
      <c r="A66" s="47"/>
      <c r="B66" s="148"/>
      <c r="C66" s="161"/>
      <c r="D66" s="96"/>
      <c r="E66" s="156"/>
      <c r="F66" s="148"/>
      <c r="G66" s="91"/>
      <c r="H66" s="150"/>
      <c r="I66" s="149"/>
      <c r="J66" s="149"/>
      <c r="K66" s="47"/>
      <c r="L66" s="92"/>
      <c r="M66" s="11"/>
    </row>
    <row r="67" spans="1:13">
      <c r="A67" s="47"/>
      <c r="B67" s="148"/>
      <c r="C67" s="161"/>
      <c r="D67" s="96"/>
      <c r="E67" s="156"/>
      <c r="F67" s="148"/>
      <c r="G67" s="91"/>
      <c r="H67" s="150"/>
      <c r="I67" s="149"/>
      <c r="J67" s="149"/>
      <c r="K67" s="47"/>
      <c r="L67" s="92"/>
      <c r="M67" s="11"/>
    </row>
    <row r="68" spans="1:13">
      <c r="A68" s="47"/>
      <c r="B68" s="148"/>
      <c r="C68" s="161"/>
      <c r="D68" s="96"/>
      <c r="E68" s="156"/>
      <c r="F68" s="148"/>
      <c r="G68" s="91"/>
      <c r="H68" s="150"/>
      <c r="I68" s="149"/>
      <c r="J68" s="149"/>
      <c r="K68" s="47"/>
      <c r="L68" s="92"/>
      <c r="M68" s="11"/>
    </row>
    <row r="69" spans="1:13">
      <c r="A69" s="47"/>
      <c r="B69" s="148"/>
      <c r="C69" s="161"/>
      <c r="D69" s="96"/>
      <c r="E69" s="156"/>
      <c r="F69" s="148"/>
      <c r="G69" s="91"/>
      <c r="H69" s="150"/>
      <c r="I69" s="149"/>
      <c r="J69" s="149"/>
      <c r="K69" s="47"/>
      <c r="L69" s="92"/>
      <c r="M69" s="11"/>
    </row>
    <row r="70" spans="1:13">
      <c r="A70" s="47"/>
      <c r="B70" s="148"/>
      <c r="C70" s="161"/>
      <c r="D70" s="96"/>
      <c r="E70" s="156"/>
      <c r="F70" s="148"/>
      <c r="G70" s="91"/>
      <c r="H70" s="150"/>
      <c r="I70" s="149"/>
      <c r="J70" s="149"/>
      <c r="K70" s="47"/>
      <c r="L70" s="92"/>
      <c r="M70" s="11"/>
    </row>
    <row r="71" spans="1:13">
      <c r="A71" s="47"/>
      <c r="B71" s="148"/>
      <c r="C71" s="161"/>
      <c r="D71" s="96"/>
      <c r="E71" s="156"/>
      <c r="F71" s="148"/>
      <c r="G71" s="91"/>
      <c r="H71" s="150"/>
      <c r="I71" s="149"/>
      <c r="J71" s="149"/>
      <c r="K71" s="47"/>
      <c r="L71" s="92"/>
      <c r="M71" s="11"/>
    </row>
    <row r="72" spans="1:13">
      <c r="A72" s="47"/>
      <c r="B72" s="148"/>
      <c r="C72" s="161"/>
      <c r="D72" s="96"/>
      <c r="E72" s="156"/>
      <c r="F72" s="148"/>
      <c r="G72" s="91"/>
      <c r="H72" s="150"/>
      <c r="I72" s="149"/>
      <c r="J72" s="149"/>
      <c r="K72" s="47"/>
      <c r="L72" s="92"/>
      <c r="M72" s="11"/>
    </row>
    <row r="73" spans="1:13">
      <c r="A73" s="47"/>
      <c r="B73" s="148"/>
      <c r="C73" s="161"/>
      <c r="D73" s="96"/>
      <c r="E73" s="156"/>
      <c r="F73" s="148"/>
      <c r="G73" s="91"/>
      <c r="H73" s="150"/>
      <c r="I73" s="149"/>
      <c r="J73" s="149"/>
      <c r="K73" s="47"/>
      <c r="L73" s="92"/>
      <c r="M73" s="11"/>
    </row>
    <row r="74" spans="1:13">
      <c r="A74" s="47"/>
      <c r="B74" s="148"/>
      <c r="C74" s="161"/>
      <c r="D74" s="96"/>
      <c r="E74" s="156"/>
      <c r="F74" s="148"/>
      <c r="G74" s="91"/>
      <c r="H74" s="150"/>
      <c r="I74" s="149"/>
      <c r="J74" s="149"/>
      <c r="K74" s="47"/>
      <c r="L74" s="92"/>
      <c r="M74" s="11"/>
    </row>
    <row r="75" spans="1:13">
      <c r="A75" s="47"/>
      <c r="B75" s="148"/>
      <c r="C75" s="161"/>
      <c r="D75" s="96"/>
      <c r="E75" s="156"/>
      <c r="F75" s="148"/>
      <c r="G75" s="91"/>
      <c r="H75" s="150"/>
      <c r="I75" s="149"/>
      <c r="J75" s="149"/>
      <c r="K75" s="47"/>
      <c r="L75" s="92"/>
      <c r="M75" s="11"/>
    </row>
    <row r="76" spans="1:13">
      <c r="A76" s="47"/>
      <c r="B76" s="148"/>
      <c r="C76" s="161"/>
      <c r="D76" s="96"/>
      <c r="E76" s="156"/>
      <c r="F76" s="148"/>
      <c r="G76" s="91"/>
      <c r="H76" s="150"/>
      <c r="I76" s="149"/>
      <c r="J76" s="149"/>
      <c r="K76" s="47"/>
      <c r="L76" s="92"/>
      <c r="M76" s="11"/>
    </row>
    <row r="77" spans="1:13">
      <c r="A77" s="47"/>
      <c r="B77" s="148"/>
      <c r="C77" s="161"/>
      <c r="D77" s="96"/>
      <c r="E77" s="156"/>
      <c r="F77" s="148"/>
      <c r="G77" s="91"/>
      <c r="H77" s="150"/>
      <c r="I77" s="149"/>
      <c r="J77" s="149"/>
      <c r="K77" s="47"/>
      <c r="L77" s="92"/>
      <c r="M77" s="11"/>
    </row>
    <row r="78" spans="1:13">
      <c r="A78" s="47"/>
      <c r="B78" s="148"/>
      <c r="C78" s="161"/>
      <c r="D78" s="96"/>
      <c r="E78" s="156"/>
      <c r="F78" s="148"/>
      <c r="G78" s="91"/>
      <c r="H78" s="150"/>
      <c r="I78" s="149"/>
      <c r="J78" s="149"/>
      <c r="K78" s="47"/>
      <c r="L78" s="92"/>
      <c r="M78" s="11"/>
    </row>
    <row r="79" spans="1:13">
      <c r="A79" s="47"/>
      <c r="B79" s="148"/>
      <c r="C79" s="161"/>
      <c r="D79" s="96"/>
      <c r="E79" s="156"/>
      <c r="F79" s="148"/>
      <c r="G79" s="91"/>
      <c r="H79" s="150"/>
      <c r="I79" s="149"/>
      <c r="J79" s="149"/>
      <c r="K79" s="47"/>
      <c r="L79" s="92"/>
      <c r="M79" s="11"/>
    </row>
    <row r="80" spans="1:13">
      <c r="A80" s="47"/>
      <c r="B80" s="148"/>
      <c r="C80" s="161"/>
      <c r="D80" s="96"/>
      <c r="E80" s="156"/>
      <c r="F80" s="148"/>
      <c r="G80" s="91"/>
      <c r="H80" s="150"/>
      <c r="I80" s="149"/>
      <c r="J80" s="149"/>
      <c r="K80" s="47"/>
      <c r="L80" s="92"/>
      <c r="M80" s="11"/>
    </row>
    <row r="81" spans="1:13">
      <c r="A81" s="47"/>
      <c r="B81" s="148"/>
      <c r="C81" s="161"/>
      <c r="D81" s="96"/>
      <c r="E81" s="156"/>
      <c r="F81" s="148"/>
      <c r="G81" s="91"/>
      <c r="H81" s="150"/>
      <c r="I81" s="149"/>
      <c r="J81" s="149"/>
      <c r="K81" s="47"/>
      <c r="L81" s="92"/>
      <c r="M81" s="11"/>
    </row>
    <row r="82" spans="1:13">
      <c r="A82" s="47"/>
      <c r="B82" s="148"/>
      <c r="C82" s="161"/>
      <c r="D82" s="96"/>
      <c r="E82" s="156"/>
      <c r="F82" s="148"/>
      <c r="G82" s="91"/>
      <c r="H82" s="150"/>
      <c r="I82" s="149"/>
      <c r="J82" s="149"/>
      <c r="K82" s="47"/>
      <c r="L82" s="92"/>
      <c r="M82" s="11"/>
    </row>
    <row r="83" spans="1:13">
      <c r="A83" s="47"/>
      <c r="B83" s="148"/>
      <c r="C83" s="161"/>
      <c r="D83" s="96"/>
      <c r="E83" s="156"/>
      <c r="F83" s="148"/>
      <c r="G83" s="91"/>
      <c r="H83" s="150"/>
      <c r="I83" s="149"/>
      <c r="J83" s="149"/>
      <c r="K83" s="47"/>
      <c r="L83" s="92"/>
      <c r="M83" s="11"/>
    </row>
    <row r="84" spans="1:13">
      <c r="A84" s="47"/>
      <c r="B84" s="148"/>
      <c r="C84" s="161"/>
      <c r="D84" s="96"/>
      <c r="E84" s="156"/>
      <c r="F84" s="148"/>
      <c r="G84" s="91"/>
      <c r="H84" s="150"/>
      <c r="I84" s="149"/>
      <c r="J84" s="149"/>
      <c r="K84" s="47"/>
      <c r="L84" s="92"/>
      <c r="M84" s="11"/>
    </row>
    <row r="85" spans="1:13">
      <c r="A85" s="47"/>
      <c r="B85" s="148"/>
      <c r="C85" s="161"/>
      <c r="D85" s="96"/>
      <c r="E85" s="156"/>
      <c r="F85" s="148"/>
      <c r="G85" s="91"/>
      <c r="H85" s="150"/>
      <c r="I85" s="149"/>
      <c r="J85" s="149"/>
      <c r="K85" s="47"/>
      <c r="L85" s="92"/>
      <c r="M85" s="11"/>
    </row>
    <row r="86" spans="1:13">
      <c r="A86" s="47"/>
      <c r="B86" s="148"/>
      <c r="C86" s="161"/>
      <c r="D86" s="96"/>
      <c r="E86" s="156"/>
      <c r="F86" s="148"/>
      <c r="G86" s="91"/>
      <c r="H86" s="150"/>
      <c r="I86" s="149"/>
      <c r="J86" s="149"/>
      <c r="K86" s="47"/>
      <c r="L86" s="92"/>
      <c r="M86" s="11"/>
    </row>
    <row r="87" spans="1:13">
      <c r="A87" s="47"/>
      <c r="B87" s="148"/>
      <c r="C87" s="161"/>
      <c r="D87" s="96"/>
      <c r="E87" s="156"/>
      <c r="F87" s="148"/>
      <c r="G87" s="91"/>
      <c r="H87" s="150"/>
      <c r="I87" s="149"/>
      <c r="J87" s="149"/>
      <c r="K87" s="47"/>
      <c r="L87" s="92"/>
      <c r="M87" s="11"/>
    </row>
    <row r="88" spans="1:13">
      <c r="A88" s="47"/>
      <c r="B88" s="148"/>
      <c r="C88" s="161"/>
      <c r="D88" s="96"/>
      <c r="E88" s="156"/>
      <c r="F88" s="148"/>
      <c r="G88" s="91"/>
      <c r="H88" s="150"/>
      <c r="I88" s="149"/>
      <c r="J88" s="149"/>
      <c r="K88" s="47"/>
      <c r="L88" s="92"/>
      <c r="M88" s="11"/>
    </row>
    <row r="89" spans="1:13">
      <c r="A89" s="47"/>
      <c r="B89" s="148"/>
      <c r="C89" s="161"/>
      <c r="D89" s="96"/>
      <c r="E89" s="156"/>
      <c r="F89" s="148"/>
      <c r="G89" s="91"/>
      <c r="H89" s="150"/>
      <c r="I89" s="149"/>
      <c r="J89" s="149"/>
      <c r="K89" s="47"/>
      <c r="L89" s="92"/>
      <c r="M89" s="11"/>
    </row>
    <row r="90" spans="1:13">
      <c r="A90" s="47"/>
      <c r="B90" s="148"/>
      <c r="C90" s="161"/>
      <c r="D90" s="96"/>
      <c r="E90" s="156"/>
      <c r="F90" s="148"/>
      <c r="G90" s="91"/>
      <c r="H90" s="150"/>
      <c r="I90" s="149"/>
      <c r="J90" s="149"/>
      <c r="K90" s="47"/>
      <c r="L90" s="92"/>
      <c r="M90" s="11"/>
    </row>
    <row r="91" spans="1:13">
      <c r="A91" s="47"/>
      <c r="B91" s="148"/>
      <c r="C91" s="161"/>
      <c r="D91" s="96"/>
      <c r="E91" s="156"/>
      <c r="F91" s="148"/>
      <c r="G91" s="91"/>
      <c r="H91" s="150"/>
      <c r="I91" s="149"/>
      <c r="J91" s="149"/>
      <c r="K91" s="47"/>
      <c r="L91" s="92"/>
      <c r="M91" s="11"/>
    </row>
    <row r="92" spans="1:13">
      <c r="A92" s="47"/>
      <c r="B92" s="148"/>
      <c r="C92" s="161"/>
      <c r="D92" s="96"/>
      <c r="E92" s="156"/>
      <c r="F92" s="148"/>
      <c r="G92" s="91"/>
      <c r="H92" s="150"/>
      <c r="I92" s="149"/>
      <c r="J92" s="149"/>
      <c r="K92" s="47"/>
      <c r="L92" s="92"/>
      <c r="M92" s="11"/>
    </row>
    <row r="93" spans="1:13">
      <c r="A93" s="47"/>
      <c r="B93" s="148"/>
      <c r="C93" s="161"/>
      <c r="D93" s="96"/>
      <c r="E93" s="156"/>
      <c r="F93" s="148"/>
      <c r="G93" s="91"/>
      <c r="H93" s="150"/>
      <c r="I93" s="149"/>
      <c r="J93" s="149"/>
      <c r="K93" s="47"/>
      <c r="L93" s="92"/>
      <c r="M93" s="11"/>
    </row>
    <row r="94" spans="1:13">
      <c r="A94" s="47"/>
      <c r="B94" s="148"/>
      <c r="C94" s="161"/>
      <c r="D94" s="96"/>
      <c r="E94" s="156"/>
      <c r="F94" s="148"/>
      <c r="G94" s="91"/>
      <c r="H94" s="150"/>
      <c r="I94" s="149"/>
      <c r="J94" s="149"/>
      <c r="K94" s="47"/>
      <c r="L94" s="92"/>
      <c r="M94" s="11"/>
    </row>
    <row r="95" spans="1:13">
      <c r="A95" s="47"/>
      <c r="B95" s="148"/>
      <c r="C95" s="161"/>
      <c r="D95" s="96"/>
      <c r="E95" s="156"/>
      <c r="F95" s="148"/>
      <c r="G95" s="91"/>
      <c r="H95" s="150"/>
      <c r="I95" s="149"/>
      <c r="J95" s="149"/>
      <c r="K95" s="47"/>
      <c r="L95" s="92"/>
      <c r="M95" s="11"/>
    </row>
    <row r="96" spans="1:13">
      <c r="A96" s="47"/>
      <c r="B96" s="148"/>
      <c r="C96" s="161"/>
      <c r="D96" s="96"/>
      <c r="E96" s="156"/>
      <c r="F96" s="148"/>
      <c r="G96" s="91"/>
      <c r="H96" s="150"/>
      <c r="I96" s="149"/>
      <c r="J96" s="149"/>
      <c r="K96" s="47"/>
      <c r="L96" s="92"/>
      <c r="M96" s="11"/>
    </row>
    <row r="97" spans="1:13">
      <c r="A97" s="47"/>
      <c r="B97" s="148"/>
      <c r="C97" s="161"/>
      <c r="D97" s="96"/>
      <c r="E97" s="156"/>
      <c r="F97" s="148"/>
      <c r="G97" s="91"/>
      <c r="H97" s="150"/>
      <c r="I97" s="149"/>
      <c r="J97" s="149"/>
      <c r="K97" s="47"/>
      <c r="L97" s="92"/>
      <c r="M97" s="11"/>
    </row>
    <row r="98" spans="1:13">
      <c r="A98" s="47"/>
      <c r="B98" s="148"/>
      <c r="C98" s="161"/>
      <c r="D98" s="96"/>
      <c r="E98" s="156"/>
      <c r="F98" s="148"/>
      <c r="G98" s="91"/>
      <c r="H98" s="150"/>
      <c r="I98" s="149"/>
      <c r="J98" s="149"/>
      <c r="K98" s="47"/>
      <c r="L98" s="92"/>
      <c r="M98" s="11"/>
    </row>
    <row r="99" spans="1:13">
      <c r="A99" s="47"/>
      <c r="B99" s="148"/>
      <c r="C99" s="161"/>
      <c r="D99" s="96"/>
      <c r="E99" s="156"/>
      <c r="F99" s="148"/>
      <c r="G99" s="91"/>
      <c r="H99" s="150"/>
      <c r="I99" s="149"/>
      <c r="J99" s="149"/>
      <c r="K99" s="47"/>
      <c r="L99" s="92"/>
      <c r="M99" s="11"/>
    </row>
    <row r="100" spans="1:13">
      <c r="A100" s="47"/>
      <c r="B100" s="148"/>
      <c r="C100" s="161"/>
      <c r="D100" s="96"/>
      <c r="E100" s="156"/>
      <c r="F100" s="148"/>
      <c r="G100" s="91"/>
      <c r="H100" s="150"/>
      <c r="I100" s="149"/>
      <c r="J100" s="149"/>
      <c r="K100" s="47"/>
      <c r="L100" s="92"/>
      <c r="M100" s="11"/>
    </row>
    <row r="101" spans="1:13">
      <c r="A101" s="47"/>
      <c r="B101" s="148"/>
      <c r="C101" s="161"/>
      <c r="D101" s="96"/>
      <c r="E101" s="156"/>
      <c r="F101" s="148"/>
      <c r="G101" s="91"/>
      <c r="H101" s="150"/>
      <c r="I101" s="149"/>
      <c r="J101" s="149"/>
      <c r="K101" s="47"/>
      <c r="L101" s="92"/>
      <c r="M101" s="11"/>
    </row>
    <row r="102" spans="1:13">
      <c r="A102" s="47"/>
      <c r="B102" s="148"/>
      <c r="C102" s="161"/>
      <c r="D102" s="96"/>
      <c r="E102" s="156"/>
      <c r="F102" s="148"/>
      <c r="G102" s="91"/>
      <c r="H102" s="150"/>
      <c r="I102" s="149"/>
      <c r="J102" s="149"/>
      <c r="K102" s="47"/>
      <c r="L102" s="92"/>
      <c r="M102" s="11"/>
    </row>
    <row r="103" spans="1:13">
      <c r="A103" s="47"/>
      <c r="B103" s="148"/>
      <c r="C103" s="161"/>
      <c r="D103" s="96"/>
      <c r="E103" s="156"/>
      <c r="F103" s="148"/>
      <c r="G103" s="91"/>
      <c r="H103" s="150"/>
      <c r="I103" s="149"/>
      <c r="J103" s="149"/>
      <c r="K103" s="47"/>
      <c r="L103" s="92"/>
      <c r="M103" s="11"/>
    </row>
    <row r="104" spans="1:13">
      <c r="A104" s="47"/>
      <c r="B104" s="148"/>
      <c r="C104" s="161"/>
      <c r="D104" s="96"/>
      <c r="E104" s="156"/>
      <c r="F104" s="148"/>
      <c r="G104" s="91"/>
      <c r="H104" s="150"/>
      <c r="I104" s="149"/>
      <c r="J104" s="149"/>
      <c r="K104" s="47"/>
      <c r="L104" s="92"/>
      <c r="M104" s="11"/>
    </row>
    <row r="105" spans="1:13">
      <c r="A105" s="47"/>
      <c r="B105" s="148"/>
      <c r="C105" s="161"/>
      <c r="D105" s="96"/>
      <c r="E105" s="156"/>
      <c r="F105" s="148"/>
      <c r="G105" s="91"/>
      <c r="H105" s="150"/>
      <c r="I105" s="149"/>
      <c r="J105" s="149"/>
      <c r="K105" s="47"/>
      <c r="L105" s="92"/>
      <c r="M105" s="11"/>
    </row>
    <row r="106" spans="1:13">
      <c r="A106" s="47"/>
      <c r="B106" s="148"/>
      <c r="C106" s="161"/>
      <c r="D106" s="96"/>
      <c r="E106" s="156"/>
      <c r="F106" s="148"/>
      <c r="G106" s="91"/>
      <c r="H106" s="150"/>
      <c r="I106" s="149"/>
      <c r="J106" s="149"/>
      <c r="K106" s="47"/>
      <c r="L106" s="92"/>
      <c r="M106" s="11"/>
    </row>
    <row r="107" spans="1:13">
      <c r="A107" s="47"/>
      <c r="B107" s="148"/>
      <c r="C107" s="161"/>
      <c r="D107" s="96"/>
      <c r="E107" s="156"/>
      <c r="F107" s="148"/>
      <c r="G107" s="91"/>
      <c r="H107" s="150"/>
      <c r="I107" s="149"/>
      <c r="J107" s="149"/>
      <c r="K107" s="47"/>
      <c r="L107" s="92"/>
      <c r="M107" s="11"/>
    </row>
    <row r="108" spans="1:13">
      <c r="A108" s="47"/>
      <c r="B108" s="148"/>
      <c r="C108" s="161"/>
      <c r="D108" s="96"/>
      <c r="E108" s="156"/>
      <c r="F108" s="148"/>
      <c r="G108" s="91"/>
      <c r="H108" s="150"/>
      <c r="I108" s="149"/>
      <c r="J108" s="149"/>
      <c r="K108" s="47"/>
      <c r="L108" s="92"/>
      <c r="M108" s="11"/>
    </row>
    <row r="109" spans="1:13">
      <c r="A109" s="47"/>
      <c r="B109" s="148"/>
      <c r="C109" s="161"/>
      <c r="D109" s="96"/>
      <c r="E109" s="156"/>
      <c r="F109" s="148"/>
      <c r="G109" s="91"/>
      <c r="H109" s="150"/>
      <c r="I109" s="149"/>
      <c r="J109" s="149"/>
      <c r="K109" s="47"/>
      <c r="L109" s="92"/>
      <c r="M109" s="11"/>
    </row>
    <row r="110" spans="1:13">
      <c r="A110" s="47"/>
      <c r="B110" s="148"/>
      <c r="C110" s="161"/>
      <c r="D110" s="96"/>
      <c r="E110" s="156"/>
      <c r="F110" s="148"/>
      <c r="G110" s="91"/>
      <c r="H110" s="150"/>
      <c r="I110" s="149"/>
      <c r="J110" s="149"/>
      <c r="K110" s="47"/>
      <c r="L110" s="92"/>
      <c r="M110" s="11"/>
    </row>
    <row r="111" spans="1:13">
      <c r="A111" s="47"/>
      <c r="B111" s="148"/>
      <c r="C111" s="161"/>
      <c r="D111" s="96"/>
      <c r="E111" s="156"/>
      <c r="F111" s="148"/>
      <c r="G111" s="91"/>
      <c r="H111" s="150"/>
      <c r="I111" s="149"/>
      <c r="J111" s="149"/>
      <c r="K111" s="47"/>
      <c r="L111" s="92"/>
      <c r="M111" s="11"/>
    </row>
    <row r="112" spans="1:13">
      <c r="A112" s="47"/>
      <c r="B112" s="148"/>
      <c r="C112" s="161"/>
      <c r="D112" s="96"/>
      <c r="E112" s="156"/>
      <c r="F112" s="148"/>
      <c r="G112" s="91"/>
      <c r="H112" s="150"/>
      <c r="I112" s="149"/>
      <c r="J112" s="149"/>
      <c r="K112" s="47"/>
      <c r="L112" s="92"/>
      <c r="M112" s="11"/>
    </row>
    <row r="113" spans="1:13">
      <c r="A113" s="47"/>
      <c r="B113" s="148"/>
      <c r="C113" s="161"/>
      <c r="D113" s="96"/>
      <c r="E113" s="156"/>
      <c r="F113" s="148"/>
      <c r="G113" s="91"/>
      <c r="H113" s="150"/>
      <c r="I113" s="149"/>
      <c r="J113" s="149"/>
      <c r="K113" s="47"/>
      <c r="L113" s="92"/>
      <c r="M113" s="11"/>
    </row>
    <row r="114" spans="1:13">
      <c r="A114" s="47"/>
      <c r="B114" s="148"/>
      <c r="C114" s="161"/>
      <c r="D114" s="96"/>
      <c r="E114" s="156"/>
      <c r="F114" s="148"/>
      <c r="G114" s="91"/>
      <c r="H114" s="150"/>
      <c r="I114" s="149"/>
      <c r="J114" s="149"/>
      <c r="K114" s="47"/>
      <c r="L114" s="92"/>
      <c r="M114" s="11"/>
    </row>
    <row r="115" spans="1:13">
      <c r="A115" s="47"/>
      <c r="B115" s="148"/>
      <c r="C115" s="161"/>
      <c r="D115" s="96"/>
      <c r="E115" s="156"/>
      <c r="F115" s="148"/>
      <c r="G115" s="91"/>
      <c r="H115" s="150"/>
      <c r="I115" s="149"/>
      <c r="J115" s="149"/>
      <c r="K115" s="47"/>
      <c r="L115" s="92"/>
      <c r="M115" s="11"/>
    </row>
    <row r="116" spans="1:13">
      <c r="A116" s="47"/>
      <c r="B116" s="148"/>
      <c r="C116" s="161"/>
      <c r="D116" s="96"/>
      <c r="E116" s="156"/>
      <c r="F116" s="148"/>
      <c r="G116" s="91"/>
      <c r="H116" s="150"/>
      <c r="I116" s="149"/>
      <c r="J116" s="149"/>
      <c r="K116" s="47"/>
      <c r="L116" s="92"/>
      <c r="M116" s="11"/>
    </row>
    <row r="117" spans="1:13">
      <c r="A117" s="47"/>
      <c r="B117" s="148"/>
      <c r="C117" s="161"/>
      <c r="D117" s="96"/>
      <c r="E117" s="156"/>
      <c r="F117" s="148"/>
      <c r="G117" s="91"/>
      <c r="H117" s="150"/>
      <c r="I117" s="149"/>
      <c r="J117" s="149"/>
      <c r="K117" s="47"/>
      <c r="L117" s="92"/>
      <c r="M117" s="11"/>
    </row>
    <row r="118" spans="1:13">
      <c r="A118" s="47"/>
      <c r="B118" s="148"/>
      <c r="C118" s="161"/>
      <c r="D118" s="96"/>
      <c r="E118" s="156"/>
      <c r="F118" s="148"/>
      <c r="G118" s="91"/>
      <c r="H118" s="150"/>
      <c r="I118" s="149"/>
      <c r="J118" s="149"/>
      <c r="K118" s="47"/>
      <c r="L118" s="92"/>
      <c r="M118" s="11"/>
    </row>
    <row r="119" spans="1:13">
      <c r="A119" s="47"/>
      <c r="B119" s="148"/>
      <c r="C119" s="161"/>
      <c r="D119" s="96"/>
      <c r="E119" s="156"/>
      <c r="F119" s="148"/>
      <c r="G119" s="91"/>
      <c r="H119" s="150"/>
      <c r="I119" s="149"/>
      <c r="J119" s="149"/>
      <c r="K119" s="47"/>
      <c r="L119" s="92"/>
      <c r="M119" s="11"/>
    </row>
    <row r="120" spans="1:13">
      <c r="A120" s="47"/>
      <c r="B120" s="148"/>
      <c r="C120" s="161"/>
      <c r="D120" s="96"/>
      <c r="E120" s="156"/>
      <c r="F120" s="148"/>
      <c r="G120" s="91"/>
      <c r="H120" s="150"/>
      <c r="I120" s="149"/>
      <c r="J120" s="149"/>
      <c r="K120" s="47"/>
      <c r="L120" s="92"/>
      <c r="M120" s="11"/>
    </row>
    <row r="121" spans="1:13">
      <c r="A121" s="47"/>
      <c r="B121" s="148"/>
      <c r="C121" s="161"/>
      <c r="D121" s="96"/>
      <c r="E121" s="156"/>
      <c r="F121" s="148"/>
      <c r="G121" s="91"/>
      <c r="H121" s="150"/>
      <c r="I121" s="149"/>
      <c r="J121" s="149"/>
      <c r="K121" s="47"/>
      <c r="L121" s="92"/>
      <c r="M121" s="11"/>
    </row>
    <row r="122" spans="1:13">
      <c r="A122" s="47"/>
      <c r="B122" s="148"/>
      <c r="C122" s="161"/>
      <c r="D122" s="96"/>
      <c r="E122" s="156"/>
      <c r="F122" s="148"/>
      <c r="G122" s="91"/>
      <c r="H122" s="150"/>
      <c r="I122" s="149"/>
      <c r="J122" s="149"/>
      <c r="K122" s="47"/>
      <c r="L122" s="92"/>
      <c r="M122" s="11"/>
    </row>
    <row r="123" spans="1:13">
      <c r="A123" s="47"/>
      <c r="B123" s="148"/>
      <c r="C123" s="161"/>
      <c r="D123" s="96"/>
      <c r="E123" s="156"/>
      <c r="F123" s="148"/>
      <c r="G123" s="91"/>
      <c r="H123" s="150"/>
      <c r="I123" s="149"/>
      <c r="J123" s="149"/>
      <c r="K123" s="47"/>
      <c r="L123" s="92"/>
      <c r="M123" s="11"/>
    </row>
    <row r="124" spans="1:13">
      <c r="A124" s="47"/>
      <c r="B124" s="148"/>
      <c r="C124" s="161"/>
      <c r="D124" s="96"/>
      <c r="E124" s="156"/>
      <c r="F124" s="148"/>
      <c r="G124" s="91"/>
      <c r="H124" s="150"/>
      <c r="I124" s="149"/>
      <c r="J124" s="149"/>
      <c r="K124" s="47"/>
      <c r="L124" s="92"/>
      <c r="M124" s="11"/>
    </row>
    <row r="125" spans="1:13">
      <c r="A125" s="47"/>
      <c r="B125" s="148"/>
      <c r="C125" s="161"/>
      <c r="D125" s="96"/>
      <c r="E125" s="156"/>
      <c r="F125" s="148"/>
      <c r="G125" s="91"/>
      <c r="H125" s="150"/>
      <c r="I125" s="149"/>
      <c r="J125" s="149"/>
      <c r="K125" s="47"/>
      <c r="L125" s="92"/>
      <c r="M125" s="11"/>
    </row>
    <row r="126" spans="1:13">
      <c r="A126" s="47"/>
      <c r="B126" s="148"/>
      <c r="C126" s="161"/>
      <c r="D126" s="96"/>
      <c r="E126" s="156"/>
      <c r="F126" s="148"/>
      <c r="G126" s="91"/>
      <c r="H126" s="150"/>
      <c r="I126" s="149"/>
      <c r="J126" s="149"/>
      <c r="K126" s="47"/>
      <c r="L126" s="92"/>
      <c r="M126" s="11"/>
    </row>
    <row r="127" spans="1:13">
      <c r="A127" s="47"/>
      <c r="B127" s="148"/>
      <c r="C127" s="161"/>
      <c r="D127" s="96"/>
      <c r="E127" s="156"/>
      <c r="F127" s="148"/>
      <c r="G127" s="91"/>
      <c r="H127" s="150"/>
      <c r="I127" s="149"/>
      <c r="J127" s="149"/>
      <c r="K127" s="47"/>
      <c r="L127" s="92"/>
      <c r="M127" s="11"/>
    </row>
    <row r="128" spans="1:13">
      <c r="A128" s="47"/>
      <c r="B128" s="148"/>
      <c r="C128" s="161"/>
      <c r="D128" s="96"/>
      <c r="E128" s="156"/>
      <c r="F128" s="148"/>
      <c r="G128" s="91"/>
      <c r="H128" s="150"/>
      <c r="I128" s="149"/>
      <c r="J128" s="149"/>
      <c r="K128" s="47"/>
      <c r="L128" s="92"/>
      <c r="M128" s="11"/>
    </row>
    <row r="129" spans="1:13">
      <c r="A129" s="47"/>
      <c r="B129" s="148"/>
      <c r="C129" s="161"/>
      <c r="D129" s="96"/>
      <c r="E129" s="156"/>
      <c r="F129" s="148"/>
      <c r="G129" s="91"/>
      <c r="H129" s="150"/>
      <c r="I129" s="149"/>
      <c r="J129" s="149"/>
      <c r="K129" s="47"/>
      <c r="L129" s="92"/>
      <c r="M129" s="11"/>
    </row>
    <row r="130" spans="1:13">
      <c r="A130" s="47"/>
      <c r="B130" s="148"/>
      <c r="C130" s="161"/>
      <c r="D130" s="96"/>
      <c r="E130" s="156"/>
      <c r="F130" s="148"/>
      <c r="G130" s="91"/>
      <c r="H130" s="150"/>
      <c r="I130" s="149"/>
      <c r="J130" s="149"/>
      <c r="K130" s="47"/>
      <c r="L130" s="92"/>
      <c r="M130" s="11"/>
    </row>
    <row r="131" spans="1:13">
      <c r="A131" s="47"/>
      <c r="B131" s="148"/>
      <c r="C131" s="161"/>
      <c r="D131" s="96"/>
      <c r="E131" s="156"/>
      <c r="F131" s="148"/>
      <c r="G131" s="91"/>
      <c r="H131" s="150"/>
      <c r="I131" s="149"/>
      <c r="J131" s="149"/>
      <c r="K131" s="47"/>
      <c r="L131" s="92"/>
      <c r="M131" s="11"/>
    </row>
    <row r="132" spans="1:13">
      <c r="A132" s="47"/>
      <c r="B132" s="148"/>
      <c r="C132" s="161"/>
      <c r="D132" s="96"/>
      <c r="E132" s="156"/>
      <c r="F132" s="148"/>
      <c r="G132" s="91"/>
      <c r="H132" s="150"/>
      <c r="I132" s="149"/>
      <c r="J132" s="149"/>
      <c r="K132" s="47"/>
      <c r="L132" s="92"/>
      <c r="M132" s="11"/>
    </row>
    <row r="133" spans="1:13">
      <c r="A133" s="47"/>
      <c r="B133" s="148"/>
      <c r="C133" s="161"/>
      <c r="D133" s="96"/>
      <c r="E133" s="156"/>
      <c r="F133" s="148"/>
      <c r="G133" s="91"/>
      <c r="H133" s="150"/>
      <c r="I133" s="149"/>
      <c r="J133" s="149"/>
      <c r="K133" s="47"/>
      <c r="L133" s="92"/>
      <c r="M133" s="11"/>
    </row>
    <row r="134" spans="1:13">
      <c r="A134" s="47"/>
      <c r="B134" s="148"/>
      <c r="C134" s="161"/>
      <c r="D134" s="96"/>
      <c r="E134" s="156"/>
      <c r="F134" s="148"/>
      <c r="G134" s="91"/>
      <c r="H134" s="150"/>
      <c r="I134" s="149"/>
      <c r="J134" s="149"/>
      <c r="K134" s="47"/>
      <c r="L134" s="92"/>
      <c r="M134" s="11"/>
    </row>
    <row r="135" spans="1:13">
      <c r="A135" s="47"/>
      <c r="B135" s="148"/>
      <c r="C135" s="161"/>
      <c r="D135" s="96"/>
      <c r="E135" s="156"/>
      <c r="F135" s="148"/>
      <c r="G135" s="91"/>
      <c r="H135" s="150"/>
      <c r="I135" s="149"/>
      <c r="J135" s="149"/>
      <c r="K135" s="47"/>
      <c r="L135" s="92"/>
      <c r="M135" s="11"/>
    </row>
    <row r="136" spans="1:13">
      <c r="A136" s="47"/>
      <c r="B136" s="148"/>
      <c r="C136" s="161"/>
      <c r="D136" s="96"/>
      <c r="E136" s="156"/>
      <c r="F136" s="148"/>
      <c r="G136" s="91"/>
      <c r="H136" s="150"/>
      <c r="I136" s="149"/>
      <c r="J136" s="149"/>
      <c r="K136" s="47"/>
      <c r="L136" s="92"/>
      <c r="M136" s="11"/>
    </row>
    <row r="137" spans="1:13">
      <c r="A137" s="47"/>
      <c r="B137" s="148"/>
      <c r="C137" s="161"/>
      <c r="D137" s="96"/>
      <c r="E137" s="156"/>
      <c r="F137" s="148"/>
      <c r="G137" s="91"/>
      <c r="H137" s="150"/>
      <c r="I137" s="149"/>
      <c r="J137" s="149"/>
      <c r="K137" s="47"/>
      <c r="L137" s="92"/>
      <c r="M137" s="11"/>
    </row>
    <row r="138" spans="1:13">
      <c r="A138" s="47"/>
      <c r="B138" s="148"/>
      <c r="C138" s="161"/>
      <c r="D138" s="96"/>
      <c r="E138" s="156"/>
      <c r="F138" s="148"/>
      <c r="G138" s="91"/>
      <c r="H138" s="150"/>
      <c r="I138" s="149"/>
      <c r="J138" s="149"/>
      <c r="K138" s="47"/>
      <c r="L138" s="92"/>
      <c r="M138" s="11"/>
    </row>
    <row r="139" spans="1:13">
      <c r="A139" s="47"/>
      <c r="B139" s="148"/>
      <c r="C139" s="161"/>
      <c r="D139" s="96"/>
      <c r="E139" s="156"/>
      <c r="F139" s="148"/>
      <c r="G139" s="91"/>
      <c r="H139" s="150"/>
      <c r="I139" s="149"/>
      <c r="J139" s="149"/>
      <c r="K139" s="47"/>
      <c r="L139" s="92"/>
      <c r="M139" s="11"/>
    </row>
    <row r="140" spans="1:13">
      <c r="A140" s="47"/>
      <c r="B140" s="148"/>
      <c r="C140" s="161"/>
      <c r="D140" s="96"/>
      <c r="E140" s="156"/>
      <c r="F140" s="148"/>
      <c r="G140" s="91"/>
      <c r="H140" s="150"/>
      <c r="I140" s="149"/>
      <c r="J140" s="149"/>
      <c r="K140" s="47"/>
      <c r="L140" s="92"/>
      <c r="M140" s="11"/>
    </row>
    <row r="141" spans="1:13">
      <c r="A141" s="47"/>
      <c r="B141" s="148"/>
      <c r="C141" s="161"/>
      <c r="D141" s="96"/>
      <c r="E141" s="156"/>
      <c r="F141" s="148"/>
      <c r="G141" s="91"/>
      <c r="H141" s="150"/>
      <c r="I141" s="149"/>
      <c r="J141" s="149"/>
      <c r="K141" s="47"/>
      <c r="L141" s="92"/>
      <c r="M141" s="11"/>
    </row>
    <row r="142" spans="1:13">
      <c r="A142" s="47"/>
      <c r="B142" s="148"/>
      <c r="C142" s="161"/>
      <c r="D142" s="96"/>
      <c r="E142" s="156"/>
      <c r="F142" s="148"/>
      <c r="G142" s="91"/>
      <c r="H142" s="150"/>
      <c r="I142" s="149"/>
      <c r="J142" s="149"/>
      <c r="K142" s="47"/>
      <c r="L142" s="92"/>
      <c r="M142" s="11"/>
    </row>
    <row r="143" spans="1:13">
      <c r="A143" s="47"/>
      <c r="B143" s="148"/>
      <c r="C143" s="161"/>
      <c r="D143" s="96"/>
      <c r="E143" s="156"/>
      <c r="F143" s="148"/>
      <c r="G143" s="91"/>
      <c r="H143" s="150"/>
      <c r="I143" s="149"/>
      <c r="J143" s="149"/>
      <c r="K143" s="47"/>
      <c r="L143" s="92"/>
      <c r="M143" s="11"/>
    </row>
    <row r="144" spans="1:13">
      <c r="A144" s="47"/>
      <c r="B144" s="148"/>
      <c r="C144" s="161"/>
      <c r="D144" s="96"/>
      <c r="E144" s="156"/>
      <c r="F144" s="148"/>
      <c r="G144" s="91"/>
      <c r="H144" s="150"/>
      <c r="I144" s="149"/>
      <c r="J144" s="149"/>
      <c r="K144" s="47"/>
      <c r="L144" s="92"/>
      <c r="M144" s="11"/>
    </row>
    <row r="145" spans="1:13">
      <c r="A145" s="47"/>
      <c r="B145" s="148"/>
      <c r="C145" s="161"/>
      <c r="D145" s="96"/>
      <c r="E145" s="156"/>
      <c r="F145" s="148"/>
      <c r="G145" s="91"/>
      <c r="H145" s="150"/>
      <c r="I145" s="149"/>
      <c r="J145" s="149"/>
      <c r="K145" s="47"/>
      <c r="L145" s="92"/>
      <c r="M145" s="11"/>
    </row>
    <row r="146" spans="1:13">
      <c r="A146" s="47"/>
      <c r="B146" s="148"/>
      <c r="C146" s="161"/>
      <c r="D146" s="96"/>
      <c r="E146" s="156"/>
      <c r="F146" s="148"/>
      <c r="G146" s="91"/>
      <c r="H146" s="150"/>
      <c r="I146" s="149"/>
      <c r="J146" s="149"/>
      <c r="K146" s="47"/>
      <c r="L146" s="92"/>
      <c r="M146" s="11"/>
    </row>
    <row r="147" spans="1:13">
      <c r="A147" s="47"/>
      <c r="B147" s="148"/>
      <c r="C147" s="161"/>
      <c r="D147" s="96"/>
      <c r="E147" s="156"/>
      <c r="F147" s="148"/>
      <c r="G147" s="91"/>
      <c r="H147" s="150"/>
      <c r="I147" s="149"/>
      <c r="J147" s="149"/>
      <c r="K147" s="47"/>
      <c r="L147" s="92"/>
      <c r="M147" s="11"/>
    </row>
    <row r="148" spans="1:13">
      <c r="A148" s="47"/>
      <c r="B148" s="148"/>
      <c r="C148" s="161"/>
      <c r="D148" s="96"/>
      <c r="E148" s="156"/>
      <c r="F148" s="148"/>
      <c r="G148" s="91"/>
      <c r="H148" s="150"/>
      <c r="I148" s="149"/>
      <c r="J148" s="149"/>
      <c r="K148" s="47"/>
      <c r="L148" s="92"/>
      <c r="M148" s="11"/>
    </row>
    <row r="149" spans="1:13">
      <c r="A149" s="47"/>
      <c r="B149" s="148"/>
      <c r="C149" s="161"/>
      <c r="D149" s="96"/>
      <c r="E149" s="156"/>
      <c r="F149" s="148"/>
      <c r="G149" s="91"/>
      <c r="H149" s="150"/>
      <c r="I149" s="149"/>
      <c r="J149" s="149"/>
      <c r="K149" s="47"/>
      <c r="L149" s="92"/>
      <c r="M149" s="11"/>
    </row>
    <row r="150" spans="1:13">
      <c r="A150" s="47"/>
      <c r="B150" s="148"/>
      <c r="C150" s="161"/>
      <c r="D150" s="96"/>
      <c r="E150" s="156"/>
      <c r="F150" s="148"/>
      <c r="G150" s="91"/>
      <c r="H150" s="150"/>
      <c r="I150" s="149"/>
      <c r="J150" s="149"/>
      <c r="K150" s="47"/>
      <c r="L150" s="92"/>
      <c r="M150" s="11"/>
    </row>
    <row r="151" spans="1:13">
      <c r="A151" s="47"/>
      <c r="B151" s="148"/>
      <c r="C151" s="161"/>
      <c r="D151" s="96"/>
      <c r="E151" s="156"/>
      <c r="F151" s="148"/>
      <c r="G151" s="91"/>
      <c r="H151" s="150"/>
      <c r="I151" s="149"/>
      <c r="J151" s="149"/>
      <c r="K151" s="47"/>
      <c r="L151" s="92"/>
      <c r="M151" s="11"/>
    </row>
    <row r="152" spans="1:13">
      <c r="A152" s="47"/>
      <c r="B152" s="148"/>
      <c r="C152" s="161"/>
      <c r="D152" s="96"/>
      <c r="E152" s="156"/>
      <c r="F152" s="148"/>
      <c r="G152" s="91"/>
      <c r="H152" s="150"/>
      <c r="I152" s="149"/>
      <c r="J152" s="149"/>
      <c r="K152" s="47"/>
      <c r="L152" s="92"/>
      <c r="M152" s="11"/>
    </row>
    <row r="153" spans="1:13">
      <c r="A153" s="47"/>
      <c r="B153" s="148"/>
      <c r="C153" s="161"/>
      <c r="D153" s="96"/>
      <c r="E153" s="156"/>
      <c r="F153" s="148"/>
      <c r="G153" s="91"/>
      <c r="H153" s="150"/>
      <c r="I153" s="149"/>
      <c r="J153" s="149"/>
      <c r="K153" s="47"/>
      <c r="L153" s="92"/>
      <c r="M153" s="11"/>
    </row>
    <row r="154" spans="1:13">
      <c r="A154" s="47"/>
      <c r="B154" s="148"/>
      <c r="C154" s="161"/>
      <c r="D154" s="96"/>
      <c r="E154" s="156"/>
      <c r="F154" s="148"/>
      <c r="G154" s="91"/>
      <c r="H154" s="150"/>
      <c r="I154" s="149"/>
      <c r="J154" s="149"/>
      <c r="K154" s="47"/>
      <c r="L154" s="92"/>
      <c r="M154" s="11"/>
    </row>
    <row r="155" spans="1:13">
      <c r="A155" s="47"/>
      <c r="B155" s="148"/>
      <c r="C155" s="161"/>
      <c r="D155" s="96"/>
      <c r="E155" s="156"/>
      <c r="F155" s="148"/>
      <c r="G155" s="91"/>
      <c r="H155" s="150"/>
      <c r="I155" s="149"/>
      <c r="J155" s="149"/>
      <c r="K155" s="47"/>
      <c r="L155" s="92"/>
      <c r="M155" s="11"/>
    </row>
    <row r="156" spans="1:13">
      <c r="A156" s="47"/>
      <c r="B156" s="148"/>
      <c r="C156" s="161"/>
      <c r="D156" s="96"/>
      <c r="E156" s="156"/>
      <c r="F156" s="148"/>
      <c r="G156" s="91"/>
      <c r="H156" s="150"/>
      <c r="I156" s="149"/>
      <c r="J156" s="149"/>
      <c r="K156" s="47"/>
      <c r="L156" s="92"/>
      <c r="M156" s="11"/>
    </row>
    <row r="157" spans="1:13">
      <c r="A157" s="47"/>
      <c r="B157" s="148"/>
      <c r="C157" s="161"/>
      <c r="D157" s="96"/>
      <c r="E157" s="156"/>
      <c r="F157" s="148"/>
      <c r="G157" s="91"/>
      <c r="H157" s="150"/>
      <c r="I157" s="149"/>
      <c r="J157" s="149"/>
      <c r="K157" s="47"/>
      <c r="L157" s="92"/>
      <c r="M157" s="11"/>
    </row>
    <row r="158" spans="1:13">
      <c r="A158" s="47"/>
      <c r="B158" s="148"/>
      <c r="C158" s="161"/>
      <c r="D158" s="96"/>
      <c r="E158" s="156"/>
      <c r="F158" s="148"/>
      <c r="G158" s="91"/>
      <c r="H158" s="150"/>
      <c r="I158" s="149"/>
      <c r="J158" s="149"/>
      <c r="K158" s="47"/>
      <c r="L158" s="92"/>
      <c r="M158" s="11"/>
    </row>
    <row r="159" spans="1:13">
      <c r="A159" s="47"/>
      <c r="B159" s="148"/>
      <c r="C159" s="161"/>
      <c r="D159" s="96"/>
      <c r="E159" s="156"/>
      <c r="F159" s="148"/>
      <c r="G159" s="91"/>
      <c r="H159" s="150"/>
      <c r="I159" s="149"/>
      <c r="J159" s="149"/>
      <c r="K159" s="47"/>
      <c r="L159" s="92"/>
      <c r="M159" s="11"/>
    </row>
    <row r="160" spans="1:13">
      <c r="A160" s="47"/>
      <c r="B160" s="148"/>
      <c r="C160" s="161"/>
      <c r="D160" s="96"/>
      <c r="E160" s="156"/>
      <c r="F160" s="148"/>
      <c r="G160" s="91"/>
      <c r="H160" s="150"/>
      <c r="I160" s="149"/>
      <c r="J160" s="149"/>
      <c r="K160" s="47"/>
      <c r="L160" s="92"/>
      <c r="M160" s="11"/>
    </row>
    <row r="161" spans="1:13">
      <c r="A161" s="47"/>
      <c r="B161" s="148"/>
      <c r="C161" s="161"/>
      <c r="D161" s="96"/>
      <c r="E161" s="156"/>
      <c r="F161" s="148"/>
      <c r="G161" s="91"/>
      <c r="H161" s="150"/>
      <c r="I161" s="149"/>
      <c r="J161" s="149"/>
      <c r="K161" s="47"/>
      <c r="L161" s="92"/>
      <c r="M161" s="11"/>
    </row>
    <row r="162" spans="1:13">
      <c r="A162" s="47"/>
      <c r="B162" s="148"/>
      <c r="C162" s="161"/>
      <c r="D162" s="96"/>
      <c r="E162" s="156"/>
      <c r="F162" s="148"/>
      <c r="G162" s="91"/>
      <c r="H162" s="150"/>
      <c r="I162" s="149"/>
      <c r="J162" s="149"/>
      <c r="K162" s="47"/>
      <c r="L162" s="92"/>
      <c r="M162" s="11"/>
    </row>
    <row r="163" spans="1:13">
      <c r="A163" s="47"/>
      <c r="B163" s="148"/>
      <c r="C163" s="161"/>
      <c r="D163" s="96"/>
      <c r="E163" s="156"/>
      <c r="F163" s="148"/>
      <c r="G163" s="91"/>
      <c r="H163" s="150"/>
      <c r="I163" s="149"/>
      <c r="J163" s="149"/>
      <c r="K163" s="47"/>
      <c r="L163" s="92"/>
      <c r="M163" s="11"/>
    </row>
    <row r="164" spans="1:13">
      <c r="A164" s="47"/>
      <c r="B164" s="148"/>
      <c r="C164" s="161"/>
      <c r="D164" s="96"/>
      <c r="E164" s="156"/>
      <c r="F164" s="148"/>
      <c r="G164" s="91"/>
      <c r="H164" s="150"/>
      <c r="I164" s="149"/>
      <c r="J164" s="149"/>
      <c r="K164" s="47"/>
      <c r="L164" s="92"/>
      <c r="M164" s="11"/>
    </row>
    <row r="165" spans="1:13">
      <c r="A165" s="47"/>
      <c r="B165" s="148"/>
      <c r="C165" s="161"/>
      <c r="D165" s="96"/>
      <c r="E165" s="156"/>
      <c r="F165" s="148"/>
      <c r="G165" s="91"/>
      <c r="H165" s="150"/>
      <c r="I165" s="149"/>
      <c r="J165" s="149"/>
      <c r="K165" s="47"/>
      <c r="L165" s="92"/>
      <c r="M165" s="11"/>
    </row>
    <row r="166" spans="1:13">
      <c r="A166" s="47"/>
      <c r="B166" s="148"/>
      <c r="C166" s="161"/>
      <c r="D166" s="96"/>
      <c r="E166" s="156"/>
      <c r="F166" s="148"/>
      <c r="G166" s="91"/>
      <c r="H166" s="150"/>
      <c r="I166" s="149"/>
      <c r="J166" s="149"/>
      <c r="K166" s="47"/>
      <c r="L166" s="92"/>
      <c r="M166" s="11"/>
    </row>
    <row r="167" spans="1:13">
      <c r="A167" s="47"/>
      <c r="B167" s="148"/>
      <c r="C167" s="161"/>
      <c r="D167" s="96"/>
      <c r="E167" s="156"/>
      <c r="F167" s="148"/>
      <c r="G167" s="91"/>
      <c r="H167" s="150"/>
      <c r="I167" s="149"/>
      <c r="J167" s="149"/>
      <c r="K167" s="47"/>
      <c r="L167" s="92"/>
      <c r="M167" s="11"/>
    </row>
    <row r="168" spans="1:13">
      <c r="A168" s="47"/>
      <c r="B168" s="148"/>
      <c r="C168" s="161"/>
      <c r="D168" s="96"/>
      <c r="E168" s="156"/>
      <c r="F168" s="148"/>
      <c r="G168" s="91"/>
      <c r="H168" s="150"/>
      <c r="I168" s="149"/>
      <c r="J168" s="149"/>
      <c r="K168" s="47"/>
      <c r="L168" s="92"/>
      <c r="M168" s="11"/>
    </row>
    <row r="169" spans="1:13">
      <c r="A169" s="47"/>
      <c r="B169" s="148"/>
      <c r="C169" s="161"/>
      <c r="D169" s="96"/>
      <c r="E169" s="156"/>
      <c r="F169" s="148"/>
      <c r="G169" s="91"/>
      <c r="H169" s="150"/>
      <c r="I169" s="149"/>
      <c r="J169" s="149"/>
      <c r="K169" s="47"/>
      <c r="L169" s="92"/>
      <c r="M169" s="11"/>
    </row>
    <row r="170" spans="1:13">
      <c r="A170" s="47"/>
      <c r="B170" s="148"/>
      <c r="C170" s="161"/>
      <c r="D170" s="96"/>
      <c r="E170" s="156"/>
      <c r="F170" s="148"/>
      <c r="G170" s="91"/>
      <c r="H170" s="150"/>
      <c r="I170" s="149"/>
      <c r="J170" s="149"/>
      <c r="K170" s="47"/>
      <c r="L170" s="92"/>
      <c r="M170" s="11"/>
    </row>
    <row r="171" spans="1:13">
      <c r="A171" s="47"/>
      <c r="B171" s="148"/>
      <c r="C171" s="161"/>
      <c r="D171" s="96"/>
      <c r="E171" s="156"/>
      <c r="F171" s="148"/>
      <c r="G171" s="91"/>
      <c r="H171" s="150"/>
      <c r="I171" s="149"/>
      <c r="J171" s="149"/>
      <c r="K171" s="47"/>
      <c r="L171" s="92"/>
      <c r="M171" s="11"/>
    </row>
    <row r="172" spans="1:13">
      <c r="A172" s="47"/>
      <c r="B172" s="148"/>
      <c r="C172" s="161"/>
      <c r="D172" s="96"/>
      <c r="E172" s="156"/>
      <c r="F172" s="148"/>
      <c r="G172" s="91"/>
      <c r="H172" s="150"/>
      <c r="I172" s="149"/>
      <c r="J172" s="149"/>
      <c r="K172" s="47"/>
      <c r="L172" s="92"/>
      <c r="M172" s="11"/>
    </row>
    <row r="173" spans="1:13">
      <c r="A173" s="47"/>
      <c r="B173" s="148"/>
      <c r="C173" s="161"/>
      <c r="D173" s="96"/>
      <c r="E173" s="156"/>
      <c r="F173" s="148"/>
      <c r="G173" s="91"/>
      <c r="H173" s="150"/>
      <c r="I173" s="149"/>
      <c r="J173" s="149"/>
      <c r="K173" s="47"/>
      <c r="L173" s="92"/>
      <c r="M173" s="11"/>
    </row>
    <row r="174" spans="1:13">
      <c r="A174" s="47"/>
      <c r="B174" s="148"/>
      <c r="C174" s="161"/>
      <c r="D174" s="96"/>
      <c r="E174" s="156"/>
      <c r="F174" s="148"/>
      <c r="G174" s="91"/>
      <c r="H174" s="150"/>
      <c r="I174" s="149"/>
      <c r="J174" s="149"/>
      <c r="K174" s="47"/>
      <c r="L174" s="92"/>
      <c r="M174" s="11"/>
    </row>
    <row r="175" spans="1:13">
      <c r="A175" s="47"/>
      <c r="B175" s="148"/>
      <c r="C175" s="161"/>
      <c r="D175" s="96"/>
      <c r="E175" s="156"/>
      <c r="F175" s="148"/>
      <c r="G175" s="91"/>
      <c r="H175" s="150"/>
      <c r="I175" s="149"/>
      <c r="J175" s="149"/>
      <c r="K175" s="47"/>
      <c r="L175" s="92"/>
      <c r="M175" s="11"/>
    </row>
    <row r="176" spans="1:13">
      <c r="A176" s="47"/>
      <c r="B176" s="148"/>
      <c r="C176" s="161"/>
      <c r="D176" s="96"/>
      <c r="E176" s="156"/>
      <c r="F176" s="148"/>
      <c r="G176" s="91"/>
      <c r="H176" s="150"/>
      <c r="I176" s="149"/>
      <c r="J176" s="149"/>
      <c r="K176" s="47"/>
      <c r="L176" s="92"/>
      <c r="M176" s="11"/>
    </row>
    <row r="177" spans="1:13">
      <c r="A177" s="47"/>
      <c r="B177" s="148"/>
      <c r="C177" s="161"/>
      <c r="D177" s="96"/>
      <c r="E177" s="156"/>
      <c r="F177" s="148"/>
      <c r="G177" s="91"/>
      <c r="H177" s="150"/>
      <c r="I177" s="149"/>
      <c r="J177" s="149"/>
      <c r="K177" s="47"/>
      <c r="L177" s="92"/>
      <c r="M177" s="11"/>
    </row>
    <row r="178" spans="1:13">
      <c r="A178" s="47"/>
      <c r="B178" s="148"/>
      <c r="C178" s="161"/>
      <c r="D178" s="96"/>
      <c r="E178" s="156"/>
      <c r="F178" s="148"/>
      <c r="G178" s="91"/>
      <c r="H178" s="150"/>
      <c r="I178" s="149"/>
      <c r="J178" s="149"/>
      <c r="K178" s="47"/>
      <c r="L178" s="92"/>
      <c r="M178" s="11"/>
    </row>
    <row r="179" spans="1:13">
      <c r="A179" s="47"/>
      <c r="B179" s="148"/>
      <c r="C179" s="161"/>
      <c r="D179" s="96"/>
      <c r="E179" s="156"/>
      <c r="F179" s="148"/>
      <c r="G179" s="91"/>
      <c r="H179" s="150"/>
      <c r="I179" s="149"/>
      <c r="J179" s="149"/>
      <c r="K179" s="47"/>
      <c r="L179" s="92"/>
      <c r="M179" s="11"/>
    </row>
    <row r="180" spans="1:13">
      <c r="A180" s="47"/>
      <c r="B180" s="148"/>
      <c r="C180" s="161"/>
      <c r="D180" s="96"/>
      <c r="E180" s="156"/>
      <c r="F180" s="148"/>
      <c r="G180" s="91"/>
      <c r="H180" s="150"/>
      <c r="I180" s="149"/>
      <c r="J180" s="149"/>
      <c r="K180" s="47"/>
      <c r="L180" s="92"/>
      <c r="M180" s="11"/>
    </row>
  </sheetData>
  <conditionalFormatting sqref="A181:A1048576 A1:A48">
    <cfRule type="containsText" dxfId="6721" priority="175" operator="containsText" text="AIFA">
      <formula>NOT(ISERROR(SEARCH("AIFA",A1)))</formula>
    </cfRule>
    <cfRule type="containsText" dxfId="6720" priority="179" operator="containsText" text="LAREDO">
      <formula>NOT(ISERROR(SEARCH("LAREDO",A1)))</formula>
    </cfRule>
    <cfRule type="containsText" dxfId="6719" priority="180" operator="containsText" text="VERACRUZ">
      <formula>NOT(ISERROR(SEARCH("VERACRUZ",A1)))</formula>
    </cfRule>
    <cfRule type="containsText" dxfId="6718" priority="181" operator="containsText" text="MANZANILLO">
      <formula>NOT(ISERROR(SEARCH("MANZANILLO",A1)))</formula>
    </cfRule>
  </conditionalFormatting>
  <conditionalFormatting sqref="A2:A48">
    <cfRule type="containsText" dxfId="6717" priority="176" operator="containsText" text="AICM">
      <formula>NOT(ISERROR(SEARCH("AICM",A2)))</formula>
    </cfRule>
    <cfRule type="containsText" dxfId="6716" priority="177" operator="containsText" text="ACCEL">
      <formula>NOT(ISERROR(SEARCH("ACCEL",A2)))</formula>
    </cfRule>
    <cfRule type="containsText" dxfId="6715" priority="178" operator="containsText" text="TOLUCA">
      <formula>NOT(ISERROR(SEARCH("TOLUCA",A2)))</formula>
    </cfRule>
  </conditionalFormatting>
  <conditionalFormatting sqref="A49:A180">
    <cfRule type="containsText" dxfId="6714" priority="81" operator="containsText" text="AIFA">
      <formula>NOT(ISERROR(SEARCH("AIFA",A49)))</formula>
    </cfRule>
    <cfRule type="containsText" dxfId="6713" priority="82" operator="containsText" text="AICM">
      <formula>NOT(ISERROR(SEARCH("AICM",A49)))</formula>
    </cfRule>
    <cfRule type="containsText" dxfId="6712" priority="83" operator="containsText" text="ACCEL">
      <formula>NOT(ISERROR(SEARCH("ACCEL",A49)))</formula>
    </cfRule>
    <cfRule type="containsText" dxfId="6711" priority="84" operator="containsText" text="TOLUCA">
      <formula>NOT(ISERROR(SEARCH("TOLUCA",A49)))</formula>
    </cfRule>
    <cfRule type="containsText" dxfId="6710" priority="85" operator="containsText" text="LAREDO">
      <formula>NOT(ISERROR(SEARCH("LAREDO",A49)))</formula>
    </cfRule>
    <cfRule type="containsText" dxfId="6709" priority="86" operator="containsText" text="VERACRUZ">
      <formula>NOT(ISERROR(SEARCH("VERACRUZ",A49)))</formula>
    </cfRule>
    <cfRule type="containsText" dxfId="6708" priority="87" operator="containsText" text="MANZANILLO">
      <formula>NOT(ISERROR(SEARCH("MANZANILLO",A49)))</formula>
    </cfRule>
  </conditionalFormatting>
  <conditionalFormatting sqref="A2:L180">
    <cfRule type="containsText" dxfId="6707" priority="79" operator="containsText" text="ENTREGADO">
      <formula>NOT(ISERROR(SEARCH("ENTREGADO",A2)))</formula>
    </cfRule>
    <cfRule type="containsText" dxfId="6706" priority="80" operator="containsText" text="PENDIENTE">
      <formula>NOT(ISERROR(SEARCH("PENDIENTE",A2)))</formula>
    </cfRule>
  </conditionalFormatting>
  <conditionalFormatting sqref="A49:M1048576 A2:L48">
    <cfRule type="containsText" dxfId="6705" priority="70" operator="containsText" text="ENTREGADO">
      <formula>NOT(ISERROR(SEARCH("ENTREGADO",A2)))</formula>
    </cfRule>
  </conditionalFormatting>
  <conditionalFormatting sqref="A1:XFD1 A181:M1048576">
    <cfRule type="containsText" dxfId="6704" priority="173" operator="containsText" text="ENTREGADO">
      <formula>NOT(ISERROR(SEARCH("ENTREGADO",A1)))</formula>
    </cfRule>
    <cfRule type="containsText" dxfId="6703" priority="174" operator="containsText" text="PENDIENTE">
      <formula>NOT(ISERROR(SEARCH("PENDIENTE",A1)))</formula>
    </cfRule>
  </conditionalFormatting>
  <conditionalFormatting sqref="A1:XFD1">
    <cfRule type="containsText" dxfId="6702" priority="172" operator="containsText" text="ENTREGADO">
      <formula>NOT(ISERROR(SEARCH("ENTREGADO",A1)))</formula>
    </cfRule>
  </conditionalFormatting>
  <conditionalFormatting sqref="M2:M4 M7:M47">
    <cfRule type="containsText" dxfId="6701" priority="123" operator="containsText" text="TOLUCA">
      <formula>NOT(ISERROR(SEARCH("TOLUCA",M2)))</formula>
    </cfRule>
    <cfRule type="containsText" dxfId="6700" priority="124" operator="containsText" text="ENTREGADO">
      <formula>NOT(ISERROR(SEARCH("ENTREGADO",M2)))</formula>
    </cfRule>
    <cfRule type="containsText" dxfId="6699" priority="125" operator="containsText" text="DRAGON">
      <formula>NOT(ISERROR(SEARCH("DRAGON",M2)))</formula>
    </cfRule>
    <cfRule type="containsText" dxfId="6698" priority="126" operator="containsText" text="AIFA">
      <formula>NOT(ISERROR(SEARCH("AIFA",M2)))</formula>
    </cfRule>
    <cfRule type="containsText" dxfId="6697" priority="127" operator="containsText" text="AICM">
      <formula>NOT(ISERROR(SEARCH("AICM",M2)))</formula>
    </cfRule>
    <cfRule type="containsText" dxfId="6696" priority="128" operator="containsText" text="LAREDO">
      <formula>NOT(ISERROR(SEARCH("LAREDO",M2)))</formula>
    </cfRule>
    <cfRule type="containsText" dxfId="6695" priority="129" operator="containsText" text="TOLUCA">
      <formula>NOT(ISERROR(SEARCH("TOLUCA",M2)))</formula>
    </cfRule>
    <cfRule type="containsText" dxfId="6694" priority="130" operator="containsText" text="MANZANILLO">
      <formula>NOT(ISERROR(SEARCH("MANZANILLO",M2)))</formula>
    </cfRule>
    <cfRule type="containsText" dxfId="6693" priority="131" operator="containsText" text="VERACRUZ">
      <formula>NOT(ISERROR(SEARCH("VERACRUZ",M2)))</formula>
    </cfRule>
  </conditionalFormatting>
  <conditionalFormatting sqref="M5">
    <cfRule type="containsText" dxfId="6692" priority="64" operator="containsText" text="ENTREGADO">
      <formula>NOT(ISERROR(SEARCH("ENTREGADO",M5)))</formula>
    </cfRule>
    <cfRule type="containsText" dxfId="6691" priority="65" operator="containsText" text="PENDIENTE">
      <formula>NOT(ISERROR(SEARCH("PENDIENTE",#REF!)))</formula>
    </cfRule>
    <cfRule type="containsText" dxfId="6690" priority="66" operator="containsText" text="PENDIENTE">
      <formula>NOT(ISERROR(SEARCH("PENDIENTE",M5)))</formula>
    </cfRule>
    <cfRule type="containsText" dxfId="6689" priority="67" operator="containsText" text="PRIORIDAD">
      <formula>NOT(ISERROR(SEARCH("PRIORIDAD",M5)))</formula>
    </cfRule>
    <cfRule type="containsText" dxfId="6688" priority="68" operator="containsText" text="ENTREGADO">
      <formula>NOT(ISERROR(SEARCH("ENTREGADO",M5)))</formula>
    </cfRule>
  </conditionalFormatting>
  <conditionalFormatting sqref="M5:M6">
    <cfRule type="containsText" dxfId="6687" priority="36" operator="containsText" text="ENTREGADO">
      <formula>NOT(ISERROR(SEARCH("ENTREGADO",#REF!)))</formula>
    </cfRule>
    <cfRule type="containsText" dxfId="6686" priority="60" operator="containsText" text="PENDIENTE">
      <formula>NOT(ISERROR(SEARCH("PENDIENTE",M5)))</formula>
    </cfRule>
    <cfRule type="containsText" dxfId="6685" priority="62" operator="containsText" text="ENTREGADO">
      <formula>NOT(ISERROR(SEARCH("ENTREGADO",M5)))</formula>
    </cfRule>
  </conditionalFormatting>
  <conditionalFormatting sqref="M6">
    <cfRule type="containsText" dxfId="6684" priority="44" operator="containsText" text="PENDIENTE">
      <formula>NOT(ISERROR(SEARCH("PENDIENTE",M6)))</formula>
    </cfRule>
    <cfRule type="containsText" dxfId="6683" priority="45" operator="containsText" text="ENTREGADO">
      <formula>NOT(ISERROR(SEARCH("ENTREGADO",M6)))</formula>
    </cfRule>
    <cfRule type="containsText" dxfId="6682" priority="46" operator="containsText" text="ENTREGADO">
      <formula>NOT(ISERROR(SEARCH("ENTREGADO",M6)))</formula>
    </cfRule>
    <cfRule type="containsText" dxfId="6681" priority="47" operator="containsText" text="PENDIENTE">
      <formula>NOT(ISERROR(SEARCH("PENDIENTE",#REF!)))</formula>
    </cfRule>
    <cfRule type="containsText" dxfId="6680" priority="49" operator="containsText" text="PRIORIDAD">
      <formula>NOT(ISERROR(SEARCH("PRIORIDAD",M6)))</formula>
    </cfRule>
  </conditionalFormatting>
  <conditionalFormatting sqref="M49:M180">
    <cfRule type="containsText" dxfId="6679" priority="69" operator="containsText" text="TOLUCA">
      <formula>NOT(ISERROR(SEARCH("TOLUCA",M49)))</formula>
    </cfRule>
    <cfRule type="containsText" dxfId="6678" priority="71" operator="containsText" text="DRAGON">
      <formula>NOT(ISERROR(SEARCH("DRAGON",M49)))</formula>
    </cfRule>
    <cfRule type="containsText" dxfId="6677" priority="72" operator="containsText" text="AIFA">
      <formula>NOT(ISERROR(SEARCH("AIFA",M49)))</formula>
    </cfRule>
    <cfRule type="containsText" dxfId="6676" priority="73" operator="containsText" text="AICM">
      <formula>NOT(ISERROR(SEARCH("AICM",M49)))</formula>
    </cfRule>
    <cfRule type="containsText" dxfId="6675" priority="74" operator="containsText" text="LAREDO">
      <formula>NOT(ISERROR(SEARCH("LAREDO",M49)))</formula>
    </cfRule>
    <cfRule type="containsText" dxfId="6674" priority="75" operator="containsText" text="TOLUCA">
      <formula>NOT(ISERROR(SEARCH("TOLUCA",M49)))</formula>
    </cfRule>
    <cfRule type="containsText" dxfId="6673" priority="76" operator="containsText" text="MANZANILLO">
      <formula>NOT(ISERROR(SEARCH("MANZANILLO",M49)))</formula>
    </cfRule>
    <cfRule type="containsText" dxfId="6672" priority="77" operator="containsText" text="VERACRUZ">
      <formula>NOT(ISERROR(SEARCH("VERACRUZ",M49)))</formula>
    </cfRule>
  </conditionalFormatting>
  <conditionalFormatting sqref="A48">
    <cfRule type="containsText" dxfId="6671" priority="13" operator="containsText" text="AIFA">
      <formula>NOT(ISERROR(SEARCH("AIFA",A48)))</formula>
    </cfRule>
    <cfRule type="containsText" dxfId="6670" priority="17" operator="containsText" text="LAREDO">
      <formula>NOT(ISERROR(SEARCH("LAREDO",A48)))</formula>
    </cfRule>
    <cfRule type="containsText" dxfId="6669" priority="18" operator="containsText" text="VERACRUZ">
      <formula>NOT(ISERROR(SEARCH("VERACRUZ",A48)))</formula>
    </cfRule>
    <cfRule type="containsText" dxfId="6668" priority="19" operator="containsText" text="MANZANILLO">
      <formula>NOT(ISERROR(SEARCH("MANZANILLO",A48)))</formula>
    </cfRule>
  </conditionalFormatting>
  <conditionalFormatting sqref="A48">
    <cfRule type="containsText" dxfId="6667" priority="14" operator="containsText" text="AICM">
      <formula>NOT(ISERROR(SEARCH("AICM",A48)))</formula>
    </cfRule>
    <cfRule type="containsText" dxfId="6666" priority="15" operator="containsText" text="ACCEL">
      <formula>NOT(ISERROR(SEARCH("ACCEL",A48)))</formula>
    </cfRule>
    <cfRule type="containsText" dxfId="6665" priority="16" operator="containsText" text="TOLUCA">
      <formula>NOT(ISERROR(SEARCH("TOLUCA",A48)))</formula>
    </cfRule>
  </conditionalFormatting>
  <conditionalFormatting sqref="A48:L48">
    <cfRule type="containsText" dxfId="6664" priority="2" operator="containsText" text="ENTREGADO">
      <formula>NOT(ISERROR(SEARCH("ENTREGADO",A48)))</formula>
    </cfRule>
    <cfRule type="containsText" dxfId="6663" priority="3" operator="containsText" text="PENDIENTE">
      <formula>NOT(ISERROR(SEARCH("PENDIENTE",A48)))</formula>
    </cfRule>
  </conditionalFormatting>
  <conditionalFormatting sqref="A48:L48">
    <cfRule type="containsText" dxfId="6662" priority="1" operator="containsText" text="ENTREGADO">
      <formula>NOT(ISERROR(SEARCH("ENTREGADO",A48)))</formula>
    </cfRule>
  </conditionalFormatting>
  <conditionalFormatting sqref="M48">
    <cfRule type="containsText" dxfId="6661" priority="4" operator="containsText" text="TOLUCA">
      <formula>NOT(ISERROR(SEARCH("TOLUCA",M48)))</formula>
    </cfRule>
    <cfRule type="containsText" dxfId="6660" priority="5" operator="containsText" text="ENTREGADO">
      <formula>NOT(ISERROR(SEARCH("ENTREGADO",M48)))</formula>
    </cfRule>
    <cfRule type="containsText" dxfId="6659" priority="6" operator="containsText" text="DRAGON">
      <formula>NOT(ISERROR(SEARCH("DRAGON",M48)))</formula>
    </cfRule>
    <cfRule type="containsText" dxfId="6658" priority="7" operator="containsText" text="AIFA">
      <formula>NOT(ISERROR(SEARCH("AIFA",M48)))</formula>
    </cfRule>
    <cfRule type="containsText" dxfId="6657" priority="8" operator="containsText" text="AICM">
      <formula>NOT(ISERROR(SEARCH("AICM",M48)))</formula>
    </cfRule>
    <cfRule type="containsText" dxfId="6656" priority="9" operator="containsText" text="LAREDO">
      <formula>NOT(ISERROR(SEARCH("LAREDO",M48)))</formula>
    </cfRule>
    <cfRule type="containsText" dxfId="6655" priority="10" operator="containsText" text="TOLUCA">
      <formula>NOT(ISERROR(SEARCH("TOLUCA",M48)))</formula>
    </cfRule>
    <cfRule type="containsText" dxfId="6654" priority="11" operator="containsText" text="MANZANILLO">
      <formula>NOT(ISERROR(SEARCH("MANZANILLO",M48)))</formula>
    </cfRule>
    <cfRule type="containsText" dxfId="6653" priority="12" operator="containsText" text="VERACRUZ">
      <formula>NOT(ISERROR(SEARCH("VERACRUZ",M48)))</formula>
    </cfRule>
  </conditionalFormatting>
  <pageMargins left="0.7" right="0.7" top="0.75" bottom="0.75" header="0.3" footer="0.3"/>
  <pageSetup scale="32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BASE!$E$2:$E$17</xm:f>
          </x14:formula1>
          <xm:sqref>K2:K48</xm:sqref>
        </x14:dataValidation>
        <x14:dataValidation type="list" allowBlank="1" showInputMessage="1" showErrorMessage="1">
          <x14:formula1>
            <xm:f>BASE!$C$2:$C$8</xm:f>
          </x14:formula1>
          <xm:sqref>A2:A48 C2:D48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G81"/>
  <sheetViews>
    <sheetView tabSelected="1" topLeftCell="X1" zoomScale="85" zoomScaleNormal="85" zoomScaleSheetLayoutView="85" workbookViewId="0">
      <pane ySplit="2" topLeftCell="A3" activePane="bottomLeft" state="frozen"/>
      <selection pane="bottomLeft" activeCell="AK2" sqref="AK2"/>
    </sheetView>
  </sheetViews>
  <sheetFormatPr baseColWidth="10" defaultColWidth="10.85546875" defaultRowHeight="15"/>
  <cols>
    <col min="1" max="1" width="42" style="48" bestFit="1" customWidth="1"/>
    <col min="2" max="2" width="8.140625" style="48" bestFit="1" customWidth="1"/>
    <col min="3" max="3" width="10" style="48" bestFit="1" customWidth="1"/>
    <col min="4" max="4" width="9.7109375" style="48" customWidth="1"/>
    <col min="5" max="5" width="23.5703125" style="48" bestFit="1" customWidth="1"/>
    <col min="6" max="6" width="48.5703125" style="48" customWidth="1"/>
    <col min="7" max="7" width="17.5703125" style="48" customWidth="1"/>
    <col min="8" max="9" width="13.140625" style="48" customWidth="1"/>
    <col min="10" max="10" width="33" style="48" customWidth="1"/>
    <col min="11" max="11" width="28.140625" style="48" customWidth="1"/>
    <col min="12" max="12" width="12.85546875" style="48" customWidth="1"/>
    <col min="13" max="13" width="13.140625" style="60" customWidth="1"/>
    <col min="14" max="14" width="10.5703125" style="48" customWidth="1"/>
    <col min="15" max="15" width="22.85546875" style="143" customWidth="1"/>
    <col min="16" max="16" width="23.140625" style="143" customWidth="1"/>
    <col min="17" max="17" width="26.5703125" style="48" customWidth="1"/>
    <col min="18" max="18" width="23.140625" style="143" customWidth="1"/>
    <col min="19" max="19" width="44.85546875" style="48" customWidth="1"/>
    <col min="20" max="20" width="16.85546875" style="48" customWidth="1"/>
    <col min="21" max="21" width="19.140625" style="48" customWidth="1"/>
    <col min="22" max="27" width="10.85546875" style="48" customWidth="1"/>
    <col min="28" max="28" width="22.42578125" style="48" customWidth="1"/>
    <col min="29" max="29" width="20.140625" style="60" customWidth="1"/>
    <col min="30" max="31" width="16.140625" style="48" customWidth="1"/>
    <col min="32" max="32" width="15.85546875" style="48" customWidth="1"/>
    <col min="33" max="33" width="28.140625" style="48" customWidth="1"/>
    <col min="34" max="34" width="10.85546875" style="48" customWidth="1"/>
    <col min="35" max="35" width="14.140625" style="60" customWidth="1"/>
    <col min="36" max="37" width="10.85546875" style="48" customWidth="1"/>
    <col min="38" max="38" width="11.85546875" style="60" customWidth="1"/>
    <col min="39" max="39" width="10.85546875" style="48" customWidth="1"/>
    <col min="40" max="40" width="13.85546875" style="60" bestFit="1" customWidth="1"/>
    <col min="41" max="43" width="10.85546875" style="48" customWidth="1"/>
    <col min="44" max="44" width="10.85546875" style="60" customWidth="1"/>
    <col min="45" max="47" width="10.85546875" style="48" customWidth="1"/>
    <col min="48" max="48" width="23.140625" style="48" bestFit="1" customWidth="1"/>
    <col min="49" max="49" width="84.140625" style="48" bestFit="1" customWidth="1"/>
    <col min="50" max="50" width="14.85546875" style="48" customWidth="1"/>
    <col min="51" max="53" width="10.85546875" style="48" customWidth="1"/>
    <col min="54" max="54" width="47.140625" style="48" customWidth="1"/>
    <col min="55" max="55" width="10.85546875" style="48"/>
    <col min="56" max="56" width="15.85546875" style="94" bestFit="1" customWidth="1"/>
    <col min="57" max="58" width="12.85546875" style="94" bestFit="1" customWidth="1"/>
    <col min="59" max="59" width="13.85546875" style="93" bestFit="1" customWidth="1"/>
    <col min="60" max="16384" width="10.85546875" style="48"/>
  </cols>
  <sheetData>
    <row r="1" spans="1:59" s="58" customFormat="1">
      <c r="A1" s="145" t="s">
        <v>22</v>
      </c>
      <c r="B1" s="135"/>
      <c r="C1" s="135"/>
      <c r="D1" s="135"/>
      <c r="E1" s="135"/>
      <c r="F1" s="135"/>
      <c r="G1" s="135"/>
      <c r="H1" s="135"/>
      <c r="I1" s="135"/>
      <c r="J1" s="135"/>
      <c r="K1" s="151"/>
      <c r="L1" s="135"/>
      <c r="M1" s="135"/>
      <c r="N1" s="135"/>
      <c r="O1" s="135"/>
      <c r="P1" s="135"/>
      <c r="Q1" s="135"/>
      <c r="R1" s="135"/>
      <c r="S1" s="146"/>
      <c r="T1" s="290" t="s">
        <v>43</v>
      </c>
      <c r="U1" s="291"/>
      <c r="V1" s="291"/>
      <c r="W1" s="291"/>
      <c r="X1" s="292"/>
      <c r="Y1" s="290" t="s">
        <v>25</v>
      </c>
      <c r="Z1" s="291"/>
      <c r="AA1" s="291"/>
      <c r="AB1" s="295"/>
      <c r="AC1" s="296"/>
      <c r="AD1" s="297" t="s">
        <v>12</v>
      </c>
      <c r="AE1" s="298"/>
      <c r="AF1" s="299"/>
      <c r="AG1" s="297" t="s">
        <v>110</v>
      </c>
      <c r="AH1" s="298"/>
      <c r="AI1" s="299"/>
      <c r="AJ1" s="130"/>
      <c r="AK1" s="130" t="s">
        <v>111</v>
      </c>
      <c r="AL1" s="131"/>
      <c r="AM1" s="300" t="s">
        <v>32</v>
      </c>
      <c r="AN1" s="299"/>
      <c r="AO1" s="290" t="s">
        <v>143</v>
      </c>
      <c r="AP1" s="291"/>
      <c r="AQ1" s="291"/>
      <c r="AR1" s="292"/>
      <c r="AS1" s="132" t="s">
        <v>17</v>
      </c>
      <c r="AT1" s="133" t="s">
        <v>31</v>
      </c>
      <c r="AU1" s="134"/>
      <c r="AV1" s="293" t="s">
        <v>20</v>
      </c>
      <c r="AW1" s="294"/>
      <c r="AX1" s="135"/>
      <c r="AY1" s="135"/>
      <c r="AZ1" s="135"/>
      <c r="BA1" s="135"/>
      <c r="BB1" s="136"/>
      <c r="BC1" s="135" t="s">
        <v>267</v>
      </c>
      <c r="BD1" s="137">
        <v>21</v>
      </c>
      <c r="BE1" s="137">
        <v>22</v>
      </c>
      <c r="BF1" s="93"/>
      <c r="BG1" s="93"/>
    </row>
    <row r="2" spans="1:59" s="59" customFormat="1" ht="47.25" customHeight="1">
      <c r="A2" s="97" t="s">
        <v>46</v>
      </c>
      <c r="B2" s="98" t="s">
        <v>0</v>
      </c>
      <c r="C2" s="100" t="s">
        <v>38</v>
      </c>
      <c r="D2" s="99" t="s">
        <v>290</v>
      </c>
      <c r="E2" s="101" t="s">
        <v>310</v>
      </c>
      <c r="F2" s="100" t="s">
        <v>39</v>
      </c>
      <c r="G2" s="101" t="s">
        <v>108</v>
      </c>
      <c r="H2" s="102"/>
      <c r="I2" s="102" t="s">
        <v>370</v>
      </c>
      <c r="J2" s="103" t="s">
        <v>41</v>
      </c>
      <c r="K2" s="286" t="s">
        <v>35</v>
      </c>
      <c r="L2" s="100" t="s">
        <v>287</v>
      </c>
      <c r="M2" s="104" t="s">
        <v>36</v>
      </c>
      <c r="N2" s="100" t="s">
        <v>37</v>
      </c>
      <c r="O2" s="138" t="s">
        <v>170</v>
      </c>
      <c r="P2" s="138" t="s">
        <v>171</v>
      </c>
      <c r="Q2" s="100" t="s">
        <v>42</v>
      </c>
      <c r="R2" s="138" t="s">
        <v>40</v>
      </c>
      <c r="S2" s="105" t="s">
        <v>29</v>
      </c>
      <c r="T2" s="106" t="s">
        <v>5</v>
      </c>
      <c r="U2" s="287" t="s">
        <v>2</v>
      </c>
      <c r="V2" s="107" t="s">
        <v>3</v>
      </c>
      <c r="W2" s="107" t="s">
        <v>13</v>
      </c>
      <c r="X2" s="108" t="s">
        <v>14</v>
      </c>
      <c r="Y2" s="109" t="s">
        <v>6</v>
      </c>
      <c r="Z2" s="110" t="s">
        <v>7</v>
      </c>
      <c r="AA2" s="111" t="s">
        <v>10</v>
      </c>
      <c r="AB2" s="112" t="s">
        <v>8</v>
      </c>
      <c r="AC2" s="113" t="s">
        <v>9</v>
      </c>
      <c r="AD2" s="114" t="s">
        <v>11</v>
      </c>
      <c r="AE2" s="288" t="s">
        <v>15</v>
      </c>
      <c r="AF2" s="113" t="s">
        <v>16</v>
      </c>
      <c r="AG2" s="115" t="s">
        <v>101</v>
      </c>
      <c r="AH2" s="116" t="s">
        <v>112</v>
      </c>
      <c r="AI2" s="117" t="s">
        <v>113</v>
      </c>
      <c r="AJ2" s="118" t="s">
        <v>1</v>
      </c>
      <c r="AK2" s="289" t="s">
        <v>392</v>
      </c>
      <c r="AL2" s="119" t="s">
        <v>16</v>
      </c>
      <c r="AM2" s="183" t="s">
        <v>33</v>
      </c>
      <c r="AN2" s="108" t="s">
        <v>16</v>
      </c>
      <c r="AO2" s="120" t="s">
        <v>44</v>
      </c>
      <c r="AP2" s="121" t="s">
        <v>45</v>
      </c>
      <c r="AQ2" s="122" t="s">
        <v>33</v>
      </c>
      <c r="AR2" s="108" t="s">
        <v>16</v>
      </c>
      <c r="AS2" s="123" t="s">
        <v>18</v>
      </c>
      <c r="AT2" s="124" t="s">
        <v>23</v>
      </c>
      <c r="AU2" s="125" t="s">
        <v>19</v>
      </c>
      <c r="AV2" s="126" t="s">
        <v>4</v>
      </c>
      <c r="AW2" s="127" t="s">
        <v>21</v>
      </c>
      <c r="AX2" s="127" t="s">
        <v>104</v>
      </c>
      <c r="AY2" s="127" t="s">
        <v>105</v>
      </c>
      <c r="AZ2" s="127" t="s">
        <v>106</v>
      </c>
      <c r="BA2" s="127" t="s">
        <v>107</v>
      </c>
      <c r="BB2" s="128"/>
      <c r="BC2" s="121"/>
      <c r="BD2" s="129" t="s">
        <v>263</v>
      </c>
      <c r="BE2" s="129" t="s">
        <v>264</v>
      </c>
      <c r="BF2" s="129" t="s">
        <v>265</v>
      </c>
      <c r="BG2" s="129" t="s">
        <v>266</v>
      </c>
    </row>
    <row r="3" spans="1:59" ht="14.45" customHeight="1">
      <c r="A3" s="14"/>
      <c r="B3" s="246" t="s">
        <v>48</v>
      </c>
      <c r="C3" s="11" t="s">
        <v>94</v>
      </c>
      <c r="D3" s="11" t="s">
        <v>60</v>
      </c>
      <c r="E3" s="11" t="s">
        <v>254</v>
      </c>
      <c r="F3" s="11" t="s">
        <v>255</v>
      </c>
      <c r="G3" s="14" t="s">
        <v>96</v>
      </c>
      <c r="H3" s="34" t="s">
        <v>168</v>
      </c>
      <c r="I3" s="34" t="s">
        <v>371</v>
      </c>
      <c r="J3" s="42"/>
      <c r="K3" s="11" t="s">
        <v>256</v>
      </c>
      <c r="L3" s="11" t="s">
        <v>292</v>
      </c>
      <c r="M3" s="12">
        <v>81794.95</v>
      </c>
      <c r="N3" s="11" t="s">
        <v>71</v>
      </c>
      <c r="O3" s="141">
        <v>45667</v>
      </c>
      <c r="P3" s="141">
        <v>45667</v>
      </c>
      <c r="Q3" s="63" t="s">
        <v>73</v>
      </c>
      <c r="R3" s="141">
        <v>45667</v>
      </c>
      <c r="S3" s="178"/>
      <c r="T3" s="45" t="s">
        <v>103</v>
      </c>
      <c r="U3" s="41" t="s">
        <v>156</v>
      </c>
      <c r="V3" s="16">
        <v>0</v>
      </c>
      <c r="W3" s="17">
        <v>0</v>
      </c>
      <c r="X3" s="36">
        <f>V3+W3</f>
        <v>0</v>
      </c>
      <c r="Y3" s="54">
        <v>9001</v>
      </c>
      <c r="Z3" s="54">
        <v>5000127</v>
      </c>
      <c r="AA3" s="35" t="s">
        <v>156</v>
      </c>
      <c r="AB3" s="56">
        <v>45666</v>
      </c>
      <c r="AC3" s="24">
        <v>284104</v>
      </c>
      <c r="AD3" s="182" t="s">
        <v>103</v>
      </c>
      <c r="AE3" s="21" t="s">
        <v>103</v>
      </c>
      <c r="AF3" s="26">
        <v>0</v>
      </c>
      <c r="AG3" s="23" t="s">
        <v>95</v>
      </c>
      <c r="AH3" s="176" t="s">
        <v>322</v>
      </c>
      <c r="AI3" s="30">
        <v>8288</v>
      </c>
      <c r="AJ3" s="27" t="s">
        <v>103</v>
      </c>
      <c r="AK3" s="21" t="s">
        <v>156</v>
      </c>
      <c r="AL3" s="33">
        <v>0</v>
      </c>
      <c r="AM3" s="18" t="s">
        <v>156</v>
      </c>
      <c r="AN3" s="31">
        <v>0</v>
      </c>
      <c r="AO3" s="29" t="s">
        <v>103</v>
      </c>
      <c r="AP3" s="18" t="s">
        <v>156</v>
      </c>
      <c r="AQ3" s="18" t="s">
        <v>156</v>
      </c>
      <c r="AR3" s="32">
        <v>0</v>
      </c>
      <c r="AS3" s="27"/>
      <c r="AT3" s="19"/>
      <c r="AU3" s="14"/>
      <c r="AV3" s="43">
        <v>45671</v>
      </c>
      <c r="AW3" s="14" t="str">
        <f t="shared" ref="AW3:AW34" si="0">+E3&amp;" "&amp;K3&amp;" "&amp;" "&amp;Z3&amp;" "&amp;F3</f>
        <v>DRAGONG1001  2025-22001  5000127 4700064811 &amp; 4700064810</v>
      </c>
      <c r="AX3" s="14"/>
      <c r="AY3" s="14">
        <v>20000949</v>
      </c>
      <c r="AZ3" s="14"/>
      <c r="BA3" s="14"/>
      <c r="BB3" s="22" t="str">
        <f t="shared" ref="BB3:BB8" si="1">+F3</f>
        <v>4700064811 &amp; 4700064810</v>
      </c>
      <c r="BD3" s="94">
        <f t="shared" ref="BD3:BD34" si="2">+M3*$BD$1</f>
        <v>1717693.95</v>
      </c>
      <c r="BE3" s="94">
        <f t="shared" ref="BE3:BE34" si="3">+BD3*0.16</f>
        <v>274831.03200000001</v>
      </c>
      <c r="BF3" s="94">
        <f>+BD3*0.0058</f>
        <v>9962.6249099999986</v>
      </c>
      <c r="BG3" s="93">
        <f t="shared" ref="BG3:BG13" si="4">+BF3+BE3</f>
        <v>284793.65691000002</v>
      </c>
    </row>
    <row r="4" spans="1:59" ht="14.45" customHeight="1">
      <c r="A4" s="14"/>
      <c r="B4" s="246" t="s">
        <v>48</v>
      </c>
      <c r="C4" s="63" t="s">
        <v>119</v>
      </c>
      <c r="D4" s="11" t="s">
        <v>26</v>
      </c>
      <c r="E4" s="63" t="s">
        <v>262</v>
      </c>
      <c r="F4" s="63" t="s">
        <v>26</v>
      </c>
      <c r="G4" s="11" t="s">
        <v>109</v>
      </c>
      <c r="H4" s="34" t="s">
        <v>122</v>
      </c>
      <c r="I4" s="34" t="s">
        <v>372</v>
      </c>
      <c r="J4" s="42" t="s">
        <v>260</v>
      </c>
      <c r="K4" s="63" t="s">
        <v>261</v>
      </c>
      <c r="L4" s="63" t="s">
        <v>294</v>
      </c>
      <c r="M4" s="64">
        <v>4</v>
      </c>
      <c r="N4" s="11" t="s">
        <v>71</v>
      </c>
      <c r="O4" s="140">
        <v>45636</v>
      </c>
      <c r="P4" s="140">
        <v>45653</v>
      </c>
      <c r="Q4" s="63" t="s">
        <v>73</v>
      </c>
      <c r="R4" s="140">
        <v>45666</v>
      </c>
      <c r="S4" s="65"/>
      <c r="T4" s="15" t="s">
        <v>34</v>
      </c>
      <c r="U4" s="41" t="s">
        <v>156</v>
      </c>
      <c r="V4" s="16">
        <v>0</v>
      </c>
      <c r="W4" s="17">
        <v>0</v>
      </c>
      <c r="X4" s="36">
        <v>0</v>
      </c>
      <c r="Y4" s="54">
        <v>3979</v>
      </c>
      <c r="Z4" s="54">
        <v>11701</v>
      </c>
      <c r="AA4" s="35" t="s">
        <v>156</v>
      </c>
      <c r="AB4" s="56">
        <v>45666</v>
      </c>
      <c r="AC4" s="24">
        <v>81</v>
      </c>
      <c r="AD4" s="25" t="s">
        <v>91</v>
      </c>
      <c r="AE4" s="21">
        <v>39677</v>
      </c>
      <c r="AF4" s="26">
        <v>10441.02</v>
      </c>
      <c r="AG4" s="23" t="s">
        <v>128</v>
      </c>
      <c r="AH4" s="21" t="s">
        <v>156</v>
      </c>
      <c r="AI4" s="30">
        <v>985.6</v>
      </c>
      <c r="AJ4" s="28" t="s">
        <v>103</v>
      </c>
      <c r="AK4" s="18" t="s">
        <v>156</v>
      </c>
      <c r="AL4" s="33">
        <v>0</v>
      </c>
      <c r="AM4" s="18" t="s">
        <v>156</v>
      </c>
      <c r="AN4" s="31">
        <v>0</v>
      </c>
      <c r="AO4" s="29" t="s">
        <v>103</v>
      </c>
      <c r="AP4" s="18" t="s">
        <v>156</v>
      </c>
      <c r="AQ4" s="18" t="s">
        <v>156</v>
      </c>
      <c r="AR4" s="32">
        <v>0</v>
      </c>
      <c r="AS4" s="27"/>
      <c r="AT4" s="19"/>
      <c r="AU4" s="14"/>
      <c r="AV4" s="43">
        <v>45671</v>
      </c>
      <c r="AW4" s="14" t="str">
        <f t="shared" si="0"/>
        <v>R+Co 743975818318  Chairlift01  11701 MUESTRA</v>
      </c>
      <c r="AX4" s="14">
        <v>2000087</v>
      </c>
      <c r="AY4" s="14"/>
      <c r="AZ4" s="14"/>
      <c r="BA4" s="14"/>
      <c r="BB4" s="22" t="str">
        <f t="shared" si="1"/>
        <v>MUESTRA</v>
      </c>
      <c r="BD4" s="94">
        <f t="shared" si="2"/>
        <v>84</v>
      </c>
      <c r="BE4" s="94">
        <f t="shared" si="3"/>
        <v>13.44</v>
      </c>
      <c r="BF4" s="94">
        <f>+BD4*0.0058</f>
        <v>0.48719999999999997</v>
      </c>
      <c r="BG4" s="93">
        <f t="shared" si="4"/>
        <v>13.927199999999999</v>
      </c>
    </row>
    <row r="5" spans="1:59" ht="14.45" customHeight="1">
      <c r="A5"/>
      <c r="B5" s="246" t="s">
        <v>48</v>
      </c>
      <c r="C5" s="11" t="s">
        <v>119</v>
      </c>
      <c r="D5" s="11" t="s">
        <v>26</v>
      </c>
      <c r="E5" s="11" t="s">
        <v>357</v>
      </c>
      <c r="F5" s="11" t="s">
        <v>26</v>
      </c>
      <c r="G5" s="11" t="s">
        <v>116</v>
      </c>
      <c r="H5" s="34" t="s">
        <v>122</v>
      </c>
      <c r="I5" s="34" t="s">
        <v>372</v>
      </c>
      <c r="J5" s="42" t="s">
        <v>358</v>
      </c>
      <c r="K5" s="11">
        <v>7</v>
      </c>
      <c r="L5" s="11" t="s">
        <v>294</v>
      </c>
      <c r="M5" s="12">
        <v>8.01</v>
      </c>
      <c r="N5" s="11" t="s">
        <v>71</v>
      </c>
      <c r="O5" s="141">
        <v>45667</v>
      </c>
      <c r="P5" s="141">
        <v>45670</v>
      </c>
      <c r="Q5" s="63" t="s">
        <v>73</v>
      </c>
      <c r="R5" s="141">
        <v>45674</v>
      </c>
      <c r="S5" s="65"/>
      <c r="T5" s="15" t="s">
        <v>34</v>
      </c>
      <c r="U5" s="41" t="s">
        <v>156</v>
      </c>
      <c r="V5" s="16">
        <v>0</v>
      </c>
      <c r="W5" s="17">
        <v>0</v>
      </c>
      <c r="X5" s="36">
        <v>0</v>
      </c>
      <c r="Y5" s="54">
        <v>3979</v>
      </c>
      <c r="Z5" s="54">
        <v>5000229</v>
      </c>
      <c r="AA5" s="35" t="s">
        <v>156</v>
      </c>
      <c r="AB5" s="56">
        <v>45674</v>
      </c>
      <c r="AC5" s="24">
        <v>164</v>
      </c>
      <c r="AD5" s="25" t="s">
        <v>91</v>
      </c>
      <c r="AE5" s="21">
        <v>39800</v>
      </c>
      <c r="AF5" s="26">
        <v>10039.91</v>
      </c>
      <c r="AG5" s="23" t="s">
        <v>128</v>
      </c>
      <c r="AH5" s="21" t="s">
        <v>156</v>
      </c>
      <c r="AI5" s="30">
        <v>985.6</v>
      </c>
      <c r="AJ5" s="28" t="s">
        <v>103</v>
      </c>
      <c r="AK5" s="18" t="s">
        <v>156</v>
      </c>
      <c r="AL5" s="33">
        <v>0</v>
      </c>
      <c r="AM5" s="18" t="s">
        <v>156</v>
      </c>
      <c r="AN5" s="31">
        <v>0</v>
      </c>
      <c r="AO5" s="29" t="s">
        <v>103</v>
      </c>
      <c r="AP5" s="18" t="s">
        <v>156</v>
      </c>
      <c r="AQ5" s="18" t="s">
        <v>156</v>
      </c>
      <c r="AR5" s="32">
        <v>0</v>
      </c>
      <c r="AS5" s="27"/>
      <c r="AT5" s="19"/>
      <c r="AU5" s="14"/>
      <c r="AV5" s="43">
        <v>45685</v>
      </c>
      <c r="AW5" s="14" t="str">
        <f t="shared" si="0"/>
        <v>B&amp;BFX001  7  5000229 MUESTRA</v>
      </c>
      <c r="AX5" s="14">
        <v>20001106</v>
      </c>
      <c r="AY5" s="14"/>
      <c r="AZ5" s="14"/>
      <c r="BA5" s="14"/>
      <c r="BB5" s="22" t="str">
        <f t="shared" si="1"/>
        <v>MUESTRA</v>
      </c>
      <c r="BD5" s="94">
        <f t="shared" si="2"/>
        <v>168.21</v>
      </c>
      <c r="BE5" s="94">
        <f t="shared" si="3"/>
        <v>26.913600000000002</v>
      </c>
      <c r="BF5" s="94">
        <f>+BD5*0.0058</f>
        <v>0.97561799999999999</v>
      </c>
      <c r="BG5" s="93">
        <f t="shared" si="4"/>
        <v>27.889218000000003</v>
      </c>
    </row>
    <row r="6" spans="1:59" ht="14.45" customHeight="1">
      <c r="A6" s="14"/>
      <c r="B6" s="246" t="s">
        <v>48</v>
      </c>
      <c r="C6" s="11" t="s">
        <v>119</v>
      </c>
      <c r="D6" s="11" t="s">
        <v>26</v>
      </c>
      <c r="E6" s="11" t="s">
        <v>359</v>
      </c>
      <c r="F6" s="11" t="s">
        <v>26</v>
      </c>
      <c r="G6" s="11" t="s">
        <v>116</v>
      </c>
      <c r="H6" s="34" t="s">
        <v>122</v>
      </c>
      <c r="I6" s="34" t="s">
        <v>372</v>
      </c>
      <c r="J6" s="42" t="s">
        <v>360</v>
      </c>
      <c r="K6" s="11">
        <v>10000427</v>
      </c>
      <c r="L6" s="11" t="s">
        <v>294</v>
      </c>
      <c r="M6" s="12">
        <v>14355.3</v>
      </c>
      <c r="N6" s="11" t="s">
        <v>71</v>
      </c>
      <c r="O6" s="141">
        <v>45671</v>
      </c>
      <c r="P6" s="141">
        <v>45679</v>
      </c>
      <c r="Q6" s="63" t="s">
        <v>73</v>
      </c>
      <c r="R6" s="141">
        <v>45679</v>
      </c>
      <c r="S6" s="11"/>
      <c r="T6" s="15" t="s">
        <v>34</v>
      </c>
      <c r="U6" s="41" t="s">
        <v>156</v>
      </c>
      <c r="V6" s="16">
        <v>0</v>
      </c>
      <c r="W6" s="17">
        <v>0</v>
      </c>
      <c r="X6" s="36">
        <v>0</v>
      </c>
      <c r="Y6" s="54">
        <v>3979</v>
      </c>
      <c r="Z6" s="54">
        <v>5000275</v>
      </c>
      <c r="AA6" s="35" t="s">
        <v>156</v>
      </c>
      <c r="AB6" s="56">
        <v>45679</v>
      </c>
      <c r="AC6" s="24">
        <v>292530</v>
      </c>
      <c r="AD6" s="25" t="s">
        <v>91</v>
      </c>
      <c r="AE6" s="21">
        <v>39844</v>
      </c>
      <c r="AF6" s="26">
        <v>10461.91</v>
      </c>
      <c r="AG6" s="23" t="s">
        <v>128</v>
      </c>
      <c r="AH6" s="21" t="s">
        <v>156</v>
      </c>
      <c r="AI6" s="30">
        <v>985.6</v>
      </c>
      <c r="AJ6" s="28" t="s">
        <v>103</v>
      </c>
      <c r="AK6" s="18" t="s">
        <v>156</v>
      </c>
      <c r="AL6" s="33">
        <v>0</v>
      </c>
      <c r="AM6" s="18" t="s">
        <v>156</v>
      </c>
      <c r="AN6" s="31">
        <v>0</v>
      </c>
      <c r="AO6" s="29" t="s">
        <v>103</v>
      </c>
      <c r="AP6" s="18" t="s">
        <v>156</v>
      </c>
      <c r="AQ6" s="18" t="s">
        <v>156</v>
      </c>
      <c r="AR6" s="32">
        <v>0</v>
      </c>
      <c r="AS6" s="27"/>
      <c r="AT6" s="19"/>
      <c r="AU6" s="14"/>
      <c r="AV6" s="43">
        <v>45685</v>
      </c>
      <c r="AW6" s="14" t="str">
        <f t="shared" si="0"/>
        <v>B&amp;BCAB001 10000427  5000275 MUESTRA</v>
      </c>
      <c r="AX6" s="14">
        <v>20001107</v>
      </c>
      <c r="AY6" s="14"/>
      <c r="AZ6" s="14"/>
      <c r="BA6" s="14"/>
      <c r="BB6" s="22" t="str">
        <f t="shared" si="1"/>
        <v>MUESTRA</v>
      </c>
      <c r="BD6" s="94">
        <f t="shared" si="2"/>
        <v>301461.3</v>
      </c>
      <c r="BE6" s="94">
        <f t="shared" si="3"/>
        <v>48233.807999999997</v>
      </c>
      <c r="BF6" s="94">
        <f>+BD6*0.0058</f>
        <v>1748.4755399999999</v>
      </c>
      <c r="BG6" s="93">
        <f t="shared" si="4"/>
        <v>49982.283539999997</v>
      </c>
    </row>
    <row r="7" spans="1:59" ht="14.45" customHeight="1">
      <c r="A7" s="14"/>
      <c r="B7" s="246" t="s">
        <v>48</v>
      </c>
      <c r="C7" s="11" t="s">
        <v>67</v>
      </c>
      <c r="D7" s="11" t="s">
        <v>60</v>
      </c>
      <c r="E7" s="11" t="s">
        <v>258</v>
      </c>
      <c r="F7" s="11">
        <v>4700064580</v>
      </c>
      <c r="G7" s="11" t="s">
        <v>126</v>
      </c>
      <c r="H7" s="34" t="s">
        <v>123</v>
      </c>
      <c r="I7" s="34" t="s">
        <v>372</v>
      </c>
      <c r="J7" s="42" t="s">
        <v>259</v>
      </c>
      <c r="K7" s="11">
        <v>36666</v>
      </c>
      <c r="L7" s="11" t="s">
        <v>293</v>
      </c>
      <c r="M7" s="12">
        <v>33264</v>
      </c>
      <c r="N7" s="11" t="s">
        <v>71</v>
      </c>
      <c r="O7" s="141" t="s">
        <v>156</v>
      </c>
      <c r="P7" s="141">
        <v>45659</v>
      </c>
      <c r="Q7" s="63" t="s">
        <v>73</v>
      </c>
      <c r="R7" s="141">
        <v>45667</v>
      </c>
      <c r="S7" s="11"/>
      <c r="T7" s="15" t="s">
        <v>34</v>
      </c>
      <c r="U7" s="41" t="s">
        <v>156</v>
      </c>
      <c r="V7" s="16">
        <v>0</v>
      </c>
      <c r="W7" s="17">
        <v>0</v>
      </c>
      <c r="X7" s="36">
        <v>0</v>
      </c>
      <c r="Y7" s="54">
        <v>3945</v>
      </c>
      <c r="Z7" s="54">
        <v>5000444</v>
      </c>
      <c r="AA7" s="35" t="s">
        <v>156</v>
      </c>
      <c r="AB7" s="56">
        <v>45663</v>
      </c>
      <c r="AC7" s="24">
        <v>682255</v>
      </c>
      <c r="AD7" s="25" t="s">
        <v>90</v>
      </c>
      <c r="AE7" s="21">
        <v>74411</v>
      </c>
      <c r="AF7" s="50">
        <v>20825.77</v>
      </c>
      <c r="AG7" s="57" t="s">
        <v>34</v>
      </c>
      <c r="AH7" s="21" t="s">
        <v>156</v>
      </c>
      <c r="AI7" s="30">
        <v>0</v>
      </c>
      <c r="AJ7" s="27" t="s">
        <v>103</v>
      </c>
      <c r="AK7" s="18" t="s">
        <v>156</v>
      </c>
      <c r="AL7" s="33">
        <v>0</v>
      </c>
      <c r="AM7" s="18" t="s">
        <v>156</v>
      </c>
      <c r="AN7" s="31">
        <v>0</v>
      </c>
      <c r="AO7" s="29" t="s">
        <v>103</v>
      </c>
      <c r="AP7" s="18" t="s">
        <v>156</v>
      </c>
      <c r="AQ7" s="18" t="s">
        <v>156</v>
      </c>
      <c r="AR7" s="32">
        <v>0</v>
      </c>
      <c r="AS7" s="27"/>
      <c r="AT7" s="19"/>
      <c r="AU7" s="14"/>
      <c r="AV7" s="43">
        <v>45685</v>
      </c>
      <c r="AW7" s="14" t="str">
        <f t="shared" si="0"/>
        <v>ATINA001 36666  5000444 4700064580</v>
      </c>
      <c r="AX7" s="14">
        <v>20001120</v>
      </c>
      <c r="AY7" s="14"/>
      <c r="AZ7" s="14"/>
      <c r="BA7" s="14"/>
      <c r="BB7" s="22">
        <f t="shared" si="1"/>
        <v>4700064580</v>
      </c>
      <c r="BD7" s="94">
        <f t="shared" si="2"/>
        <v>698544</v>
      </c>
      <c r="BE7" s="94">
        <f t="shared" si="3"/>
        <v>111767.04000000001</v>
      </c>
      <c r="BF7" s="94">
        <f>+BD7*0.008</f>
        <v>5588.3519999999999</v>
      </c>
      <c r="BG7" s="93">
        <f t="shared" si="4"/>
        <v>117355.39200000001</v>
      </c>
    </row>
    <row r="8" spans="1:59" ht="14.45" customHeight="1">
      <c r="A8" s="14"/>
      <c r="B8" s="246" t="s">
        <v>48</v>
      </c>
      <c r="C8" s="11" t="s">
        <v>65</v>
      </c>
      <c r="D8" s="11" t="s">
        <v>61</v>
      </c>
      <c r="E8" s="11" t="s">
        <v>158</v>
      </c>
      <c r="F8" s="11" t="s">
        <v>161</v>
      </c>
      <c r="G8" s="14" t="s">
        <v>126</v>
      </c>
      <c r="H8" s="34" t="s">
        <v>142</v>
      </c>
      <c r="I8" s="34" t="s">
        <v>372</v>
      </c>
      <c r="J8" s="42" t="s">
        <v>234</v>
      </c>
      <c r="K8" s="11" t="s">
        <v>160</v>
      </c>
      <c r="L8" s="11" t="s">
        <v>292</v>
      </c>
      <c r="M8" s="51">
        <f>30096+12007.05</f>
        <v>42103.05</v>
      </c>
      <c r="N8" s="11" t="s">
        <v>71</v>
      </c>
      <c r="O8" s="141">
        <v>45621</v>
      </c>
      <c r="P8" s="141">
        <v>45654</v>
      </c>
      <c r="Q8" s="63" t="s">
        <v>73</v>
      </c>
      <c r="R8" s="141">
        <v>45668</v>
      </c>
      <c r="S8" s="179"/>
      <c r="T8" s="15" t="s">
        <v>145</v>
      </c>
      <c r="U8" s="41" t="s">
        <v>354</v>
      </c>
      <c r="V8" s="16">
        <v>6600</v>
      </c>
      <c r="W8" s="17">
        <v>0</v>
      </c>
      <c r="X8" s="36">
        <f t="shared" ref="X8:X40" si="5">V8+W8</f>
        <v>6600</v>
      </c>
      <c r="Y8" s="54">
        <v>3921</v>
      </c>
      <c r="Z8" s="54">
        <v>5000579</v>
      </c>
      <c r="AA8" s="35" t="s">
        <v>156</v>
      </c>
      <c r="AB8" s="56">
        <v>45666</v>
      </c>
      <c r="AC8" s="24">
        <v>849038</v>
      </c>
      <c r="AD8" s="25" t="s">
        <v>90</v>
      </c>
      <c r="AE8" s="21">
        <v>74569</v>
      </c>
      <c r="AF8" s="50">
        <v>83769.899999999994</v>
      </c>
      <c r="AG8" s="23" t="s">
        <v>128</v>
      </c>
      <c r="AH8" s="21" t="s">
        <v>156</v>
      </c>
      <c r="AI8" s="30">
        <v>0</v>
      </c>
      <c r="AJ8" s="28" t="s">
        <v>118</v>
      </c>
      <c r="AK8" s="18">
        <v>10723</v>
      </c>
      <c r="AL8" s="33">
        <v>8810</v>
      </c>
      <c r="AM8" s="18" t="s">
        <v>156</v>
      </c>
      <c r="AN8" s="31">
        <v>0</v>
      </c>
      <c r="AO8" s="29" t="s">
        <v>103</v>
      </c>
      <c r="AP8" s="18" t="s">
        <v>156</v>
      </c>
      <c r="AQ8" s="18" t="s">
        <v>156</v>
      </c>
      <c r="AR8" s="32">
        <v>0</v>
      </c>
      <c r="AS8" s="27"/>
      <c r="AT8" s="19"/>
      <c r="AU8" s="14"/>
      <c r="AV8" s="43">
        <v>45685</v>
      </c>
      <c r="AW8" s="14" t="str">
        <f t="shared" si="0"/>
        <v>IMPACTA#01 6260, 6273  5000579 4700064006, 4700064007</v>
      </c>
      <c r="AX8" s="14">
        <v>20001178</v>
      </c>
      <c r="AY8" s="14">
        <v>40000044</v>
      </c>
      <c r="AZ8" s="14"/>
      <c r="BA8" s="14"/>
      <c r="BB8" s="22" t="str">
        <f t="shared" si="1"/>
        <v>4700064006, 4700064007</v>
      </c>
      <c r="BD8" s="94">
        <f t="shared" si="2"/>
        <v>884164.05</v>
      </c>
      <c r="BE8" s="94">
        <f t="shared" si="3"/>
        <v>141466.24800000002</v>
      </c>
      <c r="BF8" s="94">
        <f>+BD8*0.0058</f>
        <v>5128.1514900000002</v>
      </c>
      <c r="BG8" s="93">
        <f t="shared" si="4"/>
        <v>146594.39949000001</v>
      </c>
    </row>
    <row r="9" spans="1:59" ht="14.45" customHeight="1">
      <c r="A9" s="14"/>
      <c r="B9" s="246" t="s">
        <v>48</v>
      </c>
      <c r="C9" s="11" t="s">
        <v>65</v>
      </c>
      <c r="D9" s="11" t="s">
        <v>60</v>
      </c>
      <c r="E9" s="11" t="s">
        <v>183</v>
      </c>
      <c r="F9" s="144" t="s">
        <v>184</v>
      </c>
      <c r="G9" s="11" t="s">
        <v>116</v>
      </c>
      <c r="H9" s="34" t="s">
        <v>275</v>
      </c>
      <c r="I9" s="34" t="s">
        <v>372</v>
      </c>
      <c r="J9" s="42" t="s">
        <v>199</v>
      </c>
      <c r="K9" s="11" t="s">
        <v>185</v>
      </c>
      <c r="L9" s="11" t="s">
        <v>291</v>
      </c>
      <c r="M9" s="12">
        <v>14580</v>
      </c>
      <c r="N9" s="11" t="s">
        <v>72</v>
      </c>
      <c r="O9" s="141">
        <v>45625</v>
      </c>
      <c r="P9" s="141">
        <v>45648</v>
      </c>
      <c r="Q9" s="11" t="s">
        <v>73</v>
      </c>
      <c r="R9" s="141">
        <v>45668</v>
      </c>
      <c r="S9" s="179"/>
      <c r="T9" s="15" t="s">
        <v>34</v>
      </c>
      <c r="U9" s="41" t="s">
        <v>156</v>
      </c>
      <c r="V9" s="16">
        <v>0</v>
      </c>
      <c r="W9" s="17">
        <v>0</v>
      </c>
      <c r="X9" s="36">
        <f t="shared" si="5"/>
        <v>0</v>
      </c>
      <c r="Y9" s="54">
        <v>3921</v>
      </c>
      <c r="Z9" s="54">
        <v>5000580</v>
      </c>
      <c r="AA9" s="35" t="s">
        <v>156</v>
      </c>
      <c r="AB9" s="56">
        <v>45661</v>
      </c>
      <c r="AC9" s="24">
        <v>314826</v>
      </c>
      <c r="AD9" s="25" t="s">
        <v>90</v>
      </c>
      <c r="AE9" s="21" t="s">
        <v>98</v>
      </c>
      <c r="AF9" s="26">
        <v>0</v>
      </c>
      <c r="AG9" s="23" t="s">
        <v>128</v>
      </c>
      <c r="AH9" s="21" t="s">
        <v>156</v>
      </c>
      <c r="AI9" s="30">
        <v>0</v>
      </c>
      <c r="AJ9" s="28" t="s">
        <v>118</v>
      </c>
      <c r="AK9" s="18" t="s">
        <v>98</v>
      </c>
      <c r="AL9" s="33">
        <v>0</v>
      </c>
      <c r="AM9" s="18" t="s">
        <v>156</v>
      </c>
      <c r="AN9" s="31">
        <v>0</v>
      </c>
      <c r="AO9" s="29" t="s">
        <v>103</v>
      </c>
      <c r="AP9" s="18" t="s">
        <v>156</v>
      </c>
      <c r="AQ9" s="18" t="s">
        <v>156</v>
      </c>
      <c r="AR9" s="32">
        <v>0</v>
      </c>
      <c r="AS9" s="27"/>
      <c r="AT9" s="19"/>
      <c r="AU9" s="14"/>
      <c r="AV9" s="43"/>
      <c r="AW9" s="14" t="str">
        <f t="shared" si="0"/>
        <v>AMIK#03 E24-000249  5000580 4700064884, 4700064782, 4700063835, 4700063899</v>
      </c>
      <c r="AX9" s="14"/>
      <c r="AY9" s="14"/>
      <c r="AZ9" s="14"/>
      <c r="BA9" s="14"/>
      <c r="BB9" s="22"/>
      <c r="BD9" s="94">
        <f t="shared" si="2"/>
        <v>306180</v>
      </c>
      <c r="BE9" s="94">
        <f t="shared" si="3"/>
        <v>48988.800000000003</v>
      </c>
      <c r="BF9" s="94">
        <f>+BD9*0.0008</f>
        <v>244.94400000000002</v>
      </c>
      <c r="BG9" s="93">
        <f t="shared" si="4"/>
        <v>49233.744000000006</v>
      </c>
    </row>
    <row r="10" spans="1:59" ht="14.45" customHeight="1">
      <c r="A10" s="14"/>
      <c r="B10" s="246" t="s">
        <v>48</v>
      </c>
      <c r="C10" s="11" t="s">
        <v>65</v>
      </c>
      <c r="D10" s="11" t="s">
        <v>60</v>
      </c>
      <c r="E10" s="11" t="s">
        <v>207</v>
      </c>
      <c r="F10" s="11">
        <v>4700065448</v>
      </c>
      <c r="G10" s="11" t="s">
        <v>219</v>
      </c>
      <c r="H10" s="34" t="s">
        <v>123</v>
      </c>
      <c r="I10" s="34" t="s">
        <v>372</v>
      </c>
      <c r="J10" s="42" t="s">
        <v>247</v>
      </c>
      <c r="K10" s="11" t="s">
        <v>218</v>
      </c>
      <c r="L10" s="11" t="s">
        <v>292</v>
      </c>
      <c r="M10" s="12">
        <v>1654.4</v>
      </c>
      <c r="N10" s="11" t="s">
        <v>71</v>
      </c>
      <c r="O10" s="141">
        <v>45660</v>
      </c>
      <c r="P10" s="141">
        <v>45675</v>
      </c>
      <c r="Q10" s="11" t="s">
        <v>73</v>
      </c>
      <c r="R10" s="141">
        <v>45688</v>
      </c>
      <c r="S10" s="11"/>
      <c r="T10" s="15" t="s">
        <v>146</v>
      </c>
      <c r="U10" s="41" t="s">
        <v>492</v>
      </c>
      <c r="V10" s="157">
        <v>70</v>
      </c>
      <c r="W10" s="17">
        <f>488.2-70</f>
        <v>418.2</v>
      </c>
      <c r="X10" s="36">
        <f t="shared" si="5"/>
        <v>488.2</v>
      </c>
      <c r="Y10" s="54">
        <v>3921</v>
      </c>
      <c r="Z10" s="54">
        <v>5000581</v>
      </c>
      <c r="AA10" s="35" t="s">
        <v>156</v>
      </c>
      <c r="AB10" s="56">
        <v>45686</v>
      </c>
      <c r="AC10" s="24">
        <v>34367</v>
      </c>
      <c r="AD10" s="25" t="s">
        <v>90</v>
      </c>
      <c r="AE10" s="21" t="s">
        <v>98</v>
      </c>
      <c r="AF10" s="26">
        <v>0</v>
      </c>
      <c r="AG10" s="23" t="s">
        <v>128</v>
      </c>
      <c r="AH10" s="21" t="s">
        <v>156</v>
      </c>
      <c r="AI10" s="30">
        <v>0</v>
      </c>
      <c r="AJ10" s="28" t="s">
        <v>118</v>
      </c>
      <c r="AK10" s="18" t="s">
        <v>98</v>
      </c>
      <c r="AL10" s="33">
        <v>0</v>
      </c>
      <c r="AM10" s="18" t="s">
        <v>156</v>
      </c>
      <c r="AN10" s="31">
        <v>0</v>
      </c>
      <c r="AO10" s="29" t="s">
        <v>103</v>
      </c>
      <c r="AP10" s="18" t="s">
        <v>156</v>
      </c>
      <c r="AQ10" s="18" t="s">
        <v>156</v>
      </c>
      <c r="AR10" s="32">
        <v>0</v>
      </c>
      <c r="AS10" s="27"/>
      <c r="AT10" s="19"/>
      <c r="AU10" s="14"/>
      <c r="AV10" s="43">
        <v>45685</v>
      </c>
      <c r="AW10" s="14" t="str">
        <f t="shared" si="0"/>
        <v>BIOHENSE#02  F24-55  5000581 4700065448</v>
      </c>
      <c r="AX10" s="14"/>
      <c r="AY10" s="14"/>
      <c r="AZ10" s="14"/>
      <c r="BA10" s="14"/>
      <c r="BB10" s="22"/>
      <c r="BD10" s="94">
        <f t="shared" si="2"/>
        <v>34742.400000000001</v>
      </c>
      <c r="BE10" s="94">
        <f t="shared" si="3"/>
        <v>5558.7840000000006</v>
      </c>
      <c r="BF10" s="94">
        <f>+BD10*0.0058</f>
        <v>201.50592</v>
      </c>
      <c r="BG10" s="93">
        <f t="shared" si="4"/>
        <v>5760.2899200000002</v>
      </c>
    </row>
    <row r="11" spans="1:59" ht="14.45" customHeight="1">
      <c r="A11" s="14"/>
      <c r="B11" s="246" t="s">
        <v>48</v>
      </c>
      <c r="C11" s="11" t="s">
        <v>65</v>
      </c>
      <c r="D11" s="11" t="s">
        <v>60</v>
      </c>
      <c r="E11" s="11" t="s">
        <v>163</v>
      </c>
      <c r="F11" s="11" t="s">
        <v>195</v>
      </c>
      <c r="G11" s="11" t="s">
        <v>115</v>
      </c>
      <c r="H11" s="34" t="s">
        <v>123</v>
      </c>
      <c r="I11" s="34" t="s">
        <v>372</v>
      </c>
      <c r="J11" s="42" t="s">
        <v>244</v>
      </c>
      <c r="K11" s="11">
        <v>500706</v>
      </c>
      <c r="L11" s="11" t="s">
        <v>292</v>
      </c>
      <c r="M11" s="12">
        <v>8042.5</v>
      </c>
      <c r="N11" s="11" t="s">
        <v>72</v>
      </c>
      <c r="O11" s="141">
        <v>45644</v>
      </c>
      <c r="P11" s="141">
        <v>45673</v>
      </c>
      <c r="Q11" s="11" t="s">
        <v>73</v>
      </c>
      <c r="R11" s="141">
        <v>45685</v>
      </c>
      <c r="S11" s="11"/>
      <c r="T11" s="15" t="s">
        <v>159</v>
      </c>
      <c r="U11" s="41" t="s">
        <v>488</v>
      </c>
      <c r="V11" s="16">
        <v>685</v>
      </c>
      <c r="W11" s="17">
        <f>3634.38-685-1803.85</f>
        <v>1145.5300000000002</v>
      </c>
      <c r="X11" s="36">
        <f t="shared" si="5"/>
        <v>1830.5300000000002</v>
      </c>
      <c r="Y11" s="54">
        <v>3921</v>
      </c>
      <c r="Z11" s="54">
        <v>5000582</v>
      </c>
      <c r="AA11" s="35" t="s">
        <v>156</v>
      </c>
      <c r="AB11" s="56">
        <v>45679</v>
      </c>
      <c r="AC11" s="24">
        <v>170612</v>
      </c>
      <c r="AD11" s="25" t="s">
        <v>90</v>
      </c>
      <c r="AE11" s="21" t="s">
        <v>98</v>
      </c>
      <c r="AF11" s="26">
        <v>0</v>
      </c>
      <c r="AG11" s="23" t="s">
        <v>159</v>
      </c>
      <c r="AH11" s="176" t="s">
        <v>356</v>
      </c>
      <c r="AI11" s="30">
        <v>1803.85</v>
      </c>
      <c r="AJ11" s="28" t="s">
        <v>118</v>
      </c>
      <c r="AK11" s="18" t="s">
        <v>98</v>
      </c>
      <c r="AL11" s="33">
        <v>0</v>
      </c>
      <c r="AM11" s="18" t="s">
        <v>156</v>
      </c>
      <c r="AN11" s="31">
        <v>0</v>
      </c>
      <c r="AO11" s="29" t="s">
        <v>103</v>
      </c>
      <c r="AP11" s="18" t="s">
        <v>156</v>
      </c>
      <c r="AQ11" s="18" t="s">
        <v>156</v>
      </c>
      <c r="AR11" s="32">
        <v>0</v>
      </c>
      <c r="AS11" s="27"/>
      <c r="AT11" s="19"/>
      <c r="AU11" s="14"/>
      <c r="AV11" s="43">
        <v>45685</v>
      </c>
      <c r="AW11" s="14" t="str">
        <f t="shared" si="0"/>
        <v>BRENNTAG#07 500706  5000582 4700064803 + 4700064184</v>
      </c>
      <c r="AX11" s="14"/>
      <c r="AY11" s="14"/>
      <c r="AZ11" s="14"/>
      <c r="BA11" s="14"/>
      <c r="BB11" s="22" t="str">
        <f>+F11</f>
        <v>4700064803 + 4700064184</v>
      </c>
      <c r="BD11" s="94">
        <f t="shared" si="2"/>
        <v>168892.5</v>
      </c>
      <c r="BE11" s="94">
        <f t="shared" si="3"/>
        <v>27022.799999999999</v>
      </c>
      <c r="BF11" s="94">
        <f>+BD11*0.0058</f>
        <v>979.5764999999999</v>
      </c>
      <c r="BG11" s="93">
        <f t="shared" si="4"/>
        <v>28002.376499999998</v>
      </c>
    </row>
    <row r="12" spans="1:59" ht="14.45" customHeight="1">
      <c r="A12" s="14"/>
      <c r="B12" s="246" t="s">
        <v>48</v>
      </c>
      <c r="C12" s="11" t="s">
        <v>65</v>
      </c>
      <c r="D12" s="11" t="s">
        <v>60</v>
      </c>
      <c r="E12" s="11" t="s">
        <v>164</v>
      </c>
      <c r="F12" s="144">
        <v>4700063917</v>
      </c>
      <c r="G12" s="11" t="s">
        <v>166</v>
      </c>
      <c r="H12" s="34" t="s">
        <v>165</v>
      </c>
      <c r="I12" s="34" t="s">
        <v>372</v>
      </c>
      <c r="J12" s="42" t="s">
        <v>245</v>
      </c>
      <c r="K12" s="11">
        <v>3241</v>
      </c>
      <c r="L12" s="11" t="s">
        <v>292</v>
      </c>
      <c r="M12" s="12">
        <v>34650</v>
      </c>
      <c r="N12" s="11" t="s">
        <v>72</v>
      </c>
      <c r="O12" s="141">
        <v>45632</v>
      </c>
      <c r="P12" s="141">
        <v>45678</v>
      </c>
      <c r="Q12" s="11" t="s">
        <v>73</v>
      </c>
      <c r="R12" s="141">
        <v>45681</v>
      </c>
      <c r="S12" s="11"/>
      <c r="T12" s="15" t="s">
        <v>144</v>
      </c>
      <c r="U12" s="41" t="s">
        <v>489</v>
      </c>
      <c r="V12" s="157">
        <v>3400</v>
      </c>
      <c r="W12" s="17">
        <f>120+19.2</f>
        <v>139.19999999999999</v>
      </c>
      <c r="X12" s="36">
        <f t="shared" si="5"/>
        <v>3539.2</v>
      </c>
      <c r="Y12" s="54">
        <v>3921</v>
      </c>
      <c r="Z12" s="54">
        <v>5000583</v>
      </c>
      <c r="AA12" s="35" t="s">
        <v>156</v>
      </c>
      <c r="AB12" s="56">
        <v>45679</v>
      </c>
      <c r="AC12" s="24">
        <v>720762</v>
      </c>
      <c r="AD12" s="25" t="s">
        <v>90</v>
      </c>
      <c r="AE12" s="21" t="s">
        <v>98</v>
      </c>
      <c r="AF12" s="26">
        <v>0</v>
      </c>
      <c r="AG12" s="23" t="s">
        <v>128</v>
      </c>
      <c r="AH12" s="21" t="s">
        <v>156</v>
      </c>
      <c r="AI12" s="30">
        <v>0</v>
      </c>
      <c r="AJ12" s="28" t="s">
        <v>118</v>
      </c>
      <c r="AK12" s="18">
        <v>10766</v>
      </c>
      <c r="AL12" s="33">
        <v>8810</v>
      </c>
      <c r="AM12" s="18" t="s">
        <v>156</v>
      </c>
      <c r="AN12" s="31">
        <v>0</v>
      </c>
      <c r="AO12" s="29" t="s">
        <v>103</v>
      </c>
      <c r="AP12" s="18" t="s">
        <v>156</v>
      </c>
      <c r="AQ12" s="18" t="s">
        <v>156</v>
      </c>
      <c r="AR12" s="32">
        <v>0</v>
      </c>
      <c r="AS12" s="27"/>
      <c r="AT12" s="19"/>
      <c r="AU12" s="14"/>
      <c r="AV12" s="43">
        <v>45685</v>
      </c>
      <c r="AW12" s="14" t="str">
        <f t="shared" si="0"/>
        <v>TPS RENTAL#01  3241  5000583 4700063917</v>
      </c>
      <c r="AX12" s="14"/>
      <c r="AY12" s="14">
        <v>20001193</v>
      </c>
      <c r="AZ12" s="14"/>
      <c r="BA12" s="14">
        <v>20001194</v>
      </c>
      <c r="BB12" s="22">
        <f>+F12</f>
        <v>4700063917</v>
      </c>
      <c r="BD12" s="94">
        <f t="shared" si="2"/>
        <v>727650</v>
      </c>
      <c r="BE12" s="94">
        <f t="shared" si="3"/>
        <v>116424</v>
      </c>
      <c r="BF12" s="94">
        <f>+BD12*0.0058</f>
        <v>4220.37</v>
      </c>
      <c r="BG12" s="93">
        <f t="shared" si="4"/>
        <v>120644.37</v>
      </c>
    </row>
    <row r="13" spans="1:59" ht="14.45" customHeight="1">
      <c r="A13" s="14"/>
      <c r="B13" s="246" t="s">
        <v>48</v>
      </c>
      <c r="C13" s="11" t="s">
        <v>65</v>
      </c>
      <c r="D13" s="11" t="s">
        <v>60</v>
      </c>
      <c r="E13" s="11" t="s">
        <v>191</v>
      </c>
      <c r="F13" s="11">
        <v>4700065308</v>
      </c>
      <c r="G13" s="11" t="s">
        <v>115</v>
      </c>
      <c r="H13" s="34" t="s">
        <v>121</v>
      </c>
      <c r="I13" s="34" t="s">
        <v>374</v>
      </c>
      <c r="J13" s="11" t="s">
        <v>246</v>
      </c>
      <c r="K13" s="11" t="s">
        <v>217</v>
      </c>
      <c r="L13" s="11" t="s">
        <v>292</v>
      </c>
      <c r="M13" s="12">
        <v>50194</v>
      </c>
      <c r="N13" s="11" t="s">
        <v>72</v>
      </c>
      <c r="O13" s="141">
        <v>45660</v>
      </c>
      <c r="P13" s="141">
        <v>45675</v>
      </c>
      <c r="Q13" s="11" t="s">
        <v>73</v>
      </c>
      <c r="R13" s="141">
        <v>45688</v>
      </c>
      <c r="S13" s="11"/>
      <c r="T13" s="15" t="s">
        <v>192</v>
      </c>
      <c r="U13" s="41" t="s">
        <v>98</v>
      </c>
      <c r="V13" s="16">
        <v>0</v>
      </c>
      <c r="W13" s="17">
        <v>0</v>
      </c>
      <c r="X13" s="36">
        <f t="shared" si="5"/>
        <v>0</v>
      </c>
      <c r="Y13" s="54">
        <v>3921</v>
      </c>
      <c r="Z13" s="54">
        <v>5000584</v>
      </c>
      <c r="AA13" s="35" t="s">
        <v>156</v>
      </c>
      <c r="AB13" s="56">
        <v>45685</v>
      </c>
      <c r="AC13" s="24">
        <v>1079652</v>
      </c>
      <c r="AD13" s="25" t="s">
        <v>90</v>
      </c>
      <c r="AE13" s="21" t="s">
        <v>98</v>
      </c>
      <c r="AF13" s="26">
        <v>0</v>
      </c>
      <c r="AG13" s="23" t="s">
        <v>192</v>
      </c>
      <c r="AH13" s="21" t="s">
        <v>98</v>
      </c>
      <c r="AI13" s="30">
        <v>0</v>
      </c>
      <c r="AJ13" s="28" t="s">
        <v>118</v>
      </c>
      <c r="AK13" s="18" t="s">
        <v>98</v>
      </c>
      <c r="AL13" s="33">
        <v>0</v>
      </c>
      <c r="AM13" s="18" t="s">
        <v>156</v>
      </c>
      <c r="AN13" s="31">
        <v>0</v>
      </c>
      <c r="AO13" s="29" t="s">
        <v>103</v>
      </c>
      <c r="AP13" s="18" t="s">
        <v>156</v>
      </c>
      <c r="AQ13" s="18" t="s">
        <v>156</v>
      </c>
      <c r="AR13" s="32">
        <v>0</v>
      </c>
      <c r="AS13" s="27"/>
      <c r="AT13" s="19"/>
      <c r="AU13" s="14"/>
      <c r="AV13" s="43"/>
      <c r="AW13" s="14" t="str">
        <f t="shared" si="0"/>
        <v>ERCA#12  V2-721  5000584 4700065308</v>
      </c>
      <c r="AX13" s="14"/>
      <c r="AY13" s="14"/>
      <c r="AZ13" s="14"/>
      <c r="BA13" s="14"/>
      <c r="BB13" s="22">
        <f t="shared" ref="BB13:BB34" si="6">+F13</f>
        <v>4700065308</v>
      </c>
      <c r="BD13" s="94">
        <f t="shared" si="2"/>
        <v>1054074</v>
      </c>
      <c r="BE13" s="94">
        <f t="shared" si="3"/>
        <v>168651.84</v>
      </c>
      <c r="BF13" s="94">
        <f>+BD13*0.0058</f>
        <v>6113.6291999999994</v>
      </c>
      <c r="BG13" s="93">
        <f t="shared" si="4"/>
        <v>174765.46919999999</v>
      </c>
    </row>
    <row r="14" spans="1:59" ht="14.45" customHeight="1">
      <c r="A14" s="14"/>
      <c r="B14" s="246" t="s">
        <v>48</v>
      </c>
      <c r="C14" s="11" t="s">
        <v>65</v>
      </c>
      <c r="D14" s="11" t="s">
        <v>60</v>
      </c>
      <c r="E14" s="11" t="s">
        <v>174</v>
      </c>
      <c r="F14" s="11" t="s">
        <v>175</v>
      </c>
      <c r="G14" s="11" t="s">
        <v>180</v>
      </c>
      <c r="H14" s="34" t="s">
        <v>124</v>
      </c>
      <c r="I14" s="34" t="s">
        <v>375</v>
      </c>
      <c r="J14" s="42" t="s">
        <v>216</v>
      </c>
      <c r="K14" s="11" t="s">
        <v>208</v>
      </c>
      <c r="L14" s="11" t="s">
        <v>292</v>
      </c>
      <c r="M14" s="12">
        <v>19575</v>
      </c>
      <c r="N14" s="11" t="s">
        <v>72</v>
      </c>
      <c r="O14" s="141">
        <v>45641</v>
      </c>
      <c r="P14" s="141">
        <v>45661</v>
      </c>
      <c r="Q14" s="11" t="s">
        <v>73</v>
      </c>
      <c r="R14" s="141">
        <v>45670</v>
      </c>
      <c r="S14" s="179"/>
      <c r="T14" s="15" t="s">
        <v>146</v>
      </c>
      <c r="U14" s="41" t="s">
        <v>493</v>
      </c>
      <c r="V14" s="157">
        <v>2200</v>
      </c>
      <c r="W14" s="17">
        <f>3862.4+2200</f>
        <v>6062.4</v>
      </c>
      <c r="X14" s="36">
        <f t="shared" si="5"/>
        <v>8262.4</v>
      </c>
      <c r="Y14" s="54">
        <v>3921</v>
      </c>
      <c r="Z14" s="54">
        <v>5000585</v>
      </c>
      <c r="AA14" s="35" t="s">
        <v>156</v>
      </c>
      <c r="AB14" s="56">
        <v>45664</v>
      </c>
      <c r="AC14" s="24">
        <v>429838</v>
      </c>
      <c r="AD14" s="25" t="s">
        <v>90</v>
      </c>
      <c r="AE14" s="21" t="s">
        <v>98</v>
      </c>
      <c r="AF14" s="26">
        <v>0</v>
      </c>
      <c r="AG14" s="23" t="s">
        <v>128</v>
      </c>
      <c r="AH14" s="21" t="s">
        <v>156</v>
      </c>
      <c r="AI14" s="30">
        <v>0</v>
      </c>
      <c r="AJ14" s="28" t="s">
        <v>118</v>
      </c>
      <c r="AK14" s="18">
        <v>10731</v>
      </c>
      <c r="AL14" s="33">
        <v>8810</v>
      </c>
      <c r="AM14" s="18" t="s">
        <v>156</v>
      </c>
      <c r="AN14" s="31">
        <v>0</v>
      </c>
      <c r="AO14" s="29" t="s">
        <v>103</v>
      </c>
      <c r="AP14" s="18" t="s">
        <v>156</v>
      </c>
      <c r="AQ14" s="18" t="s">
        <v>156</v>
      </c>
      <c r="AR14" s="32">
        <v>0</v>
      </c>
      <c r="AS14" s="27"/>
      <c r="AT14" s="19"/>
      <c r="AU14" s="14"/>
      <c r="AV14" s="43">
        <v>45685</v>
      </c>
      <c r="AW14" s="14" t="str">
        <f t="shared" si="0"/>
        <v>PANZERI#06   V6/1519  5000585 4700062922 &amp; 4700064452</v>
      </c>
      <c r="AX14" s="14"/>
      <c r="AY14" s="14">
        <v>20001199</v>
      </c>
      <c r="AZ14" s="14"/>
      <c r="BA14" s="14">
        <v>20001200</v>
      </c>
      <c r="BB14" s="22" t="str">
        <f t="shared" si="6"/>
        <v>4700062922 &amp; 4700064452</v>
      </c>
      <c r="BD14" s="94">
        <f t="shared" si="2"/>
        <v>411075</v>
      </c>
      <c r="BE14" s="94">
        <f t="shared" si="3"/>
        <v>65772</v>
      </c>
      <c r="BF14" s="94">
        <f>+BD14*0.0058</f>
        <v>2384.2349999999997</v>
      </c>
      <c r="BG14" s="93">
        <v>82352</v>
      </c>
    </row>
    <row r="15" spans="1:59" ht="14.45" customHeight="1">
      <c r="A15" s="14"/>
      <c r="B15" s="246" t="s">
        <v>48</v>
      </c>
      <c r="C15" s="11" t="s">
        <v>65</v>
      </c>
      <c r="D15" s="11" t="s">
        <v>61</v>
      </c>
      <c r="E15" s="11" t="s">
        <v>193</v>
      </c>
      <c r="F15" s="11">
        <v>4700061622</v>
      </c>
      <c r="G15" s="11" t="s">
        <v>120</v>
      </c>
      <c r="H15" s="34" t="s">
        <v>121</v>
      </c>
      <c r="I15" s="34" t="s">
        <v>372</v>
      </c>
      <c r="J15" s="42" t="s">
        <v>257</v>
      </c>
      <c r="K15" s="11">
        <v>43742</v>
      </c>
      <c r="L15" s="11" t="s">
        <v>291</v>
      </c>
      <c r="M15" s="12">
        <v>22629.42</v>
      </c>
      <c r="N15" s="11" t="s">
        <v>71</v>
      </c>
      <c r="O15" s="141">
        <v>45626</v>
      </c>
      <c r="P15" s="141">
        <v>45658</v>
      </c>
      <c r="Q15" s="11" t="s">
        <v>73</v>
      </c>
      <c r="R15" s="141">
        <v>45666</v>
      </c>
      <c r="S15" s="179"/>
      <c r="T15" s="15" t="s">
        <v>34</v>
      </c>
      <c r="U15" s="41" t="s">
        <v>156</v>
      </c>
      <c r="V15" s="16">
        <v>0</v>
      </c>
      <c r="W15" s="17">
        <v>0</v>
      </c>
      <c r="X15" s="36">
        <f t="shared" si="5"/>
        <v>0</v>
      </c>
      <c r="Y15" s="54">
        <v>3921</v>
      </c>
      <c r="Z15" s="54">
        <v>5000586</v>
      </c>
      <c r="AA15" s="35" t="s">
        <v>156</v>
      </c>
      <c r="AB15" s="56">
        <v>45663</v>
      </c>
      <c r="AC15" s="24">
        <v>362590</v>
      </c>
      <c r="AD15" s="25" t="s">
        <v>90</v>
      </c>
      <c r="AE15" s="21" t="s">
        <v>98</v>
      </c>
      <c r="AF15" s="26">
        <v>0</v>
      </c>
      <c r="AG15" s="23" t="s">
        <v>128</v>
      </c>
      <c r="AH15" s="21" t="s">
        <v>156</v>
      </c>
      <c r="AI15" s="30">
        <v>0</v>
      </c>
      <c r="AJ15" s="28" t="s">
        <v>118</v>
      </c>
      <c r="AK15" s="18" t="s">
        <v>98</v>
      </c>
      <c r="AL15" s="33">
        <v>0</v>
      </c>
      <c r="AM15" s="18" t="s">
        <v>156</v>
      </c>
      <c r="AN15" s="31">
        <v>0</v>
      </c>
      <c r="AO15" s="29" t="s">
        <v>103</v>
      </c>
      <c r="AP15" s="18" t="s">
        <v>156</v>
      </c>
      <c r="AQ15" s="18" t="s">
        <v>156</v>
      </c>
      <c r="AR15" s="32">
        <v>0</v>
      </c>
      <c r="AS15" s="27"/>
      <c r="AT15" s="19"/>
      <c r="AU15" s="14"/>
      <c r="AV15" s="43"/>
      <c r="AW15" s="14" t="str">
        <f t="shared" si="0"/>
        <v>SAVIRAM#17 43742  5000586 4700061622</v>
      </c>
      <c r="AX15" s="14"/>
      <c r="AY15" s="14"/>
      <c r="AZ15" s="14"/>
      <c r="BA15" s="14"/>
      <c r="BB15" s="22">
        <f t="shared" si="6"/>
        <v>4700061622</v>
      </c>
      <c r="BD15" s="94">
        <f t="shared" si="2"/>
        <v>475217.81999999995</v>
      </c>
      <c r="BE15" s="94">
        <f t="shared" si="3"/>
        <v>76034.85119999999</v>
      </c>
      <c r="BF15" s="94">
        <f>+BD15*0.158</f>
        <v>75084.415559999994</v>
      </c>
      <c r="BG15" s="93">
        <v>159666</v>
      </c>
    </row>
    <row r="16" spans="1:59" ht="14.45" customHeight="1">
      <c r="A16" s="14"/>
      <c r="B16" s="246" t="s">
        <v>48</v>
      </c>
      <c r="C16" s="11" t="s">
        <v>65</v>
      </c>
      <c r="D16" s="11" t="s">
        <v>60</v>
      </c>
      <c r="E16" s="11" t="s">
        <v>172</v>
      </c>
      <c r="F16" s="11">
        <v>4700063240</v>
      </c>
      <c r="G16" s="11" t="s">
        <v>173</v>
      </c>
      <c r="H16" s="34" t="s">
        <v>124</v>
      </c>
      <c r="I16" s="34" t="s">
        <v>372</v>
      </c>
      <c r="J16" s="42" t="s">
        <v>215</v>
      </c>
      <c r="K16" s="11">
        <v>5388</v>
      </c>
      <c r="L16" s="11" t="s">
        <v>292</v>
      </c>
      <c r="M16" s="12">
        <v>16320</v>
      </c>
      <c r="N16" s="42" t="s">
        <v>72</v>
      </c>
      <c r="O16" s="141">
        <v>45633</v>
      </c>
      <c r="P16" s="141">
        <v>45654</v>
      </c>
      <c r="Q16" s="11" t="s">
        <v>73</v>
      </c>
      <c r="R16" s="141">
        <v>45666</v>
      </c>
      <c r="S16" s="179"/>
      <c r="T16" s="15" t="s">
        <v>144</v>
      </c>
      <c r="U16" s="41" t="s">
        <v>490</v>
      </c>
      <c r="V16" s="157">
        <v>2775</v>
      </c>
      <c r="W16" s="17">
        <f>1270+120</f>
        <v>1390</v>
      </c>
      <c r="X16" s="36">
        <f t="shared" si="5"/>
        <v>4165</v>
      </c>
      <c r="Y16" s="54">
        <v>3921</v>
      </c>
      <c r="Z16" s="54">
        <v>5000587</v>
      </c>
      <c r="AA16" s="35" t="s">
        <v>156</v>
      </c>
      <c r="AB16" s="56">
        <v>45660</v>
      </c>
      <c r="AC16" s="24">
        <v>347666</v>
      </c>
      <c r="AD16" s="25" t="s">
        <v>90</v>
      </c>
      <c r="AE16" s="21" t="s">
        <v>98</v>
      </c>
      <c r="AF16" s="26">
        <v>0</v>
      </c>
      <c r="AG16" s="23" t="s">
        <v>128</v>
      </c>
      <c r="AH16" s="21" t="s">
        <v>156</v>
      </c>
      <c r="AI16" s="30">
        <v>0</v>
      </c>
      <c r="AJ16" s="28" t="s">
        <v>118</v>
      </c>
      <c r="AK16" s="18">
        <v>10719</v>
      </c>
      <c r="AL16" s="33">
        <v>8810</v>
      </c>
      <c r="AM16" s="18" t="s">
        <v>156</v>
      </c>
      <c r="AN16" s="31">
        <v>0</v>
      </c>
      <c r="AO16" s="29" t="s">
        <v>103</v>
      </c>
      <c r="AP16" s="18" t="s">
        <v>156</v>
      </c>
      <c r="AQ16" s="18" t="s">
        <v>156</v>
      </c>
      <c r="AR16" s="32">
        <v>0</v>
      </c>
      <c r="AS16" s="27"/>
      <c r="AT16" s="19"/>
      <c r="AU16" s="14"/>
      <c r="AV16" s="43" t="s">
        <v>361</v>
      </c>
      <c r="AW16" s="14" t="str">
        <f t="shared" si="0"/>
        <v>LEHEVOSS#03  5388  5000587 4700063240</v>
      </c>
      <c r="AX16" s="14"/>
      <c r="AY16" s="14">
        <v>20001094</v>
      </c>
      <c r="AZ16" s="14"/>
      <c r="BA16" s="14"/>
      <c r="BB16" s="22">
        <f t="shared" si="6"/>
        <v>4700063240</v>
      </c>
      <c r="BD16" s="94">
        <f t="shared" si="2"/>
        <v>342720</v>
      </c>
      <c r="BE16" s="94">
        <f t="shared" si="3"/>
        <v>54835.200000000004</v>
      </c>
      <c r="BF16" s="94">
        <f>+BD16*0.0058</f>
        <v>1987.7759999999998</v>
      </c>
      <c r="BG16" s="93">
        <v>147684</v>
      </c>
    </row>
    <row r="17" spans="1:59" ht="14.45" customHeight="1">
      <c r="A17" s="14"/>
      <c r="B17" s="246" t="s">
        <v>48</v>
      </c>
      <c r="C17" s="11" t="s">
        <v>65</v>
      </c>
      <c r="D17" s="11" t="s">
        <v>61</v>
      </c>
      <c r="E17" s="11" t="s">
        <v>197</v>
      </c>
      <c r="F17" s="11" t="s">
        <v>198</v>
      </c>
      <c r="G17" s="11" t="s">
        <v>120</v>
      </c>
      <c r="H17" s="34" t="s">
        <v>121</v>
      </c>
      <c r="I17" s="34" t="s">
        <v>372</v>
      </c>
      <c r="J17" s="42" t="s">
        <v>210</v>
      </c>
      <c r="K17" s="11">
        <v>43764</v>
      </c>
      <c r="L17" s="11" t="s">
        <v>291</v>
      </c>
      <c r="M17" s="12">
        <v>22323.21</v>
      </c>
      <c r="N17" s="11" t="s">
        <v>71</v>
      </c>
      <c r="O17" s="141">
        <v>45637</v>
      </c>
      <c r="P17" s="141">
        <v>45652</v>
      </c>
      <c r="Q17" s="11" t="s">
        <v>73</v>
      </c>
      <c r="R17" s="141">
        <v>45667</v>
      </c>
      <c r="S17" s="179"/>
      <c r="T17" s="15" t="s">
        <v>34</v>
      </c>
      <c r="U17" s="41" t="s">
        <v>156</v>
      </c>
      <c r="V17" s="16">
        <v>0</v>
      </c>
      <c r="W17" s="17">
        <v>0</v>
      </c>
      <c r="X17" s="36">
        <f t="shared" si="5"/>
        <v>0</v>
      </c>
      <c r="Y17" s="54">
        <v>3921</v>
      </c>
      <c r="Z17" s="54">
        <v>5000588</v>
      </c>
      <c r="AA17" s="35" t="s">
        <v>156</v>
      </c>
      <c r="AB17" s="56">
        <v>45663</v>
      </c>
      <c r="AC17" s="24">
        <v>356308</v>
      </c>
      <c r="AD17" s="25" t="s">
        <v>90</v>
      </c>
      <c r="AE17" s="21" t="s">
        <v>98</v>
      </c>
      <c r="AF17" s="26">
        <v>0</v>
      </c>
      <c r="AG17" s="23" t="s">
        <v>128</v>
      </c>
      <c r="AH17" s="21" t="s">
        <v>156</v>
      </c>
      <c r="AI17" s="30">
        <v>0</v>
      </c>
      <c r="AJ17" s="28" t="s">
        <v>118</v>
      </c>
      <c r="AK17" s="18">
        <v>10725</v>
      </c>
      <c r="AL17" s="33">
        <v>8810</v>
      </c>
      <c r="AM17" s="18" t="s">
        <v>156</v>
      </c>
      <c r="AN17" s="31">
        <v>0</v>
      </c>
      <c r="AO17" s="29" t="s">
        <v>103</v>
      </c>
      <c r="AP17" s="18" t="s">
        <v>156</v>
      </c>
      <c r="AQ17" s="18" t="s">
        <v>156</v>
      </c>
      <c r="AR17" s="32">
        <v>0</v>
      </c>
      <c r="AS17" s="27"/>
      <c r="AT17" s="19"/>
      <c r="AU17" s="14"/>
      <c r="AV17" s="43">
        <v>45685</v>
      </c>
      <c r="AW17" s="14" t="str">
        <f t="shared" si="0"/>
        <v>SAVIRAM#19 43764  5000588 4700062433, 4700061618, 4700062436, 4700061622</v>
      </c>
      <c r="AX17" s="14"/>
      <c r="AY17" s="14"/>
      <c r="AZ17" s="14"/>
      <c r="BA17" s="14">
        <v>20001096</v>
      </c>
      <c r="BB17" s="22" t="str">
        <f t="shared" si="6"/>
        <v>4700062433, 4700061618, 4700062436, 4700061622</v>
      </c>
      <c r="BD17" s="94">
        <f t="shared" si="2"/>
        <v>468787.41</v>
      </c>
      <c r="BE17" s="94">
        <f t="shared" si="3"/>
        <v>75005.9856</v>
      </c>
      <c r="BF17" s="94">
        <f>+BD17*0.158</f>
        <v>74068.410779999991</v>
      </c>
      <c r="BG17" s="93">
        <v>157509</v>
      </c>
    </row>
    <row r="18" spans="1:59" ht="14.45" customHeight="1">
      <c r="A18" s="14"/>
      <c r="B18" s="246" t="s">
        <v>48</v>
      </c>
      <c r="C18" s="11" t="s">
        <v>65</v>
      </c>
      <c r="D18" s="11" t="s">
        <v>61</v>
      </c>
      <c r="E18" s="11" t="s">
        <v>194</v>
      </c>
      <c r="F18" s="11">
        <v>4700063014</v>
      </c>
      <c r="G18" s="11" t="s">
        <v>120</v>
      </c>
      <c r="H18" s="34" t="s">
        <v>121</v>
      </c>
      <c r="I18" s="34" t="s">
        <v>372</v>
      </c>
      <c r="J18" s="42" t="s">
        <v>204</v>
      </c>
      <c r="K18" s="11">
        <v>43758</v>
      </c>
      <c r="L18" s="11" t="s">
        <v>291</v>
      </c>
      <c r="M18" s="12">
        <v>26610.15</v>
      </c>
      <c r="N18" s="11" t="s">
        <v>71</v>
      </c>
      <c r="O18" s="141">
        <v>45636</v>
      </c>
      <c r="P18" s="141">
        <v>45652</v>
      </c>
      <c r="Q18" s="11" t="s">
        <v>73</v>
      </c>
      <c r="R18" s="141">
        <v>45667</v>
      </c>
      <c r="S18" s="185"/>
      <c r="T18" s="15" t="s">
        <v>34</v>
      </c>
      <c r="U18" s="41" t="s">
        <v>156</v>
      </c>
      <c r="V18" s="16">
        <v>0</v>
      </c>
      <c r="W18" s="17">
        <v>0</v>
      </c>
      <c r="X18" s="36">
        <f t="shared" si="5"/>
        <v>0</v>
      </c>
      <c r="Y18" s="54">
        <v>3921</v>
      </c>
      <c r="Z18" s="54">
        <v>5000590</v>
      </c>
      <c r="AA18" s="35" t="s">
        <v>156</v>
      </c>
      <c r="AB18" s="56">
        <v>45663</v>
      </c>
      <c r="AC18" s="24">
        <v>444236</v>
      </c>
      <c r="AD18" s="181" t="s">
        <v>90</v>
      </c>
      <c r="AE18" s="21" t="s">
        <v>98</v>
      </c>
      <c r="AF18" s="26">
        <v>0</v>
      </c>
      <c r="AG18" s="23" t="s">
        <v>128</v>
      </c>
      <c r="AH18" s="21" t="s">
        <v>156</v>
      </c>
      <c r="AI18" s="30">
        <v>0</v>
      </c>
      <c r="AJ18" s="28" t="s">
        <v>118</v>
      </c>
      <c r="AK18" s="18" t="s">
        <v>98</v>
      </c>
      <c r="AL18" s="33">
        <v>0</v>
      </c>
      <c r="AM18" s="18" t="s">
        <v>156</v>
      </c>
      <c r="AN18" s="31">
        <v>0</v>
      </c>
      <c r="AO18" s="29" t="s">
        <v>103</v>
      </c>
      <c r="AP18" s="18" t="s">
        <v>156</v>
      </c>
      <c r="AQ18" s="18" t="s">
        <v>156</v>
      </c>
      <c r="AR18" s="32">
        <v>0</v>
      </c>
      <c r="AS18" s="27"/>
      <c r="AT18" s="19"/>
      <c r="AU18" s="14"/>
      <c r="AV18" s="43"/>
      <c r="AW18" s="14" t="str">
        <f t="shared" si="0"/>
        <v>SAVIRAM#18 43758  5000590 4700063014</v>
      </c>
      <c r="AX18" s="14"/>
      <c r="AY18" s="14"/>
      <c r="AZ18" s="14"/>
      <c r="BA18" s="14"/>
      <c r="BB18" s="22">
        <f t="shared" si="6"/>
        <v>4700063014</v>
      </c>
      <c r="BD18" s="94">
        <f t="shared" si="2"/>
        <v>558813.15</v>
      </c>
      <c r="BE18" s="94">
        <f t="shared" si="3"/>
        <v>89410.104000000007</v>
      </c>
      <c r="BF18" s="94">
        <f>+BD18*0.158</f>
        <v>88292.477700000003</v>
      </c>
      <c r="BG18" s="93">
        <v>187691</v>
      </c>
    </row>
    <row r="19" spans="1:59" ht="14.45" customHeight="1">
      <c r="A19" s="14"/>
      <c r="B19" s="246" t="s">
        <v>48</v>
      </c>
      <c r="C19" s="11" t="s">
        <v>65</v>
      </c>
      <c r="D19" s="11" t="s">
        <v>97</v>
      </c>
      <c r="E19" s="11" t="s">
        <v>186</v>
      </c>
      <c r="F19" s="11" t="s">
        <v>157</v>
      </c>
      <c r="G19" s="11" t="s">
        <v>116</v>
      </c>
      <c r="H19" s="34" t="s">
        <v>121</v>
      </c>
      <c r="I19" s="34" t="s">
        <v>372</v>
      </c>
      <c r="J19" s="42" t="s">
        <v>201</v>
      </c>
      <c r="K19" s="11">
        <v>10042454</v>
      </c>
      <c r="L19" s="11" t="s">
        <v>291</v>
      </c>
      <c r="M19" s="12">
        <v>79448.600000000006</v>
      </c>
      <c r="N19" s="11" t="s">
        <v>71</v>
      </c>
      <c r="O19" s="141">
        <v>45633</v>
      </c>
      <c r="P19" s="141">
        <v>45654</v>
      </c>
      <c r="Q19" s="11" t="s">
        <v>73</v>
      </c>
      <c r="R19" s="141">
        <v>45673</v>
      </c>
      <c r="S19" s="22"/>
      <c r="T19" s="15" t="s">
        <v>34</v>
      </c>
      <c r="U19" s="41" t="s">
        <v>156</v>
      </c>
      <c r="V19" s="16">
        <v>0</v>
      </c>
      <c r="W19" s="17">
        <v>0</v>
      </c>
      <c r="X19" s="36">
        <f t="shared" si="5"/>
        <v>0</v>
      </c>
      <c r="Y19" s="54">
        <v>3921</v>
      </c>
      <c r="Z19" s="54">
        <v>5000591</v>
      </c>
      <c r="AA19" s="35" t="s">
        <v>156</v>
      </c>
      <c r="AB19" s="56">
        <v>45671</v>
      </c>
      <c r="AC19" s="24">
        <v>1475873</v>
      </c>
      <c r="AD19" s="25" t="s">
        <v>90</v>
      </c>
      <c r="AE19" s="21" t="s">
        <v>98</v>
      </c>
      <c r="AF19" s="26">
        <v>0</v>
      </c>
      <c r="AG19" s="23" t="s">
        <v>128</v>
      </c>
      <c r="AH19" s="21" t="s">
        <v>156</v>
      </c>
      <c r="AI19" s="30">
        <v>0</v>
      </c>
      <c r="AJ19" s="28" t="s">
        <v>118</v>
      </c>
      <c r="AK19" s="18">
        <v>10737</v>
      </c>
      <c r="AL19" s="33">
        <v>8810</v>
      </c>
      <c r="AM19" s="37" t="s">
        <v>321</v>
      </c>
      <c r="AN19" s="31">
        <v>21769.07</v>
      </c>
      <c r="AO19" s="29" t="s">
        <v>103</v>
      </c>
      <c r="AP19" s="18" t="s">
        <v>156</v>
      </c>
      <c r="AQ19" s="18" t="s">
        <v>156</v>
      </c>
      <c r="AR19" s="32">
        <v>0</v>
      </c>
      <c r="AS19" s="27"/>
      <c r="AT19" s="19"/>
      <c r="AU19" s="14"/>
      <c r="AV19" s="43" t="s">
        <v>361</v>
      </c>
      <c r="AW19" s="14" t="str">
        <f t="shared" si="0"/>
        <v>B&amp;BPF#26 10042454  5000591 N/D</v>
      </c>
      <c r="AX19" s="14"/>
      <c r="AY19" s="14"/>
      <c r="AZ19" s="14"/>
      <c r="BA19" s="14">
        <v>20001100</v>
      </c>
      <c r="BB19" s="22" t="str">
        <f t="shared" si="6"/>
        <v>N/D</v>
      </c>
      <c r="BD19" s="94">
        <f t="shared" si="2"/>
        <v>1668420.6</v>
      </c>
      <c r="BE19" s="94">
        <f t="shared" si="3"/>
        <v>266947.29600000003</v>
      </c>
      <c r="BF19" s="94">
        <f>+BD19*0.008</f>
        <v>13347.364800000001</v>
      </c>
      <c r="BG19" s="93">
        <f>+BF19+BE19</f>
        <v>280294.66080000001</v>
      </c>
    </row>
    <row r="20" spans="1:59" ht="14.45" customHeight="1">
      <c r="A20" s="14"/>
      <c r="B20" s="246" t="s">
        <v>48</v>
      </c>
      <c r="C20" s="11" t="s">
        <v>66</v>
      </c>
      <c r="D20" s="11" t="s">
        <v>60</v>
      </c>
      <c r="E20" s="11" t="s">
        <v>182</v>
      </c>
      <c r="F20" s="47" t="s">
        <v>178</v>
      </c>
      <c r="G20" s="47" t="s">
        <v>114</v>
      </c>
      <c r="H20" s="90" t="s">
        <v>140</v>
      </c>
      <c r="I20" s="34" t="s">
        <v>372</v>
      </c>
      <c r="J20" s="55" t="s">
        <v>241</v>
      </c>
      <c r="K20" s="47" t="s">
        <v>411</v>
      </c>
      <c r="L20" s="47" t="s">
        <v>288</v>
      </c>
      <c r="M20" s="91">
        <f>5575+1375</f>
        <v>6950</v>
      </c>
      <c r="N20" s="47" t="s">
        <v>71</v>
      </c>
      <c r="O20" s="139">
        <v>45636</v>
      </c>
      <c r="P20" s="139">
        <v>45663</v>
      </c>
      <c r="Q20" s="11" t="s">
        <v>73</v>
      </c>
      <c r="R20" s="139">
        <v>45673</v>
      </c>
      <c r="S20" s="22"/>
      <c r="T20" s="15" t="s">
        <v>248</v>
      </c>
      <c r="U20" s="41" t="s">
        <v>491</v>
      </c>
      <c r="V20" s="16">
        <v>230</v>
      </c>
      <c r="W20" s="17">
        <f>408.64-230</f>
        <v>178.64</v>
      </c>
      <c r="X20" s="36">
        <f t="shared" si="5"/>
        <v>408.64</v>
      </c>
      <c r="Y20" s="54">
        <v>3931</v>
      </c>
      <c r="Z20" s="54">
        <v>5000595</v>
      </c>
      <c r="AA20" s="35" t="s">
        <v>156</v>
      </c>
      <c r="AB20" s="56">
        <v>45668</v>
      </c>
      <c r="AC20" s="24">
        <v>143807</v>
      </c>
      <c r="AD20" s="25" t="s">
        <v>90</v>
      </c>
      <c r="AE20" s="21" t="s">
        <v>98</v>
      </c>
      <c r="AF20" s="26">
        <v>0</v>
      </c>
      <c r="AG20" s="23" t="s">
        <v>248</v>
      </c>
      <c r="AH20" s="21" t="s">
        <v>391</v>
      </c>
      <c r="AI20" s="30">
        <v>8863</v>
      </c>
      <c r="AJ20" s="27" t="s">
        <v>103</v>
      </c>
      <c r="AK20" s="18" t="s">
        <v>156</v>
      </c>
      <c r="AL20" s="33">
        <v>0</v>
      </c>
      <c r="AM20" s="18" t="s">
        <v>156</v>
      </c>
      <c r="AN20" s="31">
        <v>0</v>
      </c>
      <c r="AO20" s="29" t="s">
        <v>103</v>
      </c>
      <c r="AP20" s="18" t="s">
        <v>156</v>
      </c>
      <c r="AQ20" s="18" t="s">
        <v>156</v>
      </c>
      <c r="AR20" s="32">
        <v>0</v>
      </c>
      <c r="AS20" s="27"/>
      <c r="AT20" s="19"/>
      <c r="AU20" s="14"/>
      <c r="AV20" s="43"/>
      <c r="AW20" s="14" t="str">
        <f t="shared" si="0"/>
        <v>ARTEC#09 SEA 2024DOB015-16  5000595 4700063256,4700064911, PO4700064912</v>
      </c>
      <c r="AX20" s="14"/>
      <c r="AY20" s="14"/>
      <c r="AZ20" s="14"/>
      <c r="BA20" s="14"/>
      <c r="BB20" s="22" t="str">
        <f t="shared" si="6"/>
        <v>4700063256,4700064911, PO4700064912</v>
      </c>
      <c r="BD20" s="94">
        <f t="shared" si="2"/>
        <v>145950</v>
      </c>
      <c r="BE20" s="94">
        <f t="shared" si="3"/>
        <v>23352</v>
      </c>
      <c r="BF20" s="94">
        <f>+BD20*0.0058</f>
        <v>846.51</v>
      </c>
      <c r="BG20" s="93">
        <f>+BF20+BE20</f>
        <v>24198.51</v>
      </c>
    </row>
    <row r="21" spans="1:59" ht="14.45" customHeight="1">
      <c r="A21" s="14"/>
      <c r="B21" s="246" t="s">
        <v>48</v>
      </c>
      <c r="C21" s="11" t="s">
        <v>66</v>
      </c>
      <c r="D21" s="11" t="s">
        <v>60</v>
      </c>
      <c r="E21" s="11" t="s">
        <v>268</v>
      </c>
      <c r="F21" s="11" t="s">
        <v>188</v>
      </c>
      <c r="G21" s="14" t="s">
        <v>114</v>
      </c>
      <c r="H21" s="34" t="s">
        <v>190</v>
      </c>
      <c r="I21" s="34" t="s">
        <v>376</v>
      </c>
      <c r="J21" s="42" t="s">
        <v>242</v>
      </c>
      <c r="K21" s="11" t="s">
        <v>189</v>
      </c>
      <c r="L21" s="11" t="s">
        <v>291</v>
      </c>
      <c r="M21" s="12">
        <v>81620</v>
      </c>
      <c r="N21" s="11" t="s">
        <v>71</v>
      </c>
      <c r="O21" s="141">
        <v>45633</v>
      </c>
      <c r="P21" s="141">
        <v>45667</v>
      </c>
      <c r="Q21" s="11" t="s">
        <v>73</v>
      </c>
      <c r="R21" s="141">
        <v>45680</v>
      </c>
      <c r="S21" s="22"/>
      <c r="T21" s="45" t="s">
        <v>34</v>
      </c>
      <c r="U21" s="41" t="s">
        <v>156</v>
      </c>
      <c r="V21" s="16">
        <v>0</v>
      </c>
      <c r="W21" s="17">
        <v>0</v>
      </c>
      <c r="X21" s="36">
        <f t="shared" si="5"/>
        <v>0</v>
      </c>
      <c r="Y21" s="54">
        <v>3931</v>
      </c>
      <c r="Z21" s="54">
        <v>5000603</v>
      </c>
      <c r="AA21" s="35" t="s">
        <v>156</v>
      </c>
      <c r="AB21" s="56">
        <v>45674</v>
      </c>
      <c r="AC21" s="24">
        <v>1663601</v>
      </c>
      <c r="AD21" s="25" t="s">
        <v>90</v>
      </c>
      <c r="AE21" s="21" t="s">
        <v>98</v>
      </c>
      <c r="AF21" s="26">
        <v>0</v>
      </c>
      <c r="AG21" s="23" t="s">
        <v>144</v>
      </c>
      <c r="AH21" s="21" t="s">
        <v>355</v>
      </c>
      <c r="AI21" s="30">
        <v>56500</v>
      </c>
      <c r="AJ21" s="28" t="s">
        <v>118</v>
      </c>
      <c r="AK21" s="20">
        <v>10750</v>
      </c>
      <c r="AL21" s="33">
        <v>18550</v>
      </c>
      <c r="AM21" s="18" t="s">
        <v>156</v>
      </c>
      <c r="AN21" s="31">
        <v>0</v>
      </c>
      <c r="AO21" s="29" t="s">
        <v>103</v>
      </c>
      <c r="AP21" s="18" t="s">
        <v>156</v>
      </c>
      <c r="AQ21" s="18" t="s">
        <v>156</v>
      </c>
      <c r="AR21" s="32">
        <v>0</v>
      </c>
      <c r="AS21" s="27"/>
      <c r="AT21" s="19"/>
      <c r="AU21" s="14"/>
      <c r="AV21" s="43">
        <v>45685</v>
      </c>
      <c r="AW21" s="14" t="str">
        <f t="shared" si="0"/>
        <v>JIANGSU#09 XY-239369370 &amp; XY-239502503  5000603 4700064828, 4700065429 4700064829</v>
      </c>
      <c r="AX21" s="14"/>
      <c r="AY21" s="14"/>
      <c r="AZ21" s="14"/>
      <c r="BA21" s="14"/>
      <c r="BB21" s="22" t="str">
        <f t="shared" si="6"/>
        <v>4700064828, 4700065429 4700064829</v>
      </c>
      <c r="BD21" s="94">
        <f t="shared" si="2"/>
        <v>1714020</v>
      </c>
      <c r="BE21" s="94">
        <f t="shared" si="3"/>
        <v>274243.20000000001</v>
      </c>
      <c r="BF21" s="94">
        <f>+BD21*0.18</f>
        <v>308523.59999999998</v>
      </c>
      <c r="BG21" s="93">
        <f>+BF21+BE21</f>
        <v>582766.80000000005</v>
      </c>
    </row>
    <row r="22" spans="1:59" ht="14.45" customHeight="1">
      <c r="A22" s="14"/>
      <c r="B22" s="246" t="s">
        <v>48</v>
      </c>
      <c r="C22" s="11" t="s">
        <v>66</v>
      </c>
      <c r="D22" s="11" t="s">
        <v>60</v>
      </c>
      <c r="E22" s="11" t="s">
        <v>202</v>
      </c>
      <c r="F22" s="11">
        <v>4700065713</v>
      </c>
      <c r="G22" s="14" t="s">
        <v>114</v>
      </c>
      <c r="H22" s="34" t="s">
        <v>123</v>
      </c>
      <c r="I22" s="34" t="s">
        <v>372</v>
      </c>
      <c r="J22" s="42" t="s">
        <v>272</v>
      </c>
      <c r="K22" s="11" t="s">
        <v>203</v>
      </c>
      <c r="L22" s="11" t="s">
        <v>291</v>
      </c>
      <c r="M22" s="12">
        <v>18506.25</v>
      </c>
      <c r="N22" s="11" t="s">
        <v>71</v>
      </c>
      <c r="O22" s="141">
        <v>45638</v>
      </c>
      <c r="P22" s="141">
        <v>45663</v>
      </c>
      <c r="Q22" s="11" t="s">
        <v>73</v>
      </c>
      <c r="R22" s="141">
        <v>45679</v>
      </c>
      <c r="S22" s="22"/>
      <c r="T22" s="45" t="s">
        <v>34</v>
      </c>
      <c r="U22" s="41" t="s">
        <v>156</v>
      </c>
      <c r="V22" s="16">
        <v>0</v>
      </c>
      <c r="W22" s="17">
        <v>0</v>
      </c>
      <c r="X22" s="36">
        <f t="shared" si="5"/>
        <v>0</v>
      </c>
      <c r="Y22" s="54">
        <v>3931</v>
      </c>
      <c r="Z22" s="54">
        <v>5000604</v>
      </c>
      <c r="AA22" s="35" t="s">
        <v>156</v>
      </c>
      <c r="AB22" s="56">
        <v>45673</v>
      </c>
      <c r="AC22" s="24">
        <v>374132</v>
      </c>
      <c r="AD22" s="25" t="s">
        <v>90</v>
      </c>
      <c r="AE22" s="21" t="s">
        <v>98</v>
      </c>
      <c r="AF22" s="26">
        <v>0</v>
      </c>
      <c r="AG22" s="23" t="s">
        <v>128</v>
      </c>
      <c r="AH22" s="21" t="s">
        <v>156</v>
      </c>
      <c r="AI22" s="30">
        <v>0</v>
      </c>
      <c r="AJ22" s="28" t="s">
        <v>118</v>
      </c>
      <c r="AK22" s="20">
        <v>10746</v>
      </c>
      <c r="AL22" s="33">
        <v>18550</v>
      </c>
      <c r="AM22" s="18" t="s">
        <v>156</v>
      </c>
      <c r="AN22" s="31">
        <v>0</v>
      </c>
      <c r="AO22" s="29" t="s">
        <v>103</v>
      </c>
      <c r="AP22" s="15" t="s">
        <v>362</v>
      </c>
      <c r="AQ22" s="20">
        <v>10746</v>
      </c>
      <c r="AR22" s="32">
        <v>9275</v>
      </c>
      <c r="AS22" s="27"/>
      <c r="AT22" s="19"/>
      <c r="AU22" s="14"/>
      <c r="AV22" s="43">
        <v>45685</v>
      </c>
      <c r="AW22" s="14" t="str">
        <f t="shared" si="0"/>
        <v>TELUCA#06  0000354T24  5000604 4700065713</v>
      </c>
      <c r="AX22" s="14"/>
      <c r="AY22" s="14"/>
      <c r="AZ22" s="14"/>
      <c r="BA22" s="14">
        <v>20001102</v>
      </c>
      <c r="BB22" s="22">
        <f t="shared" si="6"/>
        <v>4700065713</v>
      </c>
      <c r="BD22" s="94">
        <f t="shared" si="2"/>
        <v>388631.25</v>
      </c>
      <c r="BE22" s="94">
        <f t="shared" si="3"/>
        <v>62181</v>
      </c>
      <c r="BF22" s="94">
        <f>+BD22*0.008</f>
        <v>3109.05</v>
      </c>
      <c r="BG22" s="93">
        <f>+BF22+BE22</f>
        <v>65290.05</v>
      </c>
    </row>
    <row r="23" spans="1:59" ht="14.45" customHeight="1">
      <c r="A23" s="49"/>
      <c r="B23" s="246" t="s">
        <v>48</v>
      </c>
      <c r="C23" s="11" t="s">
        <v>66</v>
      </c>
      <c r="D23" s="11" t="s">
        <v>61</v>
      </c>
      <c r="E23" s="11" t="s">
        <v>167</v>
      </c>
      <c r="F23" s="11">
        <v>4700063210</v>
      </c>
      <c r="G23" s="14" t="s">
        <v>138</v>
      </c>
      <c r="H23" s="34" t="s">
        <v>142</v>
      </c>
      <c r="I23" s="34" t="s">
        <v>372</v>
      </c>
      <c r="J23" s="42" t="s">
        <v>243</v>
      </c>
      <c r="K23" s="152" t="s">
        <v>220</v>
      </c>
      <c r="L23" s="42" t="s">
        <v>291</v>
      </c>
      <c r="M23" s="51">
        <v>29585.51</v>
      </c>
      <c r="N23" s="11" t="s">
        <v>71</v>
      </c>
      <c r="O23" s="140">
        <v>45654</v>
      </c>
      <c r="P23" s="141">
        <v>45670</v>
      </c>
      <c r="Q23" s="11" t="s">
        <v>73</v>
      </c>
      <c r="R23" s="141">
        <v>45674</v>
      </c>
      <c r="S23" s="22"/>
      <c r="T23" s="15" t="s">
        <v>34</v>
      </c>
      <c r="U23" s="41" t="s">
        <v>156</v>
      </c>
      <c r="V23" s="16">
        <v>0</v>
      </c>
      <c r="W23" s="17">
        <v>0</v>
      </c>
      <c r="X23" s="36">
        <f t="shared" si="5"/>
        <v>0</v>
      </c>
      <c r="Y23" s="54">
        <v>3931</v>
      </c>
      <c r="Z23" s="54">
        <v>5000605</v>
      </c>
      <c r="AA23" s="35" t="s">
        <v>156</v>
      </c>
      <c r="AB23" s="56">
        <v>45672</v>
      </c>
      <c r="AC23" s="24">
        <v>605740</v>
      </c>
      <c r="AD23" s="25" t="s">
        <v>90</v>
      </c>
      <c r="AE23" s="21" t="s">
        <v>98</v>
      </c>
      <c r="AF23" s="26">
        <v>0</v>
      </c>
      <c r="AG23" s="23" t="s">
        <v>128</v>
      </c>
      <c r="AH23" s="21" t="s">
        <v>156</v>
      </c>
      <c r="AI23" s="30">
        <v>0</v>
      </c>
      <c r="AJ23" s="28" t="s">
        <v>118</v>
      </c>
      <c r="AK23" s="20">
        <v>10742</v>
      </c>
      <c r="AL23" s="33">
        <v>18550</v>
      </c>
      <c r="AM23" s="18" t="s">
        <v>156</v>
      </c>
      <c r="AN23" s="31">
        <v>0</v>
      </c>
      <c r="AO23" s="29" t="s">
        <v>103</v>
      </c>
      <c r="AP23" s="15" t="s">
        <v>362</v>
      </c>
      <c r="AQ23" s="20">
        <v>10742</v>
      </c>
      <c r="AR23" s="32">
        <v>9275</v>
      </c>
      <c r="AS23" s="27"/>
      <c r="AT23" s="19"/>
      <c r="AU23" s="14"/>
      <c r="AV23" s="43">
        <v>45685</v>
      </c>
      <c r="AW23" s="14" t="str">
        <f t="shared" si="0"/>
        <v>ENVASES_LIMA#24-R F001-00004850  5000605 4700063210</v>
      </c>
      <c r="AX23" s="14"/>
      <c r="AY23" s="14"/>
      <c r="AZ23" s="14"/>
      <c r="BA23" s="14">
        <v>20001101</v>
      </c>
      <c r="BB23" s="22">
        <f t="shared" si="6"/>
        <v>4700063210</v>
      </c>
      <c r="BD23" s="94">
        <f t="shared" si="2"/>
        <v>621295.71</v>
      </c>
      <c r="BE23" s="94">
        <f t="shared" si="3"/>
        <v>99407.313599999994</v>
      </c>
      <c r="BF23" s="94">
        <f>+BD23*0.008</f>
        <v>4970.3656799999999</v>
      </c>
      <c r="BG23" s="93">
        <f>+BF23+BE23</f>
        <v>104377.67928</v>
      </c>
    </row>
    <row r="24" spans="1:59" ht="14.45" customHeight="1">
      <c r="A24" s="14"/>
      <c r="B24" s="246" t="s">
        <v>48</v>
      </c>
      <c r="C24" s="11" t="s">
        <v>65</v>
      </c>
      <c r="D24" s="11" t="s">
        <v>60</v>
      </c>
      <c r="E24" s="11" t="s">
        <v>176</v>
      </c>
      <c r="F24" s="11">
        <v>4700063833</v>
      </c>
      <c r="G24" s="11" t="s">
        <v>179</v>
      </c>
      <c r="H24" s="34" t="s">
        <v>177</v>
      </c>
      <c r="I24" s="34" t="s">
        <v>372</v>
      </c>
      <c r="J24" s="42" t="s">
        <v>200</v>
      </c>
      <c r="K24" s="11">
        <v>2.0099999999999998</v>
      </c>
      <c r="L24" s="11" t="s">
        <v>292</v>
      </c>
      <c r="M24" s="12">
        <v>11897.2</v>
      </c>
      <c r="N24" s="11" t="s">
        <v>72</v>
      </c>
      <c r="O24" s="140">
        <v>45625</v>
      </c>
      <c r="P24" s="141">
        <v>45648</v>
      </c>
      <c r="Q24" s="11" t="s">
        <v>73</v>
      </c>
      <c r="R24" s="141">
        <v>45665</v>
      </c>
      <c r="S24" s="185"/>
      <c r="T24" s="15" t="s">
        <v>146</v>
      </c>
      <c r="U24" s="41" t="s">
        <v>494</v>
      </c>
      <c r="V24" s="157">
        <v>2500</v>
      </c>
      <c r="W24" s="17">
        <f>1050+105+35+22.4</f>
        <v>1212.4000000000001</v>
      </c>
      <c r="X24" s="36">
        <f t="shared" si="5"/>
        <v>3712.4</v>
      </c>
      <c r="Y24" s="54">
        <v>3921</v>
      </c>
      <c r="Z24" s="54">
        <v>5000611</v>
      </c>
      <c r="AA24" s="35" t="s">
        <v>156</v>
      </c>
      <c r="AB24" s="56">
        <v>45661</v>
      </c>
      <c r="AC24" s="24">
        <v>256896</v>
      </c>
      <c r="AD24" s="25" t="s">
        <v>90</v>
      </c>
      <c r="AE24" s="21" t="s">
        <v>98</v>
      </c>
      <c r="AF24" s="26">
        <v>0</v>
      </c>
      <c r="AG24" s="23" t="s">
        <v>128</v>
      </c>
      <c r="AH24" s="21" t="s">
        <v>156</v>
      </c>
      <c r="AI24" s="30">
        <v>0</v>
      </c>
      <c r="AJ24" s="28" t="s">
        <v>118</v>
      </c>
      <c r="AK24" s="18" t="s">
        <v>98</v>
      </c>
      <c r="AL24" s="33">
        <v>0</v>
      </c>
      <c r="AM24" s="18" t="s">
        <v>156</v>
      </c>
      <c r="AN24" s="31">
        <v>0</v>
      </c>
      <c r="AO24" s="29" t="s">
        <v>103</v>
      </c>
      <c r="AP24" s="18" t="s">
        <v>156</v>
      </c>
      <c r="AQ24" s="18" t="s">
        <v>156</v>
      </c>
      <c r="AR24" s="32">
        <v>0</v>
      </c>
      <c r="AS24" s="27"/>
      <c r="AT24" s="19"/>
      <c r="AU24" s="14"/>
      <c r="AV24" s="43">
        <v>45671</v>
      </c>
      <c r="AW24" s="14" t="str">
        <f t="shared" si="0"/>
        <v>ZSCHIMMER#01  2.01  5000611 4700063833</v>
      </c>
      <c r="AX24" s="14"/>
      <c r="AY24" s="14"/>
      <c r="AZ24" s="14"/>
      <c r="BA24" s="14"/>
      <c r="BB24" s="22">
        <f t="shared" si="6"/>
        <v>4700063833</v>
      </c>
      <c r="BD24" s="94">
        <f t="shared" si="2"/>
        <v>249841.2</v>
      </c>
      <c r="BE24" s="94">
        <f t="shared" si="3"/>
        <v>39974.592000000004</v>
      </c>
      <c r="BF24" s="94">
        <f>+BD24*0.0058</f>
        <v>1449.0789600000001</v>
      </c>
      <c r="BG24" s="93">
        <v>56107</v>
      </c>
    </row>
    <row r="25" spans="1:59" ht="14.45" customHeight="1">
      <c r="A25" s="14"/>
      <c r="B25" s="246" t="s">
        <v>48</v>
      </c>
      <c r="C25" s="52" t="s">
        <v>65</v>
      </c>
      <c r="D25" s="11" t="s">
        <v>60</v>
      </c>
      <c r="E25" s="11" t="s">
        <v>181</v>
      </c>
      <c r="F25" s="52" t="s">
        <v>157</v>
      </c>
      <c r="G25" s="11" t="s">
        <v>116</v>
      </c>
      <c r="H25" s="34" t="s">
        <v>121</v>
      </c>
      <c r="I25" s="34" t="s">
        <v>378</v>
      </c>
      <c r="J25" s="42" t="s">
        <v>233</v>
      </c>
      <c r="K25" s="52" t="s">
        <v>221</v>
      </c>
      <c r="L25" s="52" t="s">
        <v>291</v>
      </c>
      <c r="M25" s="53">
        <f>24705.26+68694.67</f>
        <v>93399.93</v>
      </c>
      <c r="N25" s="11" t="s">
        <v>71</v>
      </c>
      <c r="O25" s="140">
        <v>45616</v>
      </c>
      <c r="P25" s="140">
        <v>45652</v>
      </c>
      <c r="Q25" s="11" t="s">
        <v>73</v>
      </c>
      <c r="R25" s="140">
        <v>45665</v>
      </c>
      <c r="S25" s="187"/>
      <c r="T25" s="15" t="s">
        <v>34</v>
      </c>
      <c r="U25" s="41" t="s">
        <v>156</v>
      </c>
      <c r="V25" s="16">
        <v>0</v>
      </c>
      <c r="W25" s="17">
        <v>0</v>
      </c>
      <c r="X25" s="36">
        <f t="shared" si="5"/>
        <v>0</v>
      </c>
      <c r="Y25" s="54">
        <v>3921</v>
      </c>
      <c r="Z25" s="54">
        <v>5000612</v>
      </c>
      <c r="AA25" s="35" t="s">
        <v>156</v>
      </c>
      <c r="AB25" s="56">
        <v>45663</v>
      </c>
      <c r="AC25" s="24">
        <v>1773073</v>
      </c>
      <c r="AD25" s="25" t="s">
        <v>90</v>
      </c>
      <c r="AE25" s="21" t="s">
        <v>98</v>
      </c>
      <c r="AF25" s="26">
        <v>0</v>
      </c>
      <c r="AG25" s="23" t="s">
        <v>128</v>
      </c>
      <c r="AH25" s="21" t="s">
        <v>156</v>
      </c>
      <c r="AI25" s="30">
        <v>0</v>
      </c>
      <c r="AJ25" s="28" t="s">
        <v>118</v>
      </c>
      <c r="AK25" s="18">
        <v>10716</v>
      </c>
      <c r="AL25" s="33">
        <v>8810</v>
      </c>
      <c r="AM25" s="18" t="s">
        <v>156</v>
      </c>
      <c r="AN25" s="31">
        <v>0</v>
      </c>
      <c r="AO25" s="29" t="s">
        <v>103</v>
      </c>
      <c r="AP25" s="18" t="s">
        <v>156</v>
      </c>
      <c r="AQ25" s="18" t="s">
        <v>156</v>
      </c>
      <c r="AR25" s="32">
        <v>0</v>
      </c>
      <c r="AS25" s="27"/>
      <c r="AT25" s="19"/>
      <c r="AU25" s="14"/>
      <c r="AV25" s="43">
        <v>45685</v>
      </c>
      <c r="AW25" s="14" t="str">
        <f t="shared" si="0"/>
        <v>B&amp;BMP#16  10041861, 10041862  5000612 N/D</v>
      </c>
      <c r="AX25" s="14"/>
      <c r="AY25" s="14"/>
      <c r="AZ25" s="14"/>
      <c r="BA25" s="14">
        <v>1095</v>
      </c>
      <c r="BB25" s="22" t="str">
        <f t="shared" si="6"/>
        <v>N/D</v>
      </c>
      <c r="BD25" s="94">
        <f t="shared" si="2"/>
        <v>1961398.5299999998</v>
      </c>
      <c r="BE25" s="94">
        <f t="shared" si="3"/>
        <v>313823.76479999995</v>
      </c>
      <c r="BF25" s="94">
        <f>+BD25*0.018</f>
        <v>35305.173539999996</v>
      </c>
      <c r="BG25" s="93">
        <v>339647</v>
      </c>
    </row>
    <row r="26" spans="1:59" ht="14.45" customHeight="1">
      <c r="A26" s="14"/>
      <c r="B26" s="246" t="s">
        <v>48</v>
      </c>
      <c r="C26" s="52" t="s">
        <v>65</v>
      </c>
      <c r="D26" s="11" t="s">
        <v>97</v>
      </c>
      <c r="E26" s="11" t="s">
        <v>187</v>
      </c>
      <c r="F26" s="52" t="s">
        <v>157</v>
      </c>
      <c r="G26" s="11" t="s">
        <v>116</v>
      </c>
      <c r="H26" s="34" t="s">
        <v>121</v>
      </c>
      <c r="I26" s="34" t="s">
        <v>372</v>
      </c>
      <c r="J26" s="42" t="s">
        <v>232</v>
      </c>
      <c r="K26" s="52">
        <v>10042588</v>
      </c>
      <c r="L26" s="52" t="s">
        <v>291</v>
      </c>
      <c r="M26" s="53">
        <v>160869.13</v>
      </c>
      <c r="N26" s="11" t="s">
        <v>71</v>
      </c>
      <c r="O26" s="140">
        <v>45625</v>
      </c>
      <c r="P26" s="140">
        <v>45648</v>
      </c>
      <c r="Q26" s="11" t="s">
        <v>73</v>
      </c>
      <c r="R26" s="140">
        <v>45670</v>
      </c>
      <c r="S26" s="180"/>
      <c r="T26" s="15" t="s">
        <v>34</v>
      </c>
      <c r="U26" s="41" t="s">
        <v>156</v>
      </c>
      <c r="V26" s="16">
        <v>0</v>
      </c>
      <c r="W26" s="17">
        <v>0</v>
      </c>
      <c r="X26" s="36">
        <f t="shared" si="5"/>
        <v>0</v>
      </c>
      <c r="Y26" s="54">
        <v>3921</v>
      </c>
      <c r="Z26" s="54">
        <v>5000667</v>
      </c>
      <c r="AA26" s="35" t="s">
        <v>156</v>
      </c>
      <c r="AB26" s="56">
        <v>45668</v>
      </c>
      <c r="AC26" s="24">
        <v>3171318</v>
      </c>
      <c r="AD26" s="25" t="s">
        <v>90</v>
      </c>
      <c r="AE26" s="21" t="s">
        <v>98</v>
      </c>
      <c r="AF26" s="26">
        <v>0</v>
      </c>
      <c r="AG26" s="23" t="s">
        <v>128</v>
      </c>
      <c r="AH26" s="21" t="s">
        <v>156</v>
      </c>
      <c r="AI26" s="30">
        <v>0</v>
      </c>
      <c r="AJ26" s="28" t="s">
        <v>118</v>
      </c>
      <c r="AK26" s="18">
        <v>10730</v>
      </c>
      <c r="AL26" s="33">
        <v>8810</v>
      </c>
      <c r="AM26" s="37" t="s">
        <v>320</v>
      </c>
      <c r="AN26" s="31">
        <v>112918.83</v>
      </c>
      <c r="AO26" s="29" t="s">
        <v>103</v>
      </c>
      <c r="AP26" s="18" t="s">
        <v>156</v>
      </c>
      <c r="AQ26" s="18" t="s">
        <v>156</v>
      </c>
      <c r="AR26" s="32">
        <v>0</v>
      </c>
      <c r="AS26" s="27"/>
      <c r="AT26" s="19"/>
      <c r="AU26" s="14"/>
      <c r="AV26" s="43" t="s">
        <v>361</v>
      </c>
      <c r="AW26" s="14" t="str">
        <f t="shared" si="0"/>
        <v>B&amp;BPF#27 10042588  5000667 N/D</v>
      </c>
      <c r="AX26" s="14"/>
      <c r="AY26" s="14"/>
      <c r="AZ26" s="14">
        <v>2000981</v>
      </c>
      <c r="BA26" s="14">
        <v>20001099</v>
      </c>
      <c r="BB26" s="22" t="str">
        <f t="shared" si="6"/>
        <v>N/D</v>
      </c>
      <c r="BD26" s="94">
        <f t="shared" si="2"/>
        <v>3378251.73</v>
      </c>
      <c r="BE26" s="94">
        <f t="shared" si="3"/>
        <v>540520.27679999999</v>
      </c>
      <c r="BF26" s="94">
        <f>+BD26*0.008</f>
        <v>27026.01384</v>
      </c>
      <c r="BG26" s="93">
        <f t="shared" ref="BG26:BG33" si="7">+BF26+BE26</f>
        <v>567546.29064000002</v>
      </c>
    </row>
    <row r="27" spans="1:59" ht="14.45" customHeight="1">
      <c r="A27" s="14"/>
      <c r="B27" s="246" t="s">
        <v>48</v>
      </c>
      <c r="C27" s="52" t="s">
        <v>66</v>
      </c>
      <c r="D27" s="11" t="s">
        <v>60</v>
      </c>
      <c r="E27" s="11" t="s">
        <v>211</v>
      </c>
      <c r="F27" s="52" t="s">
        <v>212</v>
      </c>
      <c r="G27" s="14" t="s">
        <v>114</v>
      </c>
      <c r="H27" s="34" t="s">
        <v>169</v>
      </c>
      <c r="I27" s="34" t="s">
        <v>377</v>
      </c>
      <c r="J27" s="42" t="s">
        <v>271</v>
      </c>
      <c r="K27" s="52" t="s">
        <v>213</v>
      </c>
      <c r="L27" s="52" t="s">
        <v>291</v>
      </c>
      <c r="M27" s="53">
        <v>104062.5</v>
      </c>
      <c r="N27" s="11" t="s">
        <v>71</v>
      </c>
      <c r="O27" s="142">
        <v>45649</v>
      </c>
      <c r="P27" s="142">
        <v>45670</v>
      </c>
      <c r="Q27" s="11" t="s">
        <v>73</v>
      </c>
      <c r="R27" s="142">
        <v>45686</v>
      </c>
      <c r="S27" s="52"/>
      <c r="T27" s="45" t="s">
        <v>34</v>
      </c>
      <c r="U27" s="41" t="s">
        <v>156</v>
      </c>
      <c r="V27" s="16">
        <v>0</v>
      </c>
      <c r="W27" s="17">
        <v>0</v>
      </c>
      <c r="X27" s="36">
        <f t="shared" si="5"/>
        <v>0</v>
      </c>
      <c r="Y27" s="54">
        <v>3931</v>
      </c>
      <c r="Z27" s="54">
        <v>5001339</v>
      </c>
      <c r="AA27" s="35" t="s">
        <v>156</v>
      </c>
      <c r="AB27" s="56">
        <v>45677</v>
      </c>
      <c r="AC27" s="24">
        <v>2130596</v>
      </c>
      <c r="AD27" s="25" t="s">
        <v>90</v>
      </c>
      <c r="AE27" s="21" t="s">
        <v>98</v>
      </c>
      <c r="AF27" s="26">
        <v>0</v>
      </c>
      <c r="AG27" s="23" t="s">
        <v>159</v>
      </c>
      <c r="AH27" s="21" t="s">
        <v>98</v>
      </c>
      <c r="AI27" s="30">
        <v>0</v>
      </c>
      <c r="AJ27" s="28" t="s">
        <v>118</v>
      </c>
      <c r="AK27" s="20" t="s">
        <v>98</v>
      </c>
      <c r="AL27" s="33">
        <v>0</v>
      </c>
      <c r="AM27" s="18" t="s">
        <v>156</v>
      </c>
      <c r="AN27" s="31">
        <v>0</v>
      </c>
      <c r="AO27" s="29" t="s">
        <v>103</v>
      </c>
      <c r="AP27" s="18" t="s">
        <v>156</v>
      </c>
      <c r="AQ27" s="18" t="s">
        <v>156</v>
      </c>
      <c r="AR27" s="32">
        <v>0</v>
      </c>
      <c r="AS27" s="27"/>
      <c r="AT27" s="19"/>
      <c r="AU27" s="14"/>
      <c r="AV27" s="43"/>
      <c r="AW27" s="14" t="str">
        <f t="shared" si="0"/>
        <v>JIAGSU001  XY-239369370 &amp; XY-239502505  5001339 4700064830, 4700063215</v>
      </c>
      <c r="AX27" s="14"/>
      <c r="AY27" s="14"/>
      <c r="AZ27" s="14"/>
      <c r="BA27" s="14"/>
      <c r="BB27" s="22" t="str">
        <f t="shared" si="6"/>
        <v>4700064830, 4700063215</v>
      </c>
      <c r="BD27" s="94">
        <f t="shared" si="2"/>
        <v>2185312.5</v>
      </c>
      <c r="BE27" s="94">
        <f t="shared" si="3"/>
        <v>349650</v>
      </c>
      <c r="BF27" s="94">
        <f>+BD27*0.18</f>
        <v>393356.25</v>
      </c>
      <c r="BG27" s="93">
        <f t="shared" si="7"/>
        <v>743006.25</v>
      </c>
    </row>
    <row r="28" spans="1:59" ht="15" customHeight="1">
      <c r="A28" s="14"/>
      <c r="B28" s="246" t="s">
        <v>48</v>
      </c>
      <c r="C28" s="11" t="s">
        <v>66</v>
      </c>
      <c r="D28" s="11" t="s">
        <v>61</v>
      </c>
      <c r="E28" s="11" t="s">
        <v>278</v>
      </c>
      <c r="F28" s="11">
        <v>4700065224</v>
      </c>
      <c r="G28" s="14" t="s">
        <v>206</v>
      </c>
      <c r="H28" s="34" t="s">
        <v>142</v>
      </c>
      <c r="I28" s="34" t="s">
        <v>372</v>
      </c>
      <c r="J28" s="42" t="s">
        <v>270</v>
      </c>
      <c r="K28" s="11" t="s">
        <v>317</v>
      </c>
      <c r="L28" s="11" t="s">
        <v>288</v>
      </c>
      <c r="M28" s="12">
        <v>33887.379999999997</v>
      </c>
      <c r="N28" s="11" t="s">
        <v>71</v>
      </c>
      <c r="O28" s="141">
        <v>45666</v>
      </c>
      <c r="P28" s="141">
        <v>45672</v>
      </c>
      <c r="Q28" s="11" t="s">
        <v>73</v>
      </c>
      <c r="R28" s="141">
        <v>45681</v>
      </c>
      <c r="S28" s="13"/>
      <c r="T28" s="45" t="s">
        <v>144</v>
      </c>
      <c r="U28" s="41" t="s">
        <v>495</v>
      </c>
      <c r="V28" s="157">
        <v>1480</v>
      </c>
      <c r="W28" s="17">
        <f>120+19.2</f>
        <v>139.19999999999999</v>
      </c>
      <c r="X28" s="36">
        <f t="shared" si="5"/>
        <v>1619.2</v>
      </c>
      <c r="Y28" s="54">
        <v>3931</v>
      </c>
      <c r="Z28" s="54">
        <v>5001387</v>
      </c>
      <c r="AA28" s="35" t="s">
        <v>156</v>
      </c>
      <c r="AB28" s="56">
        <v>45677</v>
      </c>
      <c r="AC28" s="24">
        <v>671616</v>
      </c>
      <c r="AD28" s="25" t="s">
        <v>90</v>
      </c>
      <c r="AE28" s="21" t="s">
        <v>98</v>
      </c>
      <c r="AF28" s="26">
        <v>0</v>
      </c>
      <c r="AG28" s="23" t="s">
        <v>128</v>
      </c>
      <c r="AH28" s="21" t="s">
        <v>156</v>
      </c>
      <c r="AI28" s="30">
        <v>0</v>
      </c>
      <c r="AJ28" s="28" t="s">
        <v>118</v>
      </c>
      <c r="AK28" s="20">
        <v>10768</v>
      </c>
      <c r="AL28" s="33">
        <v>18850</v>
      </c>
      <c r="AM28" s="189" t="s">
        <v>156</v>
      </c>
      <c r="AN28" s="31">
        <v>0</v>
      </c>
      <c r="AO28" s="29" t="s">
        <v>103</v>
      </c>
      <c r="AP28" s="18" t="s">
        <v>156</v>
      </c>
      <c r="AQ28" s="18" t="s">
        <v>156</v>
      </c>
      <c r="AR28" s="32">
        <v>0</v>
      </c>
      <c r="AS28" s="27"/>
      <c r="AT28" s="19"/>
      <c r="AU28" s="14"/>
      <c r="AV28" s="43">
        <v>45685</v>
      </c>
      <c r="AW28" s="14" t="str">
        <f t="shared" si="0"/>
        <v>LIMA001 F001-00004893  5001387 4700065224</v>
      </c>
      <c r="AX28" s="14"/>
      <c r="AY28" s="14">
        <v>20001206</v>
      </c>
      <c r="AZ28" s="14"/>
      <c r="BA28" s="14">
        <v>20001207</v>
      </c>
      <c r="BB28" s="22">
        <f t="shared" si="6"/>
        <v>4700065224</v>
      </c>
      <c r="BD28" s="94">
        <f t="shared" si="2"/>
        <v>711634.98</v>
      </c>
      <c r="BE28" s="94">
        <f t="shared" si="3"/>
        <v>113861.5968</v>
      </c>
      <c r="BF28" s="94">
        <f>+BD28*0.008</f>
        <v>5693.0798400000003</v>
      </c>
      <c r="BG28" s="93">
        <f t="shared" si="7"/>
        <v>119554.67664000001</v>
      </c>
    </row>
    <row r="29" spans="1:59" ht="14.45" customHeight="1">
      <c r="A29" s="14"/>
      <c r="B29" s="246" t="s">
        <v>48</v>
      </c>
      <c r="C29" s="11" t="s">
        <v>127</v>
      </c>
      <c r="D29" s="11" t="s">
        <v>60</v>
      </c>
      <c r="E29" s="11" t="s">
        <v>162</v>
      </c>
      <c r="F29" s="11">
        <v>4700065430</v>
      </c>
      <c r="G29" s="14" t="s">
        <v>155</v>
      </c>
      <c r="H29" s="34" t="s">
        <v>123</v>
      </c>
      <c r="I29" s="34" t="s">
        <v>379</v>
      </c>
      <c r="J29" s="42" t="s">
        <v>156</v>
      </c>
      <c r="K29" s="11" t="s">
        <v>205</v>
      </c>
      <c r="L29" s="11" t="s">
        <v>292</v>
      </c>
      <c r="M29" s="12">
        <v>445.75</v>
      </c>
      <c r="N29" s="11" t="s">
        <v>71</v>
      </c>
      <c r="O29" s="141">
        <v>45646</v>
      </c>
      <c r="P29" s="141">
        <v>45657</v>
      </c>
      <c r="Q29" s="63" t="s">
        <v>73</v>
      </c>
      <c r="R29" s="141">
        <v>45666</v>
      </c>
      <c r="S29" s="186"/>
      <c r="T29" s="45" t="s">
        <v>27</v>
      </c>
      <c r="U29" s="41" t="s">
        <v>393</v>
      </c>
      <c r="V29" s="16">
        <v>563</v>
      </c>
      <c r="W29" s="17">
        <v>357</v>
      </c>
      <c r="X29" s="36">
        <f t="shared" si="5"/>
        <v>920</v>
      </c>
      <c r="Y29" s="54">
        <v>1688</v>
      </c>
      <c r="Z29" s="54">
        <v>5001619</v>
      </c>
      <c r="AA29" s="35" t="s">
        <v>156</v>
      </c>
      <c r="AB29" s="56">
        <v>45665</v>
      </c>
      <c r="AC29" s="24">
        <v>82172</v>
      </c>
      <c r="AD29" s="25" t="s">
        <v>27</v>
      </c>
      <c r="AE29" s="21">
        <v>11656</v>
      </c>
      <c r="AF29" s="26">
        <f>100893.22/2</f>
        <v>50446.61</v>
      </c>
      <c r="AG29" s="23" t="s">
        <v>128</v>
      </c>
      <c r="AH29" s="249">
        <v>9866.66</v>
      </c>
      <c r="AI29" s="30">
        <v>0</v>
      </c>
      <c r="AJ29" s="27" t="s">
        <v>103</v>
      </c>
      <c r="AK29" s="21" t="s">
        <v>156</v>
      </c>
      <c r="AL29" s="33">
        <v>0</v>
      </c>
      <c r="AM29" s="18" t="s">
        <v>156</v>
      </c>
      <c r="AN29" s="31">
        <v>0</v>
      </c>
      <c r="AO29" s="29" t="s">
        <v>103</v>
      </c>
      <c r="AP29" s="18" t="s">
        <v>156</v>
      </c>
      <c r="AQ29" s="18" t="s">
        <v>156</v>
      </c>
      <c r="AR29" s="32">
        <v>0</v>
      </c>
      <c r="AS29" s="27"/>
      <c r="AT29" s="19"/>
      <c r="AU29" s="14"/>
      <c r="AV29" s="43">
        <v>45671</v>
      </c>
      <c r="AW29" s="14" t="str">
        <f t="shared" si="0"/>
        <v>LOWENSTEIN#04  A44692  5001619 4700065430</v>
      </c>
      <c r="AX29" s="14">
        <v>20000958</v>
      </c>
      <c r="AY29" s="14"/>
      <c r="AZ29" s="14"/>
      <c r="BA29" s="14"/>
      <c r="BB29" s="22">
        <f t="shared" si="6"/>
        <v>4700065430</v>
      </c>
      <c r="BD29" s="94">
        <f t="shared" si="2"/>
        <v>9360.75</v>
      </c>
      <c r="BE29" s="94">
        <f t="shared" si="3"/>
        <v>1497.72</v>
      </c>
      <c r="BF29" s="94">
        <f>+BD29*0.008</f>
        <v>74.885999999999996</v>
      </c>
      <c r="BG29" s="93">
        <f t="shared" si="7"/>
        <v>1572.606</v>
      </c>
    </row>
    <row r="30" spans="1:59" ht="14.45" customHeight="1">
      <c r="A30" s="14"/>
      <c r="B30" s="246" t="s">
        <v>48</v>
      </c>
      <c r="C30" s="11" t="s">
        <v>127</v>
      </c>
      <c r="D30" s="11" t="s">
        <v>60</v>
      </c>
      <c r="E30" s="11" t="s">
        <v>154</v>
      </c>
      <c r="F30" s="11">
        <v>4700063900</v>
      </c>
      <c r="G30" s="14" t="s">
        <v>155</v>
      </c>
      <c r="H30" s="34" t="s">
        <v>123</v>
      </c>
      <c r="I30" s="34" t="s">
        <v>380</v>
      </c>
      <c r="J30" s="42" t="s">
        <v>156</v>
      </c>
      <c r="K30" s="11">
        <v>139201.1</v>
      </c>
      <c r="L30" s="11" t="s">
        <v>292</v>
      </c>
      <c r="M30" s="12">
        <v>988.25</v>
      </c>
      <c r="N30" s="11" t="s">
        <v>71</v>
      </c>
      <c r="O30" s="141">
        <v>45649</v>
      </c>
      <c r="P30" s="141">
        <v>45657</v>
      </c>
      <c r="Q30" s="63" t="s">
        <v>73</v>
      </c>
      <c r="R30" s="141">
        <v>45666</v>
      </c>
      <c r="S30" s="186"/>
      <c r="T30" s="45" t="s">
        <v>27</v>
      </c>
      <c r="U30" s="41" t="s">
        <v>393</v>
      </c>
      <c r="V30" s="16">
        <v>345</v>
      </c>
      <c r="W30" s="17">
        <v>357</v>
      </c>
      <c r="X30" s="36">
        <f t="shared" si="5"/>
        <v>702</v>
      </c>
      <c r="Y30" s="54">
        <v>1688</v>
      </c>
      <c r="Z30" s="54">
        <v>5001619</v>
      </c>
      <c r="AA30" s="35" t="s">
        <v>156</v>
      </c>
      <c r="AB30" s="56">
        <v>45665</v>
      </c>
      <c r="AC30" s="24">
        <v>82172</v>
      </c>
      <c r="AD30" s="25" t="s">
        <v>27</v>
      </c>
      <c r="AE30" s="21">
        <v>11656</v>
      </c>
      <c r="AF30" s="26">
        <f>100893.22/2</f>
        <v>50446.61</v>
      </c>
      <c r="AG30" s="23" t="s">
        <v>128</v>
      </c>
      <c r="AH30" s="249">
        <v>9866.66</v>
      </c>
      <c r="AI30" s="30">
        <v>0</v>
      </c>
      <c r="AJ30" s="27" t="s">
        <v>103</v>
      </c>
      <c r="AK30" s="21" t="s">
        <v>156</v>
      </c>
      <c r="AL30" s="33">
        <v>0</v>
      </c>
      <c r="AM30" s="18" t="s">
        <v>156</v>
      </c>
      <c r="AN30" s="31">
        <v>0</v>
      </c>
      <c r="AO30" s="29" t="s">
        <v>103</v>
      </c>
      <c r="AP30" s="18" t="s">
        <v>156</v>
      </c>
      <c r="AQ30" s="18" t="s">
        <v>156</v>
      </c>
      <c r="AR30" s="32">
        <v>0</v>
      </c>
      <c r="AS30" s="27"/>
      <c r="AT30" s="19"/>
      <c r="AU30" s="14"/>
      <c r="AV30" s="43">
        <v>45671</v>
      </c>
      <c r="AW30" s="14" t="str">
        <f t="shared" si="0"/>
        <v>AGILEX#02  139201.1  5001619 4700063900</v>
      </c>
      <c r="AX30" s="14">
        <v>20000958</v>
      </c>
      <c r="AY30" s="14"/>
      <c r="AZ30" s="14"/>
      <c r="BA30" s="14"/>
      <c r="BB30" s="22">
        <f t="shared" si="6"/>
        <v>4700063900</v>
      </c>
      <c r="BD30" s="94">
        <f t="shared" si="2"/>
        <v>20753.25</v>
      </c>
      <c r="BE30" s="94">
        <f t="shared" si="3"/>
        <v>3320.52</v>
      </c>
      <c r="BF30" s="94">
        <f>+BD30*0.008</f>
        <v>166.02600000000001</v>
      </c>
      <c r="BG30" s="93">
        <f t="shared" si="7"/>
        <v>3486.5459999999998</v>
      </c>
    </row>
    <row r="31" spans="1:59" ht="14.45" customHeight="1">
      <c r="A31" s="14"/>
      <c r="B31" s="246" t="s">
        <v>48</v>
      </c>
      <c r="C31" s="11" t="s">
        <v>127</v>
      </c>
      <c r="D31" s="11" t="s">
        <v>60</v>
      </c>
      <c r="E31" s="11" t="s">
        <v>214</v>
      </c>
      <c r="F31" s="11">
        <v>4700064820</v>
      </c>
      <c r="G31" s="14" t="s">
        <v>155</v>
      </c>
      <c r="H31" s="34" t="s">
        <v>123</v>
      </c>
      <c r="I31" s="34" t="s">
        <v>380</v>
      </c>
      <c r="J31" s="42" t="s">
        <v>156</v>
      </c>
      <c r="K31" s="11">
        <v>401635470</v>
      </c>
      <c r="L31" s="11" t="s">
        <v>292</v>
      </c>
      <c r="M31" s="12">
        <v>2610</v>
      </c>
      <c r="N31" s="11" t="s">
        <v>71</v>
      </c>
      <c r="O31" s="141">
        <v>45646</v>
      </c>
      <c r="P31" s="141">
        <v>45657</v>
      </c>
      <c r="Q31" s="63" t="s">
        <v>73</v>
      </c>
      <c r="R31" s="141">
        <v>45666</v>
      </c>
      <c r="S31" s="186"/>
      <c r="T31" s="45" t="s">
        <v>27</v>
      </c>
      <c r="U31" s="41" t="s">
        <v>393</v>
      </c>
      <c r="V31" s="16">
        <v>497.72</v>
      </c>
      <c r="W31" s="17">
        <v>357</v>
      </c>
      <c r="X31" s="36">
        <f t="shared" si="5"/>
        <v>854.72</v>
      </c>
      <c r="Y31" s="54">
        <v>1688</v>
      </c>
      <c r="Z31" s="54">
        <v>5001619</v>
      </c>
      <c r="AA31" s="35" t="s">
        <v>156</v>
      </c>
      <c r="AB31" s="56">
        <v>45665</v>
      </c>
      <c r="AC31" s="24">
        <v>82172</v>
      </c>
      <c r="AD31" s="25" t="s">
        <v>27</v>
      </c>
      <c r="AE31" s="21">
        <v>11656</v>
      </c>
      <c r="AF31" s="26">
        <f>100893.22/2</f>
        <v>50446.61</v>
      </c>
      <c r="AG31" s="23" t="s">
        <v>128</v>
      </c>
      <c r="AH31" s="249">
        <v>9866.66</v>
      </c>
      <c r="AI31" s="30">
        <v>0</v>
      </c>
      <c r="AJ31" s="27" t="s">
        <v>103</v>
      </c>
      <c r="AK31" s="21" t="s">
        <v>156</v>
      </c>
      <c r="AL31" s="33">
        <v>0</v>
      </c>
      <c r="AM31" s="18" t="s">
        <v>156</v>
      </c>
      <c r="AN31" s="31">
        <v>0</v>
      </c>
      <c r="AO31" s="29" t="s">
        <v>103</v>
      </c>
      <c r="AP31" s="18" t="s">
        <v>156</v>
      </c>
      <c r="AQ31" s="18" t="s">
        <v>156</v>
      </c>
      <c r="AR31" s="32">
        <v>0</v>
      </c>
      <c r="AS31" s="27"/>
      <c r="AT31" s="19"/>
      <c r="AU31" s="14"/>
      <c r="AV31" s="43">
        <v>45671</v>
      </c>
      <c r="AW31" s="14" t="str">
        <f t="shared" si="0"/>
        <v>GIVAUDAN#03 401635470  5001619 4700064820</v>
      </c>
      <c r="AX31" s="14">
        <v>20000958</v>
      </c>
      <c r="AY31" s="14"/>
      <c r="AZ31" s="14"/>
      <c r="BA31" s="14"/>
      <c r="BB31" s="22">
        <f t="shared" si="6"/>
        <v>4700064820</v>
      </c>
      <c r="BD31" s="94">
        <f t="shared" si="2"/>
        <v>54810</v>
      </c>
      <c r="BE31" s="94">
        <f t="shared" si="3"/>
        <v>8769.6</v>
      </c>
      <c r="BF31" s="94">
        <f>+BD31*0.008</f>
        <v>438.48</v>
      </c>
      <c r="BG31" s="93">
        <f t="shared" si="7"/>
        <v>9208.08</v>
      </c>
    </row>
    <row r="32" spans="1:59" ht="14.45" customHeight="1">
      <c r="A32" s="14"/>
      <c r="B32" s="246" t="s">
        <v>48</v>
      </c>
      <c r="C32" s="11" t="s">
        <v>127</v>
      </c>
      <c r="D32" s="11" t="s">
        <v>60</v>
      </c>
      <c r="E32" s="11" t="s">
        <v>273</v>
      </c>
      <c r="F32" s="11">
        <v>3501217245</v>
      </c>
      <c r="G32" s="14" t="s">
        <v>109</v>
      </c>
      <c r="H32" s="34" t="s">
        <v>123</v>
      </c>
      <c r="I32" s="34" t="s">
        <v>372</v>
      </c>
      <c r="J32" s="42" t="s">
        <v>252</v>
      </c>
      <c r="K32" s="11" t="s">
        <v>253</v>
      </c>
      <c r="L32" s="11" t="s">
        <v>292</v>
      </c>
      <c r="M32" s="62">
        <v>12902.75</v>
      </c>
      <c r="N32" s="11" t="s">
        <v>71</v>
      </c>
      <c r="O32" s="141">
        <v>45663</v>
      </c>
      <c r="P32" s="141">
        <v>45665</v>
      </c>
      <c r="Q32" s="63" t="s">
        <v>73</v>
      </c>
      <c r="R32" s="141">
        <v>45666</v>
      </c>
      <c r="S32" s="186"/>
      <c r="T32" s="45" t="s">
        <v>34</v>
      </c>
      <c r="U32" s="41" t="s">
        <v>156</v>
      </c>
      <c r="V32" s="16">
        <v>0</v>
      </c>
      <c r="W32" s="17">
        <v>0</v>
      </c>
      <c r="X32" s="36">
        <f t="shared" si="5"/>
        <v>0</v>
      </c>
      <c r="Y32" s="54">
        <v>1688</v>
      </c>
      <c r="Z32" s="54">
        <v>5001621</v>
      </c>
      <c r="AA32" s="35" t="s">
        <v>156</v>
      </c>
      <c r="AB32" s="56">
        <v>45664</v>
      </c>
      <c r="AC32" s="24">
        <v>266710</v>
      </c>
      <c r="AD32" s="25" t="s">
        <v>27</v>
      </c>
      <c r="AE32" s="21">
        <v>11657</v>
      </c>
      <c r="AF32" s="26">
        <v>14274.47</v>
      </c>
      <c r="AG32" s="23" t="s">
        <v>34</v>
      </c>
      <c r="AH32" s="21" t="s">
        <v>156</v>
      </c>
      <c r="AI32" s="30">
        <v>0</v>
      </c>
      <c r="AJ32" s="27" t="s">
        <v>103</v>
      </c>
      <c r="AK32" s="21" t="s">
        <v>156</v>
      </c>
      <c r="AL32" s="33">
        <v>0</v>
      </c>
      <c r="AM32" s="18" t="s">
        <v>156</v>
      </c>
      <c r="AN32" s="31">
        <v>0</v>
      </c>
      <c r="AO32" s="29" t="s">
        <v>103</v>
      </c>
      <c r="AP32" s="18" t="s">
        <v>156</v>
      </c>
      <c r="AQ32" s="18" t="s">
        <v>156</v>
      </c>
      <c r="AR32" s="32">
        <v>0</v>
      </c>
      <c r="AS32" s="27"/>
      <c r="AT32" s="19"/>
      <c r="AU32" s="14"/>
      <c r="AV32" s="43">
        <v>45671</v>
      </c>
      <c r="AW32" s="14" t="str">
        <f t="shared" si="0"/>
        <v>ONYXX001 / AVEDA001  INV63415  5001621 3501217245</v>
      </c>
      <c r="AX32" s="14"/>
      <c r="AY32" s="14"/>
      <c r="AZ32" s="14"/>
      <c r="BA32" s="14"/>
      <c r="BB32" s="22">
        <f t="shared" si="6"/>
        <v>3501217245</v>
      </c>
      <c r="BD32" s="94">
        <f t="shared" si="2"/>
        <v>270957.75</v>
      </c>
      <c r="BE32" s="94">
        <f t="shared" si="3"/>
        <v>43353.24</v>
      </c>
      <c r="BF32" s="94">
        <f>+BD32*0.008</f>
        <v>2167.6620000000003</v>
      </c>
      <c r="BG32" s="93">
        <f t="shared" si="7"/>
        <v>45520.902000000002</v>
      </c>
    </row>
    <row r="33" spans="1:59" ht="14.45" customHeight="1">
      <c r="A33" s="14"/>
      <c r="B33" s="246" t="s">
        <v>48</v>
      </c>
      <c r="C33" s="11" t="s">
        <v>94</v>
      </c>
      <c r="D33" s="11" t="s">
        <v>60</v>
      </c>
      <c r="E33" s="11" t="s">
        <v>363</v>
      </c>
      <c r="F33" s="11" t="s">
        <v>365</v>
      </c>
      <c r="G33" s="14" t="s">
        <v>96</v>
      </c>
      <c r="H33" s="34" t="s">
        <v>123</v>
      </c>
      <c r="I33" s="34" t="s">
        <v>373</v>
      </c>
      <c r="J33" s="42"/>
      <c r="K33" s="11" t="s">
        <v>364</v>
      </c>
      <c r="L33" s="11" t="s">
        <v>292</v>
      </c>
      <c r="M33" s="12" t="s">
        <v>366</v>
      </c>
      <c r="N33" s="11" t="s">
        <v>71</v>
      </c>
      <c r="O33" s="141">
        <v>45692</v>
      </c>
      <c r="P33" s="141">
        <v>45692</v>
      </c>
      <c r="Q33" s="63" t="s">
        <v>73</v>
      </c>
      <c r="R33" s="141">
        <v>45692</v>
      </c>
      <c r="S33" s="178"/>
      <c r="T33" s="45" t="s">
        <v>103</v>
      </c>
      <c r="U33" s="41" t="s">
        <v>156</v>
      </c>
      <c r="V33" s="16">
        <v>0</v>
      </c>
      <c r="W33" s="17">
        <v>0</v>
      </c>
      <c r="X33" s="36">
        <f t="shared" si="5"/>
        <v>0</v>
      </c>
      <c r="Y33" s="54">
        <v>9001</v>
      </c>
      <c r="Z33" s="54">
        <v>5000557</v>
      </c>
      <c r="AA33" s="35" t="s">
        <v>394</v>
      </c>
      <c r="AB33" s="56">
        <v>45688</v>
      </c>
      <c r="AC33" s="24">
        <v>276214</v>
      </c>
      <c r="AD33" s="182" t="s">
        <v>103</v>
      </c>
      <c r="AE33" s="21" t="s">
        <v>103</v>
      </c>
      <c r="AF33" s="26">
        <v>0</v>
      </c>
      <c r="AG33" s="23" t="s">
        <v>95</v>
      </c>
      <c r="AH33" s="21" t="s">
        <v>487</v>
      </c>
      <c r="AI33" s="285">
        <v>7056</v>
      </c>
      <c r="AJ33" s="27" t="s">
        <v>103</v>
      </c>
      <c r="AK33" s="21" t="s">
        <v>156</v>
      </c>
      <c r="AL33" s="33">
        <v>0</v>
      </c>
      <c r="AM33" s="18" t="s">
        <v>156</v>
      </c>
      <c r="AN33" s="31">
        <v>0</v>
      </c>
      <c r="AO33" s="29" t="s">
        <v>103</v>
      </c>
      <c r="AP33" s="18" t="s">
        <v>156</v>
      </c>
      <c r="AQ33" s="18" t="s">
        <v>156</v>
      </c>
      <c r="AR33" s="32">
        <v>0</v>
      </c>
      <c r="AS33" s="27"/>
      <c r="AT33" s="19"/>
      <c r="AU33" s="14"/>
      <c r="AV33" s="43">
        <v>45671</v>
      </c>
      <c r="AW33" s="14" t="str">
        <f t="shared" si="0"/>
        <v>DRAGONG1002 2025-22035  5000557 4700065457 &amp; 4700064191</v>
      </c>
      <c r="AX33" s="14"/>
      <c r="AY33" s="14"/>
      <c r="AZ33" s="14"/>
      <c r="BA33" s="14"/>
      <c r="BB33" s="22" t="str">
        <f t="shared" si="6"/>
        <v>4700065457 &amp; 4700064191</v>
      </c>
      <c r="BD33" s="94" t="e">
        <f t="shared" si="2"/>
        <v>#VALUE!</v>
      </c>
      <c r="BE33" s="94" t="e">
        <f t="shared" si="3"/>
        <v>#VALUE!</v>
      </c>
      <c r="BF33" s="94" t="e">
        <f>+BD33*0.0058</f>
        <v>#VALUE!</v>
      </c>
      <c r="BG33" s="93" t="e">
        <f t="shared" si="7"/>
        <v>#VALUE!</v>
      </c>
    </row>
    <row r="34" spans="1:59" ht="14.45" customHeight="1" thickBot="1">
      <c r="A34" s="217"/>
      <c r="B34" s="247" t="s">
        <v>48</v>
      </c>
      <c r="C34" s="218" t="s">
        <v>65</v>
      </c>
      <c r="D34" s="218" t="s">
        <v>60</v>
      </c>
      <c r="E34" s="218" t="s">
        <v>318</v>
      </c>
      <c r="F34" s="218" t="s">
        <v>157</v>
      </c>
      <c r="G34" s="218" t="s">
        <v>116</v>
      </c>
      <c r="H34" s="219" t="s">
        <v>121</v>
      </c>
      <c r="I34" s="34" t="s">
        <v>381</v>
      </c>
      <c r="J34" s="220" t="s">
        <v>329</v>
      </c>
      <c r="K34" s="218" t="s">
        <v>319</v>
      </c>
      <c r="L34" s="218" t="s">
        <v>291</v>
      </c>
      <c r="M34" s="221">
        <f>78453.39+68265.17</f>
        <v>146718.56</v>
      </c>
      <c r="N34" s="218" t="s">
        <v>71</v>
      </c>
      <c r="O34" s="222">
        <v>45646</v>
      </c>
      <c r="P34" s="222">
        <v>45673</v>
      </c>
      <c r="Q34" s="218" t="s">
        <v>73</v>
      </c>
      <c r="R34" s="222">
        <v>45684</v>
      </c>
      <c r="S34" s="223"/>
      <c r="T34" s="224" t="s">
        <v>34</v>
      </c>
      <c r="U34" s="225" t="s">
        <v>156</v>
      </c>
      <c r="V34" s="226">
        <v>0</v>
      </c>
      <c r="W34" s="227">
        <v>0</v>
      </c>
      <c r="X34" s="228">
        <f t="shared" si="5"/>
        <v>0</v>
      </c>
      <c r="Y34" s="229">
        <v>3921</v>
      </c>
      <c r="Z34" s="229">
        <v>5001822</v>
      </c>
      <c r="AA34" s="230" t="s">
        <v>156</v>
      </c>
      <c r="AB34" s="231">
        <v>45681</v>
      </c>
      <c r="AC34" s="232">
        <v>2889555</v>
      </c>
      <c r="AD34" s="233" t="s">
        <v>90</v>
      </c>
      <c r="AE34" s="234" t="s">
        <v>98</v>
      </c>
      <c r="AF34" s="235">
        <v>0</v>
      </c>
      <c r="AG34" s="236" t="s">
        <v>128</v>
      </c>
      <c r="AH34" s="234" t="s">
        <v>156</v>
      </c>
      <c r="AI34" s="237">
        <v>0</v>
      </c>
      <c r="AJ34" s="238" t="s">
        <v>118</v>
      </c>
      <c r="AK34" s="239" t="s">
        <v>98</v>
      </c>
      <c r="AL34" s="240">
        <v>0</v>
      </c>
      <c r="AM34" s="239" t="s">
        <v>156</v>
      </c>
      <c r="AN34" s="184">
        <v>0</v>
      </c>
      <c r="AO34" s="241" t="s">
        <v>103</v>
      </c>
      <c r="AP34" s="239" t="s">
        <v>156</v>
      </c>
      <c r="AQ34" s="239" t="s">
        <v>156</v>
      </c>
      <c r="AR34" s="242">
        <v>0</v>
      </c>
      <c r="AS34" s="243"/>
      <c r="AT34" s="244"/>
      <c r="AU34" s="217"/>
      <c r="AV34" s="245"/>
      <c r="AW34" s="217" t="str">
        <f t="shared" si="0"/>
        <v>B&amp;BMP001 10046275 10046276  5001822 N/D</v>
      </c>
      <c r="AX34" s="217"/>
      <c r="AY34" s="217"/>
      <c r="AZ34" s="217"/>
      <c r="BA34" s="217"/>
      <c r="BB34" s="22" t="str">
        <f t="shared" si="6"/>
        <v>N/D</v>
      </c>
      <c r="BD34" s="94">
        <f t="shared" si="2"/>
        <v>3081089.76</v>
      </c>
      <c r="BE34" s="94">
        <f t="shared" si="3"/>
        <v>492974.36159999995</v>
      </c>
      <c r="BF34" s="94">
        <f>+BD34*0.018</f>
        <v>55459.615679999995</v>
      </c>
      <c r="BG34" s="93">
        <v>339647</v>
      </c>
    </row>
    <row r="35" spans="1:59" ht="14.45" customHeight="1">
      <c r="A35" s="190"/>
      <c r="B35" s="248" t="s">
        <v>49</v>
      </c>
      <c r="C35" s="191" t="s">
        <v>66</v>
      </c>
      <c r="D35" s="63" t="s">
        <v>61</v>
      </c>
      <c r="E35" s="262" t="s">
        <v>279</v>
      </c>
      <c r="F35" s="261">
        <v>4700065224</v>
      </c>
      <c r="G35" s="190" t="s">
        <v>206</v>
      </c>
      <c r="H35" s="192" t="s">
        <v>142</v>
      </c>
      <c r="I35" s="34" t="s">
        <v>372</v>
      </c>
      <c r="J35" s="177" t="s">
        <v>274</v>
      </c>
      <c r="K35" s="191" t="s">
        <v>457</v>
      </c>
      <c r="L35" s="191" t="s">
        <v>288</v>
      </c>
      <c r="M35" s="193">
        <v>33179.72</v>
      </c>
      <c r="N35" s="63" t="s">
        <v>71</v>
      </c>
      <c r="O35" s="194">
        <v>45690</v>
      </c>
      <c r="P35" s="194">
        <v>45701</v>
      </c>
      <c r="Q35" s="63" t="s">
        <v>86</v>
      </c>
      <c r="R35" s="194" t="s">
        <v>99</v>
      </c>
      <c r="S35" s="11" t="s">
        <v>399</v>
      </c>
      <c r="T35" s="195" t="s">
        <v>145</v>
      </c>
      <c r="U35" s="196" t="s">
        <v>98</v>
      </c>
      <c r="V35" s="197">
        <v>0</v>
      </c>
      <c r="W35" s="198">
        <v>0</v>
      </c>
      <c r="X35" s="199">
        <f t="shared" si="5"/>
        <v>0</v>
      </c>
      <c r="Y35" s="200" t="s">
        <v>316</v>
      </c>
      <c r="Z35" s="200" t="s">
        <v>316</v>
      </c>
      <c r="AA35" s="200" t="s">
        <v>316</v>
      </c>
      <c r="AB35" s="200" t="s">
        <v>316</v>
      </c>
      <c r="AC35" s="201">
        <v>0</v>
      </c>
      <c r="AD35" s="202" t="s">
        <v>90</v>
      </c>
      <c r="AE35" s="203" t="s">
        <v>98</v>
      </c>
      <c r="AF35" s="204">
        <v>0</v>
      </c>
      <c r="AG35" s="205" t="s">
        <v>128</v>
      </c>
      <c r="AH35" s="203" t="s">
        <v>156</v>
      </c>
      <c r="AI35" s="206">
        <v>0</v>
      </c>
      <c r="AJ35" s="207" t="s">
        <v>118</v>
      </c>
      <c r="AK35" s="208" t="s">
        <v>98</v>
      </c>
      <c r="AL35" s="209">
        <v>0</v>
      </c>
      <c r="AM35" s="210" t="s">
        <v>156</v>
      </c>
      <c r="AN35" s="211">
        <v>0</v>
      </c>
      <c r="AO35" s="212" t="s">
        <v>103</v>
      </c>
      <c r="AP35" s="210" t="s">
        <v>156</v>
      </c>
      <c r="AQ35" s="210" t="s">
        <v>156</v>
      </c>
      <c r="AR35" s="213">
        <v>0</v>
      </c>
      <c r="AS35" s="214"/>
      <c r="AT35" s="215"/>
      <c r="AU35" s="190"/>
      <c r="AV35" s="216"/>
      <c r="AW35" s="190" t="e">
        <f>+E35&amp;" "&amp;K35&amp;" "&amp;" "&amp;Z35&amp;" "&amp;#REF!</f>
        <v>#REF!</v>
      </c>
      <c r="AX35" s="190"/>
      <c r="AY35" s="190"/>
      <c r="AZ35" s="190"/>
      <c r="BA35" s="190"/>
      <c r="BB35" s="65"/>
      <c r="BD35" s="94">
        <f t="shared" ref="BD35:BD73" si="8">+M35*$BD$1</f>
        <v>696774.12</v>
      </c>
      <c r="BE35" s="94">
        <f t="shared" ref="BE35:BE73" si="9">+BD35*0.16</f>
        <v>111483.85920000001</v>
      </c>
      <c r="BF35" s="94">
        <f t="shared" ref="BF35:BF52" si="10">+BD35*0.008</f>
        <v>5574.1929600000003</v>
      </c>
      <c r="BG35" s="93">
        <f t="shared" ref="BG35:BG73" si="11">+BF35+BE35</f>
        <v>117058.05216000001</v>
      </c>
    </row>
    <row r="36" spans="1:59" ht="14.45" customHeight="1">
      <c r="A36" s="14"/>
      <c r="B36" s="248" t="s">
        <v>49</v>
      </c>
      <c r="C36" s="11" t="s">
        <v>66</v>
      </c>
      <c r="D36" s="11" t="s">
        <v>61</v>
      </c>
      <c r="E36" s="263" t="s">
        <v>280</v>
      </c>
      <c r="F36" s="261">
        <v>4700065229</v>
      </c>
      <c r="G36" s="14" t="s">
        <v>206</v>
      </c>
      <c r="H36" s="34" t="s">
        <v>142</v>
      </c>
      <c r="I36" s="34" t="s">
        <v>372</v>
      </c>
      <c r="J36" s="42" t="s">
        <v>274</v>
      </c>
      <c r="K36" s="11" t="s">
        <v>458</v>
      </c>
      <c r="L36" s="11" t="s">
        <v>288</v>
      </c>
      <c r="M36" s="12">
        <v>33819.9</v>
      </c>
      <c r="N36" s="11" t="s">
        <v>71</v>
      </c>
      <c r="O36" s="141">
        <v>45690</v>
      </c>
      <c r="P36" s="141">
        <v>45701</v>
      </c>
      <c r="Q36" s="63" t="s">
        <v>86</v>
      </c>
      <c r="R36" s="141" t="s">
        <v>99</v>
      </c>
      <c r="S36" s="11" t="s">
        <v>399</v>
      </c>
      <c r="T36" s="45" t="s">
        <v>145</v>
      </c>
      <c r="U36" s="41" t="s">
        <v>98</v>
      </c>
      <c r="V36" s="16">
        <v>0</v>
      </c>
      <c r="W36" s="17">
        <v>0</v>
      </c>
      <c r="X36" s="36">
        <f t="shared" si="5"/>
        <v>0</v>
      </c>
      <c r="Y36" s="54" t="s">
        <v>316</v>
      </c>
      <c r="Z36" s="54" t="s">
        <v>316</v>
      </c>
      <c r="AA36" s="54" t="s">
        <v>316</v>
      </c>
      <c r="AB36" s="54" t="s">
        <v>316</v>
      </c>
      <c r="AC36" s="24">
        <v>0</v>
      </c>
      <c r="AD36" s="25" t="s">
        <v>90</v>
      </c>
      <c r="AE36" s="21" t="s">
        <v>98</v>
      </c>
      <c r="AF36" s="26">
        <v>0</v>
      </c>
      <c r="AG36" s="23" t="s">
        <v>128</v>
      </c>
      <c r="AH36" s="21" t="s">
        <v>156</v>
      </c>
      <c r="AI36" s="30">
        <v>0</v>
      </c>
      <c r="AJ36" s="28" t="s">
        <v>118</v>
      </c>
      <c r="AK36" s="20" t="s">
        <v>98</v>
      </c>
      <c r="AL36" s="33">
        <v>0</v>
      </c>
      <c r="AM36" s="189" t="s">
        <v>156</v>
      </c>
      <c r="AN36" s="31">
        <v>0</v>
      </c>
      <c r="AO36" s="29" t="s">
        <v>103</v>
      </c>
      <c r="AP36" s="18" t="s">
        <v>156</v>
      </c>
      <c r="AQ36" s="18" t="s">
        <v>156</v>
      </c>
      <c r="AR36" s="32">
        <v>0</v>
      </c>
      <c r="AS36" s="27"/>
      <c r="AT36" s="19"/>
      <c r="AU36" s="14"/>
      <c r="AV36" s="43"/>
      <c r="AW36" s="14" t="str">
        <f t="shared" ref="AW36:AW44" si="12">+E36&amp;" "&amp;K36&amp;" "&amp;" "&amp;Z36&amp;" "&amp;F35</f>
        <v>LIMA003 F001-00004950  n/d 4700065224</v>
      </c>
      <c r="AX36" s="14"/>
      <c r="AY36" s="14"/>
      <c r="AZ36" s="14"/>
      <c r="BA36" s="14"/>
      <c r="BB36" s="22"/>
      <c r="BD36" s="94">
        <f t="shared" si="8"/>
        <v>710217.9</v>
      </c>
      <c r="BE36" s="94">
        <f t="shared" si="9"/>
        <v>113634.864</v>
      </c>
      <c r="BF36" s="94">
        <f t="shared" si="10"/>
        <v>5681.7431999999999</v>
      </c>
      <c r="BG36" s="93">
        <f t="shared" si="11"/>
        <v>119316.6072</v>
      </c>
    </row>
    <row r="37" spans="1:59" ht="14.45" customHeight="1">
      <c r="A37" s="14"/>
      <c r="B37" s="248" t="s">
        <v>49</v>
      </c>
      <c r="C37" s="11" t="s">
        <v>66</v>
      </c>
      <c r="D37" s="11" t="s">
        <v>61</v>
      </c>
      <c r="E37" s="263" t="s">
        <v>277</v>
      </c>
      <c r="F37" s="11">
        <v>4700065226</v>
      </c>
      <c r="G37" s="14" t="s">
        <v>206</v>
      </c>
      <c r="H37" s="34" t="s">
        <v>142</v>
      </c>
      <c r="I37" s="34" t="s">
        <v>372</v>
      </c>
      <c r="J37" s="42" t="s">
        <v>369</v>
      </c>
      <c r="K37" s="11" t="s">
        <v>98</v>
      </c>
      <c r="L37" s="11" t="s">
        <v>288</v>
      </c>
      <c r="M37" s="12">
        <v>0</v>
      </c>
      <c r="N37" s="11" t="s">
        <v>71</v>
      </c>
      <c r="O37" s="141">
        <v>45704</v>
      </c>
      <c r="P37" s="141">
        <f>+O37+11</f>
        <v>45715</v>
      </c>
      <c r="Q37" s="11" t="s">
        <v>85</v>
      </c>
      <c r="R37" s="141" t="s">
        <v>99</v>
      </c>
      <c r="S37" s="188" t="s">
        <v>459</v>
      </c>
      <c r="T37" s="45" t="s">
        <v>145</v>
      </c>
      <c r="U37" s="41" t="s">
        <v>98</v>
      </c>
      <c r="V37" s="16">
        <v>0</v>
      </c>
      <c r="W37" s="17">
        <v>0</v>
      </c>
      <c r="X37" s="36">
        <f t="shared" si="5"/>
        <v>0</v>
      </c>
      <c r="Y37" s="54" t="s">
        <v>316</v>
      </c>
      <c r="Z37" s="54" t="s">
        <v>316</v>
      </c>
      <c r="AA37" s="54" t="s">
        <v>316</v>
      </c>
      <c r="AB37" s="54" t="s">
        <v>316</v>
      </c>
      <c r="AC37" s="24">
        <v>0</v>
      </c>
      <c r="AD37" s="25" t="s">
        <v>90</v>
      </c>
      <c r="AE37" s="21" t="s">
        <v>98</v>
      </c>
      <c r="AF37" s="26">
        <v>0</v>
      </c>
      <c r="AG37" s="23" t="s">
        <v>128</v>
      </c>
      <c r="AH37" s="21" t="s">
        <v>156</v>
      </c>
      <c r="AI37" s="30">
        <v>0</v>
      </c>
      <c r="AJ37" s="28" t="s">
        <v>118</v>
      </c>
      <c r="AK37" s="20" t="s">
        <v>98</v>
      </c>
      <c r="AL37" s="33">
        <v>0</v>
      </c>
      <c r="AM37" s="18" t="s">
        <v>156</v>
      </c>
      <c r="AN37" s="31">
        <v>0</v>
      </c>
      <c r="AO37" s="29" t="s">
        <v>103</v>
      </c>
      <c r="AP37" s="18" t="s">
        <v>156</v>
      </c>
      <c r="AQ37" s="18" t="s">
        <v>156</v>
      </c>
      <c r="AR37" s="32">
        <v>0</v>
      </c>
      <c r="AS37" s="27"/>
      <c r="AT37" s="19"/>
      <c r="AU37" s="14"/>
      <c r="AV37" s="43"/>
      <c r="AW37" s="14" t="str">
        <f t="shared" si="12"/>
        <v>LIMA004 PENDIENTE  n/d 4700065229</v>
      </c>
      <c r="AX37" s="14"/>
      <c r="AY37" s="14"/>
      <c r="AZ37" s="14"/>
      <c r="BA37" s="14"/>
      <c r="BB37" s="22"/>
      <c r="BD37" s="94">
        <f t="shared" si="8"/>
        <v>0</v>
      </c>
      <c r="BE37" s="94">
        <f t="shared" si="9"/>
        <v>0</v>
      </c>
      <c r="BF37" s="94">
        <f t="shared" si="10"/>
        <v>0</v>
      </c>
      <c r="BG37" s="93">
        <f t="shared" si="11"/>
        <v>0</v>
      </c>
    </row>
    <row r="38" spans="1:59" ht="15" customHeight="1">
      <c r="A38" s="95"/>
      <c r="B38" s="248" t="s">
        <v>49</v>
      </c>
      <c r="C38" s="63" t="s">
        <v>66</v>
      </c>
      <c r="D38" s="11" t="s">
        <v>61</v>
      </c>
      <c r="E38" s="263" t="s">
        <v>281</v>
      </c>
      <c r="F38" s="11">
        <v>4700065223</v>
      </c>
      <c r="G38" s="14" t="s">
        <v>206</v>
      </c>
      <c r="H38" s="34" t="s">
        <v>142</v>
      </c>
      <c r="I38" s="34" t="s">
        <v>372</v>
      </c>
      <c r="J38" s="42" t="s">
        <v>367</v>
      </c>
      <c r="K38" s="63" t="s">
        <v>98</v>
      </c>
      <c r="L38" s="63" t="s">
        <v>288</v>
      </c>
      <c r="M38" s="64">
        <v>0</v>
      </c>
      <c r="N38" s="11" t="s">
        <v>71</v>
      </c>
      <c r="O38" s="141">
        <v>45704</v>
      </c>
      <c r="P38" s="141">
        <f>+O38+11</f>
        <v>45715</v>
      </c>
      <c r="Q38" s="11" t="s">
        <v>85</v>
      </c>
      <c r="R38" s="140" t="s">
        <v>99</v>
      </c>
      <c r="S38" s="188" t="s">
        <v>460</v>
      </c>
      <c r="T38" s="45" t="s">
        <v>145</v>
      </c>
      <c r="U38" s="41" t="s">
        <v>98</v>
      </c>
      <c r="V38" s="16">
        <v>0</v>
      </c>
      <c r="W38" s="17">
        <v>0</v>
      </c>
      <c r="X38" s="36">
        <f t="shared" si="5"/>
        <v>0</v>
      </c>
      <c r="Y38" s="54" t="s">
        <v>316</v>
      </c>
      <c r="Z38" s="54" t="s">
        <v>316</v>
      </c>
      <c r="AA38" s="54" t="s">
        <v>316</v>
      </c>
      <c r="AB38" s="54" t="s">
        <v>316</v>
      </c>
      <c r="AC38" s="24">
        <v>0</v>
      </c>
      <c r="AD38" s="25" t="s">
        <v>90</v>
      </c>
      <c r="AE38" s="21" t="s">
        <v>98</v>
      </c>
      <c r="AF38" s="26">
        <v>0</v>
      </c>
      <c r="AG38" s="23" t="s">
        <v>128</v>
      </c>
      <c r="AH38" s="21" t="s">
        <v>156</v>
      </c>
      <c r="AI38" s="30">
        <v>0</v>
      </c>
      <c r="AJ38" s="28" t="s">
        <v>118</v>
      </c>
      <c r="AK38" s="20" t="s">
        <v>98</v>
      </c>
      <c r="AL38" s="33">
        <v>0</v>
      </c>
      <c r="AM38" s="18" t="s">
        <v>156</v>
      </c>
      <c r="AN38" s="31">
        <v>0</v>
      </c>
      <c r="AO38" s="29" t="s">
        <v>103</v>
      </c>
      <c r="AP38" s="18" t="s">
        <v>156</v>
      </c>
      <c r="AQ38" s="18" t="s">
        <v>156</v>
      </c>
      <c r="AR38" s="32">
        <v>0</v>
      </c>
      <c r="AS38" s="27"/>
      <c r="AT38" s="19"/>
      <c r="AU38" s="14"/>
      <c r="AV38" s="43"/>
      <c r="AW38" s="14" t="str">
        <f t="shared" si="12"/>
        <v>LIMA005 PENDIENTE  n/d 4700065226</v>
      </c>
      <c r="AX38" s="14"/>
      <c r="AY38" s="14"/>
      <c r="AZ38" s="14"/>
      <c r="BA38" s="14"/>
      <c r="BB38" s="22"/>
      <c r="BD38" s="94">
        <f t="shared" si="8"/>
        <v>0</v>
      </c>
      <c r="BE38" s="94">
        <f t="shared" si="9"/>
        <v>0</v>
      </c>
      <c r="BF38" s="94">
        <f t="shared" si="10"/>
        <v>0</v>
      </c>
      <c r="BG38" s="93">
        <f t="shared" si="11"/>
        <v>0</v>
      </c>
    </row>
    <row r="39" spans="1:59" ht="14.45" customHeight="1">
      <c r="A39" s="14"/>
      <c r="B39" s="248" t="s">
        <v>49</v>
      </c>
      <c r="C39" s="52" t="s">
        <v>66</v>
      </c>
      <c r="D39" s="11" t="s">
        <v>60</v>
      </c>
      <c r="E39" s="11" t="s">
        <v>428</v>
      </c>
      <c r="F39" s="52" t="s">
        <v>429</v>
      </c>
      <c r="G39" s="14" t="s">
        <v>114</v>
      </c>
      <c r="H39" s="34" t="s">
        <v>169</v>
      </c>
      <c r="I39" s="34" t="s">
        <v>486</v>
      </c>
      <c r="J39" s="42" t="s">
        <v>485</v>
      </c>
      <c r="K39" s="52" t="s">
        <v>430</v>
      </c>
      <c r="L39" s="52" t="s">
        <v>291</v>
      </c>
      <c r="M39" s="53">
        <v>111100</v>
      </c>
      <c r="N39" s="11" t="s">
        <v>71</v>
      </c>
      <c r="O39" s="142">
        <v>45686</v>
      </c>
      <c r="P39" s="142">
        <v>45706</v>
      </c>
      <c r="Q39" s="11" t="s">
        <v>76</v>
      </c>
      <c r="R39" s="142" t="s">
        <v>99</v>
      </c>
      <c r="S39" s="52"/>
      <c r="T39" s="45" t="s">
        <v>34</v>
      </c>
      <c r="U39" s="41" t="s">
        <v>156</v>
      </c>
      <c r="V39" s="16">
        <v>0</v>
      </c>
      <c r="W39" s="17">
        <v>0</v>
      </c>
      <c r="X39" s="36">
        <f t="shared" ref="X39" si="13">V39+W39</f>
        <v>0</v>
      </c>
      <c r="Y39" s="54" t="s">
        <v>316</v>
      </c>
      <c r="Z39" s="54" t="s">
        <v>316</v>
      </c>
      <c r="AA39" s="54" t="s">
        <v>316</v>
      </c>
      <c r="AB39" s="54" t="s">
        <v>316</v>
      </c>
      <c r="AC39" s="24">
        <v>0</v>
      </c>
      <c r="AD39" s="25" t="s">
        <v>90</v>
      </c>
      <c r="AE39" s="21" t="s">
        <v>98</v>
      </c>
      <c r="AF39" s="26">
        <v>0</v>
      </c>
      <c r="AG39" s="23" t="s">
        <v>159</v>
      </c>
      <c r="AH39" s="21" t="s">
        <v>98</v>
      </c>
      <c r="AI39" s="30">
        <v>0</v>
      </c>
      <c r="AJ39" s="28" t="s">
        <v>118</v>
      </c>
      <c r="AK39" s="20" t="s">
        <v>98</v>
      </c>
      <c r="AL39" s="33">
        <v>0</v>
      </c>
      <c r="AM39" s="18" t="s">
        <v>156</v>
      </c>
      <c r="AN39" s="31">
        <v>0</v>
      </c>
      <c r="AO39" s="29" t="s">
        <v>103</v>
      </c>
      <c r="AP39" s="18" t="s">
        <v>156</v>
      </c>
      <c r="AQ39" s="18" t="s">
        <v>156</v>
      </c>
      <c r="AR39" s="32">
        <v>0</v>
      </c>
      <c r="AS39" s="27"/>
      <c r="AT39" s="19"/>
      <c r="AU39" s="14"/>
      <c r="AV39" s="43"/>
      <c r="AW39" s="14" t="str">
        <f t="shared" ref="AW39" si="14">+E39&amp;" "&amp;K39&amp;" "&amp;" "&amp;Z39&amp;" "&amp;F39</f>
        <v>JIAGSU002 XY-025015016  n/d 4700066132, 4700066133, 4700066130, 4700066134, 4700066187</v>
      </c>
      <c r="AX39" s="14"/>
      <c r="AY39" s="14"/>
      <c r="AZ39" s="14"/>
      <c r="BA39" s="14"/>
      <c r="BB39" s="22" t="str">
        <f t="shared" ref="BB39" si="15">+F39</f>
        <v>4700066132, 4700066133, 4700066130, 4700066134, 4700066187</v>
      </c>
      <c r="BD39" s="94">
        <f t="shared" si="8"/>
        <v>2333100</v>
      </c>
      <c r="BE39" s="94">
        <f t="shared" si="9"/>
        <v>373296</v>
      </c>
      <c r="BF39" s="94">
        <f>+BD39*0.18</f>
        <v>419958</v>
      </c>
      <c r="BG39" s="93">
        <f t="shared" si="11"/>
        <v>793254</v>
      </c>
    </row>
    <row r="40" spans="1:59" ht="14.45" customHeight="1">
      <c r="A40" s="95" t="s">
        <v>419</v>
      </c>
      <c r="B40" s="248" t="s">
        <v>49</v>
      </c>
      <c r="C40" s="11" t="s">
        <v>66</v>
      </c>
      <c r="D40" s="11" t="s">
        <v>61</v>
      </c>
      <c r="E40" s="263" t="s">
        <v>282</v>
      </c>
      <c r="F40" s="11">
        <v>4700065236</v>
      </c>
      <c r="G40" s="14" t="s">
        <v>206</v>
      </c>
      <c r="H40" s="34" t="s">
        <v>142</v>
      </c>
      <c r="I40" s="34" t="s">
        <v>372</v>
      </c>
      <c r="J40" s="42" t="s">
        <v>368</v>
      </c>
      <c r="K40" s="11" t="s">
        <v>98</v>
      </c>
      <c r="L40" s="11" t="s">
        <v>288</v>
      </c>
      <c r="M40" s="12">
        <v>0</v>
      </c>
      <c r="N40" s="11" t="s">
        <v>71</v>
      </c>
      <c r="O40" s="141">
        <v>45711</v>
      </c>
      <c r="P40" s="141">
        <v>45722</v>
      </c>
      <c r="Q40" s="11" t="s">
        <v>85</v>
      </c>
      <c r="R40" s="141" t="s">
        <v>99</v>
      </c>
      <c r="S40" s="188" t="s">
        <v>461</v>
      </c>
      <c r="T40" s="45" t="s">
        <v>145</v>
      </c>
      <c r="U40" s="41" t="s">
        <v>98</v>
      </c>
      <c r="V40" s="16">
        <v>0</v>
      </c>
      <c r="W40" s="17">
        <v>0</v>
      </c>
      <c r="X40" s="36">
        <f t="shared" si="5"/>
        <v>0</v>
      </c>
      <c r="Y40" s="54" t="s">
        <v>316</v>
      </c>
      <c r="Z40" s="54" t="s">
        <v>316</v>
      </c>
      <c r="AA40" s="54" t="s">
        <v>316</v>
      </c>
      <c r="AB40" s="54" t="s">
        <v>316</v>
      </c>
      <c r="AC40" s="24">
        <v>0</v>
      </c>
      <c r="AD40" s="25" t="s">
        <v>90</v>
      </c>
      <c r="AE40" s="21" t="s">
        <v>98</v>
      </c>
      <c r="AF40" s="26">
        <v>0</v>
      </c>
      <c r="AG40" s="23" t="s">
        <v>128</v>
      </c>
      <c r="AH40" s="21" t="s">
        <v>156</v>
      </c>
      <c r="AI40" s="30">
        <v>0</v>
      </c>
      <c r="AJ40" s="28" t="s">
        <v>118</v>
      </c>
      <c r="AK40" s="20" t="s">
        <v>98</v>
      </c>
      <c r="AL40" s="33">
        <v>0</v>
      </c>
      <c r="AM40" s="18" t="s">
        <v>156</v>
      </c>
      <c r="AN40" s="31">
        <v>0</v>
      </c>
      <c r="AO40" s="29" t="s">
        <v>103</v>
      </c>
      <c r="AP40" s="18" t="s">
        <v>156</v>
      </c>
      <c r="AQ40" s="18" t="s">
        <v>156</v>
      </c>
      <c r="AR40" s="32">
        <v>0</v>
      </c>
      <c r="AS40" s="27"/>
      <c r="AT40" s="19"/>
      <c r="AU40" s="14"/>
      <c r="AV40" s="43"/>
      <c r="AW40" s="14" t="str">
        <f>+E40&amp;" "&amp;K40&amp;" "&amp;" "&amp;Z40&amp;" "&amp;F38</f>
        <v>LIMA006 PENDIENTE  n/d 4700065223</v>
      </c>
      <c r="AX40" s="14"/>
      <c r="AY40" s="14"/>
      <c r="AZ40" s="14"/>
      <c r="BA40" s="14"/>
      <c r="BB40" s="22"/>
      <c r="BD40" s="94">
        <f t="shared" si="8"/>
        <v>0</v>
      </c>
      <c r="BE40" s="94">
        <f t="shared" si="9"/>
        <v>0</v>
      </c>
      <c r="BF40" s="94">
        <f t="shared" si="10"/>
        <v>0</v>
      </c>
      <c r="BG40" s="93">
        <f t="shared" si="11"/>
        <v>0</v>
      </c>
    </row>
    <row r="41" spans="1:59" ht="15" customHeight="1">
      <c r="A41" s="95" t="s">
        <v>420</v>
      </c>
      <c r="B41" s="248" t="s">
        <v>49</v>
      </c>
      <c r="C41" s="63" t="s">
        <v>66</v>
      </c>
      <c r="D41" s="11" t="s">
        <v>61</v>
      </c>
      <c r="E41" s="47" t="s">
        <v>283</v>
      </c>
      <c r="F41" s="63">
        <v>4700065227</v>
      </c>
      <c r="G41" s="14" t="s">
        <v>206</v>
      </c>
      <c r="H41" s="34" t="s">
        <v>142</v>
      </c>
      <c r="I41" s="34" t="s">
        <v>372</v>
      </c>
      <c r="J41" s="42"/>
      <c r="K41" s="63" t="s">
        <v>98</v>
      </c>
      <c r="L41" s="63" t="s">
        <v>288</v>
      </c>
      <c r="M41" s="64">
        <v>0</v>
      </c>
      <c r="N41" s="11" t="s">
        <v>71</v>
      </c>
      <c r="O41" s="140"/>
      <c r="P41" s="140" t="s">
        <v>99</v>
      </c>
      <c r="Q41" s="11" t="s">
        <v>85</v>
      </c>
      <c r="R41" s="140" t="s">
        <v>99</v>
      </c>
      <c r="S41" s="13"/>
      <c r="T41" s="45" t="s">
        <v>145</v>
      </c>
      <c r="U41" s="41" t="s">
        <v>98</v>
      </c>
      <c r="V41" s="16">
        <v>0</v>
      </c>
      <c r="W41" s="17">
        <v>0</v>
      </c>
      <c r="X41" s="36">
        <f t="shared" ref="X41:X52" si="16">V41+W41</f>
        <v>0</v>
      </c>
      <c r="Y41" s="54" t="s">
        <v>316</v>
      </c>
      <c r="Z41" s="54" t="s">
        <v>316</v>
      </c>
      <c r="AA41" s="54" t="s">
        <v>316</v>
      </c>
      <c r="AB41" s="54" t="s">
        <v>316</v>
      </c>
      <c r="AC41" s="24">
        <v>0</v>
      </c>
      <c r="AD41" s="25" t="s">
        <v>90</v>
      </c>
      <c r="AE41" s="21" t="s">
        <v>98</v>
      </c>
      <c r="AF41" s="26">
        <v>0</v>
      </c>
      <c r="AG41" s="23" t="s">
        <v>128</v>
      </c>
      <c r="AH41" s="21" t="s">
        <v>156</v>
      </c>
      <c r="AI41" s="30">
        <v>0</v>
      </c>
      <c r="AJ41" s="28" t="s">
        <v>118</v>
      </c>
      <c r="AK41" s="20" t="s">
        <v>98</v>
      </c>
      <c r="AL41" s="33">
        <v>0</v>
      </c>
      <c r="AM41" s="18" t="s">
        <v>156</v>
      </c>
      <c r="AN41" s="31">
        <v>0</v>
      </c>
      <c r="AO41" s="29" t="s">
        <v>103</v>
      </c>
      <c r="AP41" s="18" t="s">
        <v>156</v>
      </c>
      <c r="AQ41" s="18" t="s">
        <v>156</v>
      </c>
      <c r="AR41" s="32">
        <v>0</v>
      </c>
      <c r="AS41" s="27"/>
      <c r="AT41" s="19"/>
      <c r="AU41" s="14"/>
      <c r="AV41" s="43"/>
      <c r="AW41" s="14" t="str">
        <f t="shared" si="12"/>
        <v>LIMA007 PENDIENTE  n/d 4700065236</v>
      </c>
      <c r="AX41" s="14"/>
      <c r="AY41" s="14"/>
      <c r="AZ41" s="14"/>
      <c r="BA41" s="14"/>
      <c r="BB41" s="22"/>
      <c r="BD41" s="94">
        <f t="shared" si="8"/>
        <v>0</v>
      </c>
      <c r="BE41" s="94">
        <f t="shared" si="9"/>
        <v>0</v>
      </c>
      <c r="BF41" s="94">
        <f t="shared" si="10"/>
        <v>0</v>
      </c>
      <c r="BG41" s="93">
        <f t="shared" si="11"/>
        <v>0</v>
      </c>
    </row>
    <row r="42" spans="1:59" ht="15" customHeight="1">
      <c r="A42" s="95" t="s">
        <v>421</v>
      </c>
      <c r="B42" s="248" t="s">
        <v>49</v>
      </c>
      <c r="C42" s="63" t="s">
        <v>66</v>
      </c>
      <c r="D42" s="11" t="s">
        <v>61</v>
      </c>
      <c r="E42" s="47" t="s">
        <v>284</v>
      </c>
      <c r="F42" s="63">
        <v>4700065228</v>
      </c>
      <c r="G42" s="14" t="s">
        <v>206</v>
      </c>
      <c r="H42" s="34" t="s">
        <v>142</v>
      </c>
      <c r="I42" s="34" t="s">
        <v>372</v>
      </c>
      <c r="J42" s="42"/>
      <c r="K42" s="63" t="s">
        <v>98</v>
      </c>
      <c r="L42" s="63" t="s">
        <v>288</v>
      </c>
      <c r="M42" s="64">
        <v>0</v>
      </c>
      <c r="N42" s="11" t="s">
        <v>71</v>
      </c>
      <c r="O42" s="140"/>
      <c r="P42" s="140" t="s">
        <v>99</v>
      </c>
      <c r="Q42" s="11" t="s">
        <v>85</v>
      </c>
      <c r="R42" s="140" t="s">
        <v>99</v>
      </c>
      <c r="S42" s="13"/>
      <c r="T42" s="45" t="s">
        <v>145</v>
      </c>
      <c r="U42" s="41" t="s">
        <v>98</v>
      </c>
      <c r="V42" s="16">
        <v>0</v>
      </c>
      <c r="W42" s="17">
        <v>0</v>
      </c>
      <c r="X42" s="36">
        <f t="shared" si="16"/>
        <v>0</v>
      </c>
      <c r="Y42" s="54" t="s">
        <v>316</v>
      </c>
      <c r="Z42" s="54" t="s">
        <v>316</v>
      </c>
      <c r="AA42" s="54" t="s">
        <v>316</v>
      </c>
      <c r="AB42" s="54" t="s">
        <v>316</v>
      </c>
      <c r="AC42" s="24">
        <v>0</v>
      </c>
      <c r="AD42" s="25" t="s">
        <v>90</v>
      </c>
      <c r="AE42" s="21" t="s">
        <v>98</v>
      </c>
      <c r="AF42" s="26">
        <v>0</v>
      </c>
      <c r="AG42" s="23" t="s">
        <v>128</v>
      </c>
      <c r="AH42" s="21" t="s">
        <v>156</v>
      </c>
      <c r="AI42" s="30">
        <v>0</v>
      </c>
      <c r="AJ42" s="28" t="s">
        <v>118</v>
      </c>
      <c r="AK42" s="20" t="s">
        <v>98</v>
      </c>
      <c r="AL42" s="33">
        <v>0</v>
      </c>
      <c r="AM42" s="18" t="s">
        <v>156</v>
      </c>
      <c r="AN42" s="31">
        <v>0</v>
      </c>
      <c r="AO42" s="29" t="s">
        <v>103</v>
      </c>
      <c r="AP42" s="18" t="s">
        <v>156</v>
      </c>
      <c r="AQ42" s="18" t="s">
        <v>156</v>
      </c>
      <c r="AR42" s="32">
        <v>0</v>
      </c>
      <c r="AS42" s="27"/>
      <c r="AT42" s="19"/>
      <c r="AU42" s="14"/>
      <c r="AV42" s="43"/>
      <c r="AW42" s="14" t="str">
        <f t="shared" si="12"/>
        <v>LIMA008 PENDIENTE  n/d 4700065227</v>
      </c>
      <c r="AX42" s="14"/>
      <c r="AY42" s="14"/>
      <c r="AZ42" s="14"/>
      <c r="BA42" s="14"/>
      <c r="BB42" s="22"/>
      <c r="BD42" s="94">
        <f t="shared" si="8"/>
        <v>0</v>
      </c>
      <c r="BE42" s="94">
        <f t="shared" si="9"/>
        <v>0</v>
      </c>
      <c r="BF42" s="94">
        <f t="shared" si="10"/>
        <v>0</v>
      </c>
      <c r="BG42" s="93">
        <f t="shared" si="11"/>
        <v>0</v>
      </c>
    </row>
    <row r="43" spans="1:59" ht="15" customHeight="1">
      <c r="A43" s="14" t="s">
        <v>422</v>
      </c>
      <c r="B43" s="248" t="s">
        <v>49</v>
      </c>
      <c r="C43" s="63" t="s">
        <v>66</v>
      </c>
      <c r="D43" s="11" t="s">
        <v>61</v>
      </c>
      <c r="E43" s="47" t="s">
        <v>285</v>
      </c>
      <c r="F43" s="63">
        <v>4700066282</v>
      </c>
      <c r="G43" s="14" t="s">
        <v>206</v>
      </c>
      <c r="H43" s="34" t="s">
        <v>142</v>
      </c>
      <c r="I43" s="34" t="s">
        <v>372</v>
      </c>
      <c r="J43" s="177"/>
      <c r="K43" s="63" t="s">
        <v>98</v>
      </c>
      <c r="L43" s="63" t="s">
        <v>288</v>
      </c>
      <c r="M43" s="64">
        <v>0</v>
      </c>
      <c r="N43" s="11" t="s">
        <v>71</v>
      </c>
      <c r="O43" s="140"/>
      <c r="P43" s="140" t="s">
        <v>99</v>
      </c>
      <c r="Q43" s="11" t="s">
        <v>85</v>
      </c>
      <c r="R43" s="140" t="s">
        <v>99</v>
      </c>
      <c r="S43" s="13"/>
      <c r="T43" s="45" t="s">
        <v>145</v>
      </c>
      <c r="U43" s="41" t="s">
        <v>98</v>
      </c>
      <c r="V43" s="16">
        <v>0</v>
      </c>
      <c r="W43" s="17">
        <v>0</v>
      </c>
      <c r="X43" s="36">
        <f t="shared" si="16"/>
        <v>0</v>
      </c>
      <c r="Y43" s="54" t="s">
        <v>316</v>
      </c>
      <c r="Z43" s="54" t="s">
        <v>316</v>
      </c>
      <c r="AA43" s="54" t="s">
        <v>316</v>
      </c>
      <c r="AB43" s="54" t="s">
        <v>316</v>
      </c>
      <c r="AC43" s="24">
        <v>0</v>
      </c>
      <c r="AD43" s="25" t="s">
        <v>90</v>
      </c>
      <c r="AE43" s="21" t="s">
        <v>98</v>
      </c>
      <c r="AF43" s="26">
        <v>0</v>
      </c>
      <c r="AG43" s="23" t="s">
        <v>128</v>
      </c>
      <c r="AH43" s="21" t="s">
        <v>156</v>
      </c>
      <c r="AI43" s="30">
        <v>0</v>
      </c>
      <c r="AJ43" s="28" t="s">
        <v>118</v>
      </c>
      <c r="AK43" s="20" t="s">
        <v>98</v>
      </c>
      <c r="AL43" s="33">
        <v>0</v>
      </c>
      <c r="AM43" s="18" t="s">
        <v>156</v>
      </c>
      <c r="AN43" s="31">
        <v>0</v>
      </c>
      <c r="AO43" s="29" t="s">
        <v>103</v>
      </c>
      <c r="AP43" s="18" t="s">
        <v>156</v>
      </c>
      <c r="AQ43" s="18" t="s">
        <v>156</v>
      </c>
      <c r="AR43" s="32">
        <v>0</v>
      </c>
      <c r="AS43" s="27"/>
      <c r="AT43" s="19"/>
      <c r="AU43" s="14"/>
      <c r="AV43" s="43"/>
      <c r="AW43" s="14" t="str">
        <f t="shared" si="12"/>
        <v>LIMA009 PENDIENTE  n/d 4700065228</v>
      </c>
      <c r="AX43" s="14"/>
      <c r="AY43" s="14"/>
      <c r="AZ43" s="14"/>
      <c r="BA43" s="14"/>
      <c r="BB43" s="22"/>
      <c r="BD43" s="94">
        <f t="shared" si="8"/>
        <v>0</v>
      </c>
      <c r="BE43" s="94">
        <f t="shared" si="9"/>
        <v>0</v>
      </c>
      <c r="BF43" s="94">
        <f t="shared" si="10"/>
        <v>0</v>
      </c>
      <c r="BG43" s="93">
        <f t="shared" si="11"/>
        <v>0</v>
      </c>
    </row>
    <row r="44" spans="1:59" ht="14.45" customHeight="1">
      <c r="A44" s="14" t="s">
        <v>423</v>
      </c>
      <c r="B44" s="248" t="s">
        <v>49</v>
      </c>
      <c r="C44" s="11" t="s">
        <v>66</v>
      </c>
      <c r="D44" s="11" t="s">
        <v>61</v>
      </c>
      <c r="E44" s="47" t="s">
        <v>286</v>
      </c>
      <c r="F44" s="11">
        <v>4700066165</v>
      </c>
      <c r="G44" s="14" t="s">
        <v>206</v>
      </c>
      <c r="H44" s="34" t="s">
        <v>142</v>
      </c>
      <c r="I44" s="34" t="s">
        <v>372</v>
      </c>
      <c r="J44" s="42"/>
      <c r="K44" s="11" t="s">
        <v>98</v>
      </c>
      <c r="L44" s="11" t="s">
        <v>288</v>
      </c>
      <c r="M44" s="12">
        <v>0</v>
      </c>
      <c r="N44" s="11" t="s">
        <v>71</v>
      </c>
      <c r="O44" s="141"/>
      <c r="P44" s="141" t="s">
        <v>99</v>
      </c>
      <c r="Q44" s="11" t="s">
        <v>85</v>
      </c>
      <c r="R44" s="141" t="s">
        <v>99</v>
      </c>
      <c r="S44" s="13"/>
      <c r="T44" s="45" t="s">
        <v>145</v>
      </c>
      <c r="U44" s="41" t="s">
        <v>98</v>
      </c>
      <c r="V44" s="16">
        <v>0</v>
      </c>
      <c r="W44" s="17">
        <v>0</v>
      </c>
      <c r="X44" s="36">
        <f t="shared" si="16"/>
        <v>0</v>
      </c>
      <c r="Y44" s="54" t="s">
        <v>316</v>
      </c>
      <c r="Z44" s="54" t="s">
        <v>316</v>
      </c>
      <c r="AA44" s="54" t="s">
        <v>316</v>
      </c>
      <c r="AB44" s="54" t="s">
        <v>316</v>
      </c>
      <c r="AC44" s="24">
        <v>0</v>
      </c>
      <c r="AD44" s="25" t="s">
        <v>90</v>
      </c>
      <c r="AE44" s="21" t="s">
        <v>98</v>
      </c>
      <c r="AF44" s="26">
        <v>0</v>
      </c>
      <c r="AG44" s="23" t="s">
        <v>128</v>
      </c>
      <c r="AH44" s="21" t="s">
        <v>156</v>
      </c>
      <c r="AI44" s="30">
        <v>0</v>
      </c>
      <c r="AJ44" s="28" t="s">
        <v>118</v>
      </c>
      <c r="AK44" s="20" t="s">
        <v>98</v>
      </c>
      <c r="AL44" s="33">
        <v>0</v>
      </c>
      <c r="AM44" s="18" t="s">
        <v>156</v>
      </c>
      <c r="AN44" s="31">
        <v>0</v>
      </c>
      <c r="AO44" s="29" t="s">
        <v>103</v>
      </c>
      <c r="AP44" s="18" t="s">
        <v>156</v>
      </c>
      <c r="AQ44" s="18" t="s">
        <v>156</v>
      </c>
      <c r="AR44" s="32">
        <v>0</v>
      </c>
      <c r="AS44" s="27"/>
      <c r="AT44" s="19"/>
      <c r="AU44" s="14"/>
      <c r="AV44" s="43"/>
      <c r="AW44" s="14" t="str">
        <f t="shared" si="12"/>
        <v>LIMA010 PENDIENTE  n/d 4700066282</v>
      </c>
      <c r="AX44" s="14"/>
      <c r="AY44" s="14"/>
      <c r="AZ44" s="14"/>
      <c r="BA44" s="14"/>
      <c r="BB44" s="22"/>
      <c r="BD44" s="94">
        <f t="shared" si="8"/>
        <v>0</v>
      </c>
      <c r="BE44" s="94">
        <f t="shared" si="9"/>
        <v>0</v>
      </c>
      <c r="BF44" s="94">
        <f t="shared" si="10"/>
        <v>0</v>
      </c>
      <c r="BG44" s="93">
        <f t="shared" si="11"/>
        <v>0</v>
      </c>
    </row>
    <row r="45" spans="1:59" ht="14.45" customHeight="1">
      <c r="A45" s="14" t="s">
        <v>424</v>
      </c>
      <c r="B45" s="248" t="s">
        <v>49</v>
      </c>
      <c r="C45" s="11" t="s">
        <v>66</v>
      </c>
      <c r="D45" s="11" t="s">
        <v>61</v>
      </c>
      <c r="E45" s="47" t="s">
        <v>415</v>
      </c>
      <c r="F45" s="11">
        <v>4700066284</v>
      </c>
      <c r="G45" s="14" t="s">
        <v>206</v>
      </c>
      <c r="H45" s="34" t="s">
        <v>142</v>
      </c>
      <c r="I45" s="34" t="s">
        <v>372</v>
      </c>
      <c r="J45" s="42"/>
      <c r="K45" s="11" t="s">
        <v>98</v>
      </c>
      <c r="L45" s="11" t="s">
        <v>288</v>
      </c>
      <c r="M45" s="12">
        <v>0</v>
      </c>
      <c r="N45" s="11" t="s">
        <v>71</v>
      </c>
      <c r="O45" s="141"/>
      <c r="P45" s="141" t="s">
        <v>99</v>
      </c>
      <c r="Q45" s="11" t="s">
        <v>85</v>
      </c>
      <c r="R45" s="141" t="s">
        <v>99</v>
      </c>
      <c r="S45" s="13"/>
      <c r="T45" s="45" t="s">
        <v>145</v>
      </c>
      <c r="U45" s="41" t="s">
        <v>98</v>
      </c>
      <c r="V45" s="16">
        <v>0</v>
      </c>
      <c r="W45" s="17">
        <v>0</v>
      </c>
      <c r="X45" s="36">
        <f t="shared" ref="X45:X48" si="17">V45+W45</f>
        <v>0</v>
      </c>
      <c r="Y45" s="54" t="s">
        <v>316</v>
      </c>
      <c r="Z45" s="54" t="s">
        <v>316</v>
      </c>
      <c r="AA45" s="54" t="s">
        <v>316</v>
      </c>
      <c r="AB45" s="54" t="s">
        <v>316</v>
      </c>
      <c r="AC45" s="24">
        <v>0</v>
      </c>
      <c r="AD45" s="25" t="s">
        <v>90</v>
      </c>
      <c r="AE45" s="21" t="s">
        <v>98</v>
      </c>
      <c r="AF45" s="26">
        <v>0</v>
      </c>
      <c r="AG45" s="23" t="s">
        <v>128</v>
      </c>
      <c r="AH45" s="21" t="s">
        <v>156</v>
      </c>
      <c r="AI45" s="30">
        <v>0</v>
      </c>
      <c r="AJ45" s="28" t="s">
        <v>118</v>
      </c>
      <c r="AK45" s="20" t="s">
        <v>98</v>
      </c>
      <c r="AL45" s="33">
        <v>0</v>
      </c>
      <c r="AM45" s="18" t="s">
        <v>156</v>
      </c>
      <c r="AN45" s="31">
        <v>0</v>
      </c>
      <c r="AO45" s="29" t="s">
        <v>103</v>
      </c>
      <c r="AP45" s="18" t="s">
        <v>156</v>
      </c>
      <c r="AQ45" s="18" t="s">
        <v>156</v>
      </c>
      <c r="AR45" s="32">
        <v>0</v>
      </c>
      <c r="AS45" s="27"/>
      <c r="AT45" s="19"/>
      <c r="AU45" s="14"/>
      <c r="AV45" s="43"/>
      <c r="AW45" s="14" t="str">
        <f t="shared" ref="AW45:AW48" si="18">+E45&amp;" "&amp;K45&amp;" "&amp;" "&amp;Z45&amp;" "&amp;F44</f>
        <v>LIMA011 PENDIENTE  n/d 4700066165</v>
      </c>
      <c r="AX45" s="14"/>
      <c r="AY45" s="14"/>
      <c r="AZ45" s="14"/>
      <c r="BA45" s="14"/>
      <c r="BB45" s="22"/>
      <c r="BD45" s="94">
        <f t="shared" ref="BD45:BD48" si="19">+M45*$BD$1</f>
        <v>0</v>
      </c>
      <c r="BE45" s="94">
        <f t="shared" ref="BE45:BE48" si="20">+BD45*0.16</f>
        <v>0</v>
      </c>
      <c r="BF45" s="94">
        <f t="shared" ref="BF45:BF48" si="21">+BD45*0.008</f>
        <v>0</v>
      </c>
      <c r="BG45" s="93">
        <f t="shared" ref="BG45:BG48" si="22">+BF45+BE45</f>
        <v>0</v>
      </c>
    </row>
    <row r="46" spans="1:59" ht="14.45" customHeight="1">
      <c r="A46" s="14" t="s">
        <v>425</v>
      </c>
      <c r="B46" s="248" t="s">
        <v>49</v>
      </c>
      <c r="C46" s="11" t="s">
        <v>66</v>
      </c>
      <c r="D46" s="11" t="s">
        <v>61</v>
      </c>
      <c r="E46" s="47" t="s">
        <v>416</v>
      </c>
      <c r="F46" s="11">
        <v>4700066283</v>
      </c>
      <c r="G46" s="14" t="s">
        <v>206</v>
      </c>
      <c r="H46" s="34" t="s">
        <v>142</v>
      </c>
      <c r="I46" s="34" t="s">
        <v>372</v>
      </c>
      <c r="J46" s="42"/>
      <c r="K46" s="11" t="s">
        <v>98</v>
      </c>
      <c r="L46" s="11" t="s">
        <v>288</v>
      </c>
      <c r="M46" s="12">
        <v>0</v>
      </c>
      <c r="N46" s="11" t="s">
        <v>71</v>
      </c>
      <c r="O46" s="141"/>
      <c r="P46" s="141" t="s">
        <v>99</v>
      </c>
      <c r="Q46" s="11" t="s">
        <v>85</v>
      </c>
      <c r="R46" s="141" t="s">
        <v>99</v>
      </c>
      <c r="S46" s="13"/>
      <c r="T46" s="45" t="s">
        <v>145</v>
      </c>
      <c r="U46" s="41" t="s">
        <v>98</v>
      </c>
      <c r="V46" s="16">
        <v>0</v>
      </c>
      <c r="W46" s="17">
        <v>0</v>
      </c>
      <c r="X46" s="36">
        <f t="shared" si="17"/>
        <v>0</v>
      </c>
      <c r="Y46" s="54" t="s">
        <v>316</v>
      </c>
      <c r="Z46" s="54" t="s">
        <v>316</v>
      </c>
      <c r="AA46" s="54" t="s">
        <v>316</v>
      </c>
      <c r="AB46" s="54" t="s">
        <v>316</v>
      </c>
      <c r="AC46" s="24">
        <v>0</v>
      </c>
      <c r="AD46" s="25" t="s">
        <v>90</v>
      </c>
      <c r="AE46" s="21" t="s">
        <v>98</v>
      </c>
      <c r="AF46" s="26">
        <v>0</v>
      </c>
      <c r="AG46" s="23" t="s">
        <v>128</v>
      </c>
      <c r="AH46" s="21" t="s">
        <v>156</v>
      </c>
      <c r="AI46" s="30">
        <v>0</v>
      </c>
      <c r="AJ46" s="28" t="s">
        <v>118</v>
      </c>
      <c r="AK46" s="20" t="s">
        <v>98</v>
      </c>
      <c r="AL46" s="33">
        <v>0</v>
      </c>
      <c r="AM46" s="18" t="s">
        <v>156</v>
      </c>
      <c r="AN46" s="31">
        <v>0</v>
      </c>
      <c r="AO46" s="29" t="s">
        <v>103</v>
      </c>
      <c r="AP46" s="18" t="s">
        <v>156</v>
      </c>
      <c r="AQ46" s="18" t="s">
        <v>156</v>
      </c>
      <c r="AR46" s="32">
        <v>0</v>
      </c>
      <c r="AS46" s="27"/>
      <c r="AT46" s="19"/>
      <c r="AU46" s="14"/>
      <c r="AV46" s="43"/>
      <c r="AW46" s="14" t="str">
        <f t="shared" si="18"/>
        <v>LIMA012 PENDIENTE  n/d 4700066284</v>
      </c>
      <c r="AX46" s="14"/>
      <c r="AY46" s="14"/>
      <c r="AZ46" s="14"/>
      <c r="BA46" s="14"/>
      <c r="BB46" s="22"/>
      <c r="BD46" s="94">
        <f t="shared" si="19"/>
        <v>0</v>
      </c>
      <c r="BE46" s="94">
        <f t="shared" si="20"/>
        <v>0</v>
      </c>
      <c r="BF46" s="94">
        <f t="shared" si="21"/>
        <v>0</v>
      </c>
      <c r="BG46" s="93">
        <f t="shared" si="22"/>
        <v>0</v>
      </c>
    </row>
    <row r="47" spans="1:59" ht="14.45" customHeight="1">
      <c r="A47" s="14" t="s">
        <v>426</v>
      </c>
      <c r="B47" s="248" t="s">
        <v>49</v>
      </c>
      <c r="C47" s="11" t="s">
        <v>66</v>
      </c>
      <c r="D47" s="11" t="s">
        <v>61</v>
      </c>
      <c r="E47" s="47" t="s">
        <v>417</v>
      </c>
      <c r="F47" s="11">
        <v>4700066285</v>
      </c>
      <c r="G47" s="14" t="s">
        <v>206</v>
      </c>
      <c r="H47" s="34" t="s">
        <v>142</v>
      </c>
      <c r="I47" s="34" t="s">
        <v>372</v>
      </c>
      <c r="J47" s="42"/>
      <c r="K47" s="11" t="s">
        <v>98</v>
      </c>
      <c r="L47" s="11" t="s">
        <v>288</v>
      </c>
      <c r="M47" s="12">
        <v>0</v>
      </c>
      <c r="N47" s="11" t="s">
        <v>71</v>
      </c>
      <c r="O47" s="141"/>
      <c r="P47" s="141" t="s">
        <v>99</v>
      </c>
      <c r="Q47" s="11" t="s">
        <v>85</v>
      </c>
      <c r="R47" s="141" t="s">
        <v>99</v>
      </c>
      <c r="S47" s="13"/>
      <c r="T47" s="45" t="s">
        <v>145</v>
      </c>
      <c r="U47" s="41" t="s">
        <v>98</v>
      </c>
      <c r="V47" s="16">
        <v>0</v>
      </c>
      <c r="W47" s="17">
        <v>0</v>
      </c>
      <c r="X47" s="36">
        <f t="shared" si="17"/>
        <v>0</v>
      </c>
      <c r="Y47" s="54" t="s">
        <v>316</v>
      </c>
      <c r="Z47" s="54" t="s">
        <v>316</v>
      </c>
      <c r="AA47" s="54" t="s">
        <v>316</v>
      </c>
      <c r="AB47" s="54" t="s">
        <v>316</v>
      </c>
      <c r="AC47" s="24">
        <v>0</v>
      </c>
      <c r="AD47" s="25" t="s">
        <v>90</v>
      </c>
      <c r="AE47" s="21" t="s">
        <v>98</v>
      </c>
      <c r="AF47" s="26">
        <v>0</v>
      </c>
      <c r="AG47" s="23" t="s">
        <v>128</v>
      </c>
      <c r="AH47" s="21" t="s">
        <v>156</v>
      </c>
      <c r="AI47" s="30">
        <v>0</v>
      </c>
      <c r="AJ47" s="28" t="s">
        <v>118</v>
      </c>
      <c r="AK47" s="20" t="s">
        <v>98</v>
      </c>
      <c r="AL47" s="33">
        <v>0</v>
      </c>
      <c r="AM47" s="18" t="s">
        <v>156</v>
      </c>
      <c r="AN47" s="31">
        <v>0</v>
      </c>
      <c r="AO47" s="29" t="s">
        <v>103</v>
      </c>
      <c r="AP47" s="18" t="s">
        <v>156</v>
      </c>
      <c r="AQ47" s="18" t="s">
        <v>156</v>
      </c>
      <c r="AR47" s="32">
        <v>0</v>
      </c>
      <c r="AS47" s="27"/>
      <c r="AT47" s="19"/>
      <c r="AU47" s="14"/>
      <c r="AV47" s="43"/>
      <c r="AW47" s="14" t="str">
        <f t="shared" si="18"/>
        <v>LIMA013 PENDIENTE  n/d 4700066283</v>
      </c>
      <c r="AX47" s="14"/>
      <c r="AY47" s="14"/>
      <c r="AZ47" s="14"/>
      <c r="BA47" s="14"/>
      <c r="BB47" s="22"/>
      <c r="BD47" s="94">
        <f t="shared" si="19"/>
        <v>0</v>
      </c>
      <c r="BE47" s="94">
        <f t="shared" si="20"/>
        <v>0</v>
      </c>
      <c r="BF47" s="94">
        <f t="shared" si="21"/>
        <v>0</v>
      </c>
      <c r="BG47" s="93">
        <f t="shared" si="22"/>
        <v>0</v>
      </c>
    </row>
    <row r="48" spans="1:59" ht="14.45" customHeight="1">
      <c r="A48" s="14" t="s">
        <v>427</v>
      </c>
      <c r="B48" s="248" t="s">
        <v>49</v>
      </c>
      <c r="C48" s="11" t="s">
        <v>66</v>
      </c>
      <c r="D48" s="11" t="s">
        <v>61</v>
      </c>
      <c r="E48" s="47" t="s">
        <v>418</v>
      </c>
      <c r="F48" s="11">
        <v>4700066286</v>
      </c>
      <c r="G48" s="14" t="s">
        <v>206</v>
      </c>
      <c r="H48" s="34" t="s">
        <v>142</v>
      </c>
      <c r="I48" s="34" t="s">
        <v>372</v>
      </c>
      <c r="J48" s="42"/>
      <c r="K48" s="11" t="s">
        <v>98</v>
      </c>
      <c r="L48" s="11" t="s">
        <v>288</v>
      </c>
      <c r="M48" s="12">
        <v>0</v>
      </c>
      <c r="N48" s="11" t="s">
        <v>71</v>
      </c>
      <c r="O48" s="141"/>
      <c r="P48" s="141" t="s">
        <v>99</v>
      </c>
      <c r="Q48" s="11" t="s">
        <v>85</v>
      </c>
      <c r="R48" s="141" t="s">
        <v>99</v>
      </c>
      <c r="S48" s="13"/>
      <c r="T48" s="45" t="s">
        <v>145</v>
      </c>
      <c r="U48" s="41" t="s">
        <v>98</v>
      </c>
      <c r="V48" s="16">
        <v>0</v>
      </c>
      <c r="W48" s="17">
        <v>0</v>
      </c>
      <c r="X48" s="36">
        <f t="shared" si="17"/>
        <v>0</v>
      </c>
      <c r="Y48" s="54" t="s">
        <v>316</v>
      </c>
      <c r="Z48" s="54" t="s">
        <v>316</v>
      </c>
      <c r="AA48" s="54" t="s">
        <v>316</v>
      </c>
      <c r="AB48" s="54" t="s">
        <v>316</v>
      </c>
      <c r="AC48" s="24">
        <v>0</v>
      </c>
      <c r="AD48" s="25" t="s">
        <v>90</v>
      </c>
      <c r="AE48" s="21" t="s">
        <v>98</v>
      </c>
      <c r="AF48" s="26">
        <v>0</v>
      </c>
      <c r="AG48" s="23" t="s">
        <v>128</v>
      </c>
      <c r="AH48" s="21" t="s">
        <v>156</v>
      </c>
      <c r="AI48" s="30">
        <v>0</v>
      </c>
      <c r="AJ48" s="28" t="s">
        <v>118</v>
      </c>
      <c r="AK48" s="20" t="s">
        <v>98</v>
      </c>
      <c r="AL48" s="33">
        <v>0</v>
      </c>
      <c r="AM48" s="18" t="s">
        <v>156</v>
      </c>
      <c r="AN48" s="31">
        <v>0</v>
      </c>
      <c r="AO48" s="29" t="s">
        <v>103</v>
      </c>
      <c r="AP48" s="18" t="s">
        <v>156</v>
      </c>
      <c r="AQ48" s="18" t="s">
        <v>156</v>
      </c>
      <c r="AR48" s="32">
        <v>0</v>
      </c>
      <c r="AS48" s="27"/>
      <c r="AT48" s="19"/>
      <c r="AU48" s="14"/>
      <c r="AV48" s="43"/>
      <c r="AW48" s="14" t="str">
        <f t="shared" si="18"/>
        <v>LIMA014 PENDIENTE  n/d 4700066285</v>
      </c>
      <c r="AX48" s="14"/>
      <c r="AY48" s="14"/>
      <c r="AZ48" s="14"/>
      <c r="BA48" s="14"/>
      <c r="BB48" s="22"/>
      <c r="BD48" s="94">
        <f t="shared" si="19"/>
        <v>0</v>
      </c>
      <c r="BE48" s="94">
        <f t="shared" si="20"/>
        <v>0</v>
      </c>
      <c r="BF48" s="94">
        <f t="shared" si="21"/>
        <v>0</v>
      </c>
      <c r="BG48" s="93">
        <f t="shared" si="22"/>
        <v>0</v>
      </c>
    </row>
    <row r="49" spans="1:59" ht="14.45" customHeight="1">
      <c r="A49" s="14" t="s">
        <v>307</v>
      </c>
      <c r="B49" s="248" t="s">
        <v>49</v>
      </c>
      <c r="C49" s="11" t="s">
        <v>127</v>
      </c>
      <c r="D49" s="11" t="s">
        <v>60</v>
      </c>
      <c r="E49" s="11" t="s">
        <v>333</v>
      </c>
      <c r="F49" s="147">
        <v>4700066290</v>
      </c>
      <c r="G49" s="14" t="s">
        <v>250</v>
      </c>
      <c r="H49" s="34" t="s">
        <v>334</v>
      </c>
      <c r="I49" s="34" t="s">
        <v>372</v>
      </c>
      <c r="J49" s="42"/>
      <c r="K49" s="11" t="s">
        <v>98</v>
      </c>
      <c r="L49" s="11" t="s">
        <v>292</v>
      </c>
      <c r="M49" s="12">
        <v>42000</v>
      </c>
      <c r="N49" s="11" t="s">
        <v>71</v>
      </c>
      <c r="O49" s="141" t="s">
        <v>316</v>
      </c>
      <c r="P49" s="141" t="s">
        <v>99</v>
      </c>
      <c r="Q49" s="11" t="s">
        <v>87</v>
      </c>
      <c r="R49" s="141" t="s">
        <v>99</v>
      </c>
      <c r="S49" s="178"/>
      <c r="T49" s="45" t="s">
        <v>395</v>
      </c>
      <c r="U49" s="41" t="s">
        <v>98</v>
      </c>
      <c r="V49" s="16">
        <v>0</v>
      </c>
      <c r="W49" s="17">
        <v>0</v>
      </c>
      <c r="X49" s="36">
        <f t="shared" si="16"/>
        <v>0</v>
      </c>
      <c r="Y49" s="54" t="s">
        <v>316</v>
      </c>
      <c r="Z49" s="54" t="s">
        <v>316</v>
      </c>
      <c r="AA49" s="54" t="s">
        <v>316</v>
      </c>
      <c r="AB49" s="54" t="s">
        <v>316</v>
      </c>
      <c r="AC49" s="24">
        <v>0</v>
      </c>
      <c r="AD49" s="25" t="s">
        <v>27</v>
      </c>
      <c r="AE49" s="21" t="s">
        <v>98</v>
      </c>
      <c r="AF49" s="26">
        <v>0</v>
      </c>
      <c r="AG49" s="23" t="s">
        <v>128</v>
      </c>
      <c r="AH49" s="21" t="s">
        <v>156</v>
      </c>
      <c r="AI49" s="30">
        <v>0</v>
      </c>
      <c r="AJ49" s="27" t="s">
        <v>103</v>
      </c>
      <c r="AK49" s="21" t="s">
        <v>156</v>
      </c>
      <c r="AL49" s="33">
        <v>0</v>
      </c>
      <c r="AM49" s="18" t="s">
        <v>156</v>
      </c>
      <c r="AN49" s="31">
        <v>0</v>
      </c>
      <c r="AO49" s="29" t="s">
        <v>103</v>
      </c>
      <c r="AP49" s="18" t="s">
        <v>156</v>
      </c>
      <c r="AQ49" s="18" t="s">
        <v>156</v>
      </c>
      <c r="AR49" s="32">
        <v>0</v>
      </c>
      <c r="AS49" s="27"/>
      <c r="AT49" s="19"/>
      <c r="AU49" s="14"/>
      <c r="AV49" s="43"/>
      <c r="AW49" s="14" t="str">
        <f t="shared" ref="AW49:AW73" si="23">+E49&amp;" "&amp;K49&amp;" "&amp;" "&amp;Z49&amp;" "&amp;F49</f>
        <v>BERRY001 PENDIENTE  n/d 4700066290</v>
      </c>
      <c r="AX49" s="14"/>
      <c r="AY49" s="14"/>
      <c r="AZ49" s="14"/>
      <c r="BA49" s="14"/>
      <c r="BB49" s="22"/>
      <c r="BD49" s="94">
        <f t="shared" si="8"/>
        <v>882000</v>
      </c>
      <c r="BE49" s="94">
        <f t="shared" si="9"/>
        <v>141120</v>
      </c>
      <c r="BF49" s="94">
        <f t="shared" si="10"/>
        <v>7056</v>
      </c>
      <c r="BG49" s="93">
        <f t="shared" si="11"/>
        <v>148176</v>
      </c>
    </row>
    <row r="50" spans="1:59" ht="14.45" customHeight="1">
      <c r="A50" s="14"/>
      <c r="B50" s="248" t="s">
        <v>49</v>
      </c>
      <c r="C50" s="11" t="s">
        <v>127</v>
      </c>
      <c r="D50" s="11" t="s">
        <v>60</v>
      </c>
      <c r="E50" s="11" t="s">
        <v>249</v>
      </c>
      <c r="F50" s="147" t="s">
        <v>305</v>
      </c>
      <c r="G50" s="14" t="s">
        <v>250</v>
      </c>
      <c r="H50" s="34" t="s">
        <v>123</v>
      </c>
      <c r="I50" s="34" t="s">
        <v>372</v>
      </c>
      <c r="J50" s="42"/>
      <c r="K50" s="11" t="s">
        <v>98</v>
      </c>
      <c r="L50" s="11" t="s">
        <v>292</v>
      </c>
      <c r="M50" s="12">
        <v>42000</v>
      </c>
      <c r="N50" s="11" t="s">
        <v>71</v>
      </c>
      <c r="O50" s="141" t="s">
        <v>316</v>
      </c>
      <c r="P50" s="141" t="s">
        <v>99</v>
      </c>
      <c r="Q50" s="11" t="s">
        <v>87</v>
      </c>
      <c r="R50" s="141" t="s">
        <v>99</v>
      </c>
      <c r="S50" s="178" t="s">
        <v>352</v>
      </c>
      <c r="T50" s="45" t="s">
        <v>251</v>
      </c>
      <c r="U50" s="41" t="s">
        <v>98</v>
      </c>
      <c r="V50" s="16">
        <v>0</v>
      </c>
      <c r="W50" s="17">
        <v>0</v>
      </c>
      <c r="X50" s="36">
        <f t="shared" si="16"/>
        <v>0</v>
      </c>
      <c r="Y50" s="54" t="s">
        <v>316</v>
      </c>
      <c r="Z50" s="54" t="s">
        <v>316</v>
      </c>
      <c r="AA50" s="54" t="s">
        <v>316</v>
      </c>
      <c r="AB50" s="54" t="s">
        <v>316</v>
      </c>
      <c r="AC50" s="24">
        <v>0</v>
      </c>
      <c r="AD50" s="25" t="s">
        <v>27</v>
      </c>
      <c r="AE50" s="21" t="s">
        <v>98</v>
      </c>
      <c r="AF50" s="26">
        <v>0</v>
      </c>
      <c r="AG50" s="23" t="s">
        <v>128</v>
      </c>
      <c r="AH50" s="21" t="s">
        <v>156</v>
      </c>
      <c r="AI50" s="30">
        <v>0</v>
      </c>
      <c r="AJ50" s="27" t="s">
        <v>103</v>
      </c>
      <c r="AK50" s="21" t="s">
        <v>156</v>
      </c>
      <c r="AL50" s="33">
        <v>0</v>
      </c>
      <c r="AM50" s="18" t="s">
        <v>156</v>
      </c>
      <c r="AN50" s="31">
        <v>0</v>
      </c>
      <c r="AO50" s="29" t="s">
        <v>103</v>
      </c>
      <c r="AP50" s="18" t="s">
        <v>156</v>
      </c>
      <c r="AQ50" s="18" t="s">
        <v>156</v>
      </c>
      <c r="AR50" s="32">
        <v>0</v>
      </c>
      <c r="AS50" s="27"/>
      <c r="AT50" s="19"/>
      <c r="AU50" s="14"/>
      <c r="AV50" s="43"/>
      <c r="AW50" s="14" t="str">
        <f t="shared" si="23"/>
        <v>PLASTUBE001 PENDIENTE  n/d 4700065067, 4700065069, 4700065071</v>
      </c>
      <c r="AX50" s="14"/>
      <c r="AY50" s="14"/>
      <c r="AZ50" s="14"/>
      <c r="BA50" s="14"/>
      <c r="BB50" s="22"/>
      <c r="BD50" s="94">
        <f t="shared" si="8"/>
        <v>882000</v>
      </c>
      <c r="BE50" s="94">
        <f t="shared" si="9"/>
        <v>141120</v>
      </c>
      <c r="BF50" s="94">
        <f t="shared" si="10"/>
        <v>7056</v>
      </c>
      <c r="BG50" s="93">
        <f t="shared" si="11"/>
        <v>148176</v>
      </c>
    </row>
    <row r="51" spans="1:59" ht="14.45" customHeight="1">
      <c r="A51" s="14" t="s">
        <v>307</v>
      </c>
      <c r="B51" s="248" t="s">
        <v>49</v>
      </c>
      <c r="C51" s="11" t="s">
        <v>127</v>
      </c>
      <c r="D51" s="11" t="s">
        <v>60</v>
      </c>
      <c r="E51" s="11" t="s">
        <v>306</v>
      </c>
      <c r="F51" s="147">
        <v>4700066052</v>
      </c>
      <c r="G51" s="14" t="s">
        <v>98</v>
      </c>
      <c r="H51" s="34"/>
      <c r="I51" s="34" t="s">
        <v>372</v>
      </c>
      <c r="J51" s="42"/>
      <c r="K51" s="11" t="s">
        <v>98</v>
      </c>
      <c r="L51" s="11" t="s">
        <v>292</v>
      </c>
      <c r="M51" s="12">
        <v>0</v>
      </c>
      <c r="N51" s="11" t="s">
        <v>71</v>
      </c>
      <c r="O51" s="141" t="s">
        <v>316</v>
      </c>
      <c r="P51" s="141" t="s">
        <v>99</v>
      </c>
      <c r="Q51" s="11" t="s">
        <v>87</v>
      </c>
      <c r="R51" s="141" t="s">
        <v>99</v>
      </c>
      <c r="S51" s="178"/>
      <c r="T51" s="45" t="s">
        <v>251</v>
      </c>
      <c r="U51" s="41" t="s">
        <v>98</v>
      </c>
      <c r="V51" s="16">
        <v>0</v>
      </c>
      <c r="W51" s="17">
        <v>0</v>
      </c>
      <c r="X51" s="36">
        <f t="shared" si="16"/>
        <v>0</v>
      </c>
      <c r="Y51" s="54" t="s">
        <v>316</v>
      </c>
      <c r="Z51" s="54" t="s">
        <v>316</v>
      </c>
      <c r="AA51" s="54" t="s">
        <v>316</v>
      </c>
      <c r="AB51" s="54" t="s">
        <v>316</v>
      </c>
      <c r="AC51" s="24">
        <v>0</v>
      </c>
      <c r="AD51" s="25" t="s">
        <v>27</v>
      </c>
      <c r="AE51" s="21" t="s">
        <v>98</v>
      </c>
      <c r="AF51" s="26">
        <v>0</v>
      </c>
      <c r="AG51" s="23" t="s">
        <v>128</v>
      </c>
      <c r="AH51" s="21" t="s">
        <v>156</v>
      </c>
      <c r="AI51" s="30">
        <v>0</v>
      </c>
      <c r="AJ51" s="27" t="s">
        <v>103</v>
      </c>
      <c r="AK51" s="21" t="s">
        <v>156</v>
      </c>
      <c r="AL51" s="33">
        <v>0</v>
      </c>
      <c r="AM51" s="18" t="s">
        <v>156</v>
      </c>
      <c r="AN51" s="31">
        <v>0</v>
      </c>
      <c r="AO51" s="29" t="s">
        <v>103</v>
      </c>
      <c r="AP51" s="18" t="s">
        <v>156</v>
      </c>
      <c r="AQ51" s="18" t="s">
        <v>156</v>
      </c>
      <c r="AR51" s="32">
        <v>0</v>
      </c>
      <c r="AS51" s="27"/>
      <c r="AT51" s="19"/>
      <c r="AU51" s="14"/>
      <c r="AV51" s="43"/>
      <c r="AW51" s="14" t="str">
        <f t="shared" si="23"/>
        <v>LOWENSTEIN001 PENDIENTE  n/d 4700066052</v>
      </c>
      <c r="AX51" s="14"/>
      <c r="AY51" s="14"/>
      <c r="AZ51" s="14"/>
      <c r="BA51" s="14"/>
      <c r="BB51" s="22"/>
      <c r="BD51" s="94">
        <f t="shared" si="8"/>
        <v>0</v>
      </c>
      <c r="BE51" s="94">
        <f t="shared" si="9"/>
        <v>0</v>
      </c>
      <c r="BF51" s="94">
        <f t="shared" si="10"/>
        <v>0</v>
      </c>
      <c r="BG51" s="93">
        <f t="shared" si="11"/>
        <v>0</v>
      </c>
    </row>
    <row r="52" spans="1:59" ht="14.45" customHeight="1">
      <c r="A52" s="14"/>
      <c r="B52" s="248" t="s">
        <v>49</v>
      </c>
      <c r="C52" s="11" t="s">
        <v>127</v>
      </c>
      <c r="D52" s="11" t="s">
        <v>60</v>
      </c>
      <c r="E52" s="11" t="s">
        <v>308</v>
      </c>
      <c r="F52" s="147">
        <v>4700065951</v>
      </c>
      <c r="G52" s="14" t="s">
        <v>98</v>
      </c>
      <c r="H52" s="34"/>
      <c r="I52" s="34" t="s">
        <v>372</v>
      </c>
      <c r="J52" s="42"/>
      <c r="K52" s="11" t="s">
        <v>98</v>
      </c>
      <c r="L52" s="11" t="s">
        <v>292</v>
      </c>
      <c r="M52" s="12">
        <v>0</v>
      </c>
      <c r="N52" s="11" t="s">
        <v>71</v>
      </c>
      <c r="O52" s="141" t="s">
        <v>316</v>
      </c>
      <c r="P52" s="141" t="s">
        <v>99</v>
      </c>
      <c r="Q52" s="11" t="s">
        <v>87</v>
      </c>
      <c r="R52" s="141" t="s">
        <v>99</v>
      </c>
      <c r="S52" s="178"/>
      <c r="T52" s="45" t="s">
        <v>159</v>
      </c>
      <c r="U52" s="41" t="s">
        <v>98</v>
      </c>
      <c r="V52" s="16">
        <v>0</v>
      </c>
      <c r="W52" s="17">
        <v>0</v>
      </c>
      <c r="X52" s="36">
        <f t="shared" si="16"/>
        <v>0</v>
      </c>
      <c r="Y52" s="54" t="s">
        <v>316</v>
      </c>
      <c r="Z52" s="54" t="s">
        <v>316</v>
      </c>
      <c r="AA52" s="54" t="s">
        <v>316</v>
      </c>
      <c r="AB52" s="54" t="s">
        <v>316</v>
      </c>
      <c r="AC52" s="24">
        <v>0</v>
      </c>
      <c r="AD52" s="25" t="s">
        <v>27</v>
      </c>
      <c r="AE52" s="21" t="s">
        <v>98</v>
      </c>
      <c r="AF52" s="26">
        <v>0</v>
      </c>
      <c r="AG52" s="23" t="s">
        <v>128</v>
      </c>
      <c r="AH52" s="21" t="s">
        <v>156</v>
      </c>
      <c r="AI52" s="30">
        <v>0</v>
      </c>
      <c r="AJ52" s="27" t="s">
        <v>103</v>
      </c>
      <c r="AK52" s="21" t="s">
        <v>156</v>
      </c>
      <c r="AL52" s="33">
        <v>0</v>
      </c>
      <c r="AM52" s="18" t="s">
        <v>156</v>
      </c>
      <c r="AN52" s="31">
        <v>0</v>
      </c>
      <c r="AO52" s="29" t="s">
        <v>103</v>
      </c>
      <c r="AP52" s="18" t="s">
        <v>156</v>
      </c>
      <c r="AQ52" s="18" t="s">
        <v>156</v>
      </c>
      <c r="AR52" s="32">
        <v>0</v>
      </c>
      <c r="AS52" s="27"/>
      <c r="AT52" s="19"/>
      <c r="AU52" s="14"/>
      <c r="AV52" s="43"/>
      <c r="AW52" s="14" t="str">
        <f t="shared" si="23"/>
        <v>GIVAUDAN001 PENDIENTE  n/d 4700065951</v>
      </c>
      <c r="AX52" s="14"/>
      <c r="AY52" s="14"/>
      <c r="AZ52" s="14"/>
      <c r="BA52" s="14"/>
      <c r="BB52" s="22"/>
      <c r="BD52" s="94">
        <f t="shared" si="8"/>
        <v>0</v>
      </c>
      <c r="BE52" s="94">
        <f t="shared" si="9"/>
        <v>0</v>
      </c>
      <c r="BF52" s="94">
        <f t="shared" si="10"/>
        <v>0</v>
      </c>
      <c r="BG52" s="93">
        <f t="shared" si="11"/>
        <v>0</v>
      </c>
    </row>
    <row r="53" spans="1:59" ht="14.45" customHeight="1">
      <c r="A53" s="14"/>
      <c r="B53" s="248" t="s">
        <v>49</v>
      </c>
      <c r="C53" s="11" t="s">
        <v>65</v>
      </c>
      <c r="D53" s="11" t="s">
        <v>60</v>
      </c>
      <c r="E53" s="11" t="s">
        <v>383</v>
      </c>
      <c r="F53" s="11">
        <v>4700065401</v>
      </c>
      <c r="G53" s="11" t="s">
        <v>384</v>
      </c>
      <c r="H53" s="34" t="s">
        <v>124</v>
      </c>
      <c r="I53" s="34" t="s">
        <v>372</v>
      </c>
      <c r="J53" s="42" t="s">
        <v>431</v>
      </c>
      <c r="K53" s="11">
        <v>1</v>
      </c>
      <c r="L53" s="11" t="s">
        <v>385</v>
      </c>
      <c r="M53" s="12">
        <v>47040</v>
      </c>
      <c r="N53" s="11" t="s">
        <v>72</v>
      </c>
      <c r="O53" s="141">
        <v>45646</v>
      </c>
      <c r="P53" s="141">
        <v>45691</v>
      </c>
      <c r="Q53" s="11" t="s">
        <v>73</v>
      </c>
      <c r="R53" s="141">
        <v>45694</v>
      </c>
      <c r="S53" s="11"/>
      <c r="T53" s="15" t="s">
        <v>34</v>
      </c>
      <c r="U53" s="41" t="s">
        <v>156</v>
      </c>
      <c r="V53" s="16">
        <v>0</v>
      </c>
      <c r="W53" s="17">
        <v>0</v>
      </c>
      <c r="X53" s="36">
        <f t="shared" ref="X53:X71" si="24">V53+W53</f>
        <v>0</v>
      </c>
      <c r="Y53" s="54">
        <v>3921</v>
      </c>
      <c r="Z53" s="54">
        <v>5002359</v>
      </c>
      <c r="AA53" s="54"/>
      <c r="AB53" s="54">
        <v>45693</v>
      </c>
      <c r="AC53" s="24">
        <v>996055</v>
      </c>
      <c r="AD53" s="25" t="s">
        <v>90</v>
      </c>
      <c r="AE53" s="21" t="s">
        <v>98</v>
      </c>
      <c r="AF53" s="26">
        <v>0</v>
      </c>
      <c r="AG53" s="23" t="s">
        <v>128</v>
      </c>
      <c r="AH53" s="21" t="s">
        <v>156</v>
      </c>
      <c r="AI53" s="30">
        <v>0</v>
      </c>
      <c r="AJ53" s="28" t="s">
        <v>118</v>
      </c>
      <c r="AK53" s="18" t="s">
        <v>98</v>
      </c>
      <c r="AL53" s="33">
        <v>0</v>
      </c>
      <c r="AM53" s="18" t="s">
        <v>156</v>
      </c>
      <c r="AN53" s="31">
        <v>0</v>
      </c>
      <c r="AO53" s="29" t="s">
        <v>103</v>
      </c>
      <c r="AP53" s="18" t="s">
        <v>156</v>
      </c>
      <c r="AQ53" s="18" t="s">
        <v>156</v>
      </c>
      <c r="AR53" s="32">
        <v>0</v>
      </c>
      <c r="AS53" s="27"/>
      <c r="AT53" s="19"/>
      <c r="AU53" s="14"/>
      <c r="AV53" s="43"/>
      <c r="AW53" s="14" t="str">
        <f t="shared" ref="AW53:AW71" si="25">+E53&amp;" "&amp;K53&amp;" "&amp;" "&amp;Z53&amp;" "&amp;F53</f>
        <v>COMETECH001 1  5002359 4700065401</v>
      </c>
      <c r="AX53" s="14"/>
      <c r="AY53" s="14"/>
      <c r="AZ53" s="14"/>
      <c r="BA53" s="14"/>
      <c r="BB53" s="22"/>
      <c r="BD53" s="94">
        <f t="shared" ref="BD53:BD71" si="26">+M53*$BD$1</f>
        <v>987840</v>
      </c>
      <c r="BE53" s="94">
        <f t="shared" ref="BE53:BE71" si="27">+BD53*0.16</f>
        <v>158054.39999999999</v>
      </c>
      <c r="BF53" s="94">
        <f>+BD53*0.008</f>
        <v>7902.72</v>
      </c>
      <c r="BG53" s="93">
        <f t="shared" ref="BG53:BG67" si="28">+BF53+BE53</f>
        <v>165957.12</v>
      </c>
    </row>
    <row r="54" spans="1:59" ht="15" customHeight="1">
      <c r="A54" s="14"/>
      <c r="B54" s="248" t="s">
        <v>49</v>
      </c>
      <c r="C54" s="63" t="s">
        <v>65</v>
      </c>
      <c r="D54" s="11" t="s">
        <v>97</v>
      </c>
      <c r="E54" s="11" t="s">
        <v>276</v>
      </c>
      <c r="F54" s="63" t="s">
        <v>157</v>
      </c>
      <c r="G54" s="11" t="s">
        <v>116</v>
      </c>
      <c r="H54" s="34" t="s">
        <v>121</v>
      </c>
      <c r="I54" s="34" t="s">
        <v>372</v>
      </c>
      <c r="J54" s="42" t="s">
        <v>330</v>
      </c>
      <c r="K54" s="63">
        <v>10000054</v>
      </c>
      <c r="L54" s="63" t="s">
        <v>291</v>
      </c>
      <c r="M54" s="64">
        <v>164146.66</v>
      </c>
      <c r="N54" s="11" t="s">
        <v>71</v>
      </c>
      <c r="O54" s="140">
        <v>45672</v>
      </c>
      <c r="P54" s="141">
        <v>45698</v>
      </c>
      <c r="Q54" s="11" t="s">
        <v>76</v>
      </c>
      <c r="R54" s="141" t="s">
        <v>99</v>
      </c>
      <c r="S54" s="11" t="s">
        <v>412</v>
      </c>
      <c r="T54" s="15" t="s">
        <v>34</v>
      </c>
      <c r="U54" s="41" t="s">
        <v>156</v>
      </c>
      <c r="V54" s="16">
        <v>0</v>
      </c>
      <c r="W54" s="17">
        <v>0</v>
      </c>
      <c r="X54" s="36">
        <f t="shared" si="24"/>
        <v>0</v>
      </c>
      <c r="Y54" s="54" t="s">
        <v>316</v>
      </c>
      <c r="Z54" s="54" t="s">
        <v>316</v>
      </c>
      <c r="AA54" s="54" t="s">
        <v>316</v>
      </c>
      <c r="AB54" s="54" t="s">
        <v>316</v>
      </c>
      <c r="AC54" s="24">
        <v>0</v>
      </c>
      <c r="AD54" s="25" t="s">
        <v>90</v>
      </c>
      <c r="AE54" s="21" t="s">
        <v>98</v>
      </c>
      <c r="AF54" s="26">
        <v>0</v>
      </c>
      <c r="AG54" s="23" t="s">
        <v>128</v>
      </c>
      <c r="AH54" s="21" t="s">
        <v>156</v>
      </c>
      <c r="AI54" s="30">
        <v>0</v>
      </c>
      <c r="AJ54" s="28" t="s">
        <v>118</v>
      </c>
      <c r="AK54" s="18" t="s">
        <v>98</v>
      </c>
      <c r="AL54" s="33">
        <v>0</v>
      </c>
      <c r="AM54" s="18" t="s">
        <v>156</v>
      </c>
      <c r="AN54" s="31">
        <v>0</v>
      </c>
      <c r="AO54" s="29" t="s">
        <v>103</v>
      </c>
      <c r="AP54" s="18" t="s">
        <v>156</v>
      </c>
      <c r="AQ54" s="18" t="s">
        <v>156</v>
      </c>
      <c r="AR54" s="32">
        <v>0</v>
      </c>
      <c r="AS54" s="27"/>
      <c r="AT54" s="19"/>
      <c r="AU54" s="14"/>
      <c r="AV54" s="43"/>
      <c r="AW54" s="14" t="str">
        <f t="shared" si="25"/>
        <v>B&amp;BPF001 10000054  n/d N/D</v>
      </c>
      <c r="AX54" s="14"/>
      <c r="AY54" s="14"/>
      <c r="AZ54" s="14"/>
      <c r="BA54" s="14"/>
      <c r="BB54" s="22" t="str">
        <f t="shared" ref="BB54:BB61" si="29">+F54</f>
        <v>N/D</v>
      </c>
      <c r="BD54" s="94">
        <f t="shared" si="26"/>
        <v>3447079.86</v>
      </c>
      <c r="BE54" s="94">
        <f t="shared" si="27"/>
        <v>551532.77760000003</v>
      </c>
      <c r="BF54" s="94">
        <f>+BD54*0.008</f>
        <v>27576.638879999999</v>
      </c>
      <c r="BG54" s="93">
        <f t="shared" si="28"/>
        <v>579109.41648000001</v>
      </c>
    </row>
    <row r="55" spans="1:59" ht="14.45" customHeight="1">
      <c r="A55" s="14"/>
      <c r="B55" s="248" t="s">
        <v>49</v>
      </c>
      <c r="C55" s="11" t="s">
        <v>65</v>
      </c>
      <c r="D55" s="11" t="s">
        <v>60</v>
      </c>
      <c r="E55" s="11" t="s">
        <v>269</v>
      </c>
      <c r="F55" s="11">
        <v>4700065458</v>
      </c>
      <c r="G55" s="11" t="s">
        <v>115</v>
      </c>
      <c r="H55" s="34" t="s">
        <v>121</v>
      </c>
      <c r="I55" s="34" t="s">
        <v>372</v>
      </c>
      <c r="J55" s="11" t="s">
        <v>434</v>
      </c>
      <c r="K55" s="11" t="s">
        <v>331</v>
      </c>
      <c r="L55" s="11" t="s">
        <v>292</v>
      </c>
      <c r="M55" s="12">
        <v>51800</v>
      </c>
      <c r="N55" s="11" t="s">
        <v>72</v>
      </c>
      <c r="O55" s="141">
        <v>45682</v>
      </c>
      <c r="P55" s="141">
        <v>45704</v>
      </c>
      <c r="Q55" s="11" t="s">
        <v>76</v>
      </c>
      <c r="R55" s="141" t="s">
        <v>99</v>
      </c>
      <c r="S55" s="11" t="s">
        <v>398</v>
      </c>
      <c r="T55" s="15" t="s">
        <v>146</v>
      </c>
      <c r="U55" s="41" t="s">
        <v>98</v>
      </c>
      <c r="V55" s="16">
        <v>0</v>
      </c>
      <c r="W55" s="17">
        <v>0</v>
      </c>
      <c r="X55" s="36">
        <f t="shared" si="24"/>
        <v>0</v>
      </c>
      <c r="Y55" s="54" t="s">
        <v>316</v>
      </c>
      <c r="Z55" s="54" t="s">
        <v>316</v>
      </c>
      <c r="AA55" s="54" t="s">
        <v>316</v>
      </c>
      <c r="AB55" s="54" t="s">
        <v>316</v>
      </c>
      <c r="AC55" s="24">
        <v>0</v>
      </c>
      <c r="AD55" s="25" t="s">
        <v>90</v>
      </c>
      <c r="AE55" s="21" t="s">
        <v>98</v>
      </c>
      <c r="AF55" s="26">
        <v>0</v>
      </c>
      <c r="AG55" s="23" t="s">
        <v>128</v>
      </c>
      <c r="AH55" s="21" t="s">
        <v>156</v>
      </c>
      <c r="AI55" s="30">
        <v>0</v>
      </c>
      <c r="AJ55" s="28" t="s">
        <v>118</v>
      </c>
      <c r="AK55" s="18" t="s">
        <v>98</v>
      </c>
      <c r="AL55" s="33">
        <v>0</v>
      </c>
      <c r="AM55" s="18" t="s">
        <v>156</v>
      </c>
      <c r="AN55" s="31">
        <v>0</v>
      </c>
      <c r="AO55" s="29" t="s">
        <v>103</v>
      </c>
      <c r="AP55" s="18" t="s">
        <v>156</v>
      </c>
      <c r="AQ55" s="18" t="s">
        <v>156</v>
      </c>
      <c r="AR55" s="32">
        <v>0</v>
      </c>
      <c r="AS55" s="27"/>
      <c r="AT55" s="19"/>
      <c r="AU55" s="14"/>
      <c r="AV55" s="43"/>
      <c r="AW55" s="14" t="str">
        <f t="shared" si="25"/>
        <v>ERCA001 V2-40   n/d 4700065458</v>
      </c>
      <c r="AX55" s="14"/>
      <c r="AY55" s="14"/>
      <c r="AZ55" s="14"/>
      <c r="BA55" s="14"/>
      <c r="BB55" s="22">
        <f t="shared" si="29"/>
        <v>4700065458</v>
      </c>
      <c r="BD55" s="94">
        <f t="shared" si="26"/>
        <v>1087800</v>
      </c>
      <c r="BE55" s="94">
        <f t="shared" si="27"/>
        <v>174048</v>
      </c>
      <c r="BF55" s="94">
        <f>+BD55*0.0058</f>
        <v>6309.24</v>
      </c>
      <c r="BG55" s="93">
        <f t="shared" si="28"/>
        <v>180357.24</v>
      </c>
    </row>
    <row r="56" spans="1:59" ht="14.45" customHeight="1">
      <c r="A56" s="14"/>
      <c r="B56" s="248" t="s">
        <v>49</v>
      </c>
      <c r="C56" s="11" t="s">
        <v>65</v>
      </c>
      <c r="D56" s="11" t="s">
        <v>61</v>
      </c>
      <c r="E56" s="11" t="s">
        <v>438</v>
      </c>
      <c r="F56" s="11"/>
      <c r="G56" s="11" t="s">
        <v>439</v>
      </c>
      <c r="H56" s="34" t="s">
        <v>121</v>
      </c>
      <c r="I56" s="34" t="s">
        <v>372</v>
      </c>
      <c r="J56" s="42" t="s">
        <v>440</v>
      </c>
      <c r="K56" s="11" t="s">
        <v>98</v>
      </c>
      <c r="L56" s="11" t="s">
        <v>288</v>
      </c>
      <c r="M56" s="12">
        <v>0</v>
      </c>
      <c r="N56" s="11" t="s">
        <v>71</v>
      </c>
      <c r="O56" s="141">
        <v>45704</v>
      </c>
      <c r="P56" s="141">
        <v>45712</v>
      </c>
      <c r="Q56" s="11" t="s">
        <v>85</v>
      </c>
      <c r="R56" s="141" t="s">
        <v>99</v>
      </c>
      <c r="S56" s="11"/>
      <c r="T56" s="15" t="s">
        <v>144</v>
      </c>
      <c r="U56" s="41" t="s">
        <v>98</v>
      </c>
      <c r="V56" s="16">
        <v>0</v>
      </c>
      <c r="W56" s="17">
        <v>0</v>
      </c>
      <c r="X56" s="36">
        <f t="shared" si="24"/>
        <v>0</v>
      </c>
      <c r="Y56" s="54" t="s">
        <v>316</v>
      </c>
      <c r="Z56" s="54" t="s">
        <v>316</v>
      </c>
      <c r="AA56" s="54" t="s">
        <v>316</v>
      </c>
      <c r="AB56" s="54" t="s">
        <v>316</v>
      </c>
      <c r="AC56" s="24">
        <v>0</v>
      </c>
      <c r="AD56" s="25" t="s">
        <v>90</v>
      </c>
      <c r="AE56" s="21" t="s">
        <v>98</v>
      </c>
      <c r="AF56" s="26">
        <v>0</v>
      </c>
      <c r="AG56" s="23" t="s">
        <v>128</v>
      </c>
      <c r="AH56" s="21" t="s">
        <v>156</v>
      </c>
      <c r="AI56" s="30">
        <v>0</v>
      </c>
      <c r="AJ56" s="28" t="s">
        <v>118</v>
      </c>
      <c r="AK56" s="18" t="s">
        <v>98</v>
      </c>
      <c r="AL56" s="33">
        <v>0</v>
      </c>
      <c r="AM56" s="18" t="s">
        <v>156</v>
      </c>
      <c r="AN56" s="31">
        <v>0</v>
      </c>
      <c r="AO56" s="29" t="s">
        <v>103</v>
      </c>
      <c r="AP56" s="18" t="s">
        <v>156</v>
      </c>
      <c r="AQ56" s="18" t="s">
        <v>156</v>
      </c>
      <c r="AR56" s="32">
        <v>0</v>
      </c>
      <c r="AS56" s="27"/>
      <c r="AT56" s="19"/>
      <c r="AU56" s="14"/>
      <c r="AV56" s="43"/>
      <c r="AW56" s="14" t="str">
        <f t="shared" si="25"/>
        <v xml:space="preserve">ELEMENT001  PENDIENTE  n/d </v>
      </c>
      <c r="AX56" s="14"/>
      <c r="AY56" s="14"/>
      <c r="AZ56" s="14"/>
      <c r="BA56" s="14"/>
      <c r="BB56" s="22">
        <f t="shared" si="29"/>
        <v>0</v>
      </c>
      <c r="BD56" s="94">
        <f t="shared" si="26"/>
        <v>0</v>
      </c>
      <c r="BE56" s="94">
        <f t="shared" si="27"/>
        <v>0</v>
      </c>
      <c r="BF56" s="94">
        <f>+BD56*0.158</f>
        <v>0</v>
      </c>
      <c r="BG56" s="93">
        <f t="shared" si="28"/>
        <v>0</v>
      </c>
    </row>
    <row r="57" spans="1:59" ht="14.45" customHeight="1">
      <c r="A57" s="14"/>
      <c r="B57" s="248" t="s">
        <v>49</v>
      </c>
      <c r="C57" s="11" t="s">
        <v>65</v>
      </c>
      <c r="D57" s="11" t="s">
        <v>61</v>
      </c>
      <c r="E57" s="11" t="s">
        <v>235</v>
      </c>
      <c r="F57" s="11">
        <v>4700063014</v>
      </c>
      <c r="G57" s="11" t="s">
        <v>120</v>
      </c>
      <c r="H57" s="34" t="s">
        <v>121</v>
      </c>
      <c r="I57" s="34" t="s">
        <v>372</v>
      </c>
      <c r="J57" s="42" t="s">
        <v>236</v>
      </c>
      <c r="K57" s="11">
        <v>43777</v>
      </c>
      <c r="L57" s="11" t="s">
        <v>291</v>
      </c>
      <c r="M57" s="12">
        <v>28447.4</v>
      </c>
      <c r="N57" s="11" t="s">
        <v>71</v>
      </c>
      <c r="O57" s="141">
        <v>45660</v>
      </c>
      <c r="P57" s="141">
        <v>45709</v>
      </c>
      <c r="Q57" s="11" t="s">
        <v>76</v>
      </c>
      <c r="R57" s="141" t="s">
        <v>99</v>
      </c>
      <c r="S57" s="11" t="s">
        <v>397</v>
      </c>
      <c r="T57" s="15" t="s">
        <v>34</v>
      </c>
      <c r="U57" s="41" t="s">
        <v>156</v>
      </c>
      <c r="V57" s="16">
        <v>0</v>
      </c>
      <c r="W57" s="17">
        <v>0</v>
      </c>
      <c r="X57" s="36">
        <f t="shared" si="24"/>
        <v>0</v>
      </c>
      <c r="Y57" s="54" t="s">
        <v>316</v>
      </c>
      <c r="Z57" s="54" t="s">
        <v>316</v>
      </c>
      <c r="AA57" s="54" t="s">
        <v>316</v>
      </c>
      <c r="AB57" s="54" t="s">
        <v>316</v>
      </c>
      <c r="AC57" s="24">
        <v>0</v>
      </c>
      <c r="AD57" s="25" t="s">
        <v>90</v>
      </c>
      <c r="AE57" s="21" t="s">
        <v>98</v>
      </c>
      <c r="AF57" s="26">
        <v>0</v>
      </c>
      <c r="AG57" s="23" t="s">
        <v>128</v>
      </c>
      <c r="AH57" s="21" t="s">
        <v>156</v>
      </c>
      <c r="AI57" s="30">
        <v>0</v>
      </c>
      <c r="AJ57" s="28" t="s">
        <v>118</v>
      </c>
      <c r="AK57" s="18" t="s">
        <v>98</v>
      </c>
      <c r="AL57" s="33">
        <v>0</v>
      </c>
      <c r="AM57" s="18" t="s">
        <v>156</v>
      </c>
      <c r="AN57" s="31">
        <v>0</v>
      </c>
      <c r="AO57" s="29" t="s">
        <v>103</v>
      </c>
      <c r="AP57" s="18" t="s">
        <v>156</v>
      </c>
      <c r="AQ57" s="18" t="s">
        <v>156</v>
      </c>
      <c r="AR57" s="32">
        <v>0</v>
      </c>
      <c r="AS57" s="27"/>
      <c r="AT57" s="19"/>
      <c r="AU57" s="14"/>
      <c r="AV57" s="43"/>
      <c r="AW57" s="14" t="str">
        <f t="shared" si="25"/>
        <v>SAVIRAM002  43777  n/d 4700063014</v>
      </c>
      <c r="AX57" s="14"/>
      <c r="AY57" s="14"/>
      <c r="AZ57" s="14"/>
      <c r="BA57" s="14"/>
      <c r="BB57" s="22">
        <f t="shared" si="29"/>
        <v>4700063014</v>
      </c>
      <c r="BD57" s="94">
        <f t="shared" si="26"/>
        <v>597395.4</v>
      </c>
      <c r="BE57" s="94">
        <f t="shared" si="27"/>
        <v>95583.26400000001</v>
      </c>
      <c r="BF57" s="94">
        <f>+BD57*0.158</f>
        <v>94388.473200000008</v>
      </c>
      <c r="BG57" s="93">
        <f t="shared" si="28"/>
        <v>189971.73720000003</v>
      </c>
    </row>
    <row r="58" spans="1:59" ht="14.45" customHeight="1">
      <c r="A58" s="14"/>
      <c r="B58" s="248" t="s">
        <v>49</v>
      </c>
      <c r="C58" s="11" t="s">
        <v>65</v>
      </c>
      <c r="D58" s="11" t="s">
        <v>61</v>
      </c>
      <c r="E58" s="11" t="s">
        <v>237</v>
      </c>
      <c r="F58" s="11">
        <v>4700062436</v>
      </c>
      <c r="G58" s="11" t="s">
        <v>120</v>
      </c>
      <c r="H58" s="34" t="s">
        <v>121</v>
      </c>
      <c r="I58" s="34" t="s">
        <v>372</v>
      </c>
      <c r="J58" s="42" t="s">
        <v>238</v>
      </c>
      <c r="K58" s="11">
        <v>43781</v>
      </c>
      <c r="L58" s="11" t="s">
        <v>291</v>
      </c>
      <c r="M58" s="12">
        <v>22323.27</v>
      </c>
      <c r="N58" s="11" t="s">
        <v>71</v>
      </c>
      <c r="O58" s="141">
        <v>45660</v>
      </c>
      <c r="P58" s="141">
        <v>45709</v>
      </c>
      <c r="Q58" s="11" t="s">
        <v>76</v>
      </c>
      <c r="R58" s="141" t="s">
        <v>99</v>
      </c>
      <c r="S58" s="11" t="s">
        <v>397</v>
      </c>
      <c r="T58" s="15" t="s">
        <v>34</v>
      </c>
      <c r="U58" s="41" t="s">
        <v>156</v>
      </c>
      <c r="V58" s="16">
        <v>0</v>
      </c>
      <c r="W58" s="17">
        <v>0</v>
      </c>
      <c r="X58" s="36">
        <f t="shared" si="24"/>
        <v>0</v>
      </c>
      <c r="Y58" s="54" t="s">
        <v>316</v>
      </c>
      <c r="Z58" s="54" t="s">
        <v>316</v>
      </c>
      <c r="AA58" s="54" t="s">
        <v>316</v>
      </c>
      <c r="AB58" s="54" t="s">
        <v>316</v>
      </c>
      <c r="AC58" s="24">
        <v>0</v>
      </c>
      <c r="AD58" s="25" t="s">
        <v>90</v>
      </c>
      <c r="AE58" s="21" t="s">
        <v>98</v>
      </c>
      <c r="AF58" s="26">
        <v>0</v>
      </c>
      <c r="AG58" s="23" t="s">
        <v>128</v>
      </c>
      <c r="AH58" s="21" t="s">
        <v>156</v>
      </c>
      <c r="AI58" s="30">
        <v>0</v>
      </c>
      <c r="AJ58" s="28" t="s">
        <v>118</v>
      </c>
      <c r="AK58" s="18" t="s">
        <v>98</v>
      </c>
      <c r="AL58" s="33">
        <v>0</v>
      </c>
      <c r="AM58" s="18" t="s">
        <v>156</v>
      </c>
      <c r="AN58" s="31">
        <v>0</v>
      </c>
      <c r="AO58" s="29" t="s">
        <v>103</v>
      </c>
      <c r="AP58" s="18" t="s">
        <v>156</v>
      </c>
      <c r="AQ58" s="18" t="s">
        <v>156</v>
      </c>
      <c r="AR58" s="32">
        <v>0</v>
      </c>
      <c r="AS58" s="27"/>
      <c r="AT58" s="19"/>
      <c r="AU58" s="14"/>
      <c r="AV58" s="43"/>
      <c r="AW58" s="14" t="str">
        <f t="shared" si="25"/>
        <v>SAVIRAM003 43781  n/d 4700062436</v>
      </c>
      <c r="AX58" s="14"/>
      <c r="AY58" s="14"/>
      <c r="AZ58" s="14"/>
      <c r="BA58" s="14"/>
      <c r="BB58" s="22">
        <f t="shared" si="29"/>
        <v>4700062436</v>
      </c>
      <c r="BD58" s="94">
        <f t="shared" si="26"/>
        <v>468788.67</v>
      </c>
      <c r="BE58" s="94">
        <f t="shared" si="27"/>
        <v>75006.1872</v>
      </c>
      <c r="BF58" s="94">
        <f>+BD58*0.158</f>
        <v>74068.609859999997</v>
      </c>
      <c r="BG58" s="93">
        <f t="shared" si="28"/>
        <v>149074.79706000001</v>
      </c>
    </row>
    <row r="59" spans="1:59" ht="15" customHeight="1">
      <c r="A59" s="14"/>
      <c r="B59" s="248" t="s">
        <v>49</v>
      </c>
      <c r="C59" s="63" t="s">
        <v>65</v>
      </c>
      <c r="D59" s="11" t="s">
        <v>97</v>
      </c>
      <c r="E59" s="11" t="s">
        <v>328</v>
      </c>
      <c r="F59" s="63" t="s">
        <v>157</v>
      </c>
      <c r="G59" s="11" t="s">
        <v>116</v>
      </c>
      <c r="H59" s="34" t="s">
        <v>121</v>
      </c>
      <c r="I59" s="34" t="s">
        <v>372</v>
      </c>
      <c r="J59" s="42" t="s">
        <v>382</v>
      </c>
      <c r="K59" s="63">
        <v>10000595</v>
      </c>
      <c r="L59" s="63" t="s">
        <v>291</v>
      </c>
      <c r="M59" s="64">
        <v>188284.67</v>
      </c>
      <c r="N59" s="11" t="s">
        <v>71</v>
      </c>
      <c r="O59" s="140">
        <v>45679</v>
      </c>
      <c r="P59" s="140">
        <v>45711</v>
      </c>
      <c r="Q59" s="11" t="s">
        <v>76</v>
      </c>
      <c r="R59" s="140" t="s">
        <v>99</v>
      </c>
      <c r="S59" s="11" t="s">
        <v>396</v>
      </c>
      <c r="T59" s="15" t="s">
        <v>34</v>
      </c>
      <c r="U59" s="41" t="s">
        <v>156</v>
      </c>
      <c r="V59" s="16">
        <v>0</v>
      </c>
      <c r="W59" s="17">
        <v>0</v>
      </c>
      <c r="X59" s="36">
        <f t="shared" si="24"/>
        <v>0</v>
      </c>
      <c r="Y59" s="54" t="s">
        <v>316</v>
      </c>
      <c r="Z59" s="54" t="s">
        <v>316</v>
      </c>
      <c r="AA59" s="54" t="s">
        <v>316</v>
      </c>
      <c r="AB59" s="54" t="s">
        <v>316</v>
      </c>
      <c r="AC59" s="24">
        <v>0</v>
      </c>
      <c r="AD59" s="25" t="s">
        <v>90</v>
      </c>
      <c r="AE59" s="21" t="s">
        <v>98</v>
      </c>
      <c r="AF59" s="26">
        <v>0</v>
      </c>
      <c r="AG59" s="23" t="s">
        <v>128</v>
      </c>
      <c r="AH59" s="21" t="s">
        <v>156</v>
      </c>
      <c r="AI59" s="30">
        <v>0</v>
      </c>
      <c r="AJ59" s="28" t="s">
        <v>118</v>
      </c>
      <c r="AK59" s="18" t="s">
        <v>98</v>
      </c>
      <c r="AL59" s="33">
        <v>0</v>
      </c>
      <c r="AM59" s="18" t="s">
        <v>156</v>
      </c>
      <c r="AN59" s="31">
        <v>0</v>
      </c>
      <c r="AO59" s="29" t="s">
        <v>103</v>
      </c>
      <c r="AP59" s="18" t="s">
        <v>156</v>
      </c>
      <c r="AQ59" s="18" t="s">
        <v>156</v>
      </c>
      <c r="AR59" s="32">
        <v>0</v>
      </c>
      <c r="AS59" s="27"/>
      <c r="AT59" s="19"/>
      <c r="AU59" s="14"/>
      <c r="AV59" s="43"/>
      <c r="AW59" s="14" t="str">
        <f t="shared" si="25"/>
        <v>B&amp;BPF002 10000595  n/d N/D</v>
      </c>
      <c r="AX59" s="14"/>
      <c r="AY59" s="14"/>
      <c r="AZ59" s="14"/>
      <c r="BA59" s="14"/>
      <c r="BB59" s="22" t="str">
        <f t="shared" si="29"/>
        <v>N/D</v>
      </c>
      <c r="BD59" s="94">
        <f t="shared" si="26"/>
        <v>3953978.0700000003</v>
      </c>
      <c r="BE59" s="94">
        <f t="shared" si="27"/>
        <v>632636.49120000005</v>
      </c>
      <c r="BF59" s="94">
        <f>+BD59*0.008</f>
        <v>31631.824560000005</v>
      </c>
      <c r="BG59" s="93">
        <f t="shared" si="28"/>
        <v>664268.31576000003</v>
      </c>
    </row>
    <row r="60" spans="1:59" ht="14.45" customHeight="1" thickBot="1">
      <c r="A60" s="217"/>
      <c r="B60" s="248" t="s">
        <v>49</v>
      </c>
      <c r="C60" s="218" t="s">
        <v>65</v>
      </c>
      <c r="D60" s="218" t="s">
        <v>60</v>
      </c>
      <c r="E60" s="218" t="s">
        <v>295</v>
      </c>
      <c r="F60" s="218">
        <v>4700064427</v>
      </c>
      <c r="G60" s="218" t="s">
        <v>296</v>
      </c>
      <c r="H60" s="219" t="s">
        <v>168</v>
      </c>
      <c r="I60" s="34" t="s">
        <v>372</v>
      </c>
      <c r="J60" s="218" t="s">
        <v>297</v>
      </c>
      <c r="K60" s="218" t="s">
        <v>298</v>
      </c>
      <c r="L60" s="218" t="s">
        <v>292</v>
      </c>
      <c r="M60" s="221">
        <v>15424</v>
      </c>
      <c r="N60" s="218" t="s">
        <v>72</v>
      </c>
      <c r="O60" s="222">
        <v>45680</v>
      </c>
      <c r="P60" s="222">
        <v>45711</v>
      </c>
      <c r="Q60" s="11" t="s">
        <v>76</v>
      </c>
      <c r="R60" s="222" t="s">
        <v>99</v>
      </c>
      <c r="S60" s="264"/>
      <c r="T60" s="224" t="s">
        <v>144</v>
      </c>
      <c r="U60" s="225" t="s">
        <v>98</v>
      </c>
      <c r="V60" s="226">
        <v>0</v>
      </c>
      <c r="W60" s="227">
        <v>0</v>
      </c>
      <c r="X60" s="228">
        <f t="shared" si="24"/>
        <v>0</v>
      </c>
      <c r="Y60" s="54" t="s">
        <v>316</v>
      </c>
      <c r="Z60" s="54" t="s">
        <v>316</v>
      </c>
      <c r="AA60" s="54" t="s">
        <v>316</v>
      </c>
      <c r="AB60" s="54" t="s">
        <v>316</v>
      </c>
      <c r="AC60" s="24">
        <v>0</v>
      </c>
      <c r="AD60" s="233" t="s">
        <v>90</v>
      </c>
      <c r="AE60" s="234" t="s">
        <v>98</v>
      </c>
      <c r="AF60" s="235">
        <v>0</v>
      </c>
      <c r="AG60" s="236" t="s">
        <v>128</v>
      </c>
      <c r="AH60" s="234" t="s">
        <v>156</v>
      </c>
      <c r="AI60" s="237">
        <v>0</v>
      </c>
      <c r="AJ60" s="238" t="s">
        <v>118</v>
      </c>
      <c r="AK60" s="239" t="s">
        <v>98</v>
      </c>
      <c r="AL60" s="240">
        <v>0</v>
      </c>
      <c r="AM60" s="239" t="s">
        <v>156</v>
      </c>
      <c r="AN60" s="184">
        <v>0</v>
      </c>
      <c r="AO60" s="241" t="s">
        <v>103</v>
      </c>
      <c r="AP60" s="239" t="s">
        <v>156</v>
      </c>
      <c r="AQ60" s="239" t="s">
        <v>156</v>
      </c>
      <c r="AR60" s="242">
        <v>0</v>
      </c>
      <c r="AS60" s="243"/>
      <c r="AT60" s="244"/>
      <c r="AU60" s="217"/>
      <c r="AV60" s="245"/>
      <c r="AW60" s="217" t="str">
        <f t="shared" si="25"/>
        <v>KROMACARE001 F-01  n/d 4700064427</v>
      </c>
      <c r="AX60" s="217"/>
      <c r="AY60" s="217"/>
      <c r="AZ60" s="217"/>
      <c r="BA60" s="217"/>
      <c r="BB60" s="22">
        <f t="shared" si="29"/>
        <v>4700064427</v>
      </c>
      <c r="BD60" s="94">
        <f t="shared" si="26"/>
        <v>323904</v>
      </c>
      <c r="BE60" s="94">
        <f t="shared" si="27"/>
        <v>51824.639999999999</v>
      </c>
      <c r="BF60" s="94">
        <f>+BD60*0.0058</f>
        <v>1878.6432</v>
      </c>
      <c r="BG60" s="93">
        <f t="shared" si="28"/>
        <v>53703.283199999998</v>
      </c>
    </row>
    <row r="61" spans="1:59" ht="15" customHeight="1">
      <c r="A61" s="14"/>
      <c r="B61" s="248" t="s">
        <v>49</v>
      </c>
      <c r="C61" s="63" t="s">
        <v>65</v>
      </c>
      <c r="D61" s="11" t="s">
        <v>61</v>
      </c>
      <c r="E61" s="11" t="s">
        <v>239</v>
      </c>
      <c r="F61" s="63">
        <v>4700062434</v>
      </c>
      <c r="G61" s="11" t="s">
        <v>120</v>
      </c>
      <c r="H61" s="34" t="s">
        <v>121</v>
      </c>
      <c r="I61" s="34" t="s">
        <v>372</v>
      </c>
      <c r="J61" s="42" t="s">
        <v>240</v>
      </c>
      <c r="K61" s="63">
        <v>43782</v>
      </c>
      <c r="L61" s="63" t="s">
        <v>291</v>
      </c>
      <c r="M61" s="64">
        <v>22323.200000000001</v>
      </c>
      <c r="N61" s="11" t="s">
        <v>71</v>
      </c>
      <c r="O61" s="140">
        <v>45660</v>
      </c>
      <c r="P61" s="140">
        <v>45711</v>
      </c>
      <c r="Q61" s="11" t="s">
        <v>76</v>
      </c>
      <c r="R61" s="140" t="s">
        <v>99</v>
      </c>
      <c r="S61" s="11" t="s">
        <v>435</v>
      </c>
      <c r="T61" s="15" t="s">
        <v>34</v>
      </c>
      <c r="U61" s="41" t="s">
        <v>156</v>
      </c>
      <c r="V61" s="16">
        <v>0</v>
      </c>
      <c r="W61" s="17">
        <v>0</v>
      </c>
      <c r="X61" s="36">
        <f t="shared" si="24"/>
        <v>0</v>
      </c>
      <c r="Y61" s="54" t="s">
        <v>316</v>
      </c>
      <c r="Z61" s="54" t="s">
        <v>316</v>
      </c>
      <c r="AA61" s="54" t="s">
        <v>316</v>
      </c>
      <c r="AB61" s="54" t="s">
        <v>316</v>
      </c>
      <c r="AC61" s="24">
        <v>0</v>
      </c>
      <c r="AD61" s="25" t="s">
        <v>90</v>
      </c>
      <c r="AE61" s="21" t="s">
        <v>98</v>
      </c>
      <c r="AF61" s="26">
        <v>0</v>
      </c>
      <c r="AG61" s="23" t="s">
        <v>128</v>
      </c>
      <c r="AH61" s="21" t="s">
        <v>156</v>
      </c>
      <c r="AI61" s="30">
        <v>0</v>
      </c>
      <c r="AJ61" s="28" t="s">
        <v>118</v>
      </c>
      <c r="AK61" s="18" t="s">
        <v>98</v>
      </c>
      <c r="AL61" s="33">
        <v>0</v>
      </c>
      <c r="AM61" s="18" t="s">
        <v>156</v>
      </c>
      <c r="AN61" s="31">
        <v>0</v>
      </c>
      <c r="AO61" s="29" t="s">
        <v>103</v>
      </c>
      <c r="AP61" s="18" t="s">
        <v>156</v>
      </c>
      <c r="AQ61" s="18" t="s">
        <v>156</v>
      </c>
      <c r="AR61" s="32">
        <v>0</v>
      </c>
      <c r="AS61" s="27"/>
      <c r="AT61" s="19"/>
      <c r="AU61" s="14"/>
      <c r="AV61" s="43"/>
      <c r="AW61" s="14" t="str">
        <f t="shared" si="25"/>
        <v>SAVIRAM004 43782  n/d 4700062434</v>
      </c>
      <c r="AX61" s="14"/>
      <c r="AY61" s="14"/>
      <c r="AZ61" s="14"/>
      <c r="BA61" s="14"/>
      <c r="BB61" s="22">
        <f t="shared" si="29"/>
        <v>4700062434</v>
      </c>
      <c r="BD61" s="94">
        <f t="shared" si="26"/>
        <v>468787.20000000001</v>
      </c>
      <c r="BE61" s="94">
        <f t="shared" si="27"/>
        <v>75005.952000000005</v>
      </c>
      <c r="BF61" s="94">
        <f>+BD61*0.158</f>
        <v>74068.377600000007</v>
      </c>
      <c r="BG61" s="93">
        <f t="shared" si="28"/>
        <v>149074.3296</v>
      </c>
    </row>
    <row r="62" spans="1:59" ht="15" customHeight="1">
      <c r="A62" s="14"/>
      <c r="B62" s="248" t="s">
        <v>49</v>
      </c>
      <c r="C62" s="63" t="s">
        <v>65</v>
      </c>
      <c r="D62" s="11" t="s">
        <v>60</v>
      </c>
      <c r="E62" s="11" t="s">
        <v>196</v>
      </c>
      <c r="F62" s="63">
        <v>4700064009</v>
      </c>
      <c r="G62" s="11" t="s">
        <v>209</v>
      </c>
      <c r="H62" s="34" t="s">
        <v>123</v>
      </c>
      <c r="I62" s="34" t="s">
        <v>372</v>
      </c>
      <c r="J62" s="42" t="s">
        <v>332</v>
      </c>
      <c r="K62" s="63">
        <v>1058</v>
      </c>
      <c r="L62" s="63" t="s">
        <v>292</v>
      </c>
      <c r="M62" s="64">
        <v>1060</v>
      </c>
      <c r="N62" s="11" t="s">
        <v>72</v>
      </c>
      <c r="O62" s="140">
        <v>45693</v>
      </c>
      <c r="P62" s="140">
        <v>45713</v>
      </c>
      <c r="Q62" s="11" t="s">
        <v>76</v>
      </c>
      <c r="R62" s="140" t="s">
        <v>99</v>
      </c>
      <c r="S62" s="11"/>
      <c r="T62" s="15" t="s">
        <v>146</v>
      </c>
      <c r="U62" s="41" t="s">
        <v>98</v>
      </c>
      <c r="V62" s="16">
        <v>0</v>
      </c>
      <c r="W62" s="17">
        <v>0</v>
      </c>
      <c r="X62" s="36">
        <f t="shared" si="24"/>
        <v>0</v>
      </c>
      <c r="Y62" s="54" t="s">
        <v>316</v>
      </c>
      <c r="Z62" s="54" t="s">
        <v>316</v>
      </c>
      <c r="AA62" s="54" t="s">
        <v>316</v>
      </c>
      <c r="AB62" s="54" t="s">
        <v>316</v>
      </c>
      <c r="AC62" s="24">
        <v>0</v>
      </c>
      <c r="AD62" s="25" t="s">
        <v>90</v>
      </c>
      <c r="AE62" s="21" t="s">
        <v>98</v>
      </c>
      <c r="AF62" s="26">
        <v>0</v>
      </c>
      <c r="AG62" s="23" t="s">
        <v>128</v>
      </c>
      <c r="AH62" s="21" t="s">
        <v>156</v>
      </c>
      <c r="AI62" s="30">
        <v>0</v>
      </c>
      <c r="AJ62" s="28" t="s">
        <v>118</v>
      </c>
      <c r="AK62" s="18" t="s">
        <v>98</v>
      </c>
      <c r="AL62" s="33">
        <v>0</v>
      </c>
      <c r="AM62" s="18" t="s">
        <v>156</v>
      </c>
      <c r="AN62" s="31">
        <v>0</v>
      </c>
      <c r="AO62" s="29" t="s">
        <v>103</v>
      </c>
      <c r="AP62" s="18" t="s">
        <v>156</v>
      </c>
      <c r="AQ62" s="18" t="s">
        <v>156</v>
      </c>
      <c r="AR62" s="32">
        <v>0</v>
      </c>
      <c r="AS62" s="27"/>
      <c r="AT62" s="19"/>
      <c r="AU62" s="14"/>
      <c r="AV62" s="43"/>
      <c r="AW62" s="14" t="str">
        <f t="shared" si="25"/>
        <v>COMETECH#08 1058  n/d 4700064009</v>
      </c>
      <c r="AX62" s="14"/>
      <c r="AY62" s="14"/>
      <c r="AZ62" s="14"/>
      <c r="BA62" s="14"/>
      <c r="BB62" s="22"/>
      <c r="BD62" s="94">
        <f t="shared" si="26"/>
        <v>22260</v>
      </c>
      <c r="BE62" s="94">
        <f t="shared" si="27"/>
        <v>3561.6</v>
      </c>
      <c r="BF62" s="94">
        <f t="shared" ref="BF62:BF67" si="30">+BD62*0.008</f>
        <v>178.08</v>
      </c>
      <c r="BG62" s="93">
        <f t="shared" si="28"/>
        <v>3739.68</v>
      </c>
    </row>
    <row r="63" spans="1:59" ht="15" customHeight="1">
      <c r="A63" s="14"/>
      <c r="B63" s="248" t="s">
        <v>49</v>
      </c>
      <c r="C63" s="63" t="s">
        <v>65</v>
      </c>
      <c r="D63" s="11" t="s">
        <v>60</v>
      </c>
      <c r="E63" s="11" t="s">
        <v>302</v>
      </c>
      <c r="F63" s="63">
        <v>4700065428</v>
      </c>
      <c r="G63" s="11" t="s">
        <v>335</v>
      </c>
      <c r="H63" s="34" t="s">
        <v>337</v>
      </c>
      <c r="I63" s="34" t="s">
        <v>372</v>
      </c>
      <c r="J63" s="42" t="s">
        <v>339</v>
      </c>
      <c r="K63" s="63">
        <v>92098064</v>
      </c>
      <c r="L63" s="63" t="s">
        <v>292</v>
      </c>
      <c r="M63" s="64">
        <v>4520</v>
      </c>
      <c r="N63" s="11" t="s">
        <v>72</v>
      </c>
      <c r="O63" s="140">
        <v>45689</v>
      </c>
      <c r="P63" s="140">
        <f>+O63+24</f>
        <v>45713</v>
      </c>
      <c r="Q63" s="11" t="s">
        <v>76</v>
      </c>
      <c r="R63" s="140" t="s">
        <v>99</v>
      </c>
      <c r="S63" s="11"/>
      <c r="T63" s="15" t="s">
        <v>146</v>
      </c>
      <c r="U63" s="41" t="s">
        <v>98</v>
      </c>
      <c r="V63" s="16">
        <v>0</v>
      </c>
      <c r="W63" s="17">
        <v>0</v>
      </c>
      <c r="X63" s="36">
        <f t="shared" si="24"/>
        <v>0</v>
      </c>
      <c r="Y63" s="54" t="s">
        <v>316</v>
      </c>
      <c r="Z63" s="54" t="s">
        <v>316</v>
      </c>
      <c r="AA63" s="54" t="s">
        <v>316</v>
      </c>
      <c r="AB63" s="54" t="s">
        <v>316</v>
      </c>
      <c r="AC63" s="24">
        <v>0</v>
      </c>
      <c r="AD63" s="25" t="s">
        <v>90</v>
      </c>
      <c r="AE63" s="21" t="s">
        <v>98</v>
      </c>
      <c r="AF63" s="26">
        <v>0</v>
      </c>
      <c r="AG63" s="23" t="s">
        <v>128</v>
      </c>
      <c r="AH63" s="21" t="s">
        <v>156</v>
      </c>
      <c r="AI63" s="30">
        <v>0</v>
      </c>
      <c r="AJ63" s="28" t="s">
        <v>118</v>
      </c>
      <c r="AK63" s="18" t="s">
        <v>98</v>
      </c>
      <c r="AL63" s="33">
        <v>0</v>
      </c>
      <c r="AM63" s="18" t="s">
        <v>156</v>
      </c>
      <c r="AN63" s="31">
        <v>0</v>
      </c>
      <c r="AO63" s="29" t="s">
        <v>103</v>
      </c>
      <c r="AP63" s="18" t="s">
        <v>156</v>
      </c>
      <c r="AQ63" s="18" t="s">
        <v>156</v>
      </c>
      <c r="AR63" s="32">
        <v>0</v>
      </c>
      <c r="AS63" s="27"/>
      <c r="AT63" s="19"/>
      <c r="AU63" s="14"/>
      <c r="AV63" s="43"/>
      <c r="AW63" s="14" t="str">
        <f t="shared" si="25"/>
        <v>INNOSPEC001  92098064  n/d 4700065428</v>
      </c>
      <c r="AX63" s="14"/>
      <c r="AY63" s="14"/>
      <c r="AZ63" s="14"/>
      <c r="BA63" s="14"/>
      <c r="BB63" s="22"/>
      <c r="BD63" s="94">
        <f t="shared" si="26"/>
        <v>94920</v>
      </c>
      <c r="BE63" s="94">
        <f t="shared" si="27"/>
        <v>15187.2</v>
      </c>
      <c r="BF63" s="94">
        <f t="shared" si="30"/>
        <v>759.36</v>
      </c>
      <c r="BG63" s="93">
        <f t="shared" si="28"/>
        <v>15946.560000000001</v>
      </c>
    </row>
    <row r="64" spans="1:59" ht="15" customHeight="1">
      <c r="A64" s="14"/>
      <c r="B64" s="248" t="s">
        <v>49</v>
      </c>
      <c r="C64" s="63" t="s">
        <v>65</v>
      </c>
      <c r="D64" s="11" t="s">
        <v>60</v>
      </c>
      <c r="E64" s="11" t="s">
        <v>304</v>
      </c>
      <c r="F64" s="63">
        <v>4700065444</v>
      </c>
      <c r="G64" s="11" t="s">
        <v>336</v>
      </c>
      <c r="H64" s="34" t="s">
        <v>123</v>
      </c>
      <c r="I64" s="34" t="s">
        <v>372</v>
      </c>
      <c r="J64" s="42" t="s">
        <v>339</v>
      </c>
      <c r="K64" s="63" t="s">
        <v>338</v>
      </c>
      <c r="L64" s="63" t="s">
        <v>292</v>
      </c>
      <c r="M64" s="64">
        <v>1750</v>
      </c>
      <c r="N64" s="11" t="s">
        <v>72</v>
      </c>
      <c r="O64" s="140">
        <v>45689</v>
      </c>
      <c r="P64" s="140">
        <f>+O64+24</f>
        <v>45713</v>
      </c>
      <c r="Q64" s="11" t="s">
        <v>76</v>
      </c>
      <c r="R64" s="140" t="s">
        <v>99</v>
      </c>
      <c r="S64" s="11"/>
      <c r="T64" s="15" t="s">
        <v>146</v>
      </c>
      <c r="U64" s="41" t="s">
        <v>98</v>
      </c>
      <c r="V64" s="16">
        <v>0</v>
      </c>
      <c r="W64" s="17">
        <v>0</v>
      </c>
      <c r="X64" s="36">
        <f t="shared" si="24"/>
        <v>0</v>
      </c>
      <c r="Y64" s="54" t="s">
        <v>316</v>
      </c>
      <c r="Z64" s="54" t="s">
        <v>316</v>
      </c>
      <c r="AA64" s="54" t="s">
        <v>316</v>
      </c>
      <c r="AB64" s="54" t="s">
        <v>316</v>
      </c>
      <c r="AC64" s="24">
        <v>0</v>
      </c>
      <c r="AD64" s="25" t="s">
        <v>90</v>
      </c>
      <c r="AE64" s="21" t="s">
        <v>98</v>
      </c>
      <c r="AF64" s="26">
        <v>0</v>
      </c>
      <c r="AG64" s="23" t="s">
        <v>128</v>
      </c>
      <c r="AH64" s="21" t="s">
        <v>156</v>
      </c>
      <c r="AI64" s="30">
        <v>0</v>
      </c>
      <c r="AJ64" s="28" t="s">
        <v>118</v>
      </c>
      <c r="AK64" s="18" t="s">
        <v>98</v>
      </c>
      <c r="AL64" s="33">
        <v>0</v>
      </c>
      <c r="AM64" s="18" t="s">
        <v>156</v>
      </c>
      <c r="AN64" s="31">
        <v>0</v>
      </c>
      <c r="AO64" s="29" t="s">
        <v>103</v>
      </c>
      <c r="AP64" s="18" t="s">
        <v>156</v>
      </c>
      <c r="AQ64" s="18" t="s">
        <v>156</v>
      </c>
      <c r="AR64" s="32">
        <v>0</v>
      </c>
      <c r="AS64" s="27"/>
      <c r="AT64" s="19"/>
      <c r="AU64" s="14"/>
      <c r="AV64" s="43"/>
      <c r="AW64" s="14" t="str">
        <f t="shared" si="25"/>
        <v>PEROXITALIA001 F-000190  n/d 4700065444</v>
      </c>
      <c r="AX64" s="14"/>
      <c r="AY64" s="14"/>
      <c r="AZ64" s="14"/>
      <c r="BA64" s="14"/>
      <c r="BB64" s="22"/>
      <c r="BD64" s="94">
        <f t="shared" si="26"/>
        <v>36750</v>
      </c>
      <c r="BE64" s="94">
        <f t="shared" si="27"/>
        <v>5880</v>
      </c>
      <c r="BF64" s="94">
        <f t="shared" si="30"/>
        <v>294</v>
      </c>
      <c r="BG64" s="93">
        <f t="shared" si="28"/>
        <v>6174</v>
      </c>
    </row>
    <row r="65" spans="1:59" ht="15" customHeight="1">
      <c r="A65" s="14"/>
      <c r="B65" s="248" t="s">
        <v>49</v>
      </c>
      <c r="C65" s="63" t="s">
        <v>65</v>
      </c>
      <c r="D65" s="11" t="s">
        <v>97</v>
      </c>
      <c r="E65" s="11" t="s">
        <v>401</v>
      </c>
      <c r="F65" s="63" t="s">
        <v>157</v>
      </c>
      <c r="G65" s="11" t="s">
        <v>116</v>
      </c>
      <c r="H65" s="34" t="s">
        <v>121</v>
      </c>
      <c r="I65" s="34" t="s">
        <v>372</v>
      </c>
      <c r="J65" s="42"/>
      <c r="K65" s="63">
        <v>10002081</v>
      </c>
      <c r="L65" s="63" t="s">
        <v>291</v>
      </c>
      <c r="M65" s="64">
        <v>155249.41</v>
      </c>
      <c r="N65" s="11" t="s">
        <v>71</v>
      </c>
      <c r="O65" s="140">
        <v>45700</v>
      </c>
      <c r="P65" s="140">
        <f>+O65+22</f>
        <v>45722</v>
      </c>
      <c r="Q65" s="11" t="s">
        <v>85</v>
      </c>
      <c r="R65" s="140" t="s">
        <v>99</v>
      </c>
      <c r="S65" s="11" t="s">
        <v>413</v>
      </c>
      <c r="T65" s="15" t="s">
        <v>34</v>
      </c>
      <c r="U65" s="41" t="s">
        <v>156</v>
      </c>
      <c r="V65" s="16">
        <v>0</v>
      </c>
      <c r="W65" s="17">
        <v>0</v>
      </c>
      <c r="X65" s="36">
        <f t="shared" si="24"/>
        <v>0</v>
      </c>
      <c r="Y65" s="54" t="s">
        <v>316</v>
      </c>
      <c r="Z65" s="54" t="s">
        <v>316</v>
      </c>
      <c r="AA65" s="54" t="s">
        <v>316</v>
      </c>
      <c r="AB65" s="54" t="s">
        <v>316</v>
      </c>
      <c r="AC65" s="24">
        <v>0</v>
      </c>
      <c r="AD65" s="25" t="s">
        <v>90</v>
      </c>
      <c r="AE65" s="21" t="s">
        <v>98</v>
      </c>
      <c r="AF65" s="26">
        <v>0</v>
      </c>
      <c r="AG65" s="23" t="s">
        <v>128</v>
      </c>
      <c r="AH65" s="21" t="s">
        <v>156</v>
      </c>
      <c r="AI65" s="30">
        <v>0</v>
      </c>
      <c r="AJ65" s="28" t="s">
        <v>118</v>
      </c>
      <c r="AK65" s="18" t="s">
        <v>98</v>
      </c>
      <c r="AL65" s="33">
        <v>0</v>
      </c>
      <c r="AM65" s="18" t="s">
        <v>156</v>
      </c>
      <c r="AN65" s="31">
        <v>0</v>
      </c>
      <c r="AO65" s="29" t="s">
        <v>103</v>
      </c>
      <c r="AP65" s="18" t="s">
        <v>156</v>
      </c>
      <c r="AQ65" s="18" t="s">
        <v>156</v>
      </c>
      <c r="AR65" s="32">
        <v>0</v>
      </c>
      <c r="AS65" s="27"/>
      <c r="AT65" s="19"/>
      <c r="AU65" s="14"/>
      <c r="AV65" s="43"/>
      <c r="AW65" s="14" t="str">
        <f t="shared" si="25"/>
        <v>B&amp;BPF003 10002081  n/d N/D</v>
      </c>
      <c r="AX65" s="14"/>
      <c r="AY65" s="14"/>
      <c r="AZ65" s="14"/>
      <c r="BA65" s="14"/>
      <c r="BB65" s="22" t="str">
        <f>+F65</f>
        <v>N/D</v>
      </c>
      <c r="BD65" s="94">
        <f t="shared" si="26"/>
        <v>3260237.61</v>
      </c>
      <c r="BE65" s="94">
        <f t="shared" si="27"/>
        <v>521638.01759999996</v>
      </c>
      <c r="BF65" s="94">
        <f t="shared" si="30"/>
        <v>26081.900880000001</v>
      </c>
      <c r="BG65" s="93">
        <f t="shared" si="28"/>
        <v>547719.91847999999</v>
      </c>
    </row>
    <row r="66" spans="1:59" ht="15" customHeight="1">
      <c r="A66" s="14"/>
      <c r="B66" s="248" t="s">
        <v>49</v>
      </c>
      <c r="C66" s="11" t="s">
        <v>65</v>
      </c>
      <c r="D66" s="11" t="s">
        <v>60</v>
      </c>
      <c r="E66" s="11" t="s">
        <v>303</v>
      </c>
      <c r="F66" s="11">
        <v>4700065390</v>
      </c>
      <c r="G66" s="11" t="s">
        <v>340</v>
      </c>
      <c r="H66" s="34" t="s">
        <v>341</v>
      </c>
      <c r="I66" s="34" t="s">
        <v>372</v>
      </c>
      <c r="J66" s="42" t="s">
        <v>400</v>
      </c>
      <c r="K66" s="11">
        <v>323</v>
      </c>
      <c r="L66" s="11" t="s">
        <v>292</v>
      </c>
      <c r="M66" s="12">
        <v>19910.400000000001</v>
      </c>
      <c r="N66" s="11" t="s">
        <v>72</v>
      </c>
      <c r="O66" s="141">
        <v>45700</v>
      </c>
      <c r="P66" s="141">
        <v>45722</v>
      </c>
      <c r="Q66" s="11" t="s">
        <v>86</v>
      </c>
      <c r="R66" s="141" t="s">
        <v>99</v>
      </c>
      <c r="S66" s="11"/>
      <c r="T66" s="15" t="s">
        <v>144</v>
      </c>
      <c r="U66" s="41" t="s">
        <v>98</v>
      </c>
      <c r="V66" s="16">
        <v>0</v>
      </c>
      <c r="W66" s="17">
        <v>0</v>
      </c>
      <c r="X66" s="36">
        <f t="shared" si="24"/>
        <v>0</v>
      </c>
      <c r="Y66" s="54" t="s">
        <v>316</v>
      </c>
      <c r="Z66" s="54" t="s">
        <v>316</v>
      </c>
      <c r="AA66" s="54" t="s">
        <v>316</v>
      </c>
      <c r="AB66" s="54" t="s">
        <v>316</v>
      </c>
      <c r="AC66" s="24">
        <v>0</v>
      </c>
      <c r="AD66" s="25" t="s">
        <v>90</v>
      </c>
      <c r="AE66" s="21" t="s">
        <v>98</v>
      </c>
      <c r="AF66" s="26">
        <v>0</v>
      </c>
      <c r="AG66" s="23" t="s">
        <v>128</v>
      </c>
      <c r="AH66" s="21" t="s">
        <v>156</v>
      </c>
      <c r="AI66" s="30">
        <v>0</v>
      </c>
      <c r="AJ66" s="28" t="s">
        <v>118</v>
      </c>
      <c r="AK66" s="18" t="s">
        <v>98</v>
      </c>
      <c r="AL66" s="33">
        <v>0</v>
      </c>
      <c r="AM66" s="18" t="s">
        <v>156</v>
      </c>
      <c r="AN66" s="31">
        <v>0</v>
      </c>
      <c r="AO66" s="29" t="s">
        <v>103</v>
      </c>
      <c r="AP66" s="18" t="s">
        <v>156</v>
      </c>
      <c r="AQ66" s="18" t="s">
        <v>156</v>
      </c>
      <c r="AR66" s="32">
        <v>0</v>
      </c>
      <c r="AS66" s="27"/>
      <c r="AT66" s="19"/>
      <c r="AU66" s="14"/>
      <c r="AV66" s="43"/>
      <c r="AW66" s="14" t="str">
        <f t="shared" si="25"/>
        <v>LEHVOSS001 323  n/d 4700065390</v>
      </c>
      <c r="AX66" s="14"/>
      <c r="AY66" s="14"/>
      <c r="AZ66" s="14"/>
      <c r="BA66" s="14"/>
      <c r="BB66" s="22"/>
      <c r="BD66" s="94">
        <f t="shared" si="26"/>
        <v>418118.40000000002</v>
      </c>
      <c r="BE66" s="94">
        <f t="shared" si="27"/>
        <v>66898.944000000003</v>
      </c>
      <c r="BF66" s="94">
        <f t="shared" si="30"/>
        <v>3344.9472000000001</v>
      </c>
      <c r="BG66" s="93">
        <f t="shared" si="28"/>
        <v>70243.891199999998</v>
      </c>
    </row>
    <row r="67" spans="1:59" ht="15" customHeight="1">
      <c r="A67" s="14"/>
      <c r="B67" s="248" t="s">
        <v>49</v>
      </c>
      <c r="C67" s="11" t="s">
        <v>65</v>
      </c>
      <c r="D67" s="11" t="s">
        <v>60</v>
      </c>
      <c r="E67" s="11" t="s">
        <v>299</v>
      </c>
      <c r="F67" s="11" t="s">
        <v>300</v>
      </c>
      <c r="G67" s="11" t="s">
        <v>116</v>
      </c>
      <c r="H67" s="34" t="s">
        <v>123</v>
      </c>
      <c r="I67" s="34" t="s">
        <v>372</v>
      </c>
      <c r="J67" s="42" t="s">
        <v>400</v>
      </c>
      <c r="K67" s="11">
        <v>500061</v>
      </c>
      <c r="L67" s="11" t="s">
        <v>292</v>
      </c>
      <c r="M67" s="12">
        <v>445</v>
      </c>
      <c r="N67" s="11" t="s">
        <v>72</v>
      </c>
      <c r="O67" s="141">
        <v>45700</v>
      </c>
      <c r="P67" s="141">
        <v>45722</v>
      </c>
      <c r="Q67" s="11" t="s">
        <v>86</v>
      </c>
      <c r="R67" s="141" t="s">
        <v>99</v>
      </c>
      <c r="S67" s="11"/>
      <c r="T67" s="15" t="s">
        <v>144</v>
      </c>
      <c r="U67" s="41" t="s">
        <v>98</v>
      </c>
      <c r="V67" s="16">
        <v>0</v>
      </c>
      <c r="W67" s="17">
        <v>0</v>
      </c>
      <c r="X67" s="36">
        <f t="shared" si="24"/>
        <v>0</v>
      </c>
      <c r="Y67" s="54" t="s">
        <v>316</v>
      </c>
      <c r="Z67" s="54" t="s">
        <v>316</v>
      </c>
      <c r="AA67" s="54" t="s">
        <v>316</v>
      </c>
      <c r="AB67" s="54" t="s">
        <v>316</v>
      </c>
      <c r="AC67" s="24">
        <v>0</v>
      </c>
      <c r="AD67" s="25" t="s">
        <v>90</v>
      </c>
      <c r="AE67" s="21" t="s">
        <v>98</v>
      </c>
      <c r="AF67" s="26">
        <v>0</v>
      </c>
      <c r="AG67" s="23" t="s">
        <v>128</v>
      </c>
      <c r="AH67" s="21" t="s">
        <v>156</v>
      </c>
      <c r="AI67" s="30">
        <v>0</v>
      </c>
      <c r="AJ67" s="28" t="s">
        <v>118</v>
      </c>
      <c r="AK67" s="18" t="s">
        <v>98</v>
      </c>
      <c r="AL67" s="33">
        <v>0</v>
      </c>
      <c r="AM67" s="18" t="s">
        <v>156</v>
      </c>
      <c r="AN67" s="31">
        <v>0</v>
      </c>
      <c r="AO67" s="29" t="s">
        <v>103</v>
      </c>
      <c r="AP67" s="18" t="s">
        <v>156</v>
      </c>
      <c r="AQ67" s="18" t="s">
        <v>156</v>
      </c>
      <c r="AR67" s="32">
        <v>0</v>
      </c>
      <c r="AS67" s="27"/>
      <c r="AT67" s="19"/>
      <c r="AU67" s="14"/>
      <c r="AV67" s="43"/>
      <c r="AW67" s="14" t="str">
        <f t="shared" si="25"/>
        <v>BRENNTAG001 500061  n/d 4700066045 &amp; 4700065397</v>
      </c>
      <c r="AX67" s="14"/>
      <c r="AY67" s="14"/>
      <c r="AZ67" s="14"/>
      <c r="BA67" s="14"/>
      <c r="BB67" s="22"/>
      <c r="BD67" s="94">
        <f t="shared" si="26"/>
        <v>9345</v>
      </c>
      <c r="BE67" s="94">
        <f t="shared" si="27"/>
        <v>1495.2</v>
      </c>
      <c r="BF67" s="94">
        <f t="shared" si="30"/>
        <v>74.760000000000005</v>
      </c>
      <c r="BG67" s="93">
        <f t="shared" si="28"/>
        <v>1569.96</v>
      </c>
    </row>
    <row r="68" spans="1:59" ht="15" customHeight="1">
      <c r="A68" s="14"/>
      <c r="B68" s="248" t="s">
        <v>49</v>
      </c>
      <c r="C68" s="11" t="s">
        <v>65</v>
      </c>
      <c r="D68" s="11" t="s">
        <v>60</v>
      </c>
      <c r="E68" s="11" t="s">
        <v>432</v>
      </c>
      <c r="F68" s="11" t="s">
        <v>157</v>
      </c>
      <c r="G68" s="11" t="s">
        <v>116</v>
      </c>
      <c r="H68" s="34" t="s">
        <v>121</v>
      </c>
      <c r="I68" s="34"/>
      <c r="J68" s="42"/>
      <c r="K68" s="11" t="s">
        <v>433</v>
      </c>
      <c r="L68" s="11" t="s">
        <v>291</v>
      </c>
      <c r="M68" s="12">
        <f>28199.98+72388.67</f>
        <v>100588.65</v>
      </c>
      <c r="N68" s="11" t="s">
        <v>71</v>
      </c>
      <c r="O68" s="141">
        <v>45700</v>
      </c>
      <c r="P68" s="141">
        <v>45725</v>
      </c>
      <c r="Q68" s="52" t="s">
        <v>85</v>
      </c>
      <c r="R68" s="141" t="s">
        <v>99</v>
      </c>
      <c r="S68" s="179"/>
      <c r="T68" s="15" t="s">
        <v>34</v>
      </c>
      <c r="U68" s="41" t="s">
        <v>156</v>
      </c>
      <c r="V68" s="16">
        <v>0</v>
      </c>
      <c r="W68" s="17">
        <v>0</v>
      </c>
      <c r="X68" s="36">
        <f t="shared" si="24"/>
        <v>0</v>
      </c>
      <c r="Y68" s="54" t="s">
        <v>316</v>
      </c>
      <c r="Z68" s="54" t="s">
        <v>316</v>
      </c>
      <c r="AA68" s="54" t="s">
        <v>316</v>
      </c>
      <c r="AB68" s="54" t="s">
        <v>316</v>
      </c>
      <c r="AC68" s="24">
        <v>0</v>
      </c>
      <c r="AD68" s="25" t="s">
        <v>90</v>
      </c>
      <c r="AE68" s="21" t="s">
        <v>98</v>
      </c>
      <c r="AF68" s="26">
        <v>0</v>
      </c>
      <c r="AG68" s="23" t="s">
        <v>128</v>
      </c>
      <c r="AH68" s="21" t="s">
        <v>156</v>
      </c>
      <c r="AI68" s="30">
        <v>0</v>
      </c>
      <c r="AJ68" s="28" t="s">
        <v>118</v>
      </c>
      <c r="AK68" s="18" t="s">
        <v>98</v>
      </c>
      <c r="AL68" s="33">
        <v>0</v>
      </c>
      <c r="AM68" s="18" t="s">
        <v>156</v>
      </c>
      <c r="AN68" s="31">
        <v>0</v>
      </c>
      <c r="AO68" s="29" t="s">
        <v>103</v>
      </c>
      <c r="AP68" s="18" t="s">
        <v>156</v>
      </c>
      <c r="AQ68" s="18" t="s">
        <v>156</v>
      </c>
      <c r="AR68" s="32">
        <v>0</v>
      </c>
      <c r="AS68" s="27"/>
      <c r="AT68" s="19"/>
      <c r="AU68" s="14"/>
      <c r="AV68" s="43"/>
      <c r="AW68" s="14" t="str">
        <f t="shared" si="25"/>
        <v>B&amp;BMP002 10003993 &amp; 10003997  n/d N/D</v>
      </c>
      <c r="AX68" s="14"/>
      <c r="AY68" s="14"/>
      <c r="AZ68" s="14"/>
      <c r="BA68" s="14"/>
      <c r="BB68" s="22" t="str">
        <f t="shared" ref="BB68:BB80" si="31">+F68</f>
        <v>N/D</v>
      </c>
      <c r="BD68" s="94">
        <f t="shared" si="26"/>
        <v>2112361.65</v>
      </c>
      <c r="BE68" s="94">
        <f t="shared" si="27"/>
        <v>337977.864</v>
      </c>
      <c r="BF68" s="94">
        <f>+BD68*0.018</f>
        <v>38022.509699999995</v>
      </c>
      <c r="BG68" s="93">
        <v>339647</v>
      </c>
    </row>
    <row r="69" spans="1:59" ht="14.45" customHeight="1">
      <c r="A69" s="14"/>
      <c r="B69" s="248" t="s">
        <v>49</v>
      </c>
      <c r="C69" s="11" t="s">
        <v>65</v>
      </c>
      <c r="D69" s="11" t="s">
        <v>97</v>
      </c>
      <c r="E69" s="11" t="s">
        <v>414</v>
      </c>
      <c r="F69" s="11" t="s">
        <v>157</v>
      </c>
      <c r="G69" s="11" t="s">
        <v>116</v>
      </c>
      <c r="H69" s="34" t="s">
        <v>121</v>
      </c>
      <c r="I69" s="34" t="s">
        <v>372</v>
      </c>
      <c r="J69" s="42"/>
      <c r="K69" s="11">
        <v>10004886</v>
      </c>
      <c r="L69" s="11" t="s">
        <v>291</v>
      </c>
      <c r="M69" s="12">
        <v>86385.85</v>
      </c>
      <c r="N69" s="11" t="s">
        <v>71</v>
      </c>
      <c r="O69" s="141">
        <v>45707</v>
      </c>
      <c r="P69" s="141">
        <f>+O69+22</f>
        <v>45729</v>
      </c>
      <c r="Q69" s="52" t="s">
        <v>85</v>
      </c>
      <c r="R69" s="141" t="s">
        <v>99</v>
      </c>
      <c r="S69" s="11"/>
      <c r="T69" s="15" t="s">
        <v>34</v>
      </c>
      <c r="U69" s="41" t="s">
        <v>156</v>
      </c>
      <c r="V69" s="16">
        <v>0</v>
      </c>
      <c r="W69" s="17">
        <v>0</v>
      </c>
      <c r="X69" s="36">
        <f t="shared" si="24"/>
        <v>0</v>
      </c>
      <c r="Y69" s="54" t="s">
        <v>316</v>
      </c>
      <c r="Z69" s="54" t="s">
        <v>316</v>
      </c>
      <c r="AA69" s="54" t="s">
        <v>316</v>
      </c>
      <c r="AB69" s="54" t="s">
        <v>316</v>
      </c>
      <c r="AC69" s="24">
        <v>0</v>
      </c>
      <c r="AD69" s="25" t="s">
        <v>90</v>
      </c>
      <c r="AE69" s="21" t="s">
        <v>98</v>
      </c>
      <c r="AF69" s="26">
        <v>0</v>
      </c>
      <c r="AG69" s="23" t="s">
        <v>128</v>
      </c>
      <c r="AH69" s="21" t="s">
        <v>156</v>
      </c>
      <c r="AI69" s="30">
        <v>0</v>
      </c>
      <c r="AJ69" s="28" t="s">
        <v>118</v>
      </c>
      <c r="AK69" s="18" t="s">
        <v>98</v>
      </c>
      <c r="AL69" s="33">
        <v>0</v>
      </c>
      <c r="AM69" s="18" t="s">
        <v>156</v>
      </c>
      <c r="AN69" s="31">
        <v>0</v>
      </c>
      <c r="AO69" s="29" t="s">
        <v>103</v>
      </c>
      <c r="AP69" s="18" t="s">
        <v>156</v>
      </c>
      <c r="AQ69" s="18" t="s">
        <v>156</v>
      </c>
      <c r="AR69" s="32">
        <v>0</v>
      </c>
      <c r="AS69" s="27"/>
      <c r="AT69" s="19"/>
      <c r="AU69" s="14"/>
      <c r="AV69" s="43"/>
      <c r="AW69" s="14" t="str">
        <f t="shared" si="25"/>
        <v>B&amp;BPF004 10004886  n/d N/D</v>
      </c>
      <c r="AX69" s="14"/>
      <c r="AY69" s="14"/>
      <c r="AZ69" s="14"/>
      <c r="BA69" s="14"/>
      <c r="BB69" s="22" t="str">
        <f t="shared" si="31"/>
        <v>N/D</v>
      </c>
      <c r="BD69" s="94">
        <f t="shared" si="26"/>
        <v>1814102.85</v>
      </c>
      <c r="BE69" s="94">
        <f t="shared" si="27"/>
        <v>290256.45600000001</v>
      </c>
      <c r="BF69" s="94">
        <f>+BD69*0.008</f>
        <v>14512.822800000002</v>
      </c>
      <c r="BG69" s="93">
        <f>+BF69+BE69</f>
        <v>304769.27880000003</v>
      </c>
    </row>
    <row r="70" spans="1:59" ht="14.45" customHeight="1">
      <c r="A70" s="14"/>
      <c r="B70" s="248" t="s">
        <v>49</v>
      </c>
      <c r="C70" s="11" t="s">
        <v>65</v>
      </c>
      <c r="D70" s="11" t="s">
        <v>60</v>
      </c>
      <c r="E70" s="11" t="s">
        <v>409</v>
      </c>
      <c r="F70" s="11">
        <v>4700066182</v>
      </c>
      <c r="G70" s="11" t="s">
        <v>116</v>
      </c>
      <c r="H70" s="34" t="s">
        <v>121</v>
      </c>
      <c r="I70" s="34" t="s">
        <v>372</v>
      </c>
      <c r="J70" s="42" t="s">
        <v>437</v>
      </c>
      <c r="K70" s="11" t="s">
        <v>98</v>
      </c>
      <c r="L70" s="11" t="s">
        <v>292</v>
      </c>
      <c r="M70" s="12">
        <v>0</v>
      </c>
      <c r="N70" s="11" t="s">
        <v>71</v>
      </c>
      <c r="O70" s="141">
        <v>45714</v>
      </c>
      <c r="P70" s="141">
        <v>45733</v>
      </c>
      <c r="Q70" s="11" t="s">
        <v>87</v>
      </c>
      <c r="R70" s="141" t="s">
        <v>99</v>
      </c>
      <c r="S70" s="11" t="s">
        <v>410</v>
      </c>
      <c r="T70" s="15" t="s">
        <v>436</v>
      </c>
      <c r="U70" s="41" t="s">
        <v>98</v>
      </c>
      <c r="V70" s="16">
        <v>0</v>
      </c>
      <c r="W70" s="17">
        <v>0</v>
      </c>
      <c r="X70" s="36">
        <f t="shared" si="24"/>
        <v>0</v>
      </c>
      <c r="Y70" s="54" t="s">
        <v>316</v>
      </c>
      <c r="Z70" s="54" t="s">
        <v>316</v>
      </c>
      <c r="AA70" s="54" t="s">
        <v>316</v>
      </c>
      <c r="AB70" s="54" t="s">
        <v>316</v>
      </c>
      <c r="AC70" s="24">
        <v>0</v>
      </c>
      <c r="AD70" s="25" t="s">
        <v>90</v>
      </c>
      <c r="AE70" s="21" t="s">
        <v>98</v>
      </c>
      <c r="AF70" s="26">
        <v>0</v>
      </c>
      <c r="AG70" s="23" t="s">
        <v>128</v>
      </c>
      <c r="AH70" s="21" t="s">
        <v>156</v>
      </c>
      <c r="AI70" s="30">
        <v>0</v>
      </c>
      <c r="AJ70" s="28" t="s">
        <v>118</v>
      </c>
      <c r="AK70" s="18" t="s">
        <v>98</v>
      </c>
      <c r="AL70" s="33">
        <v>0</v>
      </c>
      <c r="AM70" s="18" t="s">
        <v>156</v>
      </c>
      <c r="AN70" s="31">
        <v>0</v>
      </c>
      <c r="AO70" s="29" t="s">
        <v>103</v>
      </c>
      <c r="AP70" s="18" t="s">
        <v>156</v>
      </c>
      <c r="AQ70" s="18" t="s">
        <v>156</v>
      </c>
      <c r="AR70" s="32">
        <v>0</v>
      </c>
      <c r="AS70" s="27"/>
      <c r="AT70" s="19"/>
      <c r="AU70" s="14"/>
      <c r="AV70" s="43"/>
      <c r="AW70" s="14" t="str">
        <f t="shared" si="25"/>
        <v>PANZERI001 PENDIENTE  n/d 4700066182</v>
      </c>
      <c r="AX70" s="14"/>
      <c r="AY70" s="14"/>
      <c r="AZ70" s="14"/>
      <c r="BA70" s="14"/>
      <c r="BB70" s="22">
        <f t="shared" si="31"/>
        <v>4700066182</v>
      </c>
      <c r="BD70" s="94">
        <f t="shared" si="26"/>
        <v>0</v>
      </c>
      <c r="BE70" s="94">
        <f t="shared" si="27"/>
        <v>0</v>
      </c>
      <c r="BF70" s="94">
        <f>+BD70*0.008</f>
        <v>0</v>
      </c>
      <c r="BG70" s="93">
        <f>+BF70+BE70</f>
        <v>0</v>
      </c>
    </row>
    <row r="71" spans="1:59" ht="14.45" customHeight="1">
      <c r="A71" s="14"/>
      <c r="B71" s="248" t="s">
        <v>49</v>
      </c>
      <c r="C71" s="11" t="s">
        <v>65</v>
      </c>
      <c r="D71" s="11" t="s">
        <v>60</v>
      </c>
      <c r="E71" s="11" t="s">
        <v>441</v>
      </c>
      <c r="F71" s="11">
        <v>4700064216</v>
      </c>
      <c r="G71" s="11" t="s">
        <v>442</v>
      </c>
      <c r="H71" s="34" t="s">
        <v>123</v>
      </c>
      <c r="I71" s="34" t="s">
        <v>372</v>
      </c>
      <c r="J71" s="42"/>
      <c r="K71" s="11" t="s">
        <v>98</v>
      </c>
      <c r="L71" s="11" t="s">
        <v>292</v>
      </c>
      <c r="M71" s="12">
        <v>0</v>
      </c>
      <c r="N71" s="11" t="s">
        <v>71</v>
      </c>
      <c r="O71" s="141" t="s">
        <v>316</v>
      </c>
      <c r="P71" s="141" t="s">
        <v>99</v>
      </c>
      <c r="Q71" s="11" t="s">
        <v>87</v>
      </c>
      <c r="R71" s="141" t="s">
        <v>99</v>
      </c>
      <c r="S71" s="11"/>
      <c r="T71" s="15" t="s">
        <v>98</v>
      </c>
      <c r="U71" s="41" t="s">
        <v>98</v>
      </c>
      <c r="V71" s="16">
        <v>0</v>
      </c>
      <c r="W71" s="17">
        <v>0</v>
      </c>
      <c r="X71" s="36">
        <f t="shared" si="24"/>
        <v>0</v>
      </c>
      <c r="Y71" s="54" t="s">
        <v>316</v>
      </c>
      <c r="Z71" s="54" t="s">
        <v>316</v>
      </c>
      <c r="AA71" s="54" t="s">
        <v>316</v>
      </c>
      <c r="AB71" s="54" t="s">
        <v>316</v>
      </c>
      <c r="AC71" s="24">
        <v>0</v>
      </c>
      <c r="AD71" s="25" t="s">
        <v>90</v>
      </c>
      <c r="AE71" s="21" t="s">
        <v>98</v>
      </c>
      <c r="AF71" s="26">
        <v>0</v>
      </c>
      <c r="AG71" s="23" t="s">
        <v>128</v>
      </c>
      <c r="AH71" s="21" t="s">
        <v>156</v>
      </c>
      <c r="AI71" s="30">
        <v>0</v>
      </c>
      <c r="AJ71" s="28" t="s">
        <v>118</v>
      </c>
      <c r="AK71" s="18" t="s">
        <v>98</v>
      </c>
      <c r="AL71" s="33">
        <v>0</v>
      </c>
      <c r="AM71" s="18" t="s">
        <v>156</v>
      </c>
      <c r="AN71" s="31">
        <v>0</v>
      </c>
      <c r="AO71" s="29" t="s">
        <v>103</v>
      </c>
      <c r="AP71" s="18" t="s">
        <v>156</v>
      </c>
      <c r="AQ71" s="18" t="s">
        <v>156</v>
      </c>
      <c r="AR71" s="32">
        <v>0</v>
      </c>
      <c r="AS71" s="27"/>
      <c r="AT71" s="19"/>
      <c r="AU71" s="14"/>
      <c r="AV71" s="43"/>
      <c r="AW71" s="14" t="str">
        <f t="shared" si="25"/>
        <v>NITTLE001  PENDIENTE  n/d 4700064216</v>
      </c>
      <c r="AX71" s="14"/>
      <c r="AY71" s="14"/>
      <c r="AZ71" s="14"/>
      <c r="BA71" s="14"/>
      <c r="BB71" s="22">
        <f t="shared" si="31"/>
        <v>4700064216</v>
      </c>
      <c r="BD71" s="94">
        <f t="shared" si="26"/>
        <v>0</v>
      </c>
      <c r="BE71" s="94">
        <f t="shared" si="27"/>
        <v>0</v>
      </c>
      <c r="BF71" s="94">
        <f>+BD71*0.008</f>
        <v>0</v>
      </c>
      <c r="BG71" s="93">
        <f>+BF71+BE71</f>
        <v>0</v>
      </c>
    </row>
    <row r="72" spans="1:59" ht="14.45" customHeight="1" thickBot="1">
      <c r="A72" s="217"/>
      <c r="B72" s="248" t="s">
        <v>49</v>
      </c>
      <c r="C72" s="218" t="s">
        <v>65</v>
      </c>
      <c r="D72" s="218" t="s">
        <v>60</v>
      </c>
      <c r="E72" s="218" t="s">
        <v>462</v>
      </c>
      <c r="F72" s="218">
        <v>4700066498</v>
      </c>
      <c r="G72" s="218" t="s">
        <v>296</v>
      </c>
      <c r="H72" s="219" t="s">
        <v>168</v>
      </c>
      <c r="I72" s="34" t="s">
        <v>372</v>
      </c>
      <c r="J72" s="218"/>
      <c r="K72" s="218">
        <v>8</v>
      </c>
      <c r="L72" s="218" t="s">
        <v>292</v>
      </c>
      <c r="M72" s="221">
        <v>7712</v>
      </c>
      <c r="N72" s="218" t="s">
        <v>72</v>
      </c>
      <c r="O72" s="141" t="s">
        <v>316</v>
      </c>
      <c r="P72" s="141" t="s">
        <v>99</v>
      </c>
      <c r="Q72" s="11" t="s">
        <v>87</v>
      </c>
      <c r="R72" s="222" t="s">
        <v>99</v>
      </c>
      <c r="S72" s="264"/>
      <c r="T72" s="224" t="s">
        <v>98</v>
      </c>
      <c r="U72" s="225" t="s">
        <v>98</v>
      </c>
      <c r="V72" s="226">
        <v>0</v>
      </c>
      <c r="W72" s="227">
        <v>0</v>
      </c>
      <c r="X72" s="228">
        <f t="shared" ref="X72" si="32">V72+W72</f>
        <v>0</v>
      </c>
      <c r="Y72" s="54" t="s">
        <v>316</v>
      </c>
      <c r="Z72" s="54" t="s">
        <v>316</v>
      </c>
      <c r="AA72" s="54" t="s">
        <v>316</v>
      </c>
      <c r="AB72" s="54" t="s">
        <v>316</v>
      </c>
      <c r="AC72" s="24">
        <v>0</v>
      </c>
      <c r="AD72" s="233" t="s">
        <v>90</v>
      </c>
      <c r="AE72" s="234" t="s">
        <v>98</v>
      </c>
      <c r="AF72" s="235">
        <v>0</v>
      </c>
      <c r="AG72" s="236" t="s">
        <v>128</v>
      </c>
      <c r="AH72" s="234" t="s">
        <v>156</v>
      </c>
      <c r="AI72" s="237">
        <v>0</v>
      </c>
      <c r="AJ72" s="238" t="s">
        <v>118</v>
      </c>
      <c r="AK72" s="239" t="s">
        <v>98</v>
      </c>
      <c r="AL72" s="240">
        <v>0</v>
      </c>
      <c r="AM72" s="239" t="s">
        <v>156</v>
      </c>
      <c r="AN72" s="184">
        <v>0</v>
      </c>
      <c r="AO72" s="241" t="s">
        <v>103</v>
      </c>
      <c r="AP72" s="239" t="s">
        <v>156</v>
      </c>
      <c r="AQ72" s="239" t="s">
        <v>156</v>
      </c>
      <c r="AR72" s="242">
        <v>0</v>
      </c>
      <c r="AS72" s="243"/>
      <c r="AT72" s="244"/>
      <c r="AU72" s="217"/>
      <c r="AV72" s="245"/>
      <c r="AW72" s="217" t="str">
        <f t="shared" ref="AW72" si="33">+E72&amp;" "&amp;K72&amp;" "&amp;" "&amp;Z72&amp;" "&amp;F72</f>
        <v>KROMACARE002 8  n/d 4700066498</v>
      </c>
      <c r="AX72" s="217"/>
      <c r="AY72" s="217"/>
      <c r="AZ72" s="217"/>
      <c r="BA72" s="217"/>
      <c r="BB72" s="22">
        <f t="shared" si="31"/>
        <v>4700066498</v>
      </c>
      <c r="BD72" s="94">
        <f t="shared" ref="BD72" si="34">+M72*$BD$1</f>
        <v>161952</v>
      </c>
      <c r="BE72" s="94">
        <f t="shared" ref="BE72" si="35">+BD72*0.16</f>
        <v>25912.32</v>
      </c>
      <c r="BF72" s="94">
        <f>+BD72*0.0058</f>
        <v>939.32159999999999</v>
      </c>
      <c r="BG72" s="93">
        <f t="shared" ref="BG72" si="36">+BF72+BE72</f>
        <v>26851.641599999999</v>
      </c>
    </row>
    <row r="73" spans="1:59" ht="14.45" customHeight="1">
      <c r="A73" s="14"/>
      <c r="B73" s="248" t="s">
        <v>49</v>
      </c>
      <c r="C73" s="11" t="s">
        <v>119</v>
      </c>
      <c r="D73" s="11" t="s">
        <v>26</v>
      </c>
      <c r="E73" s="11" t="s">
        <v>342</v>
      </c>
      <c r="F73" s="11" t="s">
        <v>26</v>
      </c>
      <c r="G73" s="11" t="s">
        <v>109</v>
      </c>
      <c r="H73" s="34" t="s">
        <v>122</v>
      </c>
      <c r="I73" s="34" t="s">
        <v>372</v>
      </c>
      <c r="J73" s="42" t="s">
        <v>444</v>
      </c>
      <c r="K73" s="11" t="s">
        <v>445</v>
      </c>
      <c r="L73" s="11" t="s">
        <v>294</v>
      </c>
      <c r="M73" s="12">
        <v>10</v>
      </c>
      <c r="N73" s="11" t="s">
        <v>71</v>
      </c>
      <c r="O73" s="141">
        <v>45677</v>
      </c>
      <c r="P73" s="141">
        <v>45694</v>
      </c>
      <c r="Q73" s="11" t="s">
        <v>73</v>
      </c>
      <c r="R73" s="141" t="s">
        <v>99</v>
      </c>
      <c r="S73" s="11"/>
      <c r="T73" s="15" t="s">
        <v>34</v>
      </c>
      <c r="U73" s="41" t="s">
        <v>156</v>
      </c>
      <c r="V73" s="16">
        <v>0</v>
      </c>
      <c r="W73" s="17">
        <v>0</v>
      </c>
      <c r="X73" s="36">
        <v>0</v>
      </c>
      <c r="Y73" s="54">
        <v>3979</v>
      </c>
      <c r="Z73" s="54">
        <v>5000601</v>
      </c>
      <c r="AA73" s="54"/>
      <c r="AB73" s="54">
        <v>45693</v>
      </c>
      <c r="AC73" s="24">
        <v>206</v>
      </c>
      <c r="AD73" s="25" t="s">
        <v>91</v>
      </c>
      <c r="AE73" s="21"/>
      <c r="AF73" s="26"/>
      <c r="AG73" s="23" t="s">
        <v>128</v>
      </c>
      <c r="AH73" s="21" t="s">
        <v>156</v>
      </c>
      <c r="AI73" s="30">
        <v>0</v>
      </c>
      <c r="AJ73" s="28" t="s">
        <v>103</v>
      </c>
      <c r="AK73" s="18" t="s">
        <v>156</v>
      </c>
      <c r="AL73" s="33">
        <v>0</v>
      </c>
      <c r="AM73" s="18" t="s">
        <v>156</v>
      </c>
      <c r="AN73" s="31">
        <v>0</v>
      </c>
      <c r="AO73" s="29" t="s">
        <v>103</v>
      </c>
      <c r="AP73" s="18" t="s">
        <v>156</v>
      </c>
      <c r="AQ73" s="18" t="s">
        <v>156</v>
      </c>
      <c r="AR73" s="32">
        <v>0</v>
      </c>
      <c r="AS73" s="27"/>
      <c r="AT73" s="19"/>
      <c r="AU73" s="14"/>
      <c r="AV73" s="43"/>
      <c r="AW73" s="14" t="str">
        <f t="shared" si="23"/>
        <v>BERLINFX001 BER02   5000601 MUESTRA</v>
      </c>
      <c r="AX73" s="14"/>
      <c r="AY73" s="14"/>
      <c r="AZ73" s="14"/>
      <c r="BA73" s="14"/>
      <c r="BB73" s="22" t="str">
        <f t="shared" si="31"/>
        <v>MUESTRA</v>
      </c>
      <c r="BD73" s="94">
        <f t="shared" si="8"/>
        <v>210</v>
      </c>
      <c r="BE73" s="94">
        <f t="shared" si="9"/>
        <v>33.6</v>
      </c>
      <c r="BF73" s="94">
        <f t="shared" ref="BF73:BF80" si="37">+BD73*0.0058</f>
        <v>1.218</v>
      </c>
      <c r="BG73" s="93">
        <f t="shared" si="11"/>
        <v>34.817999999999998</v>
      </c>
    </row>
    <row r="74" spans="1:59" ht="14.45" customHeight="1">
      <c r="A74" s="14"/>
      <c r="B74" s="248" t="s">
        <v>49</v>
      </c>
      <c r="C74" s="11" t="s">
        <v>119</v>
      </c>
      <c r="D74" s="11" t="s">
        <v>26</v>
      </c>
      <c r="E74" s="11" t="s">
        <v>342</v>
      </c>
      <c r="F74" s="11" t="s">
        <v>26</v>
      </c>
      <c r="G74" s="11" t="s">
        <v>109</v>
      </c>
      <c r="H74" s="34" t="s">
        <v>122</v>
      </c>
      <c r="I74" s="34" t="s">
        <v>372</v>
      </c>
      <c r="J74" s="42" t="s">
        <v>443</v>
      </c>
      <c r="K74" s="11" t="s">
        <v>446</v>
      </c>
      <c r="L74" s="11" t="s">
        <v>294</v>
      </c>
      <c r="M74" s="12">
        <v>10</v>
      </c>
      <c r="N74" s="11" t="s">
        <v>71</v>
      </c>
      <c r="O74" s="141">
        <v>45677</v>
      </c>
      <c r="P74" s="141">
        <v>45679</v>
      </c>
      <c r="Q74" s="11" t="s">
        <v>83</v>
      </c>
      <c r="R74" s="141" t="s">
        <v>99</v>
      </c>
      <c r="S74" s="11"/>
      <c r="T74" s="15" t="s">
        <v>34</v>
      </c>
      <c r="U74" s="41" t="s">
        <v>156</v>
      </c>
      <c r="V74" s="16">
        <v>0</v>
      </c>
      <c r="W74" s="17">
        <v>0</v>
      </c>
      <c r="X74" s="36">
        <v>0</v>
      </c>
      <c r="Y74" s="54" t="s">
        <v>316</v>
      </c>
      <c r="Z74" s="54" t="s">
        <v>316</v>
      </c>
      <c r="AA74" s="54" t="s">
        <v>316</v>
      </c>
      <c r="AB74" s="54" t="s">
        <v>316</v>
      </c>
      <c r="AC74" s="24">
        <v>0</v>
      </c>
      <c r="AD74" s="25" t="s">
        <v>91</v>
      </c>
      <c r="AE74" s="21"/>
      <c r="AF74" s="26"/>
      <c r="AG74" s="23" t="s">
        <v>128</v>
      </c>
      <c r="AH74" s="21" t="s">
        <v>156</v>
      </c>
      <c r="AI74" s="30">
        <v>0</v>
      </c>
      <c r="AJ74" s="28" t="s">
        <v>103</v>
      </c>
      <c r="AK74" s="18" t="s">
        <v>156</v>
      </c>
      <c r="AL74" s="33">
        <v>0</v>
      </c>
      <c r="AM74" s="18" t="s">
        <v>156</v>
      </c>
      <c r="AN74" s="31">
        <v>0</v>
      </c>
      <c r="AO74" s="29" t="s">
        <v>103</v>
      </c>
      <c r="AP74" s="18" t="s">
        <v>156</v>
      </c>
      <c r="AQ74" s="18" t="s">
        <v>156</v>
      </c>
      <c r="AR74" s="32">
        <v>0</v>
      </c>
      <c r="AS74" s="27"/>
      <c r="AT74" s="19"/>
      <c r="AU74" s="14"/>
      <c r="AV74" s="43"/>
      <c r="AW74" s="14" t="str">
        <f t="shared" ref="AW74" si="38">+E74&amp;" "&amp;K74&amp;" "&amp;" "&amp;Z74&amp;" "&amp;F74</f>
        <v>BERLINFX001 BER01  n/d MUESTRA</v>
      </c>
      <c r="AX74" s="14"/>
      <c r="AY74" s="14"/>
      <c r="AZ74" s="14"/>
      <c r="BA74" s="14"/>
      <c r="BB74" s="22" t="str">
        <f t="shared" si="31"/>
        <v>MUESTRA</v>
      </c>
      <c r="BD74" s="94">
        <f t="shared" ref="BD74" si="39">+M74*$BD$1</f>
        <v>210</v>
      </c>
      <c r="BE74" s="94">
        <f t="shared" ref="BE74" si="40">+BD74*0.16</f>
        <v>33.6</v>
      </c>
      <c r="BF74" s="94">
        <f t="shared" si="37"/>
        <v>1.218</v>
      </c>
      <c r="BG74" s="93">
        <f t="shared" ref="BG74" si="41">+BF74+BE74</f>
        <v>34.817999999999998</v>
      </c>
    </row>
    <row r="75" spans="1:59" ht="14.45" customHeight="1">
      <c r="A75" s="14"/>
      <c r="B75" s="248" t="s">
        <v>49</v>
      </c>
      <c r="C75" s="11" t="s">
        <v>119</v>
      </c>
      <c r="D75" s="11" t="s">
        <v>60</v>
      </c>
      <c r="E75" s="11" t="s">
        <v>387</v>
      </c>
      <c r="F75" s="11" t="s">
        <v>26</v>
      </c>
      <c r="G75" s="11" t="s">
        <v>126</v>
      </c>
      <c r="H75" s="34" t="s">
        <v>122</v>
      </c>
      <c r="I75" s="34" t="s">
        <v>372</v>
      </c>
      <c r="J75" s="42" t="s">
        <v>386</v>
      </c>
      <c r="K75" s="11">
        <v>24000090</v>
      </c>
      <c r="L75" s="11" t="s">
        <v>294</v>
      </c>
      <c r="M75" s="12">
        <v>480.22</v>
      </c>
      <c r="N75" s="11" t="s">
        <v>71</v>
      </c>
      <c r="O75" s="141">
        <v>45677</v>
      </c>
      <c r="P75" s="141">
        <v>45679</v>
      </c>
      <c r="Q75" s="11" t="s">
        <v>73</v>
      </c>
      <c r="R75" s="141" t="s">
        <v>99</v>
      </c>
      <c r="S75" s="11"/>
      <c r="T75" s="15" t="s">
        <v>34</v>
      </c>
      <c r="U75" s="41" t="s">
        <v>156</v>
      </c>
      <c r="V75" s="16">
        <v>0</v>
      </c>
      <c r="W75" s="17">
        <v>0</v>
      </c>
      <c r="X75" s="36">
        <v>0</v>
      </c>
      <c r="Y75" s="54">
        <v>3979</v>
      </c>
      <c r="Z75" s="54">
        <v>5000651</v>
      </c>
      <c r="AA75" s="54"/>
      <c r="AB75" s="54">
        <v>45695</v>
      </c>
      <c r="AC75" s="24">
        <v>9820</v>
      </c>
      <c r="AD75" s="25" t="s">
        <v>91</v>
      </c>
      <c r="AE75" s="21"/>
      <c r="AF75" s="26"/>
      <c r="AG75" s="23" t="s">
        <v>128</v>
      </c>
      <c r="AH75" s="21" t="s">
        <v>156</v>
      </c>
      <c r="AI75" s="30">
        <v>0</v>
      </c>
      <c r="AJ75" s="28" t="s">
        <v>103</v>
      </c>
      <c r="AK75" s="18" t="s">
        <v>156</v>
      </c>
      <c r="AL75" s="33">
        <v>0</v>
      </c>
      <c r="AM75" s="18" t="s">
        <v>156</v>
      </c>
      <c r="AN75" s="31">
        <v>0</v>
      </c>
      <c r="AO75" s="29" t="s">
        <v>103</v>
      </c>
      <c r="AP75" s="18" t="s">
        <v>156</v>
      </c>
      <c r="AQ75" s="18" t="s">
        <v>156</v>
      </c>
      <c r="AR75" s="32">
        <v>0</v>
      </c>
      <c r="AS75" s="27"/>
      <c r="AT75" s="19"/>
      <c r="AU75" s="14"/>
      <c r="AV75" s="43"/>
      <c r="AW75" s="14" t="str">
        <f t="shared" ref="AW75" si="42">+E75&amp;" "&amp;K75&amp;" "&amp;" "&amp;Z75&amp;" "&amp;F75</f>
        <v>DELLYFX001  24000090  5000651 MUESTRA</v>
      </c>
      <c r="AX75" s="14"/>
      <c r="AY75" s="14"/>
      <c r="AZ75" s="14"/>
      <c r="BA75" s="14"/>
      <c r="BB75" s="22" t="str">
        <f t="shared" si="31"/>
        <v>MUESTRA</v>
      </c>
      <c r="BD75" s="94">
        <f t="shared" ref="BD75" si="43">+M75*$BD$1</f>
        <v>10084.620000000001</v>
      </c>
      <c r="BE75" s="94">
        <f t="shared" ref="BE75" si="44">+BD75*0.16</f>
        <v>1613.5392000000002</v>
      </c>
      <c r="BF75" s="94">
        <f t="shared" si="37"/>
        <v>58.490796000000003</v>
      </c>
      <c r="BG75" s="93">
        <f t="shared" ref="BG75" si="45">+BF75+BE75</f>
        <v>1672.0299960000002</v>
      </c>
    </row>
    <row r="76" spans="1:59" ht="14.45" customHeight="1">
      <c r="A76" s="14"/>
      <c r="B76" s="248" t="s">
        <v>49</v>
      </c>
      <c r="C76" s="11" t="s">
        <v>119</v>
      </c>
      <c r="D76" s="11" t="s">
        <v>60</v>
      </c>
      <c r="E76" s="11" t="s">
        <v>388</v>
      </c>
      <c r="F76" s="11">
        <v>4700065595</v>
      </c>
      <c r="G76" s="11" t="s">
        <v>109</v>
      </c>
      <c r="H76" s="34" t="s">
        <v>122</v>
      </c>
      <c r="I76" s="34" t="s">
        <v>372</v>
      </c>
      <c r="J76" s="42" t="s">
        <v>389</v>
      </c>
      <c r="K76" s="11" t="s">
        <v>390</v>
      </c>
      <c r="L76" s="11" t="s">
        <v>294</v>
      </c>
      <c r="M76" s="12">
        <v>1080</v>
      </c>
      <c r="N76" s="11" t="s">
        <v>71</v>
      </c>
      <c r="O76" s="141">
        <v>45677</v>
      </c>
      <c r="P76" s="141">
        <v>45679</v>
      </c>
      <c r="Q76" s="11" t="s">
        <v>73</v>
      </c>
      <c r="R76" s="141" t="s">
        <v>99</v>
      </c>
      <c r="S76" s="11"/>
      <c r="T76" s="15" t="s">
        <v>34</v>
      </c>
      <c r="U76" s="41" t="s">
        <v>156</v>
      </c>
      <c r="V76" s="16">
        <v>0</v>
      </c>
      <c r="W76" s="17">
        <v>0</v>
      </c>
      <c r="X76" s="36">
        <v>0</v>
      </c>
      <c r="Y76" s="54">
        <v>3979</v>
      </c>
      <c r="Z76" s="54">
        <v>5000652</v>
      </c>
      <c r="AA76" s="54"/>
      <c r="AB76" s="54">
        <v>45695</v>
      </c>
      <c r="AC76" s="24">
        <v>48097</v>
      </c>
      <c r="AD76" s="25" t="s">
        <v>91</v>
      </c>
      <c r="AE76" s="21"/>
      <c r="AF76" s="26"/>
      <c r="AG76" s="23" t="s">
        <v>128</v>
      </c>
      <c r="AH76" s="21" t="s">
        <v>156</v>
      </c>
      <c r="AI76" s="30">
        <v>0</v>
      </c>
      <c r="AJ76" s="28" t="s">
        <v>103</v>
      </c>
      <c r="AK76" s="18" t="s">
        <v>156</v>
      </c>
      <c r="AL76" s="33">
        <v>0</v>
      </c>
      <c r="AM76" s="18" t="s">
        <v>156</v>
      </c>
      <c r="AN76" s="31">
        <v>0</v>
      </c>
      <c r="AO76" s="29" t="s">
        <v>103</v>
      </c>
      <c r="AP76" s="18" t="s">
        <v>156</v>
      </c>
      <c r="AQ76" s="18" t="s">
        <v>156</v>
      </c>
      <c r="AR76" s="32">
        <v>0</v>
      </c>
      <c r="AS76" s="27"/>
      <c r="AT76" s="19"/>
      <c r="AU76" s="14"/>
      <c r="AV76" s="43"/>
      <c r="AW76" s="14" t="str">
        <f t="shared" ref="AW76:AW78" si="46">+E76&amp;" "&amp;K76&amp;" "&amp;" "&amp;Z76&amp;" "&amp;F76</f>
        <v>SUMMITOMO001  A24953  5000652 4700065595</v>
      </c>
      <c r="AX76" s="14"/>
      <c r="AY76" s="14"/>
      <c r="AZ76" s="14"/>
      <c r="BA76" s="14"/>
      <c r="BB76" s="22">
        <f t="shared" si="31"/>
        <v>4700065595</v>
      </c>
      <c r="BD76" s="94">
        <f t="shared" ref="BD76:BD78" si="47">+M76*$BD$1</f>
        <v>22680</v>
      </c>
      <c r="BE76" s="94">
        <f t="shared" ref="BE76:BE78" si="48">+BD76*0.16</f>
        <v>3628.8</v>
      </c>
      <c r="BF76" s="94">
        <f t="shared" si="37"/>
        <v>131.54399999999998</v>
      </c>
      <c r="BG76" s="93">
        <f t="shared" ref="BG76:BG78" si="49">+BF76+BE76</f>
        <v>3760.3440000000001</v>
      </c>
    </row>
    <row r="77" spans="1:59" ht="14.45" customHeight="1">
      <c r="A77" s="14"/>
      <c r="B77" s="248" t="s">
        <v>49</v>
      </c>
      <c r="C77" s="11" t="s">
        <v>119</v>
      </c>
      <c r="D77" s="11" t="s">
        <v>26</v>
      </c>
      <c r="E77" s="11" t="s">
        <v>447</v>
      </c>
      <c r="F77" s="11" t="s">
        <v>26</v>
      </c>
      <c r="G77" s="11" t="s">
        <v>126</v>
      </c>
      <c r="H77" s="34" t="s">
        <v>122</v>
      </c>
      <c r="I77" s="34" t="s">
        <v>372</v>
      </c>
      <c r="J77" s="42" t="s">
        <v>448</v>
      </c>
      <c r="K77" s="11">
        <v>27000002</v>
      </c>
      <c r="L77" s="11" t="s">
        <v>294</v>
      </c>
      <c r="M77" s="12">
        <v>1</v>
      </c>
      <c r="N77" s="11" t="s">
        <v>71</v>
      </c>
      <c r="O77" s="141">
        <v>45687</v>
      </c>
      <c r="P77" s="141"/>
      <c r="Q77" s="11" t="s">
        <v>83</v>
      </c>
      <c r="R77" s="141" t="s">
        <v>99</v>
      </c>
      <c r="S77" s="11" t="s">
        <v>449</v>
      </c>
      <c r="T77" s="15" t="s">
        <v>34</v>
      </c>
      <c r="U77" s="41" t="s">
        <v>156</v>
      </c>
      <c r="V77" s="16">
        <v>0</v>
      </c>
      <c r="W77" s="17">
        <v>0</v>
      </c>
      <c r="X77" s="36">
        <v>0</v>
      </c>
      <c r="Y77" s="54" t="s">
        <v>316</v>
      </c>
      <c r="Z77" s="54" t="s">
        <v>316</v>
      </c>
      <c r="AA77" s="54" t="s">
        <v>316</v>
      </c>
      <c r="AB77" s="54" t="s">
        <v>316</v>
      </c>
      <c r="AC77" s="24">
        <v>0</v>
      </c>
      <c r="AD77" s="25" t="s">
        <v>91</v>
      </c>
      <c r="AE77" s="21"/>
      <c r="AF77" s="26"/>
      <c r="AG77" s="23" t="s">
        <v>128</v>
      </c>
      <c r="AH77" s="21" t="s">
        <v>156</v>
      </c>
      <c r="AI77" s="30">
        <v>0</v>
      </c>
      <c r="AJ77" s="28" t="s">
        <v>103</v>
      </c>
      <c r="AK77" s="18" t="s">
        <v>156</v>
      </c>
      <c r="AL77" s="33">
        <v>0</v>
      </c>
      <c r="AM77" s="18" t="s">
        <v>156</v>
      </c>
      <c r="AN77" s="31">
        <v>0</v>
      </c>
      <c r="AO77" s="29" t="s">
        <v>103</v>
      </c>
      <c r="AP77" s="18" t="s">
        <v>156</v>
      </c>
      <c r="AQ77" s="18" t="s">
        <v>156</v>
      </c>
      <c r="AR77" s="32">
        <v>0</v>
      </c>
      <c r="AS77" s="27"/>
      <c r="AT77" s="19"/>
      <c r="AU77" s="14"/>
      <c r="AV77" s="43"/>
      <c r="AW77" s="14" t="str">
        <f t="shared" si="46"/>
        <v>DELLYFX002 27000002  n/d MUESTRA</v>
      </c>
      <c r="AX77" s="14"/>
      <c r="AY77" s="14"/>
      <c r="AZ77" s="14"/>
      <c r="BA77" s="14"/>
      <c r="BB77" s="22" t="str">
        <f t="shared" si="31"/>
        <v>MUESTRA</v>
      </c>
      <c r="BD77" s="94">
        <f t="shared" si="47"/>
        <v>21</v>
      </c>
      <c r="BE77" s="94">
        <f t="shared" si="48"/>
        <v>3.36</v>
      </c>
      <c r="BF77" s="94">
        <f t="shared" si="37"/>
        <v>0.12179999999999999</v>
      </c>
      <c r="BG77" s="93">
        <f t="shared" si="49"/>
        <v>3.4817999999999998</v>
      </c>
    </row>
    <row r="78" spans="1:59" ht="14.45" customHeight="1">
      <c r="A78" s="14"/>
      <c r="B78" s="248" t="s">
        <v>49</v>
      </c>
      <c r="C78" s="11" t="s">
        <v>119</v>
      </c>
      <c r="D78" s="11" t="s">
        <v>26</v>
      </c>
      <c r="E78" s="11" t="s">
        <v>450</v>
      </c>
      <c r="F78" s="11" t="s">
        <v>26</v>
      </c>
      <c r="G78" s="11" t="s">
        <v>109</v>
      </c>
      <c r="H78" s="34" t="s">
        <v>122</v>
      </c>
      <c r="I78" s="34" t="s">
        <v>372</v>
      </c>
      <c r="J78" s="42" t="s">
        <v>451</v>
      </c>
      <c r="K78" s="11" t="s">
        <v>452</v>
      </c>
      <c r="L78" s="11" t="s">
        <v>294</v>
      </c>
      <c r="M78" s="12">
        <v>1</v>
      </c>
      <c r="N78" s="11" t="s">
        <v>71</v>
      </c>
      <c r="O78" s="141">
        <v>45677</v>
      </c>
      <c r="P78" s="141"/>
      <c r="Q78" s="11" t="s">
        <v>83</v>
      </c>
      <c r="R78" s="141" t="s">
        <v>99</v>
      </c>
      <c r="S78" s="11"/>
      <c r="T78" s="15" t="s">
        <v>34</v>
      </c>
      <c r="U78" s="41" t="s">
        <v>156</v>
      </c>
      <c r="V78" s="16">
        <v>0</v>
      </c>
      <c r="W78" s="17">
        <v>0</v>
      </c>
      <c r="X78" s="36">
        <v>0</v>
      </c>
      <c r="Y78" s="54" t="s">
        <v>316</v>
      </c>
      <c r="Z78" s="54" t="s">
        <v>316</v>
      </c>
      <c r="AA78" s="54" t="s">
        <v>316</v>
      </c>
      <c r="AB78" s="54" t="s">
        <v>316</v>
      </c>
      <c r="AC78" s="24">
        <v>0</v>
      </c>
      <c r="AD78" s="25" t="s">
        <v>91</v>
      </c>
      <c r="AE78" s="21"/>
      <c r="AF78" s="26"/>
      <c r="AG78" s="23" t="s">
        <v>128</v>
      </c>
      <c r="AH78" s="21" t="s">
        <v>156</v>
      </c>
      <c r="AI78" s="30">
        <v>0</v>
      </c>
      <c r="AJ78" s="28" t="s">
        <v>103</v>
      </c>
      <c r="AK78" s="18" t="s">
        <v>156</v>
      </c>
      <c r="AL78" s="33">
        <v>0</v>
      </c>
      <c r="AM78" s="18" t="s">
        <v>156</v>
      </c>
      <c r="AN78" s="31">
        <v>0</v>
      </c>
      <c r="AO78" s="29" t="s">
        <v>103</v>
      </c>
      <c r="AP78" s="18" t="s">
        <v>156</v>
      </c>
      <c r="AQ78" s="18" t="s">
        <v>156</v>
      </c>
      <c r="AR78" s="32">
        <v>0</v>
      </c>
      <c r="AS78" s="27"/>
      <c r="AT78" s="19"/>
      <c r="AU78" s="14"/>
      <c r="AV78" s="43"/>
      <c r="AW78" s="14" t="str">
        <f t="shared" si="46"/>
        <v>PLASTUBEFX001  F771791619710  n/d MUESTRA</v>
      </c>
      <c r="AX78" s="14"/>
      <c r="AY78" s="14"/>
      <c r="AZ78" s="14"/>
      <c r="BA78" s="14"/>
      <c r="BB78" s="22" t="str">
        <f t="shared" si="31"/>
        <v>MUESTRA</v>
      </c>
      <c r="BD78" s="94">
        <f t="shared" si="47"/>
        <v>21</v>
      </c>
      <c r="BE78" s="94">
        <f t="shared" si="48"/>
        <v>3.36</v>
      </c>
      <c r="BF78" s="94">
        <f t="shared" si="37"/>
        <v>0.12179999999999999</v>
      </c>
      <c r="BG78" s="93">
        <f t="shared" si="49"/>
        <v>3.4817999999999998</v>
      </c>
    </row>
    <row r="79" spans="1:59" ht="14.45" customHeight="1">
      <c r="A79" s="14"/>
      <c r="B79" s="248" t="s">
        <v>49</v>
      </c>
      <c r="C79" s="11" t="s">
        <v>119</v>
      </c>
      <c r="D79" s="11" t="s">
        <v>26</v>
      </c>
      <c r="E79" s="11" t="s">
        <v>453</v>
      </c>
      <c r="F79" s="11" t="s">
        <v>26</v>
      </c>
      <c r="G79" s="11" t="s">
        <v>116</v>
      </c>
      <c r="H79" s="34" t="s">
        <v>122</v>
      </c>
      <c r="I79" s="34" t="s">
        <v>372</v>
      </c>
      <c r="J79" s="42" t="s">
        <v>454</v>
      </c>
      <c r="K79" s="11">
        <v>36</v>
      </c>
      <c r="L79" s="11" t="s">
        <v>294</v>
      </c>
      <c r="M79" s="12">
        <v>15</v>
      </c>
      <c r="N79" s="11" t="s">
        <v>71</v>
      </c>
      <c r="O79" s="141">
        <v>45677</v>
      </c>
      <c r="P79" s="141"/>
      <c r="Q79" s="11" t="s">
        <v>73</v>
      </c>
      <c r="R79" s="141" t="s">
        <v>99</v>
      </c>
      <c r="S79" s="11"/>
      <c r="T79" s="15" t="s">
        <v>34</v>
      </c>
      <c r="U79" s="41" t="s">
        <v>156</v>
      </c>
      <c r="V79" s="16">
        <v>0</v>
      </c>
      <c r="W79" s="17">
        <v>0</v>
      </c>
      <c r="X79" s="36">
        <v>0</v>
      </c>
      <c r="Y79" s="54">
        <v>3979</v>
      </c>
      <c r="Z79" s="54">
        <v>5000622</v>
      </c>
      <c r="AA79" s="54"/>
      <c r="AB79" s="54">
        <v>45695</v>
      </c>
      <c r="AC79" s="24">
        <v>317</v>
      </c>
      <c r="AD79" s="25" t="s">
        <v>91</v>
      </c>
      <c r="AE79" s="21"/>
      <c r="AF79" s="26"/>
      <c r="AG79" s="23" t="s">
        <v>128</v>
      </c>
      <c r="AH79" s="21" t="s">
        <v>156</v>
      </c>
      <c r="AI79" s="30">
        <v>0</v>
      </c>
      <c r="AJ79" s="28" t="s">
        <v>103</v>
      </c>
      <c r="AK79" s="18" t="s">
        <v>156</v>
      </c>
      <c r="AL79" s="33">
        <v>0</v>
      </c>
      <c r="AM79" s="18" t="s">
        <v>156</v>
      </c>
      <c r="AN79" s="31">
        <v>0</v>
      </c>
      <c r="AO79" s="29" t="s">
        <v>103</v>
      </c>
      <c r="AP79" s="18" t="s">
        <v>156</v>
      </c>
      <c r="AQ79" s="18" t="s">
        <v>156</v>
      </c>
      <c r="AR79" s="32">
        <v>0</v>
      </c>
      <c r="AS79" s="27"/>
      <c r="AT79" s="19"/>
      <c r="AU79" s="14"/>
      <c r="AV79" s="43"/>
      <c r="AW79" s="14" t="str">
        <f t="shared" ref="AW79:AW80" si="50">+E79&amp;" "&amp;K79&amp;" "&amp;" "&amp;Z79&amp;" "&amp;F79</f>
        <v>B&amp;BFX002  36  5000622 MUESTRA</v>
      </c>
      <c r="AX79" s="14"/>
      <c r="AY79" s="14"/>
      <c r="AZ79" s="14"/>
      <c r="BA79" s="14"/>
      <c r="BB79" s="22" t="str">
        <f t="shared" si="31"/>
        <v>MUESTRA</v>
      </c>
      <c r="BD79" s="94">
        <f t="shared" ref="BD79:BD80" si="51">+M79*$BD$1</f>
        <v>315</v>
      </c>
      <c r="BE79" s="94">
        <f t="shared" ref="BE79:BE80" si="52">+BD79*0.16</f>
        <v>50.4</v>
      </c>
      <c r="BF79" s="94">
        <f t="shared" si="37"/>
        <v>1.827</v>
      </c>
      <c r="BG79" s="93">
        <f t="shared" ref="BG79:BG80" si="53">+BF79+BE79</f>
        <v>52.226999999999997</v>
      </c>
    </row>
    <row r="80" spans="1:59" ht="14.45" customHeight="1">
      <c r="A80" s="14"/>
      <c r="B80" s="248" t="s">
        <v>49</v>
      </c>
      <c r="C80" s="11" t="s">
        <v>119</v>
      </c>
      <c r="D80" s="11" t="s">
        <v>26</v>
      </c>
      <c r="E80" s="11" t="s">
        <v>455</v>
      </c>
      <c r="F80" s="11" t="s">
        <v>26</v>
      </c>
      <c r="G80" s="11" t="s">
        <v>109</v>
      </c>
      <c r="H80" s="34" t="s">
        <v>122</v>
      </c>
      <c r="I80" s="34" t="s">
        <v>372</v>
      </c>
      <c r="J80" s="42" t="s">
        <v>456</v>
      </c>
      <c r="K80" s="11" t="s">
        <v>98</v>
      </c>
      <c r="L80" s="11" t="s">
        <v>294</v>
      </c>
      <c r="M80" s="12">
        <v>0</v>
      </c>
      <c r="N80" s="11" t="s">
        <v>71</v>
      </c>
      <c r="O80" s="141">
        <v>45677</v>
      </c>
      <c r="P80" s="141"/>
      <c r="Q80" s="11" t="s">
        <v>83</v>
      </c>
      <c r="R80" s="141" t="s">
        <v>99</v>
      </c>
      <c r="S80" s="11" t="s">
        <v>449</v>
      </c>
      <c r="T80" s="15" t="s">
        <v>34</v>
      </c>
      <c r="U80" s="41" t="s">
        <v>156</v>
      </c>
      <c r="V80" s="16">
        <v>0</v>
      </c>
      <c r="W80" s="17">
        <v>0</v>
      </c>
      <c r="X80" s="36">
        <v>0</v>
      </c>
      <c r="Y80" s="54" t="s">
        <v>316</v>
      </c>
      <c r="Z80" s="54" t="s">
        <v>316</v>
      </c>
      <c r="AA80" s="54" t="s">
        <v>316</v>
      </c>
      <c r="AB80" s="54" t="s">
        <v>316</v>
      </c>
      <c r="AC80" s="24">
        <v>0</v>
      </c>
      <c r="AD80" s="25" t="s">
        <v>91</v>
      </c>
      <c r="AE80" s="21"/>
      <c r="AF80" s="26"/>
      <c r="AG80" s="23" t="s">
        <v>128</v>
      </c>
      <c r="AH80" s="21" t="s">
        <v>156</v>
      </c>
      <c r="AI80" s="30">
        <v>0</v>
      </c>
      <c r="AJ80" s="28" t="s">
        <v>103</v>
      </c>
      <c r="AK80" s="18" t="s">
        <v>156</v>
      </c>
      <c r="AL80" s="33">
        <v>0</v>
      </c>
      <c r="AM80" s="18" t="s">
        <v>156</v>
      </c>
      <c r="AN80" s="31">
        <v>0</v>
      </c>
      <c r="AO80" s="29" t="s">
        <v>103</v>
      </c>
      <c r="AP80" s="18" t="s">
        <v>156</v>
      </c>
      <c r="AQ80" s="18" t="s">
        <v>156</v>
      </c>
      <c r="AR80" s="32">
        <v>0</v>
      </c>
      <c r="AS80" s="27"/>
      <c r="AT80" s="19"/>
      <c r="AU80" s="14"/>
      <c r="AV80" s="43"/>
      <c r="AW80" s="14" t="str">
        <f t="shared" si="50"/>
        <v>ANDRES PENDIENTE  n/d MUESTRA</v>
      </c>
      <c r="AX80" s="14"/>
      <c r="AY80" s="14"/>
      <c r="AZ80" s="14"/>
      <c r="BA80" s="14"/>
      <c r="BB80" s="22" t="str">
        <f t="shared" si="31"/>
        <v>MUESTRA</v>
      </c>
      <c r="BD80" s="94">
        <f t="shared" si="51"/>
        <v>0</v>
      </c>
      <c r="BE80" s="94">
        <f t="shared" si="52"/>
        <v>0</v>
      </c>
      <c r="BF80" s="94">
        <f t="shared" si="37"/>
        <v>0</v>
      </c>
      <c r="BG80" s="93">
        <f t="shared" si="53"/>
        <v>0</v>
      </c>
    </row>
    <row r="81" spans="1:59" ht="14.45" customHeight="1">
      <c r="A81" s="14"/>
      <c r="B81" s="248" t="s">
        <v>49</v>
      </c>
      <c r="C81" s="11" t="s">
        <v>119</v>
      </c>
      <c r="D81" s="11" t="s">
        <v>26</v>
      </c>
      <c r="E81" s="11" t="s">
        <v>482</v>
      </c>
      <c r="F81" s="11">
        <v>4700066780</v>
      </c>
      <c r="G81" s="11" t="s">
        <v>116</v>
      </c>
      <c r="H81" s="34" t="s">
        <v>122</v>
      </c>
      <c r="I81" s="34" t="s">
        <v>372</v>
      </c>
      <c r="J81" s="42" t="s">
        <v>483</v>
      </c>
      <c r="K81" s="11">
        <v>10004099</v>
      </c>
      <c r="L81" s="11" t="s">
        <v>294</v>
      </c>
      <c r="M81" s="12">
        <v>5154.74</v>
      </c>
      <c r="N81" s="11" t="s">
        <v>71</v>
      </c>
      <c r="O81" s="141" t="s">
        <v>316</v>
      </c>
      <c r="P81" s="141">
        <v>45698</v>
      </c>
      <c r="Q81" s="11" t="s">
        <v>83</v>
      </c>
      <c r="R81" s="141" t="s">
        <v>99</v>
      </c>
      <c r="S81" s="11" t="s">
        <v>449</v>
      </c>
      <c r="T81" s="15" t="s">
        <v>34</v>
      </c>
      <c r="U81" s="41" t="s">
        <v>156</v>
      </c>
      <c r="V81" s="16">
        <v>0</v>
      </c>
      <c r="W81" s="17">
        <v>0</v>
      </c>
      <c r="X81" s="36">
        <v>0</v>
      </c>
      <c r="Y81" s="54">
        <v>3979</v>
      </c>
      <c r="Z81" s="54">
        <v>5000622</v>
      </c>
      <c r="AA81" s="54"/>
      <c r="AB81" s="54">
        <v>45695</v>
      </c>
      <c r="AC81" s="24">
        <v>317</v>
      </c>
      <c r="AD81" s="25" t="s">
        <v>91</v>
      </c>
      <c r="AE81" s="21"/>
      <c r="AF81" s="26"/>
      <c r="AG81" s="23" t="s">
        <v>128</v>
      </c>
      <c r="AH81" s="21" t="s">
        <v>156</v>
      </c>
      <c r="AI81" s="30">
        <v>0</v>
      </c>
      <c r="AJ81" s="28" t="s">
        <v>103</v>
      </c>
      <c r="AK81" s="18" t="s">
        <v>156</v>
      </c>
      <c r="AL81" s="33">
        <v>0</v>
      </c>
      <c r="AM81" s="18" t="s">
        <v>156</v>
      </c>
      <c r="AN81" s="31">
        <v>0</v>
      </c>
      <c r="AO81" s="29" t="s">
        <v>103</v>
      </c>
      <c r="AP81" s="18" t="s">
        <v>156</v>
      </c>
      <c r="AQ81" s="18" t="s">
        <v>156</v>
      </c>
      <c r="AR81" s="32">
        <v>0</v>
      </c>
      <c r="AS81" s="27"/>
      <c r="AT81" s="19"/>
      <c r="AU81" s="14"/>
      <c r="AV81" s="43"/>
      <c r="AW81" s="14" t="str">
        <f t="shared" ref="AW81" si="54">+E81&amp;" "&amp;K81&amp;" "&amp;" "&amp;Z81&amp;" "&amp;F81</f>
        <v>B&amp;BCAB002  10004099  5000622 4700066780</v>
      </c>
      <c r="AX81" s="14"/>
      <c r="AY81" s="14"/>
      <c r="AZ81" s="14"/>
      <c r="BA81" s="14"/>
      <c r="BB81" s="22">
        <f t="shared" ref="BB81" si="55">+F81</f>
        <v>4700066780</v>
      </c>
      <c r="BD81" s="94">
        <f t="shared" ref="BD81" si="56">+M81*$BD$1</f>
        <v>108249.54</v>
      </c>
      <c r="BE81" s="94">
        <f t="shared" ref="BE81" si="57">+BD81*0.16</f>
        <v>17319.9264</v>
      </c>
      <c r="BF81" s="94">
        <f t="shared" ref="BF81" si="58">+BD81*0.0058</f>
        <v>627.84733199999994</v>
      </c>
      <c r="BG81" s="93">
        <f t="shared" ref="BG81" si="59">+BF81+BE81</f>
        <v>17947.773732000001</v>
      </c>
    </row>
  </sheetData>
  <autoFilter ref="A2:BH81"/>
  <sortState ref="A53:BG69">
    <sortCondition ref="P53:P69"/>
  </sortState>
  <mergeCells count="7">
    <mergeCell ref="AO1:AR1"/>
    <mergeCell ref="AV1:AW1"/>
    <mergeCell ref="T1:X1"/>
    <mergeCell ref="Y1:AC1"/>
    <mergeCell ref="AD1:AF1"/>
    <mergeCell ref="AG1:AI1"/>
    <mergeCell ref="AM1:AN1"/>
  </mergeCells>
  <conditionalFormatting sqref="A1 T1:XFD1">
    <cfRule type="containsText" dxfId="6636" priority="25455" operator="containsText" text="PENDIENTE">
      <formula>NOT(ISERROR(SEARCH("PENDIENTE",#REF!)))</formula>
    </cfRule>
    <cfRule type="containsText" dxfId="6635" priority="25456" operator="containsText" text="ENTREGADO">
      <formula>NOT(ISERROR(SEARCH("ENTREGADO",#REF!)))</formula>
    </cfRule>
  </conditionalFormatting>
  <conditionalFormatting sqref="A1">
    <cfRule type="containsText" dxfId="6634" priority="25460" operator="containsText" text="PRIORIDAD">
      <formula>NOT(ISERROR(SEARCH("PRIORIDAD",#REF!)))</formula>
    </cfRule>
    <cfRule type="containsText" dxfId="6633" priority="25461" operator="containsText" text="ENTREGADO">
      <formula>NOT(ISERROR(SEARCH("ENTREGADO",#REF!)))</formula>
    </cfRule>
  </conditionalFormatting>
  <conditionalFormatting sqref="A3 E3 F24:F26 C24:D32 C34:E38 C54:D55 F54:H55 J54:N55 T59:X59 AD59:AG59 AI59:AL59 AN59:AO59 AR59:XFD59 C66:F66 AD24:AG24 AI24:AL24 AN24:AO24 AR24:AW24 BD24:BG24 BD27:BG32 T3 BH3:XFD3 J59:N59 C59:H59 C61:H64 J61:N64 AR61:XFD64 AN61:AO64 AI61:AL64 AD61:AG64 T61:X64">
    <cfRule type="containsText" dxfId="6632" priority="19394" operator="containsText" text="PENDIENTE">
      <formula>NOT(ISERROR(SEARCH("PENDIENTE",#REF!)))</formula>
    </cfRule>
  </conditionalFormatting>
  <conditionalFormatting sqref="A3 E3 T24 AX24:BC24 F24:H26 J24:P26 BH24:XFD26 B24:D32 B34:D35 C54:D55 T59:X59 AD59:AG59 AI59:AL59 AN59:AO59 AR59:BC59 BH59:XFD59 C61:H64 J61:N64 F66 AD66:AG66 AI66:AL66 AN66:AO66 AR66:BA66 C36:D38 C66:D66 R24:R26 C59:F59 BH61:XFD64 AR61:BC64 AN61:AO64 AI61:AL64 AD61:AG64 T61:X64">
    <cfRule type="containsText" dxfId="6631" priority="19389" operator="containsText" text="ENTREGADO">
      <formula>NOT(ISERROR(SEARCH("ENTREGADO",A3)))</formula>
    </cfRule>
  </conditionalFormatting>
  <conditionalFormatting sqref="A3:A4 F54:H55 C54:D55 AD59:AG59 T59:X59 AD24:AG24 F24:F27 C24:D32 BD24:BG24 BD27:BG32 AI24:AL24 AI59:AL59 AN24:AO24 AN59:AO59 AR59:XFD59 AR24:AW24 BD34:BG38 C34:D38 J54:N55 J66:N66 C66:D66 F66:H66 J59:N59 C59:D59 F59:H59 F61:H64 C61:D64 J61:N64 AR61:XFD64 AN61:AO64 AI61:AL64 T61:X64 AD61:AG64">
    <cfRule type="containsText" dxfId="6630" priority="17039" operator="containsText" text="ENTREGADO">
      <formula>NOT(ISERROR(SEARCH("ENTREGADO",#REF!)))</formula>
    </cfRule>
  </conditionalFormatting>
  <conditionalFormatting sqref="A4 D4 T24 G24:H26 AX24:BC24 BH24:XFD26 A24:A26">
    <cfRule type="containsText" dxfId="6629" priority="17044" operator="containsText" text="PENDIENTE">
      <formula>NOT(ISERROR(SEARCH("PENDIENTE",#REF!)))</formula>
    </cfRule>
  </conditionalFormatting>
  <conditionalFormatting sqref="A4 D4:E4 G4:N4 AD24:AG24 AI24:AL24 AN24:AO24 AR24:BG24 F24:H26 C24:D30 BD27:BG32 BD34:BG38 C59:F59 T59:X59 AD59:AG59 AI59:AL59 AN59:AO59 AR59:XFD59 C61:H64 J61:O64 F66 A24:A26 BH24:XFD27 T24 E34:E38 K24:P26 B24:B32 AR61:XFD64 AN61:AO64 AI61:AL64 AD61:AG64 T61:X64">
    <cfRule type="containsText" dxfId="6628" priority="17045" operator="containsText" text="PENDIENTE">
      <formula>NOT(ISERROR(SEARCH("PENDIENTE",A4)))</formula>
    </cfRule>
  </conditionalFormatting>
  <conditionalFormatting sqref="A4 D4:E4 P4">
    <cfRule type="containsText" dxfId="6627" priority="17046" operator="containsText" text="ENTREGADO">
      <formula>NOT(ISERROR(SEARCH("ENTREGADO",A4)))</formula>
    </cfRule>
  </conditionalFormatting>
  <conditionalFormatting sqref="A4">
    <cfRule type="containsText" dxfId="6626" priority="16975" operator="containsText" text="ENTREGADO">
      <formula>NOT(ISERROR(SEARCH("ENTREGADO",#REF!)))</formula>
    </cfRule>
    <cfRule type="containsText" dxfId="6625" priority="16978" operator="containsText" text="ENTREGADO">
      <formula>NOT(ISERROR(SEARCH("ENTREGADO",A4)))</formula>
    </cfRule>
    <cfRule type="containsText" dxfId="6624" priority="16979" operator="containsText" text="PENDIENTE">
      <formula>NOT(ISERROR(SEARCH("PENDIENTE",#REF!)))</formula>
    </cfRule>
    <cfRule type="containsText" dxfId="6623" priority="16980" operator="containsText" text="PENDIENTE">
      <formula>NOT(ISERROR(SEARCH("PENDIENTE",A4)))</formula>
    </cfRule>
    <cfRule type="containsText" dxfId="6622" priority="16981" operator="containsText" text="ENTREGADO">
      <formula>NOT(ISERROR(SEARCH("ENTREGADO",A4)))</formula>
    </cfRule>
    <cfRule type="containsText" dxfId="6621" priority="17029" operator="containsText" text="PENDIENTE">
      <formula>NOT(ISERROR(SEARCH("PENDIENTE",A4)))</formula>
    </cfRule>
    <cfRule type="containsText" dxfId="6620" priority="17030" operator="containsText" text="ENTREGADO">
      <formula>NOT(ISERROR(SEARCH("ENTREGADO",A4)))</formula>
    </cfRule>
    <cfRule type="containsText" dxfId="6619" priority="17057" operator="containsText" text="PENDIENTE">
      <formula>NOT(ISERROR(SEARCH("PENDIENTE",A4)))</formula>
    </cfRule>
    <cfRule type="containsText" dxfId="6618" priority="17058" operator="containsText" text="ENTREGADO">
      <formula>NOT(ISERROR(SEARCH("ENTREGADO",A4)))</formula>
    </cfRule>
  </conditionalFormatting>
  <conditionalFormatting sqref="A6">
    <cfRule type="containsText" dxfId="6617" priority="7821" operator="containsText" text="PENDIENTE">
      <formula>NOT(ISERROR(SEARCH("PENDIENTE",A6)))</formula>
    </cfRule>
    <cfRule type="containsText" dxfId="6616" priority="7822" operator="containsText" text="ENTREGADO">
      <formula>NOT(ISERROR(SEARCH("ENTREGADO",A6)))</formula>
    </cfRule>
    <cfRule type="containsText" dxfId="6615" priority="7826" operator="containsText" text="PRIORIDAD">
      <formula>NOT(ISERROR(SEARCH("PRIORIDAD",A6)))</formula>
    </cfRule>
  </conditionalFormatting>
  <conditionalFormatting sqref="A6:A7">
    <cfRule type="containsText" dxfId="6614" priority="7820" operator="containsText" text="ENTREGADO">
      <formula>NOT(ISERROR(SEARCH("ENTREGADO",#REF!)))</formula>
    </cfRule>
    <cfRule type="containsText" dxfId="6613" priority="7823" operator="containsText" text="ENTREGADO">
      <formula>NOT(ISERROR(SEARCH("ENTREGADO",A6)))</formula>
    </cfRule>
    <cfRule type="containsText" dxfId="6612" priority="7824" operator="containsText" text="PENDIENTE">
      <formula>NOT(ISERROR(SEARCH("PENDIENTE",#REF!)))</formula>
    </cfRule>
    <cfRule type="containsText" dxfId="6611" priority="7825" operator="containsText" text="PENDIENTE">
      <formula>NOT(ISERROR(SEARCH("PENDIENTE",A6)))</formula>
    </cfRule>
    <cfRule type="containsText" dxfId="6610" priority="7827" operator="containsText" text="ENTREGADO">
      <formula>NOT(ISERROR(SEARCH("ENTREGADO",A6)))</formula>
    </cfRule>
  </conditionalFormatting>
  <conditionalFormatting sqref="A7">
    <cfRule type="containsText" dxfId="6609" priority="7833" operator="containsText" text="PRIORIDAD">
      <formula>NOT(ISERROR(SEARCH("PRIORIDAD",A7)))</formula>
    </cfRule>
    <cfRule type="containsText" dxfId="6608" priority="7834" operator="containsText" text="PENDIENTE">
      <formula>NOT(ISERROR(SEARCH("PENDIENTE",A7)))</formula>
    </cfRule>
    <cfRule type="containsText" dxfId="6607" priority="7835" operator="containsText" text="ENTREGADO">
      <formula>NOT(ISERROR(SEARCH("ENTREGADO",A7)))</formula>
    </cfRule>
    <cfRule type="containsText" dxfId="6606" priority="7837" operator="containsText" text="ENTREGADO">
      <formula>NOT(ISERROR(SEARCH("ENTREGADO",A7)))</formula>
    </cfRule>
    <cfRule type="containsText" dxfId="6605" priority="7838" operator="containsText" text="PENDIENTE">
      <formula>NOT(ISERROR(SEARCH("PENDIENTE",#REF!)))</formula>
    </cfRule>
    <cfRule type="containsText" dxfId="6604" priority="7839" operator="containsText" text="PENDIENTE">
      <formula>NOT(ISERROR(SEARCH("PENDIENTE",A7)))</formula>
    </cfRule>
    <cfRule type="containsText" dxfId="6603" priority="7840" operator="containsText" text="ENTREGADO">
      <formula>NOT(ISERROR(SEARCH("ENTREGADO",A7)))</formula>
    </cfRule>
    <cfRule type="containsText" dxfId="6602" priority="7841" operator="containsText" text="PENDIENTE">
      <formula>NOT(ISERROR(SEARCH("PENDIENTE",A7)))</formula>
    </cfRule>
    <cfRule type="containsText" dxfId="6601" priority="7842" operator="containsText" text="ENTREGADO">
      <formula>NOT(ISERROR(SEARCH("ENTREGADO",A7)))</formula>
    </cfRule>
  </conditionalFormatting>
  <conditionalFormatting sqref="A7:A8">
    <cfRule type="containsText" dxfId="6600" priority="7836" operator="containsText" text="ENTREGADO">
      <formula>NOT(ISERROR(SEARCH("ENTREGADO",#REF!)))</formula>
    </cfRule>
    <cfRule type="containsText" dxfId="6599" priority="7843" operator="containsText" text="PENDIENTE">
      <formula>NOT(ISERROR(SEARCH("PENDIENTE",A7)))</formula>
    </cfRule>
  </conditionalFormatting>
  <conditionalFormatting sqref="A8 T8:X8 BH8:XFD8 G8:H8 P8 A70 C66:D70 Q69 P70:R70 T66:T70 V66:X70 AD70:AG70 AN61:AO70 BC66:BC70 BH66:XFD70">
    <cfRule type="containsText" dxfId="6598" priority="11868" operator="containsText" text="PRIORIDAD">
      <formula>NOT(ISERROR(SEARCH("PRIORIDAD",A8)))</formula>
    </cfRule>
  </conditionalFormatting>
  <conditionalFormatting sqref="A8 T8:X8 BH8:XFD8">
    <cfRule type="containsText" dxfId="6597" priority="11861" operator="containsText" text="PENDIENTE">
      <formula>NOT(ISERROR(SEARCH("PENDIENTE",#REF!)))</formula>
    </cfRule>
    <cfRule type="containsText" dxfId="6596" priority="11862" operator="containsText" text="PENDIENTE">
      <formula>NOT(ISERROR(SEARCH("PENDIENTE",A8)))</formula>
    </cfRule>
  </conditionalFormatting>
  <conditionalFormatting sqref="A8 BB24 BB27:BB34 A24:A26 BD59:BG59 BD34:BG38 AD24:AG24 AI24:AL24 AN24:AO24 AR24:AW24 BD24:BG24 BD61:BG64">
    <cfRule type="containsText" dxfId="6595" priority="11860" operator="containsText" text="ENTREGADO">
      <formula>NOT(ISERROR(SEARCH("ENTREGADO",A8)))</formula>
    </cfRule>
  </conditionalFormatting>
  <conditionalFormatting sqref="A9 K9 M9:N9 T9:X9 BD9:XFD9">
    <cfRule type="containsText" dxfId="6594" priority="7779" operator="containsText" text="PENDIENTE">
      <formula>NOT(ISERROR(SEARCH("PENDIENTE",A9)))</formula>
    </cfRule>
  </conditionalFormatting>
  <conditionalFormatting sqref="A9 K9 M9:N9 T9:X9 BH9:XFD9 G9">
    <cfRule type="containsText" dxfId="6593" priority="7785" operator="containsText" text="PRIORIDAD">
      <formula>NOT(ISERROR(SEARCH("PRIORIDAD",A9)))</formula>
    </cfRule>
  </conditionalFormatting>
  <conditionalFormatting sqref="A9">
    <cfRule type="containsText" dxfId="6592" priority="7777" operator="containsText" text="ENTREGADO">
      <formula>NOT(ISERROR(SEARCH("ENTREGADO",A9)))</formula>
    </cfRule>
  </conditionalFormatting>
  <conditionalFormatting sqref="A9:A10 T10:X10 BH10:XFD10">
    <cfRule type="containsText" dxfId="6591" priority="6415" operator="containsText" text="PENDIENTE">
      <formula>NOT(ISERROR(SEARCH("PENDIENTE",A9)))</formula>
    </cfRule>
  </conditionalFormatting>
  <conditionalFormatting sqref="A9:A10 BD9:XFD10 G10 T10:X10">
    <cfRule type="containsText" dxfId="6590" priority="6422" operator="containsText" text="ENTREGADO">
      <formula>NOT(ISERROR(SEARCH("ENTREGADO",A9)))</formula>
    </cfRule>
  </conditionalFormatting>
  <conditionalFormatting sqref="A10 T10:X10 BH10:XFD10 G10 Q63:R64 F24:H26 C24:D30 B24:B32 E59 U59 AR59:BB59 BD59:BG59 Q66:R66">
    <cfRule type="containsText" dxfId="6589" priority="6421" operator="containsText" text="PRIORIDAD">
      <formula>NOT(ISERROR(SEARCH("PRIORIDAD",A10)))</formula>
    </cfRule>
  </conditionalFormatting>
  <conditionalFormatting sqref="A10">
    <cfRule type="containsText" dxfId="6588" priority="6413" operator="containsText" text="ENTREGADO">
      <formula>NOT(ISERROR(SEARCH("ENTREGADO",A10)))</formula>
    </cfRule>
  </conditionalFormatting>
  <conditionalFormatting sqref="A10:A11 G11 T11:X11 BH11:XFD11">
    <cfRule type="containsText" dxfId="6587" priority="6326" operator="containsText" text="PENDIENTE">
      <formula>NOT(ISERROR(SEARCH("PENDIENTE",A10)))</formula>
    </cfRule>
  </conditionalFormatting>
  <conditionalFormatting sqref="A10:A11 BH10:XFD11 G11 P11 T11:X11">
    <cfRule type="containsText" dxfId="6586" priority="6333" operator="containsText" text="ENTREGADO">
      <formula>NOT(ISERROR(SEARCH("ENTREGADO",A10)))</formula>
    </cfRule>
  </conditionalFormatting>
  <conditionalFormatting sqref="A11">
    <cfRule type="containsText" dxfId="6585" priority="6322" operator="containsText" text="PENDIENTE">
      <formula>NOT(ISERROR(SEARCH("PENDIENTE",A11)))</formula>
    </cfRule>
    <cfRule type="containsText" dxfId="6584" priority="6323" operator="containsText" text="ENTREGADO">
      <formula>NOT(ISERROR(SEARCH("ENTREGADO",A11)))</formula>
    </cfRule>
    <cfRule type="containsText" dxfId="6583" priority="6324" operator="containsText" text="ENTREGADO">
      <formula>NOT(ISERROR(SEARCH("ENTREGADO",A11)))</formula>
    </cfRule>
  </conditionalFormatting>
  <conditionalFormatting sqref="A12 G12 P12 T12:X12 BD12:XFD12">
    <cfRule type="containsText" dxfId="6582" priority="7045" operator="containsText" text="ENTREGADO">
      <formula>NOT(ISERROR(SEARCH("ENTREGADO",A12)))</formula>
    </cfRule>
  </conditionalFormatting>
  <conditionalFormatting sqref="A12 T12:X12 BH12:XFD12 P12">
    <cfRule type="containsText" dxfId="6581" priority="7044" operator="containsText" text="PRIORIDAD">
      <formula>NOT(ISERROR(SEARCH("PRIORIDAD",A12)))</formula>
    </cfRule>
  </conditionalFormatting>
  <conditionalFormatting sqref="A12 T12:X12 BH12:XFD12">
    <cfRule type="containsText" dxfId="6580" priority="7037" operator="containsText" text="PENDIENTE">
      <formula>NOT(ISERROR(SEARCH("PENDIENTE",#REF!)))</formula>
    </cfRule>
    <cfRule type="containsText" dxfId="6579" priority="7038" operator="containsText" text="PENDIENTE">
      <formula>NOT(ISERROR(SEARCH("PENDIENTE",A12)))</formula>
    </cfRule>
  </conditionalFormatting>
  <conditionalFormatting sqref="A12">
    <cfRule type="containsText" dxfId="6578" priority="7036" operator="containsText" text="ENTREGADO">
      <formula>NOT(ISERROR(SEARCH("ENTREGADO",A12)))</formula>
    </cfRule>
  </conditionalFormatting>
  <conditionalFormatting sqref="A12:A13 T13:X13 BD13:XFD13">
    <cfRule type="containsText" dxfId="6577" priority="6949" operator="containsText" text="PENDIENTE">
      <formula>NOT(ISERROR(SEARCH("PENDIENTE",A12)))</formula>
    </cfRule>
  </conditionalFormatting>
  <conditionalFormatting sqref="A12:A13 BH12:XFD13 G13 P13 T13:X13">
    <cfRule type="containsText" dxfId="6576" priority="6956" operator="containsText" text="ENTREGADO">
      <formula>NOT(ISERROR(SEARCH("ENTREGADO",A12)))</formula>
    </cfRule>
  </conditionalFormatting>
  <conditionalFormatting sqref="A13">
    <cfRule type="containsText" dxfId="6575" priority="6947" operator="containsText" text="ENTREGADO">
      <formula>NOT(ISERROR(SEARCH("ENTREGADO",A13)))</formula>
    </cfRule>
  </conditionalFormatting>
  <conditionalFormatting sqref="A13:A14 T14:X14 BH14:XFD14">
    <cfRule type="containsText" dxfId="6574" priority="6860" operator="containsText" text="PENDIENTE">
      <formula>NOT(ISERROR(SEARCH("PENDIENTE",A13)))</formula>
    </cfRule>
  </conditionalFormatting>
  <conditionalFormatting sqref="A13:A14 BD13:XFD14 G14 P14 T14:X14">
    <cfRule type="containsText" dxfId="6573" priority="6867" operator="containsText" text="ENTREGADO">
      <formula>NOT(ISERROR(SEARCH("ENTREGADO",A13)))</formula>
    </cfRule>
  </conditionalFormatting>
  <conditionalFormatting sqref="A14 G14 T14:X14 BH14:XFD14">
    <cfRule type="containsText" dxfId="6572" priority="6859" operator="containsText" text="PENDIENTE">
      <formula>NOT(ISERROR(SEARCH("PENDIENTE",#REF!)))</formula>
    </cfRule>
  </conditionalFormatting>
  <conditionalFormatting sqref="A14">
    <cfRule type="containsText" dxfId="6571" priority="6858" operator="containsText" text="ENTREGADO">
      <formula>NOT(ISERROR(SEARCH("ENTREGADO",A14)))</formula>
    </cfRule>
  </conditionalFormatting>
  <conditionalFormatting sqref="A14:A15 T15:X15 BH15:XFD15">
    <cfRule type="containsText" dxfId="6570" priority="6771" operator="containsText" text="PENDIENTE">
      <formula>NOT(ISERROR(SEARCH("PENDIENTE",A14)))</formula>
    </cfRule>
  </conditionalFormatting>
  <conditionalFormatting sqref="A14:A15 BH14:XFD15 G15 P15 T15:X15">
    <cfRule type="containsText" dxfId="6569" priority="6778" operator="containsText" text="ENTREGADO">
      <formula>NOT(ISERROR(SEARCH("ENTREGADO",A14)))</formula>
    </cfRule>
  </conditionalFormatting>
  <conditionalFormatting sqref="A15">
    <cfRule type="containsText" dxfId="6568" priority="6769" operator="containsText" text="ENTREGADO">
      <formula>NOT(ISERROR(SEARCH("ENTREGADO",A15)))</formula>
    </cfRule>
  </conditionalFormatting>
  <conditionalFormatting sqref="A15:A16 T16:X16 BH16:XFD16">
    <cfRule type="containsText" dxfId="6567" priority="6682" operator="containsText" text="PENDIENTE">
      <formula>NOT(ISERROR(SEARCH("PENDIENTE",A15)))</formula>
    </cfRule>
  </conditionalFormatting>
  <conditionalFormatting sqref="A15:A16 BD15:XFD16 G16 P16 T16:X16">
    <cfRule type="containsText" dxfId="6566" priority="6689" operator="containsText" text="ENTREGADO">
      <formula>NOT(ISERROR(SEARCH("ENTREGADO",A15)))</formula>
    </cfRule>
  </conditionalFormatting>
  <conditionalFormatting sqref="A16">
    <cfRule type="containsText" dxfId="6565" priority="6680" operator="containsText" text="ENTREGADO">
      <formula>NOT(ISERROR(SEARCH("ENTREGADO",A16)))</formula>
    </cfRule>
  </conditionalFormatting>
  <conditionalFormatting sqref="A16:A18 T17:X17 BH17:XFD17">
    <cfRule type="containsText" dxfId="6564" priority="6593" operator="containsText" text="PENDIENTE">
      <formula>NOT(ISERROR(SEARCH("PENDIENTE",A16)))</formula>
    </cfRule>
  </conditionalFormatting>
  <conditionalFormatting sqref="A16:A18 BH16:XFD18 G17 T17:X17 P17:P18">
    <cfRule type="containsText" dxfId="6563" priority="6600" operator="containsText" text="ENTREGADO">
      <formula>NOT(ISERROR(SEARCH("ENTREGADO",A16)))</formula>
    </cfRule>
  </conditionalFormatting>
  <conditionalFormatting sqref="A17">
    <cfRule type="containsText" dxfId="6562" priority="6589" operator="containsText" text="PENDIENTE">
      <formula>NOT(ISERROR(SEARCH("PENDIENTE",A17)))</formula>
    </cfRule>
    <cfRule type="containsText" dxfId="6561" priority="6590" operator="containsText" text="ENTREGADO">
      <formula>NOT(ISERROR(SEARCH("ENTREGADO",A17)))</formula>
    </cfRule>
    <cfRule type="containsText" dxfId="6560" priority="6591" operator="containsText" text="ENTREGADO">
      <formula>NOT(ISERROR(SEARCH("ENTREGADO",A17)))</formula>
    </cfRule>
  </conditionalFormatting>
  <conditionalFormatting sqref="A18 G18:H18 T18 AX18:BC18 BH18:XFD18">
    <cfRule type="containsText" dxfId="6559" priority="8606" operator="containsText" text="ENTREGADO">
      <formula>NOT(ISERROR(SEARCH("ENTREGADO",A18)))</formula>
    </cfRule>
  </conditionalFormatting>
  <conditionalFormatting sqref="A18 G18:H18 AX18:BC18 T18 BH18:XFD18">
    <cfRule type="containsText" dxfId="6558" priority="8598" operator="containsText" text="PENDIENTE">
      <formula>NOT(ISERROR(SEARCH("PENDIENTE",#REF!)))</formula>
    </cfRule>
    <cfRule type="containsText" dxfId="6557" priority="8599" operator="containsText" text="PENDIENTE">
      <formula>NOT(ISERROR(SEARCH("PENDIENTE",A18)))</formula>
    </cfRule>
  </conditionalFormatting>
  <conditionalFormatting sqref="A18">
    <cfRule type="containsText" dxfId="6556" priority="8597" operator="containsText" text="ENTREGADO">
      <formula>NOT(ISERROR(SEARCH("ENTREGADO",A18)))</formula>
    </cfRule>
  </conditionalFormatting>
  <conditionalFormatting sqref="A20 AX20:BC20 T20 BH20:XFD20">
    <cfRule type="containsText" dxfId="6555" priority="12000" operator="containsText" text="PENDIENTE">
      <formula>NOT(ISERROR(SEARCH("PENDIENTE",A20)))</formula>
    </cfRule>
  </conditionalFormatting>
  <conditionalFormatting sqref="A20">
    <cfRule type="containsText" dxfId="6554" priority="11998" operator="containsText" text="ENTREGADO">
      <formula>NOT(ISERROR(SEARCH("ENTREGADO",A20)))</formula>
    </cfRule>
  </conditionalFormatting>
  <conditionalFormatting sqref="A20:A21 AX20:BC21 BH20:XFD21 G21:H21 T21">
    <cfRule type="containsText" dxfId="6553" priority="10936" operator="containsText" text="ENTREGADO">
      <formula>NOT(ISERROR(SEARCH("ENTREGADO",A20)))</formula>
    </cfRule>
  </conditionalFormatting>
  <conditionalFormatting sqref="A20:A21 AX21:BC21 T21 BH21:XFD21">
    <cfRule type="containsText" dxfId="6552" priority="10929" operator="containsText" text="PENDIENTE">
      <formula>NOT(ISERROR(SEARCH("PENDIENTE",A20)))</formula>
    </cfRule>
  </conditionalFormatting>
  <conditionalFormatting sqref="A20:A22 G20:H22 T24 AX24:BC24 BH24:XFD26 G24:H26 A24:A26 E34:E38">
    <cfRule type="containsText" dxfId="6551" priority="8879" operator="containsText" text="ENTREGADO">
      <formula>NOT(ISERROR(SEARCH("ENTREGADO",#REF!)))</formula>
    </cfRule>
  </conditionalFormatting>
  <conditionalFormatting sqref="A21">
    <cfRule type="containsText" dxfId="6550" priority="10927" operator="containsText" text="ENTREGADO">
      <formula>NOT(ISERROR(SEARCH("ENTREGADO",A21)))</formula>
    </cfRule>
  </conditionalFormatting>
  <conditionalFormatting sqref="A21:A22 AX21:BC22 BH21:XFD22 G22:H22 T22">
    <cfRule type="containsText" dxfId="6549" priority="8995" operator="containsText" text="ENTREGADO">
      <formula>NOT(ISERROR(SEARCH("ENTREGADO",A21)))</formula>
    </cfRule>
  </conditionalFormatting>
  <conditionalFormatting sqref="A21:A22 AX22:BC22 T22 BH22:XFD22 G20:H22">
    <cfRule type="containsText" dxfId="6548" priority="8988" operator="containsText" text="PENDIENTE">
      <formula>NOT(ISERROR(SEARCH("PENDIENTE",A20)))</formula>
    </cfRule>
  </conditionalFormatting>
  <conditionalFormatting sqref="A22">
    <cfRule type="containsText" dxfId="6547" priority="8887" operator="containsText" text="PENDIENTE">
      <formula>NOT(ISERROR(SEARCH("PENDIENTE",A22)))</formula>
    </cfRule>
    <cfRule type="containsText" dxfId="6546" priority="8985" operator="containsText" text="ENTREGADO">
      <formula>NOT(ISERROR(SEARCH("ENTREGADO",A22)))</formula>
    </cfRule>
    <cfRule type="containsText" dxfId="6545" priority="8986" operator="containsText" text="ENTREGADO">
      <formula>NOT(ISERROR(SEARCH("ENTREGADO",A22)))</formula>
    </cfRule>
  </conditionalFormatting>
  <conditionalFormatting sqref="A23 G23:H23 AX23:BC23 T23 BH23:XFD23 D8:D23">
    <cfRule type="containsText" dxfId="6544" priority="5118" operator="containsText" text="PENDIENTE">
      <formula>NOT(ISERROR(SEARCH("PENDIENTE",A8)))</formula>
    </cfRule>
  </conditionalFormatting>
  <conditionalFormatting sqref="A23">
    <cfRule type="containsText" dxfId="6543" priority="5114" operator="containsText" text="PENDIENTE">
      <formula>NOT(ISERROR(SEARCH("PENDIENTE",A23)))</formula>
    </cfRule>
    <cfRule type="containsText" dxfId="6542" priority="5115" operator="containsText" text="ENTREGADO">
      <formula>NOT(ISERROR(SEARCH("ENTREGADO",A23)))</formula>
    </cfRule>
    <cfRule type="containsText" dxfId="6541" priority="5116" operator="containsText" text="ENTREGADO">
      <formula>NOT(ISERROR(SEARCH("ENTREGADO",A23)))</formula>
    </cfRule>
  </conditionalFormatting>
  <conditionalFormatting sqref="A24:A27 G27:H27 P27 J27:N27">
    <cfRule type="containsText" dxfId="6540" priority="10561" operator="containsText" text="ENTREGADO">
      <formula>NOT(ISERROR(SEARCH("ENTREGADO",A24)))</formula>
    </cfRule>
  </conditionalFormatting>
  <conditionalFormatting sqref="A27 G27:H27 J27:N27 P27 T27 V27:X27 BC27 BH27:XFD27">
    <cfRule type="containsText" dxfId="6539" priority="10530" operator="containsText" text="PRIORIDAD">
      <formula>NOT(ISERROR(SEARCH("PRIORIDAD",A27)))</formula>
    </cfRule>
  </conditionalFormatting>
  <conditionalFormatting sqref="A27 P27 S24:S26">
    <cfRule type="containsText" dxfId="6538" priority="10517" operator="containsText" text="ENTREGADO">
      <formula>NOT(ISERROR(SEARCH("ENTREGADO",A24)))</formula>
    </cfRule>
  </conditionalFormatting>
  <conditionalFormatting sqref="A27 T27 V27:X27 BH27:XFD27 BC27 P27 G27:H27 J27:N27">
    <cfRule type="containsText" dxfId="6537" priority="10527" operator="containsText" text="ENTREGADO">
      <formula>NOT(ISERROR(SEARCH("ENTREGADO",A27)))</formula>
    </cfRule>
  </conditionalFormatting>
  <conditionalFormatting sqref="A27 BB27:BB34">
    <cfRule type="containsText" dxfId="6536" priority="10514" operator="containsText" text="ENTREGADO">
      <formula>NOT(ISERROR(SEARCH("ENTREGADO",#REF!)))</formula>
    </cfRule>
  </conditionalFormatting>
  <conditionalFormatting sqref="A27 BB27:BC27 G27:H27 J27:N27 BB27:BB34">
    <cfRule type="containsText" dxfId="6535" priority="10518" operator="containsText" text="PENDIENTE">
      <formula>NOT(ISERROR(SEARCH("PENDIENTE",#REF!)))</formula>
    </cfRule>
  </conditionalFormatting>
  <conditionalFormatting sqref="A27 BH27:XFD27 T27 V27:X27">
    <cfRule type="containsText" dxfId="6534" priority="10525" operator="containsText" text="PENDIENTE">
      <formula>NOT(ISERROR(SEARCH("PENDIENTE",#REF!)))</formula>
    </cfRule>
  </conditionalFormatting>
  <conditionalFormatting sqref="A27">
    <cfRule type="containsText" dxfId="6533" priority="10524" operator="containsText" text="ENTREGADO">
      <formula>NOT(ISERROR(SEARCH("ENTREGADO",A27)))</formula>
    </cfRule>
    <cfRule type="containsText" dxfId="6532" priority="10526" operator="containsText" text="PENDIENTE">
      <formula>NOT(ISERROR(SEARCH("PENDIENTE",A27)))</formula>
    </cfRule>
    <cfRule type="containsText" dxfId="6531" priority="10549" operator="containsText" text="PENDIENTE">
      <formula>NOT(ISERROR(SEARCH("PENDIENTE",A27)))</formula>
    </cfRule>
    <cfRule type="containsText" dxfId="6530" priority="10550" operator="containsText" text="ENTREGADO">
      <formula>NOT(ISERROR(SEARCH("ENTREGADO",A27)))</formula>
    </cfRule>
  </conditionalFormatting>
  <conditionalFormatting sqref="A28 G28:H28 J28:M28">
    <cfRule type="containsText" dxfId="6529" priority="21406" operator="containsText" text="ENTREGADO">
      <formula>NOT(ISERROR(SEARCH("ENTREGADO",A28)))</formula>
    </cfRule>
  </conditionalFormatting>
  <conditionalFormatting sqref="A28 AX28:BA28 BC28 BH28:XFD28 G28:H28 J28:M28">
    <cfRule type="containsText" dxfId="6528" priority="21395" operator="containsText" text="PRIORIDAD">
      <formula>NOT(ISERROR(SEARCH("PRIORIDAD",A28)))</formula>
    </cfRule>
  </conditionalFormatting>
  <conditionalFormatting sqref="A28 AX28:BA28 BC28 BH28:XFD28">
    <cfRule type="containsText" dxfId="6527" priority="21394" operator="containsText" text="ENTREGADO">
      <formula>NOT(ISERROR(SEARCH("ENTREGADO",A28)))</formula>
    </cfRule>
  </conditionalFormatting>
  <conditionalFormatting sqref="A28 AX28:BC28 BH28:XFD28">
    <cfRule type="containsText" dxfId="6526" priority="21392" operator="containsText" text="PENDIENTE">
      <formula>NOT(ISERROR(SEARCH("PENDIENTE",#REF!)))</formula>
    </cfRule>
  </conditionalFormatting>
  <conditionalFormatting sqref="A28 AX28:BC28">
    <cfRule type="containsText" dxfId="6525" priority="21387" operator="containsText" text="PENDIENTE">
      <formula>NOT(ISERROR(SEARCH("PENDIENTE",A28)))</formula>
    </cfRule>
  </conditionalFormatting>
  <conditionalFormatting sqref="A28 BB28 AB3:AL3 AD38:AG38 AD41:AL43 AD66:AG66 AD18:AL18 AD5:AL5 AI6:AL17 AD19:AG22 AI19:AL22 AI38:AL38 AI66:AL66 AN7:AO22 AN66:AO66 AN38:AO38 AN41:AO43 AN3:BC3 AN5:BC6 AR41:BA43 AR38:BA38 AR66:BA66 AR18:AW22 AR7:AW7 AD6:AG17 AR8:BC17">
    <cfRule type="containsText" dxfId="6524" priority="21382" operator="containsText" text="ENTREGADO">
      <formula>NOT(ISERROR(SEARCH("ENTREGADO",#REF!)))</formula>
    </cfRule>
  </conditionalFormatting>
  <conditionalFormatting sqref="A28 BB28">
    <cfRule type="containsText" dxfId="6523" priority="21386" operator="containsText" text="PENDIENTE">
      <formula>NOT(ISERROR(SEARCH("PENDIENTE",#REF!)))</formula>
    </cfRule>
  </conditionalFormatting>
  <conditionalFormatting sqref="A28">
    <cfRule type="containsText" dxfId="6522" priority="21385" operator="containsText" text="ENTREGADO">
      <formula>NOT(ISERROR(SEARCH("ENTREGADO",A28)))</formula>
    </cfRule>
    <cfRule type="containsText" dxfId="6521" priority="21391" operator="containsText" text="ENTREGADO">
      <formula>NOT(ISERROR(SEARCH("ENTREGADO",A28)))</formula>
    </cfRule>
    <cfRule type="containsText" dxfId="6520" priority="21393" operator="containsText" text="PENDIENTE">
      <formula>NOT(ISERROR(SEARCH("PENDIENTE",A28)))</formula>
    </cfRule>
    <cfRule type="containsText" dxfId="6519" priority="21396" operator="containsText" text="PENDIENTE">
      <formula>NOT(ISERROR(SEARCH("PENDIENTE",A28)))</formula>
    </cfRule>
    <cfRule type="containsText" dxfId="6518" priority="21397" operator="containsText" text="ENTREGADO">
      <formula>NOT(ISERROR(SEARCH("ENTREGADO",A28)))</formula>
    </cfRule>
  </conditionalFormatting>
  <conditionalFormatting sqref="A29">
    <cfRule type="containsText" dxfId="6517" priority="10248" operator="containsText" text="ENTREGADO">
      <formula>NOT(ISERROR(SEARCH("ENTREGADO",A29)))</formula>
    </cfRule>
    <cfRule type="containsText" dxfId="6516" priority="10249" operator="containsText" text="PENDIENTE">
      <formula>NOT(ISERROR(SEARCH("PENDIENTE",#REF!)))</formula>
    </cfRule>
    <cfRule type="containsText" dxfId="6515" priority="10250" operator="containsText" text="PENDIENTE">
      <formula>NOT(ISERROR(SEARCH("PENDIENTE",A29)))</formula>
    </cfRule>
    <cfRule type="containsText" dxfId="6514" priority="10251" operator="containsText" text="ENTREGADO">
      <formula>NOT(ISERROR(SEARCH("ENTREGADO",A29)))</formula>
    </cfRule>
    <cfRule type="containsText" dxfId="6513" priority="10252" operator="containsText" text="PRIORIDAD">
      <formula>NOT(ISERROR(SEARCH("PRIORIDAD",A29)))</formula>
    </cfRule>
    <cfRule type="containsText" dxfId="6512" priority="10253" operator="containsText" text="PENDIENTE">
      <formula>NOT(ISERROR(SEARCH("PENDIENTE",A29)))</formula>
    </cfRule>
    <cfRule type="containsText" dxfId="6511" priority="10254" operator="containsText" text="ENTREGADO">
      <formula>NOT(ISERROR(SEARCH("ENTREGADO",A29)))</formula>
    </cfRule>
    <cfRule type="containsText" dxfId="6510" priority="10255" operator="containsText" text="PENDIENTE">
      <formula>NOT(ISERROR(SEARCH("PENDIENTE",A29)))</formula>
    </cfRule>
    <cfRule type="containsText" dxfId="6509" priority="10256" operator="containsText" text="ENTREGADO">
      <formula>NOT(ISERROR(SEARCH("ENTREGADO",A29)))</formula>
    </cfRule>
  </conditionalFormatting>
  <conditionalFormatting sqref="A29:A30">
    <cfRule type="containsText" dxfId="6508" priority="10234" operator="containsText" text="ENTREGADO">
      <formula>NOT(ISERROR(SEARCH("ENTREGADO",A29)))</formula>
    </cfRule>
    <cfRule type="containsText" dxfId="6507" priority="10235" operator="containsText" text="PENDIENTE">
      <formula>NOT(ISERROR(SEARCH("PENDIENTE",#REF!)))</formula>
    </cfRule>
    <cfRule type="containsText" dxfId="6506" priority="10241" operator="containsText" text="PENDIENTE">
      <formula>NOT(ISERROR(SEARCH("PENDIENTE",A29)))</formula>
    </cfRule>
  </conditionalFormatting>
  <conditionalFormatting sqref="A29:A32 A34">
    <cfRule type="containsText" dxfId="6505" priority="10188" operator="containsText" text="ENTREGADO">
      <formula>NOT(ISERROR(SEARCH("ENTREGADO",#REF!)))</formula>
    </cfRule>
  </conditionalFormatting>
  <conditionalFormatting sqref="A30">
    <cfRule type="containsText" dxfId="6504" priority="10236" operator="containsText" text="PENDIENTE">
      <formula>NOT(ISERROR(SEARCH("PENDIENTE",A30)))</formula>
    </cfRule>
    <cfRule type="containsText" dxfId="6503" priority="10237" operator="containsText" text="ENTREGADO">
      <formula>NOT(ISERROR(SEARCH("ENTREGADO",A30)))</formula>
    </cfRule>
    <cfRule type="containsText" dxfId="6502" priority="10238" operator="containsText" text="PRIORIDAD">
      <formula>NOT(ISERROR(SEARCH("PRIORIDAD",A30)))</formula>
    </cfRule>
    <cfRule type="containsText" dxfId="6501" priority="10239" operator="containsText" text="PENDIENTE">
      <formula>NOT(ISERROR(SEARCH("PENDIENTE",A30)))</formula>
    </cfRule>
    <cfRule type="containsText" dxfId="6500" priority="10240" operator="containsText" text="ENTREGADO">
      <formula>NOT(ISERROR(SEARCH("ENTREGADO",A30)))</formula>
    </cfRule>
    <cfRule type="containsText" dxfId="6499" priority="10242" operator="containsText" text="ENTREGADO">
      <formula>NOT(ISERROR(SEARCH("ENTREGADO",A30)))</formula>
    </cfRule>
  </conditionalFormatting>
  <conditionalFormatting sqref="A30:A31">
    <cfRule type="containsText" dxfId="6498" priority="10220" operator="containsText" text="ENTREGADO">
      <formula>NOT(ISERROR(SEARCH("ENTREGADO",A30)))</formula>
    </cfRule>
    <cfRule type="containsText" dxfId="6497" priority="10221" operator="containsText" text="PENDIENTE">
      <formula>NOT(ISERROR(SEARCH("PENDIENTE",#REF!)))</formula>
    </cfRule>
    <cfRule type="containsText" dxfId="6496" priority="10227" operator="containsText" text="PENDIENTE">
      <formula>NOT(ISERROR(SEARCH("PENDIENTE",A30)))</formula>
    </cfRule>
  </conditionalFormatting>
  <conditionalFormatting sqref="A31">
    <cfRule type="containsText" dxfId="6495" priority="10222" operator="containsText" text="PENDIENTE">
      <formula>NOT(ISERROR(SEARCH("PENDIENTE",A31)))</formula>
    </cfRule>
    <cfRule type="containsText" dxfId="6494" priority="10223" operator="containsText" text="ENTREGADO">
      <formula>NOT(ISERROR(SEARCH("ENTREGADO",A31)))</formula>
    </cfRule>
    <cfRule type="containsText" dxfId="6493" priority="10224" operator="containsText" text="PRIORIDAD">
      <formula>NOT(ISERROR(SEARCH("PRIORIDAD",A31)))</formula>
    </cfRule>
    <cfRule type="containsText" dxfId="6492" priority="10225" operator="containsText" text="PENDIENTE">
      <formula>NOT(ISERROR(SEARCH("PENDIENTE",A31)))</formula>
    </cfRule>
    <cfRule type="containsText" dxfId="6491" priority="10226" operator="containsText" text="ENTREGADO">
      <formula>NOT(ISERROR(SEARCH("ENTREGADO",A31)))</formula>
    </cfRule>
    <cfRule type="containsText" dxfId="6490" priority="10228" operator="containsText" text="ENTREGADO">
      <formula>NOT(ISERROR(SEARCH("ENTREGADO",A31)))</formula>
    </cfRule>
  </conditionalFormatting>
  <conditionalFormatting sqref="A31:A32">
    <cfRule type="containsText" dxfId="6489" priority="10206" operator="containsText" text="ENTREGADO">
      <formula>NOT(ISERROR(SEARCH("ENTREGADO",A31)))</formula>
    </cfRule>
    <cfRule type="containsText" dxfId="6488" priority="10207" operator="containsText" text="PENDIENTE">
      <formula>NOT(ISERROR(SEARCH("PENDIENTE",#REF!)))</formula>
    </cfRule>
    <cfRule type="containsText" dxfId="6487" priority="10213" operator="containsText" text="PENDIENTE">
      <formula>NOT(ISERROR(SEARCH("PENDIENTE",A31)))</formula>
    </cfRule>
  </conditionalFormatting>
  <conditionalFormatting sqref="A32 A34">
    <cfRule type="containsText" dxfId="6486" priority="10193" operator="containsText" text="PENDIENTE">
      <formula>NOT(ISERROR(SEARCH("PENDIENTE",#REF!)))</formula>
    </cfRule>
  </conditionalFormatting>
  <conditionalFormatting sqref="A32">
    <cfRule type="containsText" dxfId="6485" priority="10205" operator="containsText" text="PENDIENTE">
      <formula>NOT(ISERROR(SEARCH("PENDIENTE",A32)))</formula>
    </cfRule>
    <cfRule type="containsText" dxfId="6484" priority="10208" operator="containsText" text="PENDIENTE">
      <formula>NOT(ISERROR(SEARCH("PENDIENTE",A32)))</formula>
    </cfRule>
    <cfRule type="containsText" dxfId="6483" priority="10209" operator="containsText" text="ENTREGADO">
      <formula>NOT(ISERROR(SEARCH("ENTREGADO",A32)))</formula>
    </cfRule>
    <cfRule type="containsText" dxfId="6482" priority="10210" operator="containsText" text="PRIORIDAD">
      <formula>NOT(ISERROR(SEARCH("PRIORIDAD",A32)))</formula>
    </cfRule>
    <cfRule type="containsText" dxfId="6481" priority="10211" operator="containsText" text="PENDIENTE">
      <formula>NOT(ISERROR(SEARCH("PENDIENTE",A32)))</formula>
    </cfRule>
    <cfRule type="containsText" dxfId="6480" priority="10212" operator="containsText" text="ENTREGADO">
      <formula>NOT(ISERROR(SEARCH("ENTREGADO",A32)))</formula>
    </cfRule>
    <cfRule type="containsText" dxfId="6479" priority="10214" operator="containsText" text="ENTREGADO">
      <formula>NOT(ISERROR(SEARCH("ENTREGADO",A32)))</formula>
    </cfRule>
  </conditionalFormatting>
  <conditionalFormatting sqref="A33 D33">
    <cfRule type="containsText" dxfId="6478" priority="4154" operator="containsText" text="ENTREGADO">
      <formula>NOT(ISERROR(SEARCH("ENTREGADO",A33)))</formula>
    </cfRule>
  </conditionalFormatting>
  <conditionalFormatting sqref="A33 P33 T33 BH33:XFD33">
    <cfRule type="containsText" dxfId="6477" priority="4165" operator="containsText" text="ENTREGADO">
      <formula>NOT(ISERROR(SEARCH("ENTREGADO",A33)))</formula>
    </cfRule>
  </conditionalFormatting>
  <conditionalFormatting sqref="A33 T33 BH33:XFD33 P33">
    <cfRule type="containsText" dxfId="6476" priority="4164" operator="containsText" text="PRIORIDAD">
      <formula>NOT(ISERROR(SEARCH("PRIORIDAD",A33)))</formula>
    </cfRule>
  </conditionalFormatting>
  <conditionalFormatting sqref="A33 T33 BH33:XFD33">
    <cfRule type="containsText" dxfId="6475" priority="4160" operator="containsText" text="PENDIENTE">
      <formula>NOT(ISERROR(SEARCH("PENDIENTE",#REF!)))</formula>
    </cfRule>
    <cfRule type="containsText" dxfId="6474" priority="4161" operator="containsText" text="PENDIENTE">
      <formula>NOT(ISERROR(SEARCH("PENDIENTE",A33)))</formula>
    </cfRule>
  </conditionalFormatting>
  <conditionalFormatting sqref="A33">
    <cfRule type="containsText" dxfId="6473" priority="4116" operator="containsText" text="ENTREGADO">
      <formula>NOT(ISERROR(SEARCH("ENTREGADO",#REF!)))</formula>
    </cfRule>
    <cfRule type="containsText" dxfId="6472" priority="4119" operator="containsText" text="PENDIENTE">
      <formula>NOT(ISERROR(SEARCH("PENDIENTE",A33)))</formula>
    </cfRule>
    <cfRule type="containsText" dxfId="6471" priority="4155" operator="containsText" text="ENTREGADO">
      <formula>NOT(ISERROR(SEARCH("ENTREGADO",A33)))</formula>
    </cfRule>
  </conditionalFormatting>
  <conditionalFormatting sqref="A34 A32">
    <cfRule type="containsText" dxfId="6470" priority="10192" operator="containsText" text="ENTREGADO">
      <formula>NOT(ISERROR(SEARCH("ENTREGADO",A32)))</formula>
    </cfRule>
  </conditionalFormatting>
  <conditionalFormatting sqref="A34">
    <cfRule type="containsText" dxfId="6469" priority="10189" operator="containsText" text="ENTREGADO">
      <formula>NOT(ISERROR(SEARCH("ENTREGADO",A34)))</formula>
    </cfRule>
    <cfRule type="containsText" dxfId="6468" priority="10190" operator="containsText" text="PENDIENTE">
      <formula>NOT(ISERROR(SEARCH("PENDIENTE",#REF!)))</formula>
    </cfRule>
    <cfRule type="containsText" dxfId="6467" priority="10191" operator="containsText" text="PENDIENTE">
      <formula>NOT(ISERROR(SEARCH("PENDIENTE",A34)))</formula>
    </cfRule>
    <cfRule type="containsText" dxfId="6466" priority="10194" operator="containsText" text="PENDIENTE">
      <formula>NOT(ISERROR(SEARCH("PENDIENTE",A34)))</formula>
    </cfRule>
    <cfRule type="containsText" dxfId="6465" priority="10195" operator="containsText" text="ENTREGADO">
      <formula>NOT(ISERROR(SEARCH("ENTREGADO",A34)))</formula>
    </cfRule>
    <cfRule type="containsText" dxfId="6464" priority="10197" operator="containsText" text="PENDIENTE">
      <formula>NOT(ISERROR(SEARCH("PENDIENTE",A34)))</formula>
    </cfRule>
    <cfRule type="containsText" dxfId="6463" priority="10198" operator="containsText" text="ENTREGADO">
      <formula>NOT(ISERROR(SEARCH("ENTREGADO",A34)))</formula>
    </cfRule>
    <cfRule type="containsText" dxfId="6462" priority="10199" operator="containsText" text="PENDIENTE">
      <formula>NOT(ISERROR(SEARCH("PENDIENTE",A34)))</formula>
    </cfRule>
    <cfRule type="containsText" dxfId="6461" priority="10200" operator="containsText" text="ENTREGADO">
      <formula>NOT(ISERROR(SEARCH("ENTREGADO",A34)))</formula>
    </cfRule>
  </conditionalFormatting>
  <conditionalFormatting sqref="A34:A38">
    <cfRule type="containsText" dxfId="6460" priority="10196" operator="containsText" text="PRIORIDAD">
      <formula>NOT(ISERROR(SEARCH("PRIORIDAD",A34)))</formula>
    </cfRule>
  </conditionalFormatting>
  <conditionalFormatting sqref="A35 T35 V35:X35 AD35:AG35 AI35:AL35 AN35:AO35 AR35:BC35 BH35:XFD35">
    <cfRule type="containsText" dxfId="6459" priority="15509" operator="containsText" text="ENTREGADO">
      <formula>NOT(ISERROR(SEARCH("ENTREGADO",A35)))</formula>
    </cfRule>
  </conditionalFormatting>
  <conditionalFormatting sqref="A35">
    <cfRule type="containsText" dxfId="6458" priority="15495" operator="containsText" text="PENDIENTE">
      <formula>NOT(ISERROR(SEARCH("PENDIENTE",A35)))</formula>
    </cfRule>
    <cfRule type="containsText" dxfId="6457" priority="15496" operator="containsText" text="ENTREGADO">
      <formula>NOT(ISERROR(SEARCH("ENTREGADO",A35)))</formula>
    </cfRule>
    <cfRule type="containsText" dxfId="6456" priority="15502" operator="containsText" text="ENTREGADO">
      <formula>NOT(ISERROR(SEARCH("ENTREGADO",#REF!)))</formula>
    </cfRule>
    <cfRule type="containsText" dxfId="6455" priority="15505" operator="containsText" text="ENTREGADO">
      <formula>NOT(ISERROR(SEARCH("ENTREGADO",A35)))</formula>
    </cfRule>
  </conditionalFormatting>
  <conditionalFormatting sqref="A35:A36 BC35:BC36 BH35:XFD36 T36 V36:X36 AD36:AG36 AI36:AO36 AR36:BB36">
    <cfRule type="containsText" dxfId="6454" priority="15389" operator="containsText" text="ENTREGADO">
      <formula>NOT(ISERROR(SEARCH("ENTREGADO",A35)))</formula>
    </cfRule>
  </conditionalFormatting>
  <conditionalFormatting sqref="A36">
    <cfRule type="containsText" dxfId="6453" priority="15375" operator="containsText" text="PENDIENTE">
      <formula>NOT(ISERROR(SEARCH("PENDIENTE",A36)))</formula>
    </cfRule>
    <cfRule type="containsText" dxfId="6452" priority="15376" operator="containsText" text="ENTREGADO">
      <formula>NOT(ISERROR(SEARCH("ENTREGADO",A36)))</formula>
    </cfRule>
    <cfRule type="containsText" dxfId="6451" priority="15382" operator="containsText" text="ENTREGADO">
      <formula>NOT(ISERROR(SEARCH("ENTREGADO",#REF!)))</formula>
    </cfRule>
    <cfRule type="containsText" dxfId="6450" priority="15385" operator="containsText" text="ENTREGADO">
      <formula>NOT(ISERROR(SEARCH("ENTREGADO",A36)))</formula>
    </cfRule>
  </conditionalFormatting>
  <conditionalFormatting sqref="A36:A37 BC36:BC37 BH36:XFD37 T37 V37:X37 AD37:AG37 AI37:AL37 AN37:AO37 AR37:BB37">
    <cfRule type="containsText" dxfId="6449" priority="13970" operator="containsText" text="ENTREGADO">
      <formula>NOT(ISERROR(SEARCH("ENTREGADO",A36)))</formula>
    </cfRule>
  </conditionalFormatting>
  <conditionalFormatting sqref="A37">
    <cfRule type="containsText" dxfId="6448" priority="13956" operator="containsText" text="PENDIENTE">
      <formula>NOT(ISERROR(SEARCH("PENDIENTE",A37)))</formula>
    </cfRule>
    <cfRule type="containsText" dxfId="6447" priority="13957" operator="containsText" text="ENTREGADO">
      <formula>NOT(ISERROR(SEARCH("ENTREGADO",A37)))</formula>
    </cfRule>
    <cfRule type="containsText" dxfId="6446" priority="13963" operator="containsText" text="ENTREGADO">
      <formula>NOT(ISERROR(SEARCH("ENTREGADO",#REF!)))</formula>
    </cfRule>
    <cfRule type="containsText" dxfId="6445" priority="13966" operator="containsText" text="ENTREGADO">
      <formula>NOT(ISERROR(SEARCH("ENTREGADO",A37)))</formula>
    </cfRule>
  </conditionalFormatting>
  <conditionalFormatting sqref="A37:A38 BC37:BC38 BH37:XFD38">
    <cfRule type="containsText" dxfId="6444" priority="13884" operator="containsText" text="ENTREGADO">
      <formula>NOT(ISERROR(SEARCH("ENTREGADO",A37)))</formula>
    </cfRule>
  </conditionalFormatting>
  <conditionalFormatting sqref="A38">
    <cfRule type="containsText" dxfId="6443" priority="13870" operator="containsText" text="ENTREGADO">
      <formula>NOT(ISERROR(SEARCH("ENTREGADO",A38)))</formula>
    </cfRule>
    <cfRule type="containsText" dxfId="6442" priority="13874" operator="containsText" text="PENDIENTE">
      <formula>NOT(ISERROR(SEARCH("PENDIENTE",A38)))</formula>
    </cfRule>
    <cfRule type="containsText" dxfId="6441" priority="13875" operator="containsText" text="ENTREGADO">
      <formula>NOT(ISERROR(SEARCH("ENTREGADO",A38)))</formula>
    </cfRule>
    <cfRule type="containsText" dxfId="6440" priority="13877" operator="containsText" text="ENTREGADO">
      <formula>NOT(ISERROR(SEARCH("ENTREGADO",#REF!)))</formula>
    </cfRule>
    <cfRule type="containsText" dxfId="6439" priority="13880" operator="containsText" text="ENTREGADO">
      <formula>NOT(ISERROR(SEARCH("ENTREGADO",A38)))</formula>
    </cfRule>
  </conditionalFormatting>
  <conditionalFormatting sqref="A40">
    <cfRule type="containsText" dxfId="6438" priority="5332" operator="containsText" text="ENTREGADO">
      <formula>NOT(ISERROR(SEARCH("ENTREGADO",#REF!)))</formula>
    </cfRule>
    <cfRule type="containsText" dxfId="6437" priority="5333" operator="containsText" text="ENTREGADO">
      <formula>NOT(ISERROR(SEARCH("ENTREGADO",A40)))</formula>
    </cfRule>
    <cfRule type="containsText" dxfId="6436" priority="5334" operator="containsText" text="PENDIENTE">
      <formula>NOT(ISERROR(SEARCH("PENDIENTE",#REF!)))</formula>
    </cfRule>
    <cfRule type="containsText" dxfId="6435" priority="5335" operator="containsText" text="PENDIENTE">
      <formula>NOT(ISERROR(SEARCH("PENDIENTE",A40)))</formula>
    </cfRule>
    <cfRule type="containsText" dxfId="6434" priority="5336" operator="containsText" text="ENTREGADO">
      <formula>NOT(ISERROR(SEARCH("ENTREGADO",A40)))</formula>
    </cfRule>
    <cfRule type="containsText" dxfId="6433" priority="5337" operator="containsText" text="PENDIENTE">
      <formula>NOT(ISERROR(SEARCH("PENDIENTE",#REF!)))</formula>
    </cfRule>
    <cfRule type="containsText" dxfId="6432" priority="5338" operator="containsText" text="PENDIENTE">
      <formula>NOT(ISERROR(SEARCH("PENDIENTE",A40)))</formula>
    </cfRule>
    <cfRule type="containsText" dxfId="6431" priority="5339" operator="containsText" text="ENTREGADO">
      <formula>NOT(ISERROR(SEARCH("ENTREGADO",A40)))</formula>
    </cfRule>
    <cfRule type="containsText" dxfId="6430" priority="5341" operator="containsText" text="PENDIENTE">
      <formula>NOT(ISERROR(SEARCH("PENDIENTE",A40)))</formula>
    </cfRule>
    <cfRule type="containsText" dxfId="6429" priority="5342" operator="containsText" text="ENTREGADO">
      <formula>NOT(ISERROR(SEARCH("ENTREGADO",A40)))</formula>
    </cfRule>
    <cfRule type="containsText" dxfId="6428" priority="5343" operator="containsText" text="PENDIENTE">
      <formula>NOT(ISERROR(SEARCH("PENDIENTE",A40)))</formula>
    </cfRule>
    <cfRule type="containsText" dxfId="6427" priority="5344" operator="containsText" text="ENTREGADO">
      <formula>NOT(ISERROR(SEARCH("ENTREGADO",A40)))</formula>
    </cfRule>
  </conditionalFormatting>
  <conditionalFormatting sqref="A40:A44 A49:A52">
    <cfRule type="containsText" dxfId="6426" priority="5340" operator="containsText" text="PRIORIDAD">
      <formula>NOT(ISERROR(SEARCH("PRIORIDAD",A40)))</formula>
    </cfRule>
  </conditionalFormatting>
  <conditionalFormatting sqref="A41:A43 BC41:BC43 BH41:XFD43">
    <cfRule type="containsText" dxfId="6425" priority="11106" operator="containsText" text="ENTREGADO">
      <formula>NOT(ISERROR(SEARCH("ENTREGADO",A41)))</formula>
    </cfRule>
  </conditionalFormatting>
  <conditionalFormatting sqref="A41:A43">
    <cfRule type="containsText" dxfId="6424" priority="11096" operator="containsText" text="PENDIENTE">
      <formula>NOT(ISERROR(SEARCH("PENDIENTE",A41)))</formula>
    </cfRule>
    <cfRule type="containsText" dxfId="6423" priority="11097" operator="containsText" text="ENTREGADO">
      <formula>NOT(ISERROR(SEARCH("ENTREGADO",A41)))</formula>
    </cfRule>
    <cfRule type="containsText" dxfId="6422" priority="11099" operator="containsText" text="ENTREGADO">
      <formula>NOT(ISERROR(SEARCH("ENTREGADO",#REF!)))</formula>
    </cfRule>
    <cfRule type="containsText" dxfId="6421" priority="11102" operator="containsText" text="ENTREGADO">
      <formula>NOT(ISERROR(SEARCH("ENTREGADO",A41)))</formula>
    </cfRule>
  </conditionalFormatting>
  <conditionalFormatting sqref="A41:A44 BD41:XFD44 T44 V44:X44 AD44:AG44 AI44:AL44 AN44:AO44 AR44:BC44">
    <cfRule type="containsText" dxfId="6420" priority="9903" operator="containsText" text="ENTREGADO">
      <formula>NOT(ISERROR(SEARCH("ENTREGADO",A41)))</formula>
    </cfRule>
  </conditionalFormatting>
  <conditionalFormatting sqref="A44">
    <cfRule type="containsText" dxfId="6419" priority="9889" operator="containsText" text="PENDIENTE">
      <formula>NOT(ISERROR(SEARCH("PENDIENTE",A44)))</formula>
    </cfRule>
    <cfRule type="containsText" dxfId="6418" priority="9890" operator="containsText" text="ENTREGADO">
      <formula>NOT(ISERROR(SEARCH("ENTREGADO",A44)))</formula>
    </cfRule>
    <cfRule type="containsText" dxfId="6417" priority="9896" operator="containsText" text="ENTREGADO">
      <formula>NOT(ISERROR(SEARCH("ENTREGADO",#REF!)))</formula>
    </cfRule>
    <cfRule type="containsText" dxfId="6416" priority="9899" operator="containsText" text="ENTREGADO">
      <formula>NOT(ISERROR(SEARCH("ENTREGADO",A44)))</formula>
    </cfRule>
  </conditionalFormatting>
  <conditionalFormatting sqref="A44 AI44:AL44 AN44:AO44 BC44 BH44:XFD44 T49 V49:X49 AD49:AG49 BH49:XFD49 AR49:BC49 AN49:AO49 AI49:AL49 A49">
    <cfRule type="containsText" dxfId="6415" priority="7422" operator="containsText" text="ENTREGADO">
      <formula>NOT(ISERROR(SEARCH("ENTREGADO",A44)))</formula>
    </cfRule>
  </conditionalFormatting>
  <conditionalFormatting sqref="A49">
    <cfRule type="containsText" dxfId="6414" priority="7408" operator="containsText" text="PENDIENTE">
      <formula>NOT(ISERROR(SEARCH("PENDIENTE",A49)))</formula>
    </cfRule>
    <cfRule type="containsText" dxfId="6413" priority="7409" operator="containsText" text="ENTREGADO">
      <formula>NOT(ISERROR(SEARCH("ENTREGADO",A49)))</formula>
    </cfRule>
    <cfRule type="containsText" dxfId="6412" priority="7415" operator="containsText" text="ENTREGADO">
      <formula>NOT(ISERROR(SEARCH("ENTREGADO",#REF!)))</formula>
    </cfRule>
    <cfRule type="containsText" dxfId="6411" priority="7418" operator="containsText" text="ENTREGADO">
      <formula>NOT(ISERROR(SEARCH("ENTREGADO",A49)))</formula>
    </cfRule>
  </conditionalFormatting>
  <conditionalFormatting sqref="A50">
    <cfRule type="containsText" dxfId="6410" priority="6047" operator="containsText" text="ENTREGADO">
      <formula>NOT(ISERROR(SEARCH("ENTREGADO",A50)))</formula>
    </cfRule>
    <cfRule type="containsText" dxfId="6409" priority="6051" operator="containsText" text="PENDIENTE">
      <formula>NOT(ISERROR(SEARCH("PENDIENTE",A50)))</formula>
    </cfRule>
    <cfRule type="containsText" dxfId="6408" priority="6052" operator="containsText" text="ENTREGADO">
      <formula>NOT(ISERROR(SEARCH("ENTREGADO",A50)))</formula>
    </cfRule>
    <cfRule type="containsText" dxfId="6407" priority="6058" operator="containsText" text="ENTREGADO">
      <formula>NOT(ISERROR(SEARCH("ENTREGADO",#REF!)))</formula>
    </cfRule>
    <cfRule type="containsText" dxfId="6406" priority="6061" operator="containsText" text="ENTREGADO">
      <formula>NOT(ISERROR(SEARCH("ENTREGADO",A50)))</formula>
    </cfRule>
  </conditionalFormatting>
  <conditionalFormatting sqref="A51 V51:X51 AD51:AG51 AI51:AL51 AN51:AO51 AR51:BC51 BH51:XFD51">
    <cfRule type="containsText" dxfId="6405" priority="9621" operator="containsText" text="ENTREGADO">
      <formula>NOT(ISERROR(SEARCH("ENTREGADO",A51)))</formula>
    </cfRule>
  </conditionalFormatting>
  <conditionalFormatting sqref="A51">
    <cfRule type="containsText" dxfId="6404" priority="9607" operator="containsText" text="PENDIENTE">
      <formula>NOT(ISERROR(SEARCH("PENDIENTE",A51)))</formula>
    </cfRule>
    <cfRule type="containsText" dxfId="6403" priority="9608" operator="containsText" text="ENTREGADO">
      <formula>NOT(ISERROR(SEARCH("ENTREGADO",A51)))</formula>
    </cfRule>
    <cfRule type="containsText" dxfId="6402" priority="9614" operator="containsText" text="ENTREGADO">
      <formula>NOT(ISERROR(SEARCH("ENTREGADO",#REF!)))</formula>
    </cfRule>
    <cfRule type="containsText" dxfId="6401" priority="9617" operator="containsText" text="ENTREGADO">
      <formula>NOT(ISERROR(SEARCH("ENTREGADO",A51)))</formula>
    </cfRule>
  </conditionalFormatting>
  <conditionalFormatting sqref="A51:A52 AD51:AG52 AI51:AL52 AN51:AO52 BC51:XFD52 T52 V52:X52 AR52:BB52 BD54:XFD54">
    <cfRule type="containsText" dxfId="6400" priority="9339" operator="containsText" text="ENTREGADO">
      <formula>NOT(ISERROR(SEARCH("ENTREGADO",A51)))</formula>
    </cfRule>
  </conditionalFormatting>
  <conditionalFormatting sqref="A52 A54">
    <cfRule type="containsText" dxfId="6399" priority="9332" operator="containsText" text="ENTREGADO">
      <formula>NOT(ISERROR(SEARCH("ENTREGADO",#REF!)))</formula>
    </cfRule>
  </conditionalFormatting>
  <conditionalFormatting sqref="A52">
    <cfRule type="containsText" dxfId="6398" priority="9321" operator="containsText" text="ENTREGADO">
      <formula>NOT(ISERROR(SEARCH("ENTREGADO",A52)))</formula>
    </cfRule>
    <cfRule type="containsText" dxfId="6397" priority="9325" operator="containsText" text="PENDIENTE">
      <formula>NOT(ISERROR(SEARCH("PENDIENTE",A52)))</formula>
    </cfRule>
    <cfRule type="containsText" dxfId="6396" priority="9326" operator="containsText" text="ENTREGADO">
      <formula>NOT(ISERROR(SEARCH("ENTREGADO",A52)))</formula>
    </cfRule>
    <cfRule type="containsText" dxfId="6395" priority="9335" operator="containsText" text="ENTREGADO">
      <formula>NOT(ISERROR(SEARCH("ENTREGADO",A52)))</formula>
    </cfRule>
  </conditionalFormatting>
  <conditionalFormatting sqref="A53">
    <cfRule type="containsText" dxfId="6394" priority="5146" operator="containsText" text="PRIORIDAD">
      <formula>NOT(ISERROR(SEARCH("PRIORIDAD",A53)))</formula>
    </cfRule>
    <cfRule type="containsText" dxfId="6393" priority="5202" operator="containsText" text="ENTREGADO">
      <formula>NOT(ISERROR(SEARCH("ENTREGADO",A53)))</formula>
    </cfRule>
    <cfRule type="containsText" dxfId="6392" priority="5205" operator="containsText" text="PENDIENTE">
      <formula>NOT(ISERROR(SEARCH("PENDIENTE",A53)))</formula>
    </cfRule>
    <cfRule type="containsText" dxfId="6391" priority="5206" operator="containsText" text="ENTREGADO">
      <formula>NOT(ISERROR(SEARCH("ENTREGADO",A53)))</formula>
    </cfRule>
    <cfRule type="containsText" dxfId="6390" priority="5208" operator="containsText" text="ENTREGADO">
      <formula>NOT(ISERROR(SEARCH("ENTREGADO",#REF!)))</formula>
    </cfRule>
    <cfRule type="containsText" dxfId="6389" priority="5209" operator="containsText" text="ENTREGADO">
      <formula>NOT(ISERROR(SEARCH("ENTREGADO",A53)))</formula>
    </cfRule>
  </conditionalFormatting>
  <conditionalFormatting sqref="A55">
    <cfRule type="containsText" dxfId="6388" priority="7273" operator="containsText" text="PRIORIDAD">
      <formula>NOT(ISERROR(SEARCH("PRIORIDAD",A55)))</formula>
    </cfRule>
    <cfRule type="containsText" dxfId="6387" priority="7274" operator="containsText" text="ENTREGADO">
      <formula>NOT(ISERROR(SEARCH("ENTREGADO",A55)))</formula>
    </cfRule>
    <cfRule type="containsText" dxfId="6386" priority="7278" operator="containsText" text="PENDIENTE">
      <formula>NOT(ISERROR(SEARCH("PENDIENTE",A55)))</formula>
    </cfRule>
    <cfRule type="containsText" dxfId="6385" priority="7279" operator="containsText" text="ENTREGADO">
      <formula>NOT(ISERROR(SEARCH("ENTREGADO",A55)))</formula>
    </cfRule>
    <cfRule type="containsText" dxfId="6384" priority="7288" operator="containsText" text="ENTREGADO">
      <formula>NOT(ISERROR(SEARCH("ENTREGADO",A55)))</formula>
    </cfRule>
  </conditionalFormatting>
  <conditionalFormatting sqref="A55 A59">
    <cfRule type="containsText" dxfId="6383" priority="7285" operator="containsText" text="ENTREGADO">
      <formula>NOT(ISERROR(SEARCH("ENTREGADO",#REF!)))</formula>
    </cfRule>
  </conditionalFormatting>
  <conditionalFormatting sqref="A61">
    <cfRule type="containsText" dxfId="6382" priority="5613" operator="containsText" text="ENTREGADO">
      <formula>NOT(ISERROR(SEARCH("ENTREGADO",#REF!)))</formula>
    </cfRule>
    <cfRule type="containsText" dxfId="6381" priority="5614" operator="containsText" text="PENDIENTE">
      <formula>NOT(ISERROR(SEARCH("PENDIENTE",A61)))</formula>
    </cfRule>
    <cfRule type="containsText" dxfId="6380" priority="5615" operator="containsText" text="ENTREGADO">
      <formula>NOT(ISERROR(SEARCH("ENTREGADO",A61)))</formula>
    </cfRule>
    <cfRule type="containsText" dxfId="6379" priority="5616" operator="containsText" text="ENTREGADO">
      <formula>NOT(ISERROR(SEARCH("ENTREGADO",A61)))</formula>
    </cfRule>
    <cfRule type="containsText" dxfId="6378" priority="5617" operator="containsText" text="PENDIENTE">
      <formula>NOT(ISERROR(SEARCH("PENDIENTE",#REF!)))</formula>
    </cfRule>
    <cfRule type="containsText" dxfId="6377" priority="5618" operator="containsText" text="PENDIENTE">
      <formula>NOT(ISERROR(SEARCH("PENDIENTE",A61)))</formula>
    </cfRule>
    <cfRule type="containsText" dxfId="6376" priority="5620" operator="containsText" text="ENTREGADO">
      <formula>NOT(ISERROR(SEARCH("ENTREGADO",A61)))</formula>
    </cfRule>
  </conditionalFormatting>
  <conditionalFormatting sqref="A61:A62">
    <cfRule type="containsText" dxfId="6375" priority="5619" operator="containsText" text="PRIORIDAD">
      <formula>NOT(ISERROR(SEARCH("PRIORIDAD",A61)))</formula>
    </cfRule>
  </conditionalFormatting>
  <conditionalFormatting sqref="A62">
    <cfRule type="containsText" dxfId="6374" priority="5597" operator="containsText" text="ENTREGADO">
      <formula>NOT(ISERROR(SEARCH("ENTREGADO",#REF!)))</formula>
    </cfRule>
    <cfRule type="containsText" dxfId="6373" priority="5598" operator="containsText" text="PENDIENTE">
      <formula>NOT(ISERROR(SEARCH("PENDIENTE",A62)))</formula>
    </cfRule>
    <cfRule type="containsText" dxfId="6372" priority="5599" operator="containsText" text="ENTREGADO">
      <formula>NOT(ISERROR(SEARCH("ENTREGADO",A62)))</formula>
    </cfRule>
    <cfRule type="containsText" dxfId="6371" priority="5600" operator="containsText" text="ENTREGADO">
      <formula>NOT(ISERROR(SEARCH("ENTREGADO",A62)))</formula>
    </cfRule>
    <cfRule type="containsText" dxfId="6370" priority="5601" operator="containsText" text="PENDIENTE">
      <formula>NOT(ISERROR(SEARCH("PENDIENTE",#REF!)))</formula>
    </cfRule>
    <cfRule type="containsText" dxfId="6369" priority="5602" operator="containsText" text="PENDIENTE">
      <formula>NOT(ISERROR(SEARCH("PENDIENTE",A62)))</formula>
    </cfRule>
    <cfRule type="containsText" dxfId="6368" priority="5604" operator="containsText" text="ENTREGADO">
      <formula>NOT(ISERROR(SEARCH("ENTREGADO",A62)))</formula>
    </cfRule>
  </conditionalFormatting>
  <conditionalFormatting sqref="A63">
    <cfRule type="containsText" dxfId="6367" priority="5605" operator="containsText" text="ENTREGADO">
      <formula>NOT(ISERROR(SEARCH("ENTREGADO",#REF!)))</formula>
    </cfRule>
    <cfRule type="containsText" dxfId="6366" priority="5606" operator="containsText" text="PENDIENTE">
      <formula>NOT(ISERROR(SEARCH("PENDIENTE",A63)))</formula>
    </cfRule>
    <cfRule type="containsText" dxfId="6365" priority="5607" operator="containsText" text="ENTREGADO">
      <formula>NOT(ISERROR(SEARCH("ENTREGADO",A63)))</formula>
    </cfRule>
    <cfRule type="containsText" dxfId="6364" priority="5608" operator="containsText" text="ENTREGADO">
      <formula>NOT(ISERROR(SEARCH("ENTREGADO",A63)))</formula>
    </cfRule>
    <cfRule type="containsText" dxfId="6363" priority="5609" operator="containsText" text="PENDIENTE">
      <formula>NOT(ISERROR(SEARCH("PENDIENTE",#REF!)))</formula>
    </cfRule>
    <cfRule type="containsText" dxfId="6362" priority="5610" operator="containsText" text="PENDIENTE">
      <formula>NOT(ISERROR(SEARCH("PENDIENTE",A63)))</formula>
    </cfRule>
    <cfRule type="containsText" dxfId="6361" priority="5611" operator="containsText" text="PRIORIDAD">
      <formula>NOT(ISERROR(SEARCH("PRIORIDAD",A63)))</formula>
    </cfRule>
    <cfRule type="containsText" dxfId="6360" priority="5612" operator="containsText" text="ENTREGADO">
      <formula>NOT(ISERROR(SEARCH("ENTREGADO",A63)))</formula>
    </cfRule>
  </conditionalFormatting>
  <conditionalFormatting sqref="A64 A66">
    <cfRule type="containsText" dxfId="6359" priority="5628" operator="containsText" text="ENTREGADO">
      <formula>NOT(ISERROR(SEARCH("ENTREGADO",A64)))</formula>
    </cfRule>
  </conditionalFormatting>
  <conditionalFormatting sqref="A64">
    <cfRule type="containsText" dxfId="6358" priority="5621" operator="containsText" text="ENTREGADO">
      <formula>NOT(ISERROR(SEARCH("ENTREGADO",#REF!)))</formula>
    </cfRule>
    <cfRule type="containsText" dxfId="6357" priority="5622" operator="containsText" text="PENDIENTE">
      <formula>NOT(ISERROR(SEARCH("PENDIENTE",A64)))</formula>
    </cfRule>
    <cfRule type="containsText" dxfId="6356" priority="5623" operator="containsText" text="ENTREGADO">
      <formula>NOT(ISERROR(SEARCH("ENTREGADO",A64)))</formula>
    </cfRule>
    <cfRule type="containsText" dxfId="6355" priority="5624" operator="containsText" text="ENTREGADO">
      <formula>NOT(ISERROR(SEARCH("ENTREGADO",A64)))</formula>
    </cfRule>
    <cfRule type="containsText" dxfId="6354" priority="5625" operator="containsText" text="PENDIENTE">
      <formula>NOT(ISERROR(SEARCH("PENDIENTE",#REF!)))</formula>
    </cfRule>
    <cfRule type="containsText" dxfId="6353" priority="5626" operator="containsText" text="PENDIENTE">
      <formula>NOT(ISERROR(SEARCH("PENDIENTE",A64)))</formula>
    </cfRule>
    <cfRule type="containsText" dxfId="6352" priority="5627" operator="containsText" text="PRIORIDAD">
      <formula>NOT(ISERROR(SEARCH("PRIORIDAD",A64)))</formula>
    </cfRule>
  </conditionalFormatting>
  <conditionalFormatting sqref="A65">
    <cfRule type="containsText" dxfId="6351" priority="4011" operator="containsText" text="ENTREGADO">
      <formula>NOT(ISERROR(SEARCH("ENTREGADO",#REF!)))</formula>
    </cfRule>
    <cfRule type="containsText" dxfId="6350" priority="4012" operator="containsText" text="PENDIENTE">
      <formula>NOT(ISERROR(SEARCH("PENDIENTE",A65)))</formula>
    </cfRule>
    <cfRule type="containsText" dxfId="6349" priority="4013" operator="containsText" text="ENTREGADO">
      <formula>NOT(ISERROR(SEARCH("ENTREGADO",A65)))</formula>
    </cfRule>
    <cfRule type="containsText" dxfId="6348" priority="4014" operator="containsText" text="ENTREGADO">
      <formula>NOT(ISERROR(SEARCH("ENTREGADO",A65)))</formula>
    </cfRule>
    <cfRule type="containsText" dxfId="6347" priority="4015" operator="containsText" text="PENDIENTE">
      <formula>NOT(ISERROR(SEARCH("PENDIENTE",#REF!)))</formula>
    </cfRule>
    <cfRule type="containsText" dxfId="6346" priority="4016" operator="containsText" text="PENDIENTE">
      <formula>NOT(ISERROR(SEARCH("PENDIENTE",A65)))</formula>
    </cfRule>
    <cfRule type="containsText" dxfId="6345" priority="4018" operator="containsText" text="ENTREGADO">
      <formula>NOT(ISERROR(SEARCH("ENTREGADO",A65)))</formula>
    </cfRule>
  </conditionalFormatting>
  <conditionalFormatting sqref="A65:A69">
    <cfRule type="containsText" dxfId="6344" priority="4017" operator="containsText" text="PRIORIDAD">
      <formula>NOT(ISERROR(SEARCH("PRIORIDAD",A65)))</formula>
    </cfRule>
  </conditionalFormatting>
  <conditionalFormatting sqref="A66">
    <cfRule type="containsText" dxfId="6343" priority="8064" operator="containsText" text="ENTREGADO">
      <formula>NOT(ISERROR(SEARCH("ENTREGADO",#REF!)))</formula>
    </cfRule>
    <cfRule type="containsText" dxfId="6342" priority="8067" operator="containsText" text="ENTREGADO">
      <formula>NOT(ISERROR(SEARCH("ENTREGADO",A66)))</formula>
    </cfRule>
  </conditionalFormatting>
  <conditionalFormatting sqref="A66 G66:H66 BC66 J66">
    <cfRule type="containsText" dxfId="6341" priority="8071" operator="containsText" text="ENTREGADO">
      <formula>NOT(ISERROR(SEARCH("ENTREGADO",A66)))</formula>
    </cfRule>
  </conditionalFormatting>
  <conditionalFormatting sqref="A66">
    <cfRule type="containsText" dxfId="6340" priority="8061" operator="containsText" text="PENDIENTE">
      <formula>NOT(ISERROR(SEARCH("PENDIENTE",A66)))</formula>
    </cfRule>
    <cfRule type="containsText" dxfId="6339" priority="8062" operator="containsText" text="ENTREGADO">
      <formula>NOT(ISERROR(SEARCH("ENTREGADO",A66)))</formula>
    </cfRule>
  </conditionalFormatting>
  <conditionalFormatting sqref="A67 G67:H67 AR67:BG67 J67">
    <cfRule type="containsText" dxfId="6338" priority="4965" operator="containsText" text="ENTREGADO">
      <formula>NOT(ISERROR(SEARCH("ENTREGADO",A67)))</formula>
    </cfRule>
  </conditionalFormatting>
  <conditionalFormatting sqref="A67">
    <cfRule type="containsText" dxfId="6337" priority="4956" operator="containsText" text="PENDIENTE">
      <formula>NOT(ISERROR(SEARCH("PENDIENTE",A67)))</formula>
    </cfRule>
    <cfRule type="containsText" dxfId="6336" priority="4957" operator="containsText" text="ENTREGADO">
      <formula>NOT(ISERROR(SEARCH("ENTREGADO",A67)))</formula>
    </cfRule>
    <cfRule type="containsText" dxfId="6335" priority="4958" operator="containsText" text="ENTREGADO">
      <formula>NOT(ISERROR(SEARCH("ENTREGADO",#REF!)))</formula>
    </cfRule>
    <cfRule type="containsText" dxfId="6334" priority="4961" operator="containsText" text="ENTREGADO">
      <formula>NOT(ISERROR(SEARCH("ENTREGADO",A67)))</formula>
    </cfRule>
  </conditionalFormatting>
  <conditionalFormatting sqref="A67:A68 G68:H68 AR68:BG68 J68">
    <cfRule type="containsText" dxfId="6333" priority="4838" operator="containsText" text="ENTREGADO">
      <formula>NOT(ISERROR(SEARCH("ENTREGADO",A67)))</formula>
    </cfRule>
  </conditionalFormatting>
  <conditionalFormatting sqref="A68">
    <cfRule type="containsText" dxfId="6332" priority="4829" operator="containsText" text="PENDIENTE">
      <formula>NOT(ISERROR(SEARCH("PENDIENTE",A68)))</formula>
    </cfRule>
    <cfRule type="containsText" dxfId="6331" priority="4830" operator="containsText" text="ENTREGADO">
      <formula>NOT(ISERROR(SEARCH("ENTREGADO",A68)))</formula>
    </cfRule>
    <cfRule type="containsText" dxfId="6330" priority="4831" operator="containsText" text="ENTREGADO">
      <formula>NOT(ISERROR(SEARCH("ENTREGADO",#REF!)))</formula>
    </cfRule>
    <cfRule type="containsText" dxfId="6329" priority="4834" operator="containsText" text="ENTREGADO">
      <formula>NOT(ISERROR(SEARCH("ENTREGADO",A68)))</formula>
    </cfRule>
  </conditionalFormatting>
  <conditionalFormatting sqref="A68:A69 G69:H69 AR69:BG69 J69">
    <cfRule type="containsText" dxfId="6328" priority="4710" operator="containsText" text="ENTREGADO">
      <formula>NOT(ISERROR(SEARCH("ENTREGADO",A68)))</formula>
    </cfRule>
  </conditionalFormatting>
  <conditionalFormatting sqref="A69">
    <cfRule type="containsText" dxfId="6327" priority="4698" operator="containsText" text="ENTREGADO">
      <formula>NOT(ISERROR(SEARCH("ENTREGADO",A69)))</formula>
    </cfRule>
    <cfRule type="containsText" dxfId="6326" priority="4701" operator="containsText" text="PENDIENTE">
      <formula>NOT(ISERROR(SEARCH("PENDIENTE",A69)))</formula>
    </cfRule>
    <cfRule type="containsText" dxfId="6325" priority="4702" operator="containsText" text="ENTREGADO">
      <formula>NOT(ISERROR(SEARCH("ENTREGADO",A69)))</formula>
    </cfRule>
    <cfRule type="containsText" dxfId="6324" priority="4703" operator="containsText" text="ENTREGADO">
      <formula>NOT(ISERROR(SEARCH("ENTREGADO",#REF!)))</formula>
    </cfRule>
    <cfRule type="containsText" dxfId="6323" priority="4706" operator="containsText" text="ENTREGADO">
      <formula>NOT(ISERROR(SEARCH("ENTREGADO",A69)))</formula>
    </cfRule>
  </conditionalFormatting>
  <conditionalFormatting sqref="A70">
    <cfRule type="containsText" dxfId="6322" priority="3042" operator="containsText" text="ENTREGADO">
      <formula>NOT(ISERROR(SEARCH("ENTREGADO",A70)))</formula>
    </cfRule>
    <cfRule type="containsText" dxfId="6321" priority="3045" operator="containsText" text="PENDIENTE">
      <formula>NOT(ISERROR(SEARCH("PENDIENTE",A70)))</formula>
    </cfRule>
    <cfRule type="containsText" dxfId="6320" priority="3046" operator="containsText" text="ENTREGADO">
      <formula>NOT(ISERROR(SEARCH("ENTREGADO",A70)))</formula>
    </cfRule>
    <cfRule type="containsText" dxfId="6319" priority="3047" operator="containsText" text="ENTREGADO">
      <formula>NOT(ISERROR(SEARCH("ENTREGADO",#REF!)))</formula>
    </cfRule>
    <cfRule type="containsText" dxfId="6318" priority="3048" operator="containsText" text="ENTREGADO">
      <formula>NOT(ISERROR(SEARCH("ENTREGADO",A70)))</formula>
    </cfRule>
  </conditionalFormatting>
  <conditionalFormatting sqref="A2:B2 O2:Q2 S2:XFD2 C2:D3 G2:N4 F2:F7 V3:W3 Y3:AL3 AN3:BC3 B3:B22 AK4:AL4 AN4:BA4 AD5:AL5 C5:D6 AN5:BC6 K5:N7 AD6:AG17 AI6:AL17 AR7:AW7 AN7:AO22 C8:D22 F9:F16 K10:K17 M10:N17 AD18:AL18 F18:F22 K18:N22 AR18:AW22 BD18:BG22 AD19:AG22 AI19:AL22 AI27:AL27 AN27:AO27 AR27:BA27 AD27:AG30 AI28:AO28 AR28:AW28 O29:O30 AI29:AL30 AN29:AO30 AR29:BA30 C32:D32 O32 AD32:AG32 AI32:AL32 AN32:AO32 AR32:BA32 C34:D34 AD34:AG34 AI34:AL34 AN34:AO34 AR34:BA34 E34:E38 AD40:AG40 AI40:AL40 AN40:AO40 AR40:BA40 E41:E44 BD41:BG44 A54 O54 U54 BB54 A59 O59:P59 O34 AR8:BC17">
    <cfRule type="containsText" dxfId="6317" priority="25423" operator="containsText" text="PRIORIDAD">
      <formula>NOT(ISERROR(SEARCH("PRIORIDAD",A2)))</formula>
    </cfRule>
  </conditionalFormatting>
  <conditionalFormatting sqref="A2:B2 O2:Q2 S2:XFD2 C2:D3 G2:N4 F2:F7 V3:W3 Y3:AL3 AN3:BC3 B3:B22 AK4:AL4 AN4:BA4 AD5:AL5 C5:D6 AN5:BC6 K5:N7 AD6:AG17 AI6:AL17 AR7:AW7 AN7:AO22 C8:D22 F9:F16 K10:K17 M10:N17 AD18:AL18 F18:F22 K18:N22 AR18:AW22 BD18:BG22 AD19:AG22 AI19:AL22 AN27:AO27 AR27:BA27 O29:O30 AD29:AG30 AI29:AL30 AN29:AO30 AR29:BA30 C32:D32 O32 AD32:AG32 AI32:AL32 AN32:AO32 AR32:BA32 C34:D34 O34 AD34:AG34 AI34:AL34 AN34:AO34 AR34:BA34 E34:E38 AD38:AG38 AI38:AL38 AN38:AO38 AR38:BA38 BD41:BG44 A54 O54 T54:X54 AR54:BC54 A59 J59:P59 F31:H31 J31:N31 F37:H37 J35:N38 AD41:AL43 E41:H44 J41:N44 AD54:AG54 AI54:AL54 AN54:AO54 BH54:XFD54 F54:H55 J54:N55 G59:H59 K66:N66 AD66:AG66 AI66:AL66 AN66:AO66 AR66:BA66 AR8:BC17 G38:H38 G35:H36 J49:N52 F49:H52 AR40:BA43 AN40:AO43 AI40:AL40 AD40:AG40">
    <cfRule type="containsText" dxfId="6316" priority="25424" operator="containsText" text="ENTREGADO">
      <formula>NOT(ISERROR(SEARCH("ENTREGADO",A2)))</formula>
    </cfRule>
  </conditionalFormatting>
  <conditionalFormatting sqref="A2:P2 AI27:AL27 AN27:AO27 AR27:BA27 AD27:AG30 AI28:AO28 AR28:AW28 AI29:AL30 AN29:AO30 AR29:BA30 AD32:AG32 AI32:AL32 AN32:AO32 AR32:BA32 AD34:AG34 AI34:AL34 AN34:AO34 AR34:BA34 AD40:AG40 AI40:AL40 AN40:AO40 AR40:BA40">
    <cfRule type="containsText" dxfId="6315" priority="25428" operator="containsText" text="PENDIENTE">
      <formula>NOT(ISERROR(SEARCH("PENDIENTE",A2)))</formula>
    </cfRule>
    <cfRule type="containsText" dxfId="6314" priority="25429" operator="containsText" text="ENTREGADO">
      <formula>NOT(ISERROR(SEARCH("ENTREGADO",A2)))</formula>
    </cfRule>
  </conditionalFormatting>
  <conditionalFormatting sqref="B34:B38 B59 B49:B55 B40:B44 B61:B70">
    <cfRule type="containsText" dxfId="6313" priority="2942" operator="containsText" text="PRIORIDAD">
      <formula>NOT(ISERROR(SEARCH("PRIORIDAD",B34)))</formula>
    </cfRule>
    <cfRule type="containsText" dxfId="6312" priority="2943" operator="containsText" text="PENDIENTE">
      <formula>NOT(ISERROR(SEARCH("PENDIENTE",B34)))</formula>
    </cfRule>
  </conditionalFormatting>
  <conditionalFormatting sqref="B36:B38 B66:B69 B59 B49:B55 B40:B44 B61:B64">
    <cfRule type="containsText" dxfId="6311" priority="4186" operator="containsText" text="ENTREGADO">
      <formula>NOT(ISERROR(SEARCH("ENTREGADO",B36)))</formula>
    </cfRule>
    <cfRule type="containsText" dxfId="6310" priority="4187" operator="containsText" text="ENTREGADO">
      <formula>NOT(ISERROR(SEARCH("ENTREGADO",B36)))</formula>
    </cfRule>
  </conditionalFormatting>
  <conditionalFormatting sqref="B65">
    <cfRule type="containsText" dxfId="6309" priority="3938" operator="containsText" text="ENTREGADO">
      <formula>NOT(ISERROR(SEARCH("ENTREGADO",B65)))</formula>
    </cfRule>
    <cfRule type="containsText" dxfId="6308" priority="3939" operator="containsText" text="ENTREGADO">
      <formula>NOT(ISERROR(SEARCH("ENTREGADO",B65)))</formula>
    </cfRule>
  </conditionalFormatting>
  <conditionalFormatting sqref="B70">
    <cfRule type="containsText" dxfId="6307" priority="2953" operator="containsText" text="ENTREGADO">
      <formula>NOT(ISERROR(SEARCH("ENTREGADO",B70)))</formula>
    </cfRule>
    <cfRule type="containsText" dxfId="6306" priority="2954" operator="containsText" text="ENTREGADO">
      <formula>NOT(ISERROR(SEARCH("ENTREGADO",B70)))</formula>
    </cfRule>
  </conditionalFormatting>
  <conditionalFormatting sqref="B23:D23 F23 K23:N23 AD23:AG24 AI23:AL24 AN23:AO24 AR23:AW24 BD23:BG24">
    <cfRule type="containsText" dxfId="6305" priority="5137" operator="containsText" text="ENTREGADO">
      <formula>NOT(ISERROR(SEARCH("ENTREGADO",B23)))</formula>
    </cfRule>
  </conditionalFormatting>
  <conditionalFormatting sqref="B23:D23 F23 K23:N23 BD23:BG23 AD23:AG23 AI23:AL23 AN23:AO23 AR23:AW23">
    <cfRule type="containsText" dxfId="6304" priority="5135" operator="containsText" text="PENDIENTE">
      <formula>NOT(ISERROR(SEARCH("PENDIENTE",B23)))</formula>
    </cfRule>
  </conditionalFormatting>
  <conditionalFormatting sqref="B23:D23 F23 K23:N23">
    <cfRule type="containsText" dxfId="6303" priority="5134" operator="containsText" text="ENTREGADO">
      <formula>NOT(ISERROR(SEARCH("ENTREGADO",B23)))</formula>
    </cfRule>
  </conditionalFormatting>
  <conditionalFormatting sqref="B23:D23 F23 AR23:AW23 BD23:BG23 AD23:AG24 AI23:AL24 AN23:AO24 K23:N26">
    <cfRule type="containsText" dxfId="6302" priority="5136" operator="containsText" text="PRIORIDAD">
      <formula>NOT(ISERROR(SEARCH("PRIORIDAD",B23)))</formula>
    </cfRule>
  </conditionalFormatting>
  <conditionalFormatting sqref="B33:D33 F33:H33 J33:N33 V33:W33 Y33:AL33 AN33:BC33">
    <cfRule type="containsText" dxfId="6301" priority="4182" operator="containsText" text="PRIORIDAD">
      <formula>NOT(ISERROR(SEARCH("PRIORIDAD",B33)))</formula>
    </cfRule>
  </conditionalFormatting>
  <conditionalFormatting sqref="C4">
    <cfRule type="containsText" dxfId="6300" priority="16835" operator="containsText" text="ENTREGADO">
      <formula>NOT(ISERROR(SEARCH("ENTREGADO",#REF!)))</formula>
    </cfRule>
    <cfRule type="containsText" dxfId="6299" priority="16836" operator="containsText" text="ENTREGADO">
      <formula>NOT(ISERROR(SEARCH("ENTREGADO",C4)))</formula>
    </cfRule>
    <cfRule type="containsText" dxfId="6298" priority="16837" operator="containsText" text="PENDIENTE">
      <formula>NOT(ISERROR(SEARCH("PENDIENTE",#REF!)))</formula>
    </cfRule>
    <cfRule type="containsText" dxfId="6297" priority="16838" operator="containsText" text="PENDIENTE">
      <formula>NOT(ISERROR(SEARCH("PENDIENTE",C4)))</formula>
    </cfRule>
    <cfRule type="containsText" dxfId="6296" priority="16839" operator="containsText" text="PRIORIDAD">
      <formula>NOT(ISERROR(SEARCH("PRIORIDAD",C4)))</formula>
    </cfRule>
    <cfRule type="containsText" dxfId="6295" priority="16840" operator="containsText" text="ENTREGADO">
      <formula>NOT(ISERROR(SEARCH("ENTREGADO",C4)))</formula>
    </cfRule>
  </conditionalFormatting>
  <conditionalFormatting sqref="C3:D3 G3:N4 F3:F7 C5:D6 C8:D22 F9:F16 K10:K17 M10:N17 F18:F22 F31:H31 J31:N31 F37:H37 J35:N38 C41:D44 F41:H44 J41:N44 K66:N66 AK4:AL4 F54:H55 J54:N55 G59:H59 J59:P59 K5:N7 K18:N22 B3:B22 G38:H38 G35:H36 J49:N52 F49:H52 C49:D52">
    <cfRule type="containsText" dxfId="6294" priority="25401" operator="containsText" text="ENTREGADO">
      <formula>NOT(ISERROR(SEARCH("ENTREGADO",B3)))</formula>
    </cfRule>
  </conditionalFormatting>
  <conditionalFormatting sqref="C23:D23 BD23:BG23">
    <cfRule type="containsText" dxfId="6293" priority="5132" operator="containsText" text="ENTREGADO">
      <formula>NOT(ISERROR(SEARCH("ENTREGADO",#REF!)))</formula>
    </cfRule>
  </conditionalFormatting>
  <conditionalFormatting sqref="C31:D31 C35:D38 C41:D44 F37:H37 G38:H38 G35:H36 C49:D52">
    <cfRule type="containsText" dxfId="6292" priority="22806" operator="containsText" text="PRIORIDAD">
      <formula>NOT(ISERROR(SEARCH("PRIORIDAD",C31)))</formula>
    </cfRule>
  </conditionalFormatting>
  <conditionalFormatting sqref="C31:D31 C35:D38 F37:H37 C41:D44 J35:N38 G38:H38 G35:H36 C49:D52">
    <cfRule type="containsText" dxfId="6291" priority="22807" operator="containsText" text="ENTREGADO">
      <formula>NOT(ISERROR(SEARCH("ENTREGADO",C31)))</formula>
    </cfRule>
  </conditionalFormatting>
  <conditionalFormatting sqref="C31:D31">
    <cfRule type="containsText" dxfId="6290" priority="15646" operator="containsText" text="PENDIENTE">
      <formula>NOT(ISERROR(SEARCH("PENDIENTE",C31)))</formula>
    </cfRule>
    <cfRule type="containsText" dxfId="6289" priority="15647" operator="containsText" text="ENTREGADO">
      <formula>NOT(ISERROR(SEARCH("ENTREGADO",C31)))</formula>
    </cfRule>
  </conditionalFormatting>
  <conditionalFormatting sqref="C33:D33 F33:H33 J33:N33">
    <cfRule type="containsText" dxfId="6288" priority="4178" operator="containsText" text="ENTREGADO">
      <formula>NOT(ISERROR(SEARCH("ENTREGADO",#REF!)))</formula>
    </cfRule>
    <cfRule type="containsText" dxfId="6287" priority="4179" operator="containsText" text="PENDIENTE">
      <formula>NOT(ISERROR(SEARCH("PENDIENTE",#REF!)))</formula>
    </cfRule>
  </conditionalFormatting>
  <conditionalFormatting sqref="C35:D38">
    <cfRule type="containsText" dxfId="6286" priority="13859" operator="containsText" text="PENDIENTE">
      <formula>NOT(ISERROR(SEARCH("PENDIENTE",C35)))</formula>
    </cfRule>
    <cfRule type="containsText" dxfId="6285" priority="13860" operator="containsText" text="ENTREGADO">
      <formula>NOT(ISERROR(SEARCH("ENTREGADO",C35)))</formula>
    </cfRule>
  </conditionalFormatting>
  <conditionalFormatting sqref="C40:D40">
    <cfRule type="containsText" dxfId="6284" priority="5512" operator="containsText" text="ENTREGADO">
      <formula>NOT(ISERROR(SEARCH("ENTREGADO",C40)))</formula>
    </cfRule>
  </conditionalFormatting>
  <conditionalFormatting sqref="C41:D44 C49:D50">
    <cfRule type="containsText" dxfId="6283" priority="6057" operator="containsText" text="ENTREGADO">
      <formula>NOT(ISERROR(SEARCH("ENTREGADO",C41)))</formula>
    </cfRule>
  </conditionalFormatting>
  <conditionalFormatting sqref="C41:D44 C49:D53">
    <cfRule type="containsText" dxfId="6282" priority="5154" operator="containsText" text="PENDIENTE">
      <formula>NOT(ISERROR(SEARCH("PENDIENTE",C41)))</formula>
    </cfRule>
  </conditionalFormatting>
  <conditionalFormatting sqref="C53:D53 F53:H53 J53:N53">
    <cfRule type="containsText" dxfId="6281" priority="5253" operator="containsText" text="PENDIENTE">
      <formula>NOT(ISERROR(SEARCH("PENDIENTE",#REF!)))</formula>
    </cfRule>
    <cfRule type="containsText" dxfId="6280" priority="5254" operator="containsText" text="ENTREGADO">
      <formula>NOT(ISERROR(SEARCH("ENTREGADO",C53)))</formula>
    </cfRule>
  </conditionalFormatting>
  <conditionalFormatting sqref="C53:D53">
    <cfRule type="containsText" dxfId="6279" priority="5251" operator="containsText" text="ENTREGADO">
      <formula>NOT(ISERROR(SEARCH("ENTREGADO",C53)))</formula>
    </cfRule>
    <cfRule type="containsText" dxfId="6278" priority="5252" operator="containsText" text="ENTREGADO">
      <formula>NOT(ISERROR(SEARCH("ENTREGADO",#REF!)))</formula>
    </cfRule>
  </conditionalFormatting>
  <conditionalFormatting sqref="C53:D55 C59:D59">
    <cfRule type="containsText" dxfId="6277" priority="5250" operator="containsText" text="PRIORIDAD">
      <formula>NOT(ISERROR(SEARCH("PRIORIDAD",C53)))</formula>
    </cfRule>
  </conditionalFormatting>
  <conditionalFormatting sqref="C70:D70 F70:H70 J70:N70">
    <cfRule type="containsText" dxfId="6276" priority="3075" operator="containsText" text="ENTREGADO">
      <formula>NOT(ISERROR(SEARCH("ENTREGADO",C70)))</formula>
    </cfRule>
    <cfRule type="containsText" dxfId="6275" priority="3077" operator="containsText" text="PENDIENTE">
      <formula>NOT(ISERROR(SEARCH("PENDIENTE",#REF!)))</formula>
    </cfRule>
  </conditionalFormatting>
  <conditionalFormatting sqref="C70:D70">
    <cfRule type="containsText" dxfId="6274" priority="3076" operator="containsText" text="ENTREGADO">
      <formula>NOT(ISERROR(SEARCH("ENTREGADO",C70)))</formula>
    </cfRule>
  </conditionalFormatting>
  <conditionalFormatting sqref="C40:E40">
    <cfRule type="containsText" dxfId="6273" priority="5511" operator="containsText" text="PENDIENTE">
      <formula>NOT(ISERROR(SEARCH("PENDIENTE",#REF!)))</formula>
    </cfRule>
  </conditionalFormatting>
  <conditionalFormatting sqref="C51:E52 E54">
    <cfRule type="containsText" dxfId="6272" priority="7706" operator="containsText" text="ENTREGADO">
      <formula>NOT(ISERROR(SEARCH("ENTREGADO",C51)))</formula>
    </cfRule>
  </conditionalFormatting>
  <conditionalFormatting sqref="C53:E53">
    <cfRule type="containsText" dxfId="6271" priority="5172" operator="containsText" text="ENTREGADO">
      <formula>NOT(ISERROR(SEARCH("ENTREGADO",C53)))</formula>
    </cfRule>
  </conditionalFormatting>
  <conditionalFormatting sqref="C55:E55">
    <cfRule type="containsText" dxfId="6270" priority="7225" operator="containsText" text="PENDIENTE">
      <formula>NOT(ISERROR(SEARCH("PENDIENTE",C55)))</formula>
    </cfRule>
    <cfRule type="containsText" dxfId="6269" priority="7227" operator="containsText" text="ENTREGADO">
      <formula>NOT(ISERROR(SEARCH("ENTREGADO",C55)))</formula>
    </cfRule>
  </conditionalFormatting>
  <conditionalFormatting sqref="C66:E66">
    <cfRule type="containsText" dxfId="6268" priority="7987" operator="containsText" text="PENDIENTE">
      <formula>NOT(ISERROR(SEARCH("PENDIENTE",C66)))</formula>
    </cfRule>
    <cfRule type="containsText" dxfId="6267" priority="7989" operator="containsText" text="ENTREGADO">
      <formula>NOT(ISERROR(SEARCH("ENTREGADO",C66)))</formula>
    </cfRule>
  </conditionalFormatting>
  <conditionalFormatting sqref="C67:E67">
    <cfRule type="containsText" dxfId="6266" priority="4905" operator="containsText" text="PENDIENTE">
      <formula>NOT(ISERROR(SEARCH("PENDIENTE",C67)))</formula>
    </cfRule>
    <cfRule type="containsText" dxfId="6265" priority="4907" operator="containsText" text="ENTREGADO">
      <formula>NOT(ISERROR(SEARCH("ENTREGADO",C67)))</formula>
    </cfRule>
  </conditionalFormatting>
  <conditionalFormatting sqref="C68:E68">
    <cfRule type="containsText" dxfId="6264" priority="4778" operator="containsText" text="PENDIENTE">
      <formula>NOT(ISERROR(SEARCH("PENDIENTE",C68)))</formula>
    </cfRule>
    <cfRule type="containsText" dxfId="6263" priority="4780" operator="containsText" text="ENTREGADO">
      <formula>NOT(ISERROR(SEARCH("ENTREGADO",C68)))</formula>
    </cfRule>
  </conditionalFormatting>
  <conditionalFormatting sqref="C69:E69">
    <cfRule type="containsText" dxfId="6262" priority="4650" operator="containsText" text="PENDIENTE">
      <formula>NOT(ISERROR(SEARCH("PENDIENTE",C69)))</formula>
    </cfRule>
    <cfRule type="containsText" dxfId="6261" priority="4652" operator="containsText" text="ENTREGADO">
      <formula>NOT(ISERROR(SEARCH("ENTREGADO",C69)))</formula>
    </cfRule>
  </conditionalFormatting>
  <conditionalFormatting sqref="C70:E70">
    <cfRule type="containsText" dxfId="6260" priority="3025" operator="containsText" text="PENDIENTE">
      <formula>NOT(ISERROR(SEARCH("PENDIENTE",C70)))</formula>
    </cfRule>
    <cfRule type="containsText" dxfId="6259" priority="3027" operator="containsText" text="ENTREGADO">
      <formula>NOT(ISERROR(SEARCH("ENTREGADO",C70)))</formula>
    </cfRule>
  </conditionalFormatting>
  <conditionalFormatting sqref="C67:F67">
    <cfRule type="containsText" dxfId="6258" priority="4976" operator="containsText" text="PENDIENTE">
      <formula>NOT(ISERROR(SEARCH("PENDIENTE",#REF!)))</formula>
    </cfRule>
  </conditionalFormatting>
  <conditionalFormatting sqref="C68:F68">
    <cfRule type="containsText" dxfId="6257" priority="4849" operator="containsText" text="PENDIENTE">
      <formula>NOT(ISERROR(SEARCH("PENDIENTE",#REF!)))</formula>
    </cfRule>
  </conditionalFormatting>
  <conditionalFormatting sqref="C69:F69">
    <cfRule type="containsText" dxfId="6256" priority="4721" operator="containsText" text="PENDIENTE">
      <formula>NOT(ISERROR(SEARCH("PENDIENTE",#REF!)))</formula>
    </cfRule>
  </conditionalFormatting>
  <conditionalFormatting sqref="C65:H65 J65:N65 T65:X65 AD65:AG65 AI65:AL65 AN65:AO65 AR65:BC65 BH65:XFD65">
    <cfRule type="containsText" dxfId="6255" priority="4029" operator="containsText" text="ENTREGADO">
      <formula>NOT(ISERROR(SEARCH("ENTREGADO",C65)))</formula>
    </cfRule>
  </conditionalFormatting>
  <conditionalFormatting sqref="C65:H65 J65:O65 T65:X65 AD65:AG65 AI65:AL65 AN65:AO65 AR65:XFD65">
    <cfRule type="containsText" dxfId="6254" priority="4027" operator="containsText" text="PENDIENTE">
      <formula>NOT(ISERROR(SEARCH("PENDIENTE",C65)))</formula>
    </cfRule>
  </conditionalFormatting>
  <conditionalFormatting sqref="C65:H65 T65:X65 AD65:AG65 AI65:AL65 AN65:AO65 AR65:XFD65 J65:N65">
    <cfRule type="containsText" dxfId="6253" priority="4030" operator="containsText" text="PENDIENTE">
      <formula>NOT(ISERROR(SEARCH("PENDIENTE",#REF!)))</formula>
    </cfRule>
  </conditionalFormatting>
  <conditionalFormatting sqref="D4 A4">
    <cfRule type="containsText" dxfId="6252" priority="17043" operator="containsText" text="ENTREGADO">
      <formula>NOT(ISERROR(SEARCH("ENTREGADO",A4)))</formula>
    </cfRule>
  </conditionalFormatting>
  <conditionalFormatting sqref="D4">
    <cfRule type="containsText" dxfId="6251" priority="17002" operator="containsText" text="ENTREGADO">
      <formula>NOT(ISERROR(SEARCH("ENTREGADO",D4)))</formula>
    </cfRule>
    <cfRule type="containsText" dxfId="6250" priority="17003" operator="containsText" text="PENDIENTE">
      <formula>NOT(ISERROR(SEARCH("PENDIENTE",#REF!)))</formula>
    </cfRule>
    <cfRule type="containsText" dxfId="6249" priority="17005" operator="containsText" text="ENTREGADO">
      <formula>NOT(ISERROR(SEARCH("ENTREGADO",D4)))</formula>
    </cfRule>
  </conditionalFormatting>
  <conditionalFormatting sqref="D5">
    <cfRule type="containsText" dxfId="6248" priority="14119" operator="containsText" text="ENTREGADO">
      <formula>NOT(ISERROR(SEARCH("ENTREGADO",D5)))</formula>
    </cfRule>
  </conditionalFormatting>
  <conditionalFormatting sqref="D6:D7">
    <cfRule type="containsText" dxfId="6247" priority="12141" operator="containsText" text="PENDIENTE">
      <formula>NOT(ISERROR(SEARCH("PENDIENTE",D6)))</formula>
    </cfRule>
    <cfRule type="containsText" dxfId="6246" priority="12145" operator="containsText" text="ENTREGADO">
      <formula>NOT(ISERROR(SEARCH("ENTREGADO",D6)))</formula>
    </cfRule>
  </conditionalFormatting>
  <conditionalFormatting sqref="D7">
    <cfRule type="containsText" dxfId="6245" priority="12135" operator="containsText" text="ENTREGADO">
      <formula>NOT(ISERROR(SEARCH("ENTREGADO",#REF!)))</formula>
    </cfRule>
    <cfRule type="containsText" dxfId="6244" priority="12136" operator="containsText" text="ENTREGADO">
      <formula>NOT(ISERROR(SEARCH("ENTREGADO",D7)))</formula>
    </cfRule>
    <cfRule type="containsText" dxfId="6243" priority="12140" operator="containsText" text="PENDIENTE">
      <formula>NOT(ISERROR(SEARCH("PENDIENTE",#REF!)))</formula>
    </cfRule>
    <cfRule type="containsText" dxfId="6242" priority="12143" operator="containsText" text="ENTREGADO">
      <formula>NOT(ISERROR(SEARCH("ENTREGADO",D7)))</formula>
    </cfRule>
    <cfRule type="containsText" dxfId="6241" priority="12144" operator="containsText" text="PRIORIDAD">
      <formula>NOT(ISERROR(SEARCH("PRIORIDAD",D7)))</formula>
    </cfRule>
  </conditionalFormatting>
  <conditionalFormatting sqref="D8:D17 P11">
    <cfRule type="containsText" dxfId="6240" priority="6328" operator="containsText" text="ENTREGADO">
      <formula>NOT(ISERROR(SEARCH("ENTREGADO",D8)))</formula>
    </cfRule>
  </conditionalFormatting>
  <conditionalFormatting sqref="D18">
    <cfRule type="containsText" dxfId="6239" priority="8601" operator="containsText" text="ENTREGADO">
      <formula>NOT(ISERROR(SEARCH("ENTREGADO",D18)))</formula>
    </cfRule>
  </conditionalFormatting>
  <conditionalFormatting sqref="D19">
    <cfRule type="containsText" dxfId="6238" priority="12671" operator="containsText" text="ENTREGADO">
      <formula>NOT(ISERROR(SEARCH("ENTREGADO",D19)))</formula>
    </cfRule>
  </conditionalFormatting>
  <conditionalFormatting sqref="D20">
    <cfRule type="containsText" dxfId="6237" priority="12002" operator="containsText" text="ENTREGADO">
      <formula>NOT(ISERROR(SEARCH("ENTREGADO",D20)))</formula>
    </cfRule>
  </conditionalFormatting>
  <conditionalFormatting sqref="D21">
    <cfRule type="containsText" dxfId="6236" priority="10931" operator="containsText" text="ENTREGADO">
      <formula>NOT(ISERROR(SEARCH("ENTREGADO",D21)))</formula>
    </cfRule>
  </conditionalFormatting>
  <conditionalFormatting sqref="D22">
    <cfRule type="containsText" dxfId="6235" priority="8990" operator="containsText" text="ENTREGADO">
      <formula>NOT(ISERROR(SEARCH("ENTREGADO",D22)))</formula>
    </cfRule>
  </conditionalFormatting>
  <conditionalFormatting sqref="D23">
    <cfRule type="containsText" dxfId="6234" priority="5119" operator="containsText" text="ENTREGADO">
      <formula>NOT(ISERROR(SEARCH("ENTREGADO",D23)))</formula>
    </cfRule>
  </conditionalFormatting>
  <conditionalFormatting sqref="D33">
    <cfRule type="containsText" dxfId="6233" priority="4153" operator="containsText" text="PENDIENTE">
      <formula>NOT(ISERROR(SEARCH("PENDIENTE",D33)))</formula>
    </cfRule>
  </conditionalFormatting>
  <conditionalFormatting sqref="D3:E3 T24:X24 A3 AD24:AG24 AI24:AL24 AN24:AO24 AR24:BG24 A24:A26 K24:N26 BH24:XFD26 C24:D30 B24:B32 BD27:BG32 BD34:BG38 C54:D55 F54:H55 T59:X59 AD59:AG59 AI59:AL59 AN59:AO59 AR59:XFD59 F66 AI27:AL27 AI28:AO28 AR27:AW28 AD27:AG28 S24:S27 B34:B35 J54:N55 AR66:XFD66 AN66:AO66 AI66:AL66 AD66:AG66 F24:H26 J59:N59 C59:H59 C61:H64 J61:N64 AR61:XFD64 AN61:AO64 AI61:AL64 AD61:AG64 T61:X64">
    <cfRule type="containsText" dxfId="6232" priority="19388" operator="containsText" text="ENTREGADO">
      <formula>NOT(ISERROR(SEARCH("ENTREGADO",A3)))</formula>
    </cfRule>
  </conditionalFormatting>
  <conditionalFormatting sqref="D3:E3">
    <cfRule type="containsText" dxfId="6231" priority="19387" operator="containsText" text="PENDIENTE">
      <formula>NOT(ISERROR(SEARCH("PENDIENTE",D3)))</formula>
    </cfRule>
  </conditionalFormatting>
  <conditionalFormatting sqref="D4:E4 G4:N4">
    <cfRule type="containsText" dxfId="6230" priority="17040" operator="containsText" text="ENTREGADO">
      <formula>NOT(ISERROR(SEARCH("ENTREGADO",#REF!)))</formula>
    </cfRule>
  </conditionalFormatting>
  <conditionalFormatting sqref="D4:E4">
    <cfRule type="containsText" dxfId="6229" priority="16999" operator="containsText" text="ENTREGADO">
      <formula>NOT(ISERROR(SEARCH("ENTREGADO",#REF!)))</formula>
    </cfRule>
    <cfRule type="containsText" dxfId="6228" priority="17004" operator="containsText" text="PENDIENTE">
      <formula>NOT(ISERROR(SEARCH("PENDIENTE",D4)))</formula>
    </cfRule>
  </conditionalFormatting>
  <conditionalFormatting sqref="D5:E5 G5:I5 BH4:XFD5 T5:X5">
    <cfRule type="containsText" dxfId="6227" priority="14117" operator="containsText" text="PENDIENTE">
      <formula>NOT(ISERROR(SEARCH("PENDIENTE",D4)))</formula>
    </cfRule>
  </conditionalFormatting>
  <conditionalFormatting sqref="E2:E3 A3 P3 T3 BH3:XFD3">
    <cfRule type="containsText" dxfId="6226" priority="19401" operator="containsText" text="ENTREGADO">
      <formula>NOT(ISERROR(SEARCH("ENTREGADO",A2)))</formula>
    </cfRule>
  </conditionalFormatting>
  <conditionalFormatting sqref="E2:E3 A3 T3 BH3:XFD3 P3">
    <cfRule type="containsText" dxfId="6225" priority="19400" operator="containsText" text="PRIORIDAD">
      <formula>NOT(ISERROR(SEARCH("PRIORIDAD",A2)))</formula>
    </cfRule>
  </conditionalFormatting>
  <conditionalFormatting sqref="E2:E3 A3 T3 BH3:XFD3">
    <cfRule type="containsText" dxfId="6224" priority="19395" operator="containsText" text="PENDIENTE">
      <formula>NOT(ISERROR(SEARCH("PENDIENTE",A2)))</formula>
    </cfRule>
  </conditionalFormatting>
  <conditionalFormatting sqref="E4">
    <cfRule type="containsText" dxfId="6223" priority="17034" operator="containsText" text="PENDIENTE">
      <formula>NOT(ISERROR(SEARCH("PENDIENTE",E4)))</formula>
    </cfRule>
    <cfRule type="containsText" dxfId="6222" priority="17035" operator="containsText" text="ENTREGADO">
      <formula>NOT(ISERROR(SEARCH("ENTREGADO",E4)))</formula>
    </cfRule>
    <cfRule type="containsText" dxfId="6221" priority="17036" operator="containsText" text="ENTREGADO">
      <formula>NOT(ISERROR(SEARCH("ENTREGADO",E4)))</formula>
    </cfRule>
    <cfRule type="containsText" dxfId="6220" priority="17037" operator="containsText" text="PENDIENTE">
      <formula>NOT(ISERROR(SEARCH("PENDIENTE",#REF!)))</formula>
    </cfRule>
    <cfRule type="containsText" dxfId="6219" priority="17052" operator="containsText" text="PENDIENTE">
      <formula>NOT(ISERROR(SEARCH("PENDIENTE",E4)))</formula>
    </cfRule>
    <cfRule type="containsText" dxfId="6218" priority="17053" operator="containsText" text="ENTREGADO">
      <formula>NOT(ISERROR(SEARCH("ENTREGADO",E4)))</formula>
    </cfRule>
    <cfRule type="containsText" dxfId="6217" priority="17054" operator="containsText" text="ENTREGADO">
      <formula>NOT(ISERROR(SEARCH("ENTREGADO",E4)))</formula>
    </cfRule>
    <cfRule type="containsText" dxfId="6216" priority="17055" operator="containsText" text="PENDIENTE">
      <formula>NOT(ISERROR(SEARCH("PENDIENTE",#REF!)))</formula>
    </cfRule>
  </conditionalFormatting>
  <conditionalFormatting sqref="E5 G5:I5 P5 T5:X5 BH5:XFD5">
    <cfRule type="containsText" dxfId="6215" priority="14124" operator="containsText" text="ENTREGADO">
      <formula>NOT(ISERROR(SEARCH("ENTREGADO",E5)))</formula>
    </cfRule>
  </conditionalFormatting>
  <conditionalFormatting sqref="E5 G5:I5 T5:X5 BH5:XFD5 P5">
    <cfRule type="containsText" dxfId="6214" priority="14123" operator="containsText" text="PRIORIDAD">
      <formula>NOT(ISERROR(SEARCH("PRIORIDAD",E5)))</formula>
    </cfRule>
  </conditionalFormatting>
  <conditionalFormatting sqref="E5">
    <cfRule type="containsText" dxfId="6213" priority="14113" operator="containsText" text="PENDIENTE">
      <formula>NOT(ISERROR(SEARCH("PENDIENTE",E5)))</formula>
    </cfRule>
    <cfRule type="containsText" dxfId="6212" priority="14114" operator="containsText" text="ENTREGADO">
      <formula>NOT(ISERROR(SEARCH("ENTREGADO",E5)))</formula>
    </cfRule>
    <cfRule type="containsText" dxfId="6211" priority="14115" operator="containsText" text="ENTREGADO">
      <formula>NOT(ISERROR(SEARCH("ENTREGADO",E5)))</formula>
    </cfRule>
    <cfRule type="containsText" dxfId="6210" priority="14120" operator="containsText" text="PENDIENTE">
      <formula>NOT(ISERROR(SEARCH("PENDIENTE",#REF!)))</formula>
    </cfRule>
  </conditionalFormatting>
  <conditionalFormatting sqref="E6:E7 A19 G6:I6 C7 G7:H7 G19:H19 AX7:BC7 AX19:BC19 T6:X6 BH6:XFD7 T7 T19 BH19:XFD19">
    <cfRule type="containsText" dxfId="6209" priority="12669" operator="containsText" text="PENDIENTE">
      <formula>NOT(ISERROR(SEARCH("PENDIENTE",A6)))</formula>
    </cfRule>
  </conditionalFormatting>
  <conditionalFormatting sqref="E6:E7 A19">
    <cfRule type="containsText" dxfId="6208" priority="12665" operator="containsText" text="PENDIENTE">
      <formula>NOT(ISERROR(SEARCH("PENDIENTE",A6)))</formula>
    </cfRule>
    <cfRule type="containsText" dxfId="6207" priority="12666" operator="containsText" text="ENTREGADO">
      <formula>NOT(ISERROR(SEARCH("ENTREGADO",A6)))</formula>
    </cfRule>
    <cfRule type="containsText" dxfId="6206" priority="12667" operator="containsText" text="ENTREGADO">
      <formula>NOT(ISERROR(SEARCH("ENTREGADO",A6)))</formula>
    </cfRule>
  </conditionalFormatting>
  <conditionalFormatting sqref="E6:E7">
    <cfRule type="containsText" dxfId="6205" priority="12672" operator="containsText" text="PENDIENTE">
      <formula>NOT(ISERROR(SEARCH("PENDIENTE",#REF!)))</formula>
    </cfRule>
  </conditionalFormatting>
  <conditionalFormatting sqref="E8">
    <cfRule type="containsText" dxfId="6204" priority="6156" operator="containsText" text="ENTREGADO">
      <formula>NOT(ISERROR(SEARCH("ENTREGADO",#REF!)))</formula>
    </cfRule>
    <cfRule type="containsText" dxfId="6203" priority="6157" operator="containsText" text="PENDIENTE">
      <formula>NOT(ISERROR(SEARCH("PENDIENTE",E8)))</formula>
    </cfRule>
    <cfRule type="containsText" dxfId="6202" priority="6158" operator="containsText" text="ENTREGADO">
      <formula>NOT(ISERROR(SEARCH("ENTREGADO",E8)))</formula>
    </cfRule>
    <cfRule type="containsText" dxfId="6201" priority="6159" operator="containsText" text="ENTREGADO">
      <formula>NOT(ISERROR(SEARCH("ENTREGADO",E8)))</formula>
    </cfRule>
    <cfRule type="containsText" dxfId="6200" priority="6160" operator="containsText" text="PENDIENTE">
      <formula>NOT(ISERROR(SEARCH("PENDIENTE",E8)))</formula>
    </cfRule>
    <cfRule type="containsText" dxfId="6199" priority="6161" operator="containsText" text="PENDIENTE">
      <formula>NOT(ISERROR(SEARCH("PENDIENTE",#REF!)))</formula>
    </cfRule>
    <cfRule type="containsText" dxfId="6198" priority="6162" operator="containsText" text="PRIORIDAD">
      <formula>NOT(ISERROR(SEARCH("PRIORIDAD",E8)))</formula>
    </cfRule>
    <cfRule type="containsText" dxfId="6197" priority="6163" operator="containsText" text="ENTREGADO">
      <formula>NOT(ISERROR(SEARCH("ENTREGADO",E8)))</formula>
    </cfRule>
  </conditionalFormatting>
  <conditionalFormatting sqref="E9:E33">
    <cfRule type="containsText" dxfId="6196" priority="3081" operator="containsText" text="ENTREGADO">
      <formula>NOT(ISERROR(SEARCH("ENTREGADO",#REF!)))</formula>
    </cfRule>
    <cfRule type="containsText" dxfId="6195" priority="3082" operator="containsText" text="PENDIENTE">
      <formula>NOT(ISERROR(SEARCH("PENDIENTE",E9)))</formula>
    </cfRule>
    <cfRule type="containsText" dxfId="6194" priority="3083" operator="containsText" text="ENTREGADO">
      <formula>NOT(ISERROR(SEARCH("ENTREGADO",E9)))</formula>
    </cfRule>
    <cfRule type="containsText" dxfId="6193" priority="3084" operator="containsText" text="ENTREGADO">
      <formula>NOT(ISERROR(SEARCH("ENTREGADO",E9)))</formula>
    </cfRule>
    <cfRule type="containsText" dxfId="6192" priority="3085" operator="containsText" text="PENDIENTE">
      <formula>NOT(ISERROR(SEARCH("PENDIENTE",E9)))</formula>
    </cfRule>
    <cfRule type="containsText" dxfId="6191" priority="3086" operator="containsText" text="PENDIENTE">
      <formula>NOT(ISERROR(SEARCH("PENDIENTE",#REF!)))</formula>
    </cfRule>
    <cfRule type="containsText" dxfId="6190" priority="3087" operator="containsText" text="PRIORIDAD">
      <formula>NOT(ISERROR(SEARCH("PRIORIDAD",E9)))</formula>
    </cfRule>
    <cfRule type="containsText" dxfId="6189" priority="3088" operator="containsText" text="ENTREGADO">
      <formula>NOT(ISERROR(SEARCH("ENTREGADO",E9)))</formula>
    </cfRule>
  </conditionalFormatting>
  <conditionalFormatting sqref="E34:E38 E41:E44 A54 A59">
    <cfRule type="containsText" dxfId="6188" priority="25404" operator="containsText" text="ENTREGADO">
      <formula>NOT(ISERROR(SEARCH("ENTREGADO",A34)))</formula>
    </cfRule>
  </conditionalFormatting>
  <conditionalFormatting sqref="E40">
    <cfRule type="containsText" dxfId="6187" priority="5513" operator="containsText" text="PENDIENTE">
      <formula>NOT(ISERROR(SEARCH("PENDIENTE",E40)))</formula>
    </cfRule>
    <cfRule type="containsText" dxfId="6186" priority="5514" operator="containsText" text="ENTREGADO">
      <formula>NOT(ISERROR(SEARCH("ENTREGADO",E40)))</formula>
    </cfRule>
    <cfRule type="containsText" dxfId="6185" priority="5515" operator="containsText" text="ENTREGADO">
      <formula>NOT(ISERROR(SEARCH("ENTREGADO",E40)))</formula>
    </cfRule>
  </conditionalFormatting>
  <conditionalFormatting sqref="E41:E44 E34:E38 A54">
    <cfRule type="containsText" dxfId="6184" priority="25403" operator="containsText" text="ENTREGADO">
      <formula>NOT(ISERROR(SEARCH("ENTREGADO",A34)))</formula>
    </cfRule>
  </conditionalFormatting>
  <conditionalFormatting sqref="E41:E44">
    <cfRule type="containsText" dxfId="6183" priority="25402" operator="containsText" text="PENDIENTE">
      <formula>NOT(ISERROR(SEARCH("PENDIENTE",E41)))</formula>
    </cfRule>
  </conditionalFormatting>
  <conditionalFormatting sqref="E49">
    <cfRule type="containsText" dxfId="6182" priority="7341" operator="containsText" text="PENDIENTE">
      <formula>NOT(ISERROR(SEARCH("PENDIENTE",#REF!)))</formula>
    </cfRule>
    <cfRule type="containsText" dxfId="6181" priority="7342" operator="containsText" text="ENTREGADO">
      <formula>NOT(ISERROR(SEARCH("ENTREGADO",#REF!)))</formula>
    </cfRule>
    <cfRule type="containsText" dxfId="6180" priority="7343" operator="containsText" text="PENDIENTE">
      <formula>NOT(ISERROR(SEARCH("PENDIENTE",E49)))</formula>
    </cfRule>
    <cfRule type="containsText" dxfId="6179" priority="7344" operator="containsText" text="ENTREGADO">
      <formula>NOT(ISERROR(SEARCH("ENTREGADO",E49)))</formula>
    </cfRule>
    <cfRule type="containsText" dxfId="6178" priority="7345" operator="containsText" text="ENTREGADO">
      <formula>NOT(ISERROR(SEARCH("ENTREGADO",E49)))</formula>
    </cfRule>
    <cfRule type="containsText" dxfId="6177" priority="7346" operator="containsText" text="PENDIENTE">
      <formula>NOT(ISERROR(SEARCH("PENDIENTE",E49)))</formula>
    </cfRule>
    <cfRule type="containsText" dxfId="6176" priority="7347" operator="containsText" text="PRIORIDAD">
      <formula>NOT(ISERROR(SEARCH("PRIORIDAD",E49)))</formula>
    </cfRule>
    <cfRule type="containsText" dxfId="6175" priority="7348" operator="containsText" text="ENTREGADO">
      <formula>NOT(ISERROR(SEARCH("ENTREGADO",E49)))</formula>
    </cfRule>
  </conditionalFormatting>
  <conditionalFormatting sqref="E50">
    <cfRule type="containsText" dxfId="6174" priority="5984" operator="containsText" text="PENDIENTE">
      <formula>NOT(ISERROR(SEARCH("PENDIENTE",#REF!)))</formula>
    </cfRule>
    <cfRule type="containsText" dxfId="6173" priority="5985" operator="containsText" text="ENTREGADO">
      <formula>NOT(ISERROR(SEARCH("ENTREGADO",#REF!)))</formula>
    </cfRule>
    <cfRule type="containsText" dxfId="6172" priority="5986" operator="containsText" text="PENDIENTE">
      <formula>NOT(ISERROR(SEARCH("PENDIENTE",E50)))</formula>
    </cfRule>
    <cfRule type="containsText" dxfId="6171" priority="5987" operator="containsText" text="ENTREGADO">
      <formula>NOT(ISERROR(SEARCH("ENTREGADO",E50)))</formula>
    </cfRule>
    <cfRule type="containsText" dxfId="6170" priority="5988" operator="containsText" text="ENTREGADO">
      <formula>NOT(ISERROR(SEARCH("ENTREGADO",E50)))</formula>
    </cfRule>
    <cfRule type="containsText" dxfId="6169" priority="5989" operator="containsText" text="PENDIENTE">
      <formula>NOT(ISERROR(SEARCH("PENDIENTE",E50)))</formula>
    </cfRule>
    <cfRule type="containsText" dxfId="6168" priority="5990" operator="containsText" text="PRIORIDAD">
      <formula>NOT(ISERROR(SEARCH("PRIORIDAD",E50)))</formula>
    </cfRule>
    <cfRule type="containsText" dxfId="6167" priority="5991" operator="containsText" text="ENTREGADO">
      <formula>NOT(ISERROR(SEARCH("ENTREGADO",E50)))</formula>
    </cfRule>
  </conditionalFormatting>
  <conditionalFormatting sqref="E51:E52 E54">
    <cfRule type="containsText" dxfId="6166" priority="7700" operator="containsText" text="ENTREGADO">
      <formula>NOT(ISERROR(SEARCH("ENTREGADO",#REF!)))</formula>
    </cfRule>
    <cfRule type="containsText" dxfId="6165" priority="7701" operator="containsText" text="PENDIENTE">
      <formula>NOT(ISERROR(SEARCH("PENDIENTE",E51)))</formula>
    </cfRule>
    <cfRule type="containsText" dxfId="6164" priority="7702" operator="containsText" text="ENTREGADO">
      <formula>NOT(ISERROR(SEARCH("ENTREGADO",E51)))</formula>
    </cfRule>
    <cfRule type="containsText" dxfId="6163" priority="7703" operator="containsText" text="ENTREGADO">
      <formula>NOT(ISERROR(SEARCH("ENTREGADO",E51)))</formula>
    </cfRule>
    <cfRule type="containsText" dxfId="6162" priority="7704" operator="containsText" text="PENDIENTE">
      <formula>NOT(ISERROR(SEARCH("PENDIENTE",E51)))</formula>
    </cfRule>
    <cfRule type="containsText" dxfId="6161" priority="7705" operator="containsText" text="PRIORIDAD">
      <formula>NOT(ISERROR(SEARCH("PRIORIDAD",E51)))</formula>
    </cfRule>
  </conditionalFormatting>
  <conditionalFormatting sqref="E51:E52 E54:E55">
    <cfRule type="containsText" dxfId="6160" priority="7220" operator="containsText" text="PENDIENTE">
      <formula>NOT(ISERROR(SEARCH("PENDIENTE",#REF!)))</formula>
    </cfRule>
  </conditionalFormatting>
  <conditionalFormatting sqref="E53">
    <cfRule type="containsText" dxfId="6159" priority="5157" operator="containsText" text="PENDIENTE">
      <formula>NOT(ISERROR(SEARCH("PENDIENTE",#REF!)))</formula>
    </cfRule>
    <cfRule type="containsText" dxfId="6158" priority="5166" operator="containsText" text="ENTREGADO">
      <formula>NOT(ISERROR(SEARCH("ENTREGADO",#REF!)))</formula>
    </cfRule>
    <cfRule type="containsText" dxfId="6157" priority="5167" operator="containsText" text="PENDIENTE">
      <formula>NOT(ISERROR(SEARCH("PENDIENTE",E53)))</formula>
    </cfRule>
    <cfRule type="containsText" dxfId="6156" priority="5168" operator="containsText" text="ENTREGADO">
      <formula>NOT(ISERROR(SEARCH("ENTREGADO",E53)))</formula>
    </cfRule>
    <cfRule type="containsText" dxfId="6155" priority="5169" operator="containsText" text="ENTREGADO">
      <formula>NOT(ISERROR(SEARCH("ENTREGADO",E53)))</formula>
    </cfRule>
    <cfRule type="containsText" dxfId="6154" priority="5170" operator="containsText" text="PENDIENTE">
      <formula>NOT(ISERROR(SEARCH("PENDIENTE",E53)))</formula>
    </cfRule>
    <cfRule type="containsText" dxfId="6153" priority="5171" operator="containsText" text="PRIORIDAD">
      <formula>NOT(ISERROR(SEARCH("PRIORIDAD",E53)))</formula>
    </cfRule>
  </conditionalFormatting>
  <conditionalFormatting sqref="E55">
    <cfRule type="containsText" dxfId="6152" priority="7221" operator="containsText" text="ENTREGADO">
      <formula>NOT(ISERROR(SEARCH("ENTREGADO",#REF!)))</formula>
    </cfRule>
    <cfRule type="containsText" dxfId="6151" priority="7222" operator="containsText" text="PENDIENTE">
      <formula>NOT(ISERROR(SEARCH("PENDIENTE",E55)))</formula>
    </cfRule>
    <cfRule type="containsText" dxfId="6150" priority="7223" operator="containsText" text="ENTREGADO">
      <formula>NOT(ISERROR(SEARCH("ENTREGADO",E55)))</formula>
    </cfRule>
    <cfRule type="containsText" dxfId="6149" priority="7224" operator="containsText" text="ENTREGADO">
      <formula>NOT(ISERROR(SEARCH("ENTREGADO",E55)))</formula>
    </cfRule>
    <cfRule type="containsText" dxfId="6148" priority="7226" operator="containsText" text="PRIORIDAD">
      <formula>NOT(ISERROR(SEARCH("PRIORIDAD",E55)))</formula>
    </cfRule>
  </conditionalFormatting>
  <conditionalFormatting sqref="E59 E66 E61:E64">
    <cfRule type="containsText" dxfId="6147" priority="7983" operator="containsText" text="PENDIENTE">
      <formula>NOT(ISERROR(SEARCH("PENDIENTE",E59)))</formula>
    </cfRule>
  </conditionalFormatting>
  <conditionalFormatting sqref="E59 E66 E61:E64">
    <cfRule type="containsText" dxfId="6146" priority="7982" operator="containsText" text="ENTREGADO">
      <formula>NOT(ISERROR(SEARCH("ENTREGADO",#REF!)))</formula>
    </cfRule>
  </conditionalFormatting>
  <conditionalFormatting sqref="E65">
    <cfRule type="containsText" dxfId="6145" priority="4023" operator="containsText" text="ENTREGADO">
      <formula>NOT(ISERROR(SEARCH("ENTREGADO",#REF!)))</formula>
    </cfRule>
    <cfRule type="containsText" dxfId="6144" priority="4024" operator="containsText" text="PENDIENTE">
      <formula>NOT(ISERROR(SEARCH("PENDIENTE",E65)))</formula>
    </cfRule>
  </conditionalFormatting>
  <conditionalFormatting sqref="E66">
    <cfRule type="containsText" dxfId="6143" priority="7984" operator="containsText" text="ENTREGADO">
      <formula>NOT(ISERROR(SEARCH("ENTREGADO",E66)))</formula>
    </cfRule>
    <cfRule type="containsText" dxfId="6142" priority="7985" operator="containsText" text="ENTREGADO">
      <formula>NOT(ISERROR(SEARCH("ENTREGADO",E66)))</formula>
    </cfRule>
    <cfRule type="containsText" dxfId="6141" priority="7988" operator="containsText" text="PRIORIDAD">
      <formula>NOT(ISERROR(SEARCH("PRIORIDAD",E66)))</formula>
    </cfRule>
  </conditionalFormatting>
  <conditionalFormatting sqref="E67">
    <cfRule type="containsText" dxfId="6140" priority="4901" operator="containsText" text="ENTREGADO">
      <formula>NOT(ISERROR(SEARCH("ENTREGADO",#REF!)))</formula>
    </cfRule>
    <cfRule type="containsText" dxfId="6139" priority="4902" operator="containsText" text="PENDIENTE">
      <formula>NOT(ISERROR(SEARCH("PENDIENTE",E67)))</formula>
    </cfRule>
    <cfRule type="containsText" dxfId="6138" priority="4903" operator="containsText" text="ENTREGADO">
      <formula>NOT(ISERROR(SEARCH("ENTREGADO",E67)))</formula>
    </cfRule>
    <cfRule type="containsText" dxfId="6137" priority="4904" operator="containsText" text="ENTREGADO">
      <formula>NOT(ISERROR(SEARCH("ENTREGADO",E67)))</formula>
    </cfRule>
    <cfRule type="containsText" dxfId="6136" priority="4906" operator="containsText" text="PRIORIDAD">
      <formula>NOT(ISERROR(SEARCH("PRIORIDAD",E67)))</formula>
    </cfRule>
  </conditionalFormatting>
  <conditionalFormatting sqref="E68">
    <cfRule type="containsText" dxfId="6135" priority="4774" operator="containsText" text="ENTREGADO">
      <formula>NOT(ISERROR(SEARCH("ENTREGADO",#REF!)))</formula>
    </cfRule>
    <cfRule type="containsText" dxfId="6134" priority="4775" operator="containsText" text="PENDIENTE">
      <formula>NOT(ISERROR(SEARCH("PENDIENTE",E68)))</formula>
    </cfRule>
    <cfRule type="containsText" dxfId="6133" priority="4776" operator="containsText" text="ENTREGADO">
      <formula>NOT(ISERROR(SEARCH("ENTREGADO",E68)))</formula>
    </cfRule>
    <cfRule type="containsText" dxfId="6132" priority="4777" operator="containsText" text="ENTREGADO">
      <formula>NOT(ISERROR(SEARCH("ENTREGADO",E68)))</formula>
    </cfRule>
    <cfRule type="containsText" dxfId="6131" priority="4779" operator="containsText" text="PRIORIDAD">
      <formula>NOT(ISERROR(SEARCH("PRIORIDAD",E68)))</formula>
    </cfRule>
  </conditionalFormatting>
  <conditionalFormatting sqref="E69">
    <cfRule type="containsText" dxfId="6130" priority="4646" operator="containsText" text="ENTREGADO">
      <formula>NOT(ISERROR(SEARCH("ENTREGADO",#REF!)))</formula>
    </cfRule>
    <cfRule type="containsText" dxfId="6129" priority="4647" operator="containsText" text="PENDIENTE">
      <formula>NOT(ISERROR(SEARCH("PENDIENTE",E69)))</formula>
    </cfRule>
    <cfRule type="containsText" dxfId="6128" priority="4648" operator="containsText" text="ENTREGADO">
      <formula>NOT(ISERROR(SEARCH("ENTREGADO",E69)))</formula>
    </cfRule>
    <cfRule type="containsText" dxfId="6127" priority="4649" operator="containsText" text="ENTREGADO">
      <formula>NOT(ISERROR(SEARCH("ENTREGADO",E69)))</formula>
    </cfRule>
    <cfRule type="containsText" dxfId="6126" priority="4651" operator="containsText" text="PRIORIDAD">
      <formula>NOT(ISERROR(SEARCH("PRIORIDAD",E69)))</formula>
    </cfRule>
  </conditionalFormatting>
  <conditionalFormatting sqref="E70">
    <cfRule type="containsText" dxfId="6125" priority="3020" operator="containsText" text="PENDIENTE">
      <formula>NOT(ISERROR(SEARCH("PENDIENTE",#REF!)))</formula>
    </cfRule>
    <cfRule type="containsText" dxfId="6124" priority="3021" operator="containsText" text="ENTREGADO">
      <formula>NOT(ISERROR(SEARCH("ENTREGADO",#REF!)))</formula>
    </cfRule>
    <cfRule type="containsText" dxfId="6123" priority="3022" operator="containsText" text="PENDIENTE">
      <formula>NOT(ISERROR(SEARCH("PENDIENTE",E70)))</formula>
    </cfRule>
    <cfRule type="containsText" dxfId="6122" priority="3023" operator="containsText" text="ENTREGADO">
      <formula>NOT(ISERROR(SEARCH("ENTREGADO",E70)))</formula>
    </cfRule>
    <cfRule type="containsText" dxfId="6121" priority="3024" operator="containsText" text="ENTREGADO">
      <formula>NOT(ISERROR(SEARCH("ENTREGADO",E70)))</formula>
    </cfRule>
    <cfRule type="containsText" dxfId="6120" priority="3026" operator="containsText" text="PRIORIDAD">
      <formula>NOT(ISERROR(SEARCH("PRIORIDAD",E70)))</formula>
    </cfRule>
  </conditionalFormatting>
  <conditionalFormatting sqref="F8">
    <cfRule type="containsText" dxfId="6119" priority="6240" operator="containsText" text="ENTREGADO">
      <formula>NOT(ISERROR(SEARCH("ENTREGADO",#REF!)))</formula>
    </cfRule>
    <cfRule type="containsText" dxfId="6118" priority="6241" operator="containsText" text="ENTREGADO">
      <formula>NOT(ISERROR(SEARCH("ENTREGADO",F8)))</formula>
    </cfRule>
    <cfRule type="containsText" dxfId="6117" priority="6242" operator="containsText" text="PENDIENTE">
      <formula>NOT(ISERROR(SEARCH("PENDIENTE",#REF!)))</formula>
    </cfRule>
    <cfRule type="containsText" dxfId="6116" priority="6243" operator="containsText" text="PENDIENTE">
      <formula>NOT(ISERROR(SEARCH("PENDIENTE",F8)))</formula>
    </cfRule>
    <cfRule type="containsText" dxfId="6115" priority="6244" operator="containsText" text="PRIORIDAD">
      <formula>NOT(ISERROR(SEARCH("PRIORIDAD",F8)))</formula>
    </cfRule>
    <cfRule type="containsText" dxfId="6114" priority="6245" operator="containsText" text="ENTREGADO">
      <formula>NOT(ISERROR(SEARCH("ENTREGADO",F8)))</formula>
    </cfRule>
  </conditionalFormatting>
  <conditionalFormatting sqref="F9:F17">
    <cfRule type="containsText" dxfId="6113" priority="6234" operator="containsText" text="ENTREGADO">
      <formula>NOT(ISERROR(SEARCH("ENTREGADO",#REF!)))</formula>
    </cfRule>
  </conditionalFormatting>
  <conditionalFormatting sqref="F17">
    <cfRule type="containsText" dxfId="6112" priority="6235" operator="containsText" text="ENTREGADO">
      <formula>NOT(ISERROR(SEARCH("ENTREGADO",F17)))</formula>
    </cfRule>
    <cfRule type="containsText" dxfId="6111" priority="6236" operator="containsText" text="PENDIENTE">
      <formula>NOT(ISERROR(SEARCH("PENDIENTE",#REF!)))</formula>
    </cfRule>
    <cfRule type="containsText" dxfId="6110" priority="6237" operator="containsText" text="PENDIENTE">
      <formula>NOT(ISERROR(SEARCH("PENDIENTE",F17)))</formula>
    </cfRule>
    <cfRule type="containsText" dxfId="6109" priority="6238" operator="containsText" text="PRIORIDAD">
      <formula>NOT(ISERROR(SEARCH("PRIORIDAD",F17)))</formula>
    </cfRule>
    <cfRule type="containsText" dxfId="6108" priority="6239" operator="containsText" text="ENTREGADO">
      <formula>NOT(ISERROR(SEARCH("ENTREGADO",F17)))</formula>
    </cfRule>
  </conditionalFormatting>
  <conditionalFormatting sqref="F18:F22">
    <cfRule type="containsText" dxfId="6107" priority="10399" operator="containsText" text="ENTREGADO">
      <formula>NOT(ISERROR(SEARCH("ENTREGADO",#REF!)))</formula>
    </cfRule>
  </conditionalFormatting>
  <conditionalFormatting sqref="F23 BD23:BG23 C23:D23">
    <cfRule type="containsText" dxfId="6106" priority="5133" operator="containsText" text="PENDIENTE">
      <formula>NOT(ISERROR(SEARCH("PENDIENTE",#REF!)))</formula>
    </cfRule>
  </conditionalFormatting>
  <conditionalFormatting sqref="F23">
    <cfRule type="containsText" dxfId="6105" priority="5127" operator="containsText" text="ENTREGADO">
      <formula>NOT(ISERROR(SEARCH("ENTREGADO",#REF!)))</formula>
    </cfRule>
  </conditionalFormatting>
  <conditionalFormatting sqref="F27">
    <cfRule type="containsText" dxfId="6104" priority="10393" operator="containsText" text="PENDIENTE">
      <formula>NOT(ISERROR(SEARCH("PENDIENTE",#REF!)))</formula>
    </cfRule>
    <cfRule type="containsText" dxfId="6103" priority="10396" operator="containsText" text="ENTREGADO">
      <formula>NOT(ISERROR(SEARCH("ENTREGADO",F27)))</formula>
    </cfRule>
    <cfRule type="containsText" dxfId="6102" priority="10397" operator="containsText" text="PRIORIDAD">
      <formula>NOT(ISERROR(SEARCH("PRIORIDAD",F27)))</formula>
    </cfRule>
    <cfRule type="containsText" dxfId="6101" priority="10398" operator="containsText" text="ENTREGADO">
      <formula>NOT(ISERROR(SEARCH("ENTREGADO",F27)))</formula>
    </cfRule>
  </conditionalFormatting>
  <conditionalFormatting sqref="F28">
    <cfRule type="containsText" dxfId="6100" priority="21198" operator="containsText" text="ENTREGADO">
      <formula>NOT(ISERROR(SEARCH("ENTREGADO",F28)))</formula>
    </cfRule>
    <cfRule type="containsText" dxfId="6099" priority="21199" operator="containsText" text="PRIORIDAD">
      <formula>NOT(ISERROR(SEARCH("PRIORIDAD",F28)))</formula>
    </cfRule>
    <cfRule type="containsText" dxfId="6098" priority="21201" operator="containsText" text="ENTREGADO">
      <formula>NOT(ISERROR(SEARCH("ENTREGADO",#REF!)))</formula>
    </cfRule>
  </conditionalFormatting>
  <conditionalFormatting sqref="F29">
    <cfRule type="containsText" dxfId="6097" priority="18521" operator="containsText" text="ENTREGADO">
      <formula>NOT(ISERROR(SEARCH("ENTREGADO",F29)))</formula>
    </cfRule>
    <cfRule type="containsText" dxfId="6096" priority="18522" operator="containsText" text="PRIORIDAD">
      <formula>NOT(ISERROR(SEARCH("PRIORIDAD",F29)))</formula>
    </cfRule>
    <cfRule type="containsText" dxfId="6095" priority="18524" operator="containsText" text="ENTREGADO">
      <formula>NOT(ISERROR(SEARCH("ENTREGADO",#REF!)))</formula>
    </cfRule>
  </conditionalFormatting>
  <conditionalFormatting sqref="F30">
    <cfRule type="containsText" dxfId="6094" priority="17089" operator="containsText" text="PENDIENTE">
      <formula>NOT(ISERROR(SEARCH("PENDIENTE",#REF!)))</formula>
    </cfRule>
    <cfRule type="containsText" dxfId="6093" priority="17092" operator="containsText" text="ENTREGADO">
      <formula>NOT(ISERROR(SEARCH("ENTREGADO",F30)))</formula>
    </cfRule>
    <cfRule type="containsText" dxfId="6092" priority="17093" operator="containsText" text="PRIORIDAD">
      <formula>NOT(ISERROR(SEARCH("PRIORIDAD",F30)))</formula>
    </cfRule>
    <cfRule type="containsText" dxfId="6091" priority="17094" operator="containsText" text="ENTREGADO">
      <formula>NOT(ISERROR(SEARCH("ENTREGADO",F30)))</formula>
    </cfRule>
    <cfRule type="containsText" dxfId="6090" priority="17095" operator="containsText" text="ENTREGADO">
      <formula>NOT(ISERROR(SEARCH("ENTREGADO",#REF!)))</formula>
    </cfRule>
  </conditionalFormatting>
  <conditionalFormatting sqref="F32">
    <cfRule type="containsText" dxfId="6089" priority="17823" operator="containsText" text="PENDIENTE">
      <formula>NOT(ISERROR(SEARCH("PENDIENTE",#REF!)))</formula>
    </cfRule>
    <cfRule type="containsText" dxfId="6088" priority="17826" operator="containsText" text="ENTREGADO">
      <formula>NOT(ISERROR(SEARCH("ENTREGADO",F32)))</formula>
    </cfRule>
    <cfRule type="containsText" dxfId="6087" priority="17827" operator="containsText" text="PRIORIDAD">
      <formula>NOT(ISERROR(SEARCH("PRIORIDAD",F32)))</formula>
    </cfRule>
    <cfRule type="containsText" dxfId="6086" priority="17828" operator="containsText" text="ENTREGADO">
      <formula>NOT(ISERROR(SEARCH("ENTREGADO",F32)))</formula>
    </cfRule>
    <cfRule type="containsText" dxfId="6085" priority="17829" operator="containsText" text="ENTREGADO">
      <formula>NOT(ISERROR(SEARCH("ENTREGADO",#REF!)))</formula>
    </cfRule>
  </conditionalFormatting>
  <conditionalFormatting sqref="F34">
    <cfRule type="containsText" dxfId="6084" priority="18169" operator="containsText" text="ENTREGADO">
      <formula>NOT(ISERROR(SEARCH("ENTREGADO",F34)))</formula>
    </cfRule>
    <cfRule type="containsText" dxfId="6083" priority="18170" operator="containsText" text="PRIORIDAD">
      <formula>NOT(ISERROR(SEARCH("PRIORIDAD",F34)))</formula>
    </cfRule>
    <cfRule type="containsText" dxfId="6082" priority="18172" operator="containsText" text="ENTREGADO">
      <formula>NOT(ISERROR(SEARCH("ENTREGADO",#REF!)))</formula>
    </cfRule>
  </conditionalFormatting>
  <conditionalFormatting sqref="F40">
    <cfRule type="containsText" dxfId="6081" priority="5347" operator="containsText" text="PENDIENTE">
      <formula>NOT(ISERROR(SEARCH("PENDIENTE",#REF!)))</formula>
    </cfRule>
    <cfRule type="containsText" dxfId="6080" priority="5350" operator="containsText" text="ENTREGADO">
      <formula>NOT(ISERROR(SEARCH("ENTREGADO",F40)))</formula>
    </cfRule>
    <cfRule type="containsText" dxfId="6079" priority="5351" operator="containsText" text="PRIORIDAD">
      <formula>NOT(ISERROR(SEARCH("PRIORIDAD",F40)))</formula>
    </cfRule>
    <cfRule type="containsText" dxfId="6078" priority="5352" operator="containsText" text="ENTREGADO">
      <formula>NOT(ISERROR(SEARCH("ENTREGADO",F40)))</formula>
    </cfRule>
    <cfRule type="containsText" dxfId="6077" priority="5353" operator="containsText" text="ENTREGADO">
      <formula>NOT(ISERROR(SEARCH("ENTREGADO",#REF!)))</formula>
    </cfRule>
  </conditionalFormatting>
  <conditionalFormatting sqref="F67 C67:D67 AR67:BA67 AD67:AF67 AI67:AL67 AN67:AO67">
    <cfRule type="containsText" dxfId="6076" priority="4975" operator="containsText" text="ENTREGADO">
      <formula>NOT(ISERROR(SEARCH("ENTREGADO",C67)))</formula>
    </cfRule>
  </conditionalFormatting>
  <conditionalFormatting sqref="F67 BH66:XFD67">
    <cfRule type="containsText" dxfId="6075" priority="4974" operator="containsText" text="ENTREGADO">
      <formula>NOT(ISERROR(SEARCH("ENTREGADO",F66)))</formula>
    </cfRule>
  </conditionalFormatting>
  <conditionalFormatting sqref="F67">
    <cfRule type="containsText" dxfId="6074" priority="4973" operator="containsText" text="PENDIENTE">
      <formula>NOT(ISERROR(SEARCH("PENDIENTE",F67)))</formula>
    </cfRule>
  </conditionalFormatting>
  <conditionalFormatting sqref="F68 C68:D68 AR68:BA68 AD68:AF68 AI68:AL68 AN68:AO68">
    <cfRule type="containsText" dxfId="6073" priority="4848" operator="containsText" text="ENTREGADO">
      <formula>NOT(ISERROR(SEARCH("ENTREGADO",C68)))</formula>
    </cfRule>
  </conditionalFormatting>
  <conditionalFormatting sqref="F68 BH67:XFD68">
    <cfRule type="containsText" dxfId="6072" priority="4847" operator="containsText" text="ENTREGADO">
      <formula>NOT(ISERROR(SEARCH("ENTREGADO",F67)))</formula>
    </cfRule>
  </conditionalFormatting>
  <conditionalFormatting sqref="F68">
    <cfRule type="containsText" dxfId="6071" priority="4846" operator="containsText" text="PENDIENTE">
      <formula>NOT(ISERROR(SEARCH("PENDIENTE",F68)))</formula>
    </cfRule>
  </conditionalFormatting>
  <conditionalFormatting sqref="F69 AI69:AL69 AN69:AO69 C69:D69 AR69:BA69 AD69:AF69">
    <cfRule type="containsText" dxfId="6070" priority="4720" operator="containsText" text="ENTREGADO">
      <formula>NOT(ISERROR(SEARCH("ENTREGADO",C69)))</formula>
    </cfRule>
  </conditionalFormatting>
  <conditionalFormatting sqref="F69 BH68:XFD69 AI69:AL69 AN69:AO69">
    <cfRule type="containsText" dxfId="6069" priority="4719" operator="containsText" text="ENTREGADO">
      <formula>NOT(ISERROR(SEARCH("ENTREGADO",F68)))</formula>
    </cfRule>
  </conditionalFormatting>
  <conditionalFormatting sqref="F69">
    <cfRule type="containsText" dxfId="6068" priority="4718" operator="containsText" text="PENDIENTE">
      <formula>NOT(ISERROR(SEARCH("PENDIENTE",F69)))</formula>
    </cfRule>
  </conditionalFormatting>
  <conditionalFormatting sqref="F28:H28 J28:M28">
    <cfRule type="containsText" dxfId="6067" priority="21200" operator="containsText" text="ENTREGADO">
      <formula>NOT(ISERROR(SEARCH("ENTREGADO",F28)))</formula>
    </cfRule>
  </conditionalFormatting>
  <conditionalFormatting sqref="F28:H29">
    <cfRule type="containsText" dxfId="6066" priority="18518" operator="containsText" text="PENDIENTE">
      <formula>NOT(ISERROR(SEARCH("PENDIENTE",#REF!)))</formula>
    </cfRule>
  </conditionalFormatting>
  <conditionalFormatting sqref="F29:H29 K29:N29">
    <cfRule type="containsText" dxfId="6065" priority="18523" operator="containsText" text="ENTREGADO">
      <formula>NOT(ISERROR(SEARCH("ENTREGADO",F29)))</formula>
    </cfRule>
  </conditionalFormatting>
  <conditionalFormatting sqref="F31:H31 J31:O31">
    <cfRule type="containsText" dxfId="6064" priority="15692" operator="containsText" text="ENTREGADO">
      <formula>NOT(ISERROR(SEARCH("ENTREGADO",F31)))</formula>
    </cfRule>
  </conditionalFormatting>
  <conditionalFormatting sqref="F32:H34 B33:D33 J33:N33 Y33:AL33 AN33:BC33 V33:W33">
    <cfRule type="containsText" dxfId="6063" priority="4181" operator="containsText" text="PENDIENTE">
      <formula>NOT(ISERROR(SEARCH("PENDIENTE",B32)))</formula>
    </cfRule>
  </conditionalFormatting>
  <conditionalFormatting sqref="F32:H34 B33:D33 J33:N33">
    <cfRule type="containsText" dxfId="6062" priority="4180" operator="containsText" text="ENTREGADO">
      <formula>NOT(ISERROR(SEARCH("ENTREGADO",B32)))</formula>
    </cfRule>
  </conditionalFormatting>
  <conditionalFormatting sqref="F33:H33 V33:W33 B33:D33 Y33:AL33 AN33:BC33 J33:N33">
    <cfRule type="containsText" dxfId="6061" priority="4183" operator="containsText" text="ENTREGADO">
      <formula>NOT(ISERROR(SEARCH("ENTREGADO",B33)))</formula>
    </cfRule>
  </conditionalFormatting>
  <conditionalFormatting sqref="F34:H34 J34:N34">
    <cfRule type="containsText" dxfId="6060" priority="18171" operator="containsText" text="ENTREGADO">
      <formula>NOT(ISERROR(SEARCH("ENTREGADO",F34)))</formula>
    </cfRule>
  </conditionalFormatting>
  <conditionalFormatting sqref="F40:H40 J40:N40">
    <cfRule type="containsText" dxfId="6059" priority="5346" operator="containsText" text="ENTREGADO">
      <formula>NOT(ISERROR(SEARCH("ENTREGADO",F40)))</formula>
    </cfRule>
    <cfRule type="containsText" dxfId="6058" priority="5348" operator="containsText" text="PENDIENTE">
      <formula>NOT(ISERROR(SEARCH("PENDIENTE",F40)))</formula>
    </cfRule>
  </conditionalFormatting>
  <conditionalFormatting sqref="F41:H44 J41:N44 J49:N52 F49:H52">
    <cfRule type="containsText" dxfId="6057" priority="8063" operator="containsText" text="ENTREGADO">
      <formula>NOT(ISERROR(SEARCH("ENTREGADO",#REF!)))</formula>
    </cfRule>
  </conditionalFormatting>
  <conditionalFormatting sqref="F41:H44 J41:N44 J49:N53 F49:H53">
    <cfRule type="containsText" dxfId="6056" priority="5257" operator="containsText" text="ENTREGADO">
      <formula>NOT(ISERROR(SEARCH("ENTREGADO",F41)))</formula>
    </cfRule>
  </conditionalFormatting>
  <conditionalFormatting sqref="F41:H44 J41:N44 J59:N59 F59:H59 J49:N55 F49:H55">
    <cfRule type="containsText" dxfId="6055" priority="5173" operator="containsText" text="PRIORIDAD">
      <formula>NOT(ISERROR(SEARCH("PRIORIDAD",F41)))</formula>
    </cfRule>
  </conditionalFormatting>
  <conditionalFormatting sqref="F53:H53 J53:N53">
    <cfRule type="containsText" dxfId="6054" priority="5174" operator="containsText" text="ENTREGADO">
      <formula>NOT(ISERROR(SEARCH("ENTREGADO",#REF!)))</formula>
    </cfRule>
    <cfRule type="containsText" dxfId="6053" priority="5255" operator="containsText" text="PENDIENTE">
      <formula>NOT(ISERROR(SEARCH("PENDIENTE",F53)))</formula>
    </cfRule>
  </conditionalFormatting>
  <conditionalFormatting sqref="F53:H53 J53:O53">
    <cfRule type="containsText" dxfId="6052" priority="5243" operator="containsText" text="ENTREGADO">
      <formula>NOT(ISERROR(SEARCH("ENTREGADO",F53)))</formula>
    </cfRule>
  </conditionalFormatting>
  <conditionalFormatting sqref="F65:H65 C65:D65 AD65:AG65 T65:X65 AI65:AL65 AN65:AO65 AR65:XFD65 J65:N65">
    <cfRule type="containsText" dxfId="6051" priority="4026" operator="containsText" text="ENTREGADO">
      <formula>NOT(ISERROR(SEARCH("ENTREGADO",#REF!)))</formula>
    </cfRule>
  </conditionalFormatting>
  <conditionalFormatting sqref="F67:H67 C67:D67 J67:N67">
    <cfRule type="containsText" dxfId="6050" priority="4972" operator="containsText" text="ENTREGADO">
      <formula>NOT(ISERROR(SEARCH("ENTREGADO",#REF!)))</formula>
    </cfRule>
  </conditionalFormatting>
  <conditionalFormatting sqref="F68:H68 C68:D68 J68:N68">
    <cfRule type="containsText" dxfId="6049" priority="4845" operator="containsText" text="ENTREGADO">
      <formula>NOT(ISERROR(SEARCH("ENTREGADO",#REF!)))</formula>
    </cfRule>
  </conditionalFormatting>
  <conditionalFormatting sqref="F69:H69 C69:D69 J69:N69">
    <cfRule type="containsText" dxfId="6048" priority="4717" operator="containsText" text="ENTREGADO">
      <formula>NOT(ISERROR(SEARCH("ENTREGADO",#REF!)))</formula>
    </cfRule>
  </conditionalFormatting>
  <conditionalFormatting sqref="F70:H70 C70:D70 J70:N70">
    <cfRule type="containsText" dxfId="6047" priority="3074" operator="containsText" text="ENTREGADO">
      <formula>NOT(ISERROR(SEARCH("ENTREGADO",#REF!)))</formula>
    </cfRule>
  </conditionalFormatting>
  <conditionalFormatting sqref="F70:H70 J70:N70">
    <cfRule type="containsText" dxfId="6046" priority="3078" operator="containsText" text="ENTREGADO">
      <formula>NOT(ISERROR(SEARCH("ENTREGADO",F70)))</formula>
    </cfRule>
    <cfRule type="containsText" dxfId="6045" priority="3079" operator="containsText" text="PENDIENTE">
      <formula>NOT(ISERROR(SEARCH("PENDIENTE",F70)))</formula>
    </cfRule>
    <cfRule type="containsText" dxfId="6044" priority="3080" operator="containsText" text="ENTREGADO">
      <formula>NOT(ISERROR(SEARCH("ENTREGADO",F70)))</formula>
    </cfRule>
  </conditionalFormatting>
  <conditionalFormatting sqref="F70:N70">
    <cfRule type="containsText" dxfId="6043" priority="2951" operator="containsText" text="PRIORIDAD">
      <formula>NOT(ISERROR(SEARCH("PRIORIDAD",F70)))</formula>
    </cfRule>
  </conditionalFormatting>
  <conditionalFormatting sqref="G11">
    <cfRule type="containsText" dxfId="6042" priority="6321" operator="containsText" text="ENTREGADO">
      <formula>NOT(ISERROR(SEARCH("ENTREGADO",G11)))</formula>
    </cfRule>
  </conditionalFormatting>
  <conditionalFormatting sqref="G8:H8 J8:N8">
    <cfRule type="containsText" dxfId="6041" priority="11837" operator="containsText" text="ENTREGADO">
      <formula>NOT(ISERROR(SEARCH("ENTREGADO",#REF!)))</formula>
    </cfRule>
    <cfRule type="containsText" dxfId="6040" priority="11838" operator="containsText" text="ENTREGADO">
      <formula>NOT(ISERROR(SEARCH("ENTREGADO",G8)))</formula>
    </cfRule>
    <cfRule type="containsText" dxfId="6039" priority="11839" operator="containsText" text="PENDIENTE">
      <formula>NOT(ISERROR(SEARCH("PENDIENTE",#REF!)))</formula>
    </cfRule>
    <cfRule type="containsText" dxfId="6038" priority="11840" operator="containsText" text="PENDIENTE">
      <formula>NOT(ISERROR(SEARCH("PENDIENTE",G8)))</formula>
    </cfRule>
  </conditionalFormatting>
  <conditionalFormatting sqref="G9:H9">
    <cfRule type="containsText" dxfId="6037" priority="7708" operator="containsText" text="ENTREGADO">
      <formula>NOT(ISERROR(SEARCH("ENTREGADO",G9)))</formula>
    </cfRule>
    <cfRule type="containsText" dxfId="6036" priority="7710" operator="containsText" text="PENDIENTE">
      <formula>NOT(ISERROR(SEARCH("PENDIENTE",G9)))</formula>
    </cfRule>
  </conditionalFormatting>
  <conditionalFormatting sqref="G10:H10">
    <cfRule type="containsText" dxfId="6035" priority="6344" operator="containsText" text="ENTREGADO">
      <formula>NOT(ISERROR(SEARCH("ENTREGADO",G10)))</formula>
    </cfRule>
    <cfRule type="containsText" dxfId="6034" priority="6346" operator="containsText" text="PENDIENTE">
      <formula>NOT(ISERROR(SEARCH("PENDIENTE",G10)))</formula>
    </cfRule>
  </conditionalFormatting>
  <conditionalFormatting sqref="G12:H12 J12">
    <cfRule type="containsText" dxfId="6033" priority="6968" operator="containsText" text="PENDIENTE">
      <formula>NOT(ISERROR(SEARCH("PENDIENTE",#REF!)))</formula>
    </cfRule>
  </conditionalFormatting>
  <conditionalFormatting sqref="G12:H12">
    <cfRule type="containsText" dxfId="6032" priority="6970" operator="containsText" text="PRIORIDAD">
      <formula>NOT(ISERROR(SEARCH("PRIORIDAD",G12)))</formula>
    </cfRule>
  </conditionalFormatting>
  <conditionalFormatting sqref="G12:H17 J12:J17">
    <cfRule type="containsText" dxfId="6031" priority="6521" operator="containsText" text="ENTREGADO">
      <formula>NOT(ISERROR(SEARCH("ENTREGADO",#REF!)))</formula>
    </cfRule>
    <cfRule type="containsText" dxfId="6030" priority="6522" operator="containsText" text="ENTREGADO">
      <formula>NOT(ISERROR(SEARCH("ENTREGADO",G12)))</formula>
    </cfRule>
    <cfRule type="containsText" dxfId="6029" priority="6524" operator="containsText" text="PENDIENTE">
      <formula>NOT(ISERROR(SEARCH("PENDIENTE",G12)))</formula>
    </cfRule>
  </conditionalFormatting>
  <conditionalFormatting sqref="G18:H18">
    <cfRule type="containsText" dxfId="6028" priority="8594" operator="containsText" text="ENTREGADO">
      <formula>NOT(ISERROR(SEARCH("ENTREGADO",G18)))</formula>
    </cfRule>
  </conditionalFormatting>
  <conditionalFormatting sqref="G20:H22">
    <cfRule type="containsText" dxfId="6027" priority="8882" operator="containsText" text="ENTREGADO">
      <formula>NOT(ISERROR(SEARCH("ENTREGADO",G20)))</formula>
    </cfRule>
  </conditionalFormatting>
  <conditionalFormatting sqref="G23:H23">
    <cfRule type="containsText" dxfId="6026" priority="5113" operator="containsText" text="ENTREGADO">
      <formula>NOT(ISERROR(SEARCH("ENTREGADO",G23)))</formula>
    </cfRule>
  </conditionalFormatting>
  <conditionalFormatting sqref="G27:H27 J27:N27 A27">
    <cfRule type="containsText" dxfId="6025" priority="10560" operator="containsText" text="PENDIENTE">
      <formula>NOT(ISERROR(SEARCH("PENDIENTE",A27)))</formula>
    </cfRule>
  </conditionalFormatting>
  <conditionalFormatting sqref="G27:H27 J27:N27">
    <cfRule type="containsText" dxfId="6024" priority="10555" operator="containsText" text="ENTREGADO">
      <formula>NOT(ISERROR(SEARCH("ENTREGADO",#REF!)))</formula>
    </cfRule>
    <cfRule type="containsText" dxfId="6023" priority="10556" operator="containsText" text="ENTREGADO">
      <formula>NOT(ISERROR(SEARCH("ENTREGADO",G27)))</formula>
    </cfRule>
    <cfRule type="containsText" dxfId="6022" priority="10557" operator="containsText" text="PENDIENTE">
      <formula>NOT(ISERROR(SEARCH("PENDIENTE",#REF!)))</formula>
    </cfRule>
    <cfRule type="containsText" dxfId="6021" priority="10571" operator="containsText" text="ENTREGADO">
      <formula>NOT(ISERROR(SEARCH("ENTREGADO",#REF!)))</formula>
    </cfRule>
  </conditionalFormatting>
  <conditionalFormatting sqref="G28:H28 J28:M28 A28">
    <cfRule type="containsText" dxfId="6020" priority="21405" operator="containsText" text="PENDIENTE">
      <formula>NOT(ISERROR(SEARCH("PENDIENTE",A28)))</formula>
    </cfRule>
  </conditionalFormatting>
  <conditionalFormatting sqref="G28:H28 J28:M28">
    <cfRule type="containsText" dxfId="6019" priority="21402" operator="containsText" text="ENTREGADO">
      <formula>NOT(ISERROR(SEARCH("ENTREGADO",#REF!)))</formula>
    </cfRule>
    <cfRule type="containsText" dxfId="6018" priority="21403" operator="containsText" text="ENTREGADO">
      <formula>NOT(ISERROR(SEARCH("ENTREGADO",G28)))</formula>
    </cfRule>
    <cfRule type="containsText" dxfId="6017" priority="21404" operator="containsText" text="PENDIENTE">
      <formula>NOT(ISERROR(SEARCH("PENDIENTE",#REF!)))</formula>
    </cfRule>
    <cfRule type="containsText" dxfId="6016" priority="21416" operator="containsText" text="ENTREGADO">
      <formula>NOT(ISERROR(SEARCH("ENTREGADO",#REF!)))</formula>
    </cfRule>
  </conditionalFormatting>
  <conditionalFormatting sqref="G29:H29 K29:N29">
    <cfRule type="containsText" dxfId="6015" priority="18836" operator="containsText" text="ENTREGADO">
      <formula>NOT(ISERROR(SEARCH("ENTREGADO",#REF!)))</formula>
    </cfRule>
    <cfRule type="containsText" dxfId="6014" priority="18837" operator="containsText" text="ENTREGADO">
      <formula>NOT(ISERROR(SEARCH("ENTREGADO",G29)))</formula>
    </cfRule>
    <cfRule type="containsText" dxfId="6013" priority="18838" operator="containsText" text="PENDIENTE">
      <formula>NOT(ISERROR(SEARCH("PENDIENTE",#REF!)))</formula>
    </cfRule>
    <cfRule type="containsText" dxfId="6012" priority="18841" operator="containsText" text="PENDIENTE">
      <formula>NOT(ISERROR(SEARCH("PENDIENTE",G29)))</formula>
    </cfRule>
    <cfRule type="containsText" dxfId="6011" priority="18852" operator="containsText" text="ENTREGADO">
      <formula>NOT(ISERROR(SEARCH("ENTREGADO",#REF!)))</formula>
    </cfRule>
  </conditionalFormatting>
  <conditionalFormatting sqref="G29:H29 P29 K29:N29">
    <cfRule type="containsText" dxfId="6010" priority="18842" operator="containsText" text="ENTREGADO">
      <formula>NOT(ISERROR(SEARCH("ENTREGADO",G29)))</formula>
    </cfRule>
  </conditionalFormatting>
  <conditionalFormatting sqref="G30:H30 K30:N30 P30 T30 V30:X30 BC30 BH30:XFD30">
    <cfRule type="containsText" dxfId="6009" priority="17226" operator="containsText" text="PRIORIDAD">
      <formula>NOT(ISERROR(SEARCH("PRIORIDAD",G30)))</formula>
    </cfRule>
  </conditionalFormatting>
  <conditionalFormatting sqref="G30:H30 K30:N30">
    <cfRule type="containsText" dxfId="6008" priority="17251" operator="containsText" text="ENTREGADO">
      <formula>NOT(ISERROR(SEARCH("ENTREGADO",#REF!)))</formula>
    </cfRule>
    <cfRule type="containsText" dxfId="6007" priority="17252" operator="containsText" text="ENTREGADO">
      <formula>NOT(ISERROR(SEARCH("ENTREGADO",G30)))</formula>
    </cfRule>
    <cfRule type="containsText" dxfId="6006" priority="17256" operator="containsText" text="PENDIENTE">
      <formula>NOT(ISERROR(SEARCH("PENDIENTE",G30)))</formula>
    </cfRule>
    <cfRule type="containsText" dxfId="6005" priority="17267" operator="containsText" text="ENTREGADO">
      <formula>NOT(ISERROR(SEARCH("ENTREGADO",#REF!)))</formula>
    </cfRule>
  </conditionalFormatting>
  <conditionalFormatting sqref="G30:H30 P30 K30:N30">
    <cfRule type="containsText" dxfId="6004" priority="17257" operator="containsText" text="ENTREGADO">
      <formula>NOT(ISERROR(SEARCH("ENTREGADO",G30)))</formula>
    </cfRule>
  </conditionalFormatting>
  <conditionalFormatting sqref="G32:H32 J32:N32 P32 T32:X32 BC32 BH32:XFD32">
    <cfRule type="containsText" dxfId="6003" priority="18107" operator="containsText" text="PRIORIDAD">
      <formula>NOT(ISERROR(SEARCH("PRIORIDAD",G32)))</formula>
    </cfRule>
  </conditionalFormatting>
  <conditionalFormatting sqref="G32:H32 J32:N32">
    <cfRule type="containsText" dxfId="6002" priority="18132" operator="containsText" text="ENTREGADO">
      <formula>NOT(ISERROR(SEARCH("ENTREGADO",#REF!)))</formula>
    </cfRule>
    <cfRule type="containsText" dxfId="6001" priority="18133" operator="containsText" text="ENTREGADO">
      <formula>NOT(ISERROR(SEARCH("ENTREGADO",G32)))</formula>
    </cfRule>
    <cfRule type="containsText" dxfId="6000" priority="18134" operator="containsText" text="PENDIENTE">
      <formula>NOT(ISERROR(SEARCH("PENDIENTE",#REF!)))</formula>
    </cfRule>
    <cfRule type="containsText" dxfId="5999" priority="18137" operator="containsText" text="PENDIENTE">
      <formula>NOT(ISERROR(SEARCH("PENDIENTE",G32)))</formula>
    </cfRule>
    <cfRule type="containsText" dxfId="5998" priority="18148" operator="containsText" text="ENTREGADO">
      <formula>NOT(ISERROR(SEARCH("ENTREGADO",#REF!)))</formula>
    </cfRule>
  </conditionalFormatting>
  <conditionalFormatting sqref="G32:H32 P32 J32:N32">
    <cfRule type="containsText" dxfId="5997" priority="18138" operator="containsText" text="ENTREGADO">
      <formula>NOT(ISERROR(SEARCH("ENTREGADO",G32)))</formula>
    </cfRule>
  </conditionalFormatting>
  <conditionalFormatting sqref="G34:H34 J34:N34">
    <cfRule type="containsText" dxfId="5996" priority="18484" operator="containsText" text="ENTREGADO">
      <formula>NOT(ISERROR(SEARCH("ENTREGADO",#REF!)))</formula>
    </cfRule>
    <cfRule type="containsText" dxfId="5995" priority="18485" operator="containsText" text="ENTREGADO">
      <formula>NOT(ISERROR(SEARCH("ENTREGADO",G34)))</formula>
    </cfRule>
    <cfRule type="containsText" dxfId="5994" priority="18486" operator="containsText" text="PENDIENTE">
      <formula>NOT(ISERROR(SEARCH("PENDIENTE",#REF!)))</formula>
    </cfRule>
    <cfRule type="containsText" dxfId="5993" priority="18489" operator="containsText" text="PENDIENTE">
      <formula>NOT(ISERROR(SEARCH("PENDIENTE",G34)))</formula>
    </cfRule>
    <cfRule type="containsText" dxfId="5992" priority="18500" operator="containsText" text="ENTREGADO">
      <formula>NOT(ISERROR(SEARCH("ENTREGADO",#REF!)))</formula>
    </cfRule>
  </conditionalFormatting>
  <conditionalFormatting sqref="G34:H34 P34 J34:N34">
    <cfRule type="containsText" dxfId="5991" priority="18490" operator="containsText" text="ENTREGADO">
      <formula>NOT(ISERROR(SEARCH("ENTREGADO",G34)))</formula>
    </cfRule>
  </conditionalFormatting>
  <conditionalFormatting sqref="G40:H40 J40:N40">
    <cfRule type="containsText" dxfId="5990" priority="5488" operator="containsText" text="ENTREGADO">
      <formula>NOT(ISERROR(SEARCH("ENTREGADO",#REF!)))</formula>
    </cfRule>
    <cfRule type="containsText" dxfId="5989" priority="5489" operator="containsText" text="ENTREGADO">
      <formula>NOT(ISERROR(SEARCH("ENTREGADO",G40)))</formula>
    </cfRule>
    <cfRule type="containsText" dxfId="5988" priority="5490" operator="containsText" text="PENDIENTE">
      <formula>NOT(ISERROR(SEARCH("PENDIENTE",#REF!)))</formula>
    </cfRule>
    <cfRule type="containsText" dxfId="5987" priority="5491" operator="containsText" text="PENDIENTE">
      <formula>NOT(ISERROR(SEARCH("PENDIENTE",G40)))</formula>
    </cfRule>
    <cfRule type="containsText" dxfId="5986" priority="5502" operator="containsText" text="ENTREGADO">
      <formula>NOT(ISERROR(SEARCH("ENTREGADO",#REF!)))</formula>
    </cfRule>
  </conditionalFormatting>
  <conditionalFormatting sqref="G40:H40 P40 J40:N40">
    <cfRule type="containsText" dxfId="5985" priority="5492" operator="containsText" text="ENTREGADO">
      <formula>NOT(ISERROR(SEARCH("ENTREGADO",G40)))</formula>
    </cfRule>
  </conditionalFormatting>
  <conditionalFormatting sqref="G40:H40 BB40 J40:N40">
    <cfRule type="containsText" dxfId="5984" priority="5456" operator="containsText" text="PENDIENTE">
      <formula>NOT(ISERROR(SEARCH("PENDIENTE",#REF!)))</formula>
    </cfRule>
  </conditionalFormatting>
  <conditionalFormatting sqref="G66:H66">
    <cfRule type="containsText" dxfId="5983" priority="8066" operator="containsText" text="PENDIENTE">
      <formula>NOT(ISERROR(SEARCH("PENDIENTE",#REF!)))</formula>
    </cfRule>
  </conditionalFormatting>
  <conditionalFormatting sqref="G66:H69">
    <cfRule type="containsText" dxfId="5982" priority="4697" operator="containsText" text="ENTREGADO">
      <formula>NOT(ISERROR(SEARCH("ENTREGADO",G66)))</formula>
    </cfRule>
    <cfRule type="containsText" dxfId="5981" priority="4704" operator="containsText" text="ENTREGADO">
      <formula>NOT(ISERROR(SEARCH("ENTREGADO",G66)))</formula>
    </cfRule>
  </conditionalFormatting>
  <conditionalFormatting sqref="G67:H67">
    <cfRule type="containsText" dxfId="5980" priority="4960" operator="containsText" text="PENDIENTE">
      <formula>NOT(ISERROR(SEARCH("PENDIENTE",#REF!)))</formula>
    </cfRule>
  </conditionalFormatting>
  <conditionalFormatting sqref="G68:H68">
    <cfRule type="containsText" dxfId="5979" priority="4833" operator="containsText" text="PENDIENTE">
      <formula>NOT(ISERROR(SEARCH("PENDIENTE",#REF!)))</formula>
    </cfRule>
  </conditionalFormatting>
  <conditionalFormatting sqref="G69:H69">
    <cfRule type="containsText" dxfId="5978" priority="4705" operator="containsText" text="PENDIENTE">
      <formula>NOT(ISERROR(SEARCH("PENDIENTE",#REF!)))</formula>
    </cfRule>
  </conditionalFormatting>
  <conditionalFormatting sqref="G5:I5 T5:X5 BH5:XFD5">
    <cfRule type="containsText" dxfId="5977" priority="14116" operator="containsText" text="PENDIENTE">
      <formula>NOT(ISERROR(SEARCH("PENDIENTE",#REF!)))</formula>
    </cfRule>
  </conditionalFormatting>
  <conditionalFormatting sqref="G5:I5">
    <cfRule type="containsText" dxfId="5976" priority="14112" operator="containsText" text="ENTREGADO">
      <formula>NOT(ISERROR(SEARCH("ENTREGADO",G5)))</formula>
    </cfRule>
  </conditionalFormatting>
  <conditionalFormatting sqref="G6:I6 C7 G7:H7 G19:H19">
    <cfRule type="containsText" dxfId="5975" priority="12664" operator="containsText" text="ENTREGADO">
      <formula>NOT(ISERROR(SEARCH("ENTREGADO",C6)))</formula>
    </cfRule>
  </conditionalFormatting>
  <conditionalFormatting sqref="G4:N4">
    <cfRule type="containsText" dxfId="5974" priority="17041" operator="containsText" text="ENTREGADO">
      <formula>NOT(ISERROR(SEARCH("ENTREGADO",G4)))</formula>
    </cfRule>
    <cfRule type="containsText" dxfId="5973" priority="17042" operator="containsText" text="PENDIENTE">
      <formula>NOT(ISERROR(SEARCH("PENDIENTE",#REF!)))</formula>
    </cfRule>
  </conditionalFormatting>
  <conditionalFormatting sqref="H9 J9">
    <cfRule type="containsText" dxfId="5972" priority="7709" operator="containsText" text="PENDIENTE">
      <formula>NOT(ISERROR(SEARCH("PENDIENTE",#REF!)))</formula>
    </cfRule>
  </conditionalFormatting>
  <conditionalFormatting sqref="H9">
    <cfRule type="containsText" dxfId="5971" priority="7707" operator="containsText" text="ENTREGADO">
      <formula>NOT(ISERROR(SEARCH("ENTREGADO",#REF!)))</formula>
    </cfRule>
    <cfRule type="containsText" dxfId="5970" priority="7711" operator="containsText" text="PRIORIDAD">
      <formula>NOT(ISERROR(SEARCH("PRIORIDAD",H9)))</formula>
    </cfRule>
    <cfRule type="containsText" dxfId="5969" priority="7712" operator="containsText" text="ENTREGADO">
      <formula>NOT(ISERROR(SEARCH("ENTREGADO",H9)))</formula>
    </cfRule>
  </conditionalFormatting>
  <conditionalFormatting sqref="H10">
    <cfRule type="containsText" dxfId="5968" priority="6345" operator="containsText" text="PENDIENTE">
      <formula>NOT(ISERROR(SEARCH("PENDIENTE",#REF!)))</formula>
    </cfRule>
    <cfRule type="containsText" dxfId="5967" priority="6347" operator="containsText" text="PRIORIDAD">
      <formula>NOT(ISERROR(SEARCH("PRIORIDAD",H10)))</formula>
    </cfRule>
    <cfRule type="containsText" dxfId="5966" priority="6348" operator="containsText" text="ENTREGADO">
      <formula>NOT(ISERROR(SEARCH("ENTREGADO",H10)))</formula>
    </cfRule>
  </conditionalFormatting>
  <conditionalFormatting sqref="H10:H11">
    <cfRule type="containsText" dxfId="5965" priority="6254" operator="containsText" text="ENTREGADO">
      <formula>NOT(ISERROR(SEARCH("ENTREGADO",#REF!)))</formula>
    </cfRule>
  </conditionalFormatting>
  <conditionalFormatting sqref="H11">
    <cfRule type="containsText" dxfId="5964" priority="6255" operator="containsText" text="ENTREGADO">
      <formula>NOT(ISERROR(SEARCH("ENTREGADO",H11)))</formula>
    </cfRule>
    <cfRule type="containsText" dxfId="5963" priority="6256" operator="containsText" text="PENDIENTE">
      <formula>NOT(ISERROR(SEARCH("PENDIENTE",#REF!)))</formula>
    </cfRule>
    <cfRule type="containsText" dxfId="5962" priority="6257" operator="containsText" text="PENDIENTE">
      <formula>NOT(ISERROR(SEARCH("PENDIENTE",H11)))</formula>
    </cfRule>
    <cfRule type="containsText" dxfId="5961" priority="6258" operator="containsText" text="PRIORIDAD">
      <formula>NOT(ISERROR(SEARCH("PRIORIDAD",H11)))</formula>
    </cfRule>
    <cfRule type="containsText" dxfId="5960" priority="6259" operator="containsText" text="ENTREGADO">
      <formula>NOT(ISERROR(SEARCH("ENTREGADO",H11)))</formula>
    </cfRule>
  </conditionalFormatting>
  <conditionalFormatting sqref="H12 J24:J26">
    <cfRule type="containsText" dxfId="5959" priority="6971" operator="containsText" text="ENTREGADO">
      <formula>NOT(ISERROR(SEARCH("ENTREGADO",H12)))</formula>
    </cfRule>
  </conditionalFormatting>
  <conditionalFormatting sqref="H13">
    <cfRule type="containsText" dxfId="5958" priority="6879" operator="containsText" text="PENDIENTE">
      <formula>NOT(ISERROR(SEARCH("PENDIENTE",#REF!)))</formula>
    </cfRule>
    <cfRule type="containsText" dxfId="5957" priority="6881" operator="containsText" text="PRIORIDAD">
      <formula>NOT(ISERROR(SEARCH("PRIORIDAD",H13)))</formula>
    </cfRule>
    <cfRule type="containsText" dxfId="5956" priority="6882" operator="containsText" text="ENTREGADO">
      <formula>NOT(ISERROR(SEARCH("ENTREGADO",H13)))</formula>
    </cfRule>
  </conditionalFormatting>
  <conditionalFormatting sqref="H14">
    <cfRule type="containsText" dxfId="5955" priority="6790" operator="containsText" text="PENDIENTE">
      <formula>NOT(ISERROR(SEARCH("PENDIENTE",#REF!)))</formula>
    </cfRule>
    <cfRule type="containsText" dxfId="5954" priority="6792" operator="containsText" text="PRIORIDAD">
      <formula>NOT(ISERROR(SEARCH("PRIORIDAD",H14)))</formula>
    </cfRule>
    <cfRule type="containsText" dxfId="5953" priority="6793" operator="containsText" text="ENTREGADO">
      <formula>NOT(ISERROR(SEARCH("ENTREGADO",H14)))</formula>
    </cfRule>
  </conditionalFormatting>
  <conditionalFormatting sqref="H15">
    <cfRule type="containsText" dxfId="5952" priority="6701" operator="containsText" text="PENDIENTE">
      <formula>NOT(ISERROR(SEARCH("PENDIENTE",#REF!)))</formula>
    </cfRule>
    <cfRule type="containsText" dxfId="5951" priority="6703" operator="containsText" text="PRIORIDAD">
      <formula>NOT(ISERROR(SEARCH("PRIORIDAD",H15)))</formula>
    </cfRule>
    <cfRule type="containsText" dxfId="5950" priority="6704" operator="containsText" text="ENTREGADO">
      <formula>NOT(ISERROR(SEARCH("ENTREGADO",H15)))</formula>
    </cfRule>
  </conditionalFormatting>
  <conditionalFormatting sqref="H16">
    <cfRule type="containsText" dxfId="5949" priority="6612" operator="containsText" text="PENDIENTE">
      <formula>NOT(ISERROR(SEARCH("PENDIENTE",#REF!)))</formula>
    </cfRule>
    <cfRule type="containsText" dxfId="5948" priority="6614" operator="containsText" text="PRIORIDAD">
      <formula>NOT(ISERROR(SEARCH("PRIORIDAD",H16)))</formula>
    </cfRule>
    <cfRule type="containsText" dxfId="5947" priority="6615" operator="containsText" text="ENTREGADO">
      <formula>NOT(ISERROR(SEARCH("ENTREGADO",H16)))</formula>
    </cfRule>
  </conditionalFormatting>
  <conditionalFormatting sqref="H17">
    <cfRule type="containsText" dxfId="5946" priority="6523" operator="containsText" text="PENDIENTE">
      <formula>NOT(ISERROR(SEARCH("PENDIENTE",#REF!)))</formula>
    </cfRule>
    <cfRule type="containsText" dxfId="5945" priority="6525" operator="containsText" text="PRIORIDAD">
      <formula>NOT(ISERROR(SEARCH("PRIORIDAD",H17)))</formula>
    </cfRule>
    <cfRule type="containsText" dxfId="5944" priority="6526" operator="containsText" text="ENTREGADO">
      <formula>NOT(ISERROR(SEARCH("ENTREGADO",H17)))</formula>
    </cfRule>
  </conditionalFormatting>
  <conditionalFormatting sqref="I7:I38 F66:N69 I59 I49:I55 I40:I44 I61:I64">
    <cfRule type="containsText" dxfId="5943" priority="4060" operator="containsText" text="PRIORIDAD">
      <formula>NOT(ISERROR(SEARCH("PRIORIDAD",F7)))</formula>
    </cfRule>
  </conditionalFormatting>
  <conditionalFormatting sqref="I7:I38 I66:I69 I59 I49:I55 I40:I44 I61:I64">
    <cfRule type="containsText" dxfId="5942" priority="4057" operator="containsText" text="ENTREGADO">
      <formula>NOT(ISERROR(SEARCH("ENTREGADO",I7)))</formula>
    </cfRule>
  </conditionalFormatting>
  <conditionalFormatting sqref="I7:I38 I66:I69 I59 I49:I55 I40:I44 I61:I64">
    <cfRule type="containsText" dxfId="5941" priority="4056" operator="containsText" text="ENTREGADO">
      <formula>NOT(ISERROR(SEARCH("ENTREGADO",#REF!)))</formula>
    </cfRule>
    <cfRule type="containsText" dxfId="5940" priority="4058" operator="containsText" text="PENDIENTE">
      <formula>NOT(ISERROR(SEARCH("PENDIENTE",#REF!)))</formula>
    </cfRule>
    <cfRule type="containsText" dxfId="5939" priority="4059" operator="containsText" text="PENDIENTE">
      <formula>NOT(ISERROR(SEARCH("PENDIENTE",I7)))</formula>
    </cfRule>
    <cfRule type="containsText" dxfId="5938" priority="4061" operator="containsText" text="ENTREGADO">
      <formula>NOT(ISERROR(SEARCH("ENTREGADO",I7)))</formula>
    </cfRule>
  </conditionalFormatting>
  <conditionalFormatting sqref="I65">
    <cfRule type="containsText" dxfId="5937" priority="3930" operator="containsText" text="ENTREGADO">
      <formula>NOT(ISERROR(SEARCH("ENTREGADO",#REF!)))</formula>
    </cfRule>
    <cfRule type="containsText" dxfId="5936" priority="3931" operator="containsText" text="ENTREGADO">
      <formula>NOT(ISERROR(SEARCH("ENTREGADO",I65)))</formula>
    </cfRule>
    <cfRule type="containsText" dxfId="5935" priority="3932" operator="containsText" text="PENDIENTE">
      <formula>NOT(ISERROR(SEARCH("PENDIENTE",#REF!)))</formula>
    </cfRule>
    <cfRule type="containsText" dxfId="5934" priority="3933" operator="containsText" text="PENDIENTE">
      <formula>NOT(ISERROR(SEARCH("PENDIENTE",I65)))</formula>
    </cfRule>
    <cfRule type="containsText" dxfId="5933" priority="3934" operator="containsText" text="PRIORIDAD">
      <formula>NOT(ISERROR(SEARCH("PRIORIDAD",I65)))</formula>
    </cfRule>
    <cfRule type="containsText" dxfId="5932" priority="3935" operator="containsText" text="ENTREGADO">
      <formula>NOT(ISERROR(SEARCH("ENTREGADO",I65)))</formula>
    </cfRule>
  </conditionalFormatting>
  <conditionalFormatting sqref="I70">
    <cfRule type="containsText" dxfId="5931" priority="2947" operator="containsText" text="ENTREGADO">
      <formula>NOT(ISERROR(SEARCH("ENTREGADO",#REF!)))</formula>
    </cfRule>
    <cfRule type="containsText" dxfId="5930" priority="2948" operator="containsText" text="ENTREGADO">
      <formula>NOT(ISERROR(SEARCH("ENTREGADO",I70)))</formula>
    </cfRule>
    <cfRule type="containsText" dxfId="5929" priority="2949" operator="containsText" text="PENDIENTE">
      <formula>NOT(ISERROR(SEARCH("PENDIENTE",#REF!)))</formula>
    </cfRule>
    <cfRule type="containsText" dxfId="5928" priority="2950" operator="containsText" text="PENDIENTE">
      <formula>NOT(ISERROR(SEARCH("PENDIENTE",I70)))</formula>
    </cfRule>
    <cfRule type="containsText" dxfId="5927" priority="2952" operator="containsText" text="ENTREGADO">
      <formula>NOT(ISERROR(SEARCH("ENTREGADO",I70)))</formula>
    </cfRule>
  </conditionalFormatting>
  <conditionalFormatting sqref="J5">
    <cfRule type="containsText" dxfId="5926" priority="14097" operator="containsText" text="ENTREGADO">
      <formula>NOT(ISERROR(SEARCH("ENTREGADO",J5)))</formula>
    </cfRule>
  </conditionalFormatting>
  <conditionalFormatting sqref="J5:J7">
    <cfRule type="containsText" dxfId="5925" priority="12645" operator="containsText" text="ENTREGADO">
      <formula>NOT(ISERROR(SEARCH("ENTREGADO",J5)))</formula>
    </cfRule>
    <cfRule type="containsText" dxfId="5924" priority="12647" operator="containsText" text="PENDIENTE">
      <formula>NOT(ISERROR(SEARCH("PENDIENTE",J5)))</formula>
    </cfRule>
    <cfRule type="containsText" dxfId="5923" priority="12648" operator="containsText" text="PRIORIDAD">
      <formula>NOT(ISERROR(SEARCH("PRIORIDAD",J5)))</formula>
    </cfRule>
  </conditionalFormatting>
  <conditionalFormatting sqref="J6:J7 J19">
    <cfRule type="containsText" dxfId="5922" priority="12649" operator="containsText" text="ENTREGADO">
      <formula>NOT(ISERROR(SEARCH("ENTREGADO",J6)))</formula>
    </cfRule>
  </conditionalFormatting>
  <conditionalFormatting sqref="J8">
    <cfRule type="containsText" dxfId="5921" priority="11842" operator="containsText" text="ENTREGADO">
      <formula>NOT(ISERROR(SEARCH("ENTREGADO",J8)))</formula>
    </cfRule>
  </conditionalFormatting>
  <conditionalFormatting sqref="J9">
    <cfRule type="containsText" dxfId="5920" priority="7758" operator="containsText" text="PRIORIDAD">
      <formula>NOT(ISERROR(SEARCH("PRIORIDAD",J9)))</formula>
    </cfRule>
    <cfRule type="containsText" dxfId="5919" priority="7759" operator="containsText" text="ENTREGADO">
      <formula>NOT(ISERROR(SEARCH("ENTREGADO",J9)))</formula>
    </cfRule>
  </conditionalFormatting>
  <conditionalFormatting sqref="J9:J11">
    <cfRule type="containsText" dxfId="5918" priority="6192" operator="containsText" text="ENTREGADO">
      <formula>NOT(ISERROR(SEARCH("ENTREGADO",#REF!)))</formula>
    </cfRule>
    <cfRule type="containsText" dxfId="5917" priority="6193" operator="containsText" text="ENTREGADO">
      <formula>NOT(ISERROR(SEARCH("ENTREGADO",J9)))</formula>
    </cfRule>
    <cfRule type="containsText" dxfId="5916" priority="6195" operator="containsText" text="PENDIENTE">
      <formula>NOT(ISERROR(SEARCH("PENDIENTE",J9)))</formula>
    </cfRule>
  </conditionalFormatting>
  <conditionalFormatting sqref="J10">
    <cfRule type="containsText" dxfId="5915" priority="6194" operator="containsText" text="PENDIENTE">
      <formula>NOT(ISERROR(SEARCH("PENDIENTE",#REF!)))</formula>
    </cfRule>
    <cfRule type="containsText" dxfId="5914" priority="6196" operator="containsText" text="PRIORIDAD">
      <formula>NOT(ISERROR(SEARCH("PRIORIDAD",J10)))</formula>
    </cfRule>
    <cfRule type="containsText" dxfId="5913" priority="6197" operator="containsText" text="ENTREGADO">
      <formula>NOT(ISERROR(SEARCH("ENTREGADO",J10)))</formula>
    </cfRule>
  </conditionalFormatting>
  <conditionalFormatting sqref="J11">
    <cfRule type="containsText" dxfId="5912" priority="6303" operator="containsText" text="PENDIENTE">
      <formula>NOT(ISERROR(SEARCH("PENDIENTE",#REF!)))</formula>
    </cfRule>
    <cfRule type="containsText" dxfId="5911" priority="6305" operator="containsText" text="PRIORIDAD">
      <formula>NOT(ISERROR(SEARCH("PRIORIDAD",J11)))</formula>
    </cfRule>
    <cfRule type="containsText" dxfId="5910" priority="6306" operator="containsText" text="ENTREGADO">
      <formula>NOT(ISERROR(SEARCH("ENTREGADO",J11)))</formula>
    </cfRule>
  </conditionalFormatting>
  <conditionalFormatting sqref="J12">
    <cfRule type="containsText" dxfId="5909" priority="7017" operator="containsText" text="PRIORIDAD">
      <formula>NOT(ISERROR(SEARCH("PRIORIDAD",J12)))</formula>
    </cfRule>
    <cfRule type="containsText" dxfId="5908" priority="7018" operator="containsText" text="ENTREGADO">
      <formula>NOT(ISERROR(SEARCH("ENTREGADO",J12)))</formula>
    </cfRule>
  </conditionalFormatting>
  <conditionalFormatting sqref="J13">
    <cfRule type="containsText" dxfId="5907" priority="6926" operator="containsText" text="PENDIENTE">
      <formula>NOT(ISERROR(SEARCH("PENDIENTE",#REF!)))</formula>
    </cfRule>
    <cfRule type="containsText" dxfId="5906" priority="6928" operator="containsText" text="PRIORIDAD">
      <formula>NOT(ISERROR(SEARCH("PRIORIDAD",J13)))</formula>
    </cfRule>
    <cfRule type="containsText" dxfId="5905" priority="6929" operator="containsText" text="ENTREGADO">
      <formula>NOT(ISERROR(SEARCH("ENTREGADO",J13)))</formula>
    </cfRule>
  </conditionalFormatting>
  <conditionalFormatting sqref="J14">
    <cfRule type="containsText" dxfId="5904" priority="6837" operator="containsText" text="PENDIENTE">
      <formula>NOT(ISERROR(SEARCH("PENDIENTE",#REF!)))</formula>
    </cfRule>
    <cfRule type="containsText" dxfId="5903" priority="6839" operator="containsText" text="PRIORIDAD">
      <formula>NOT(ISERROR(SEARCH("PRIORIDAD",J14)))</formula>
    </cfRule>
    <cfRule type="containsText" dxfId="5902" priority="6840" operator="containsText" text="ENTREGADO">
      <formula>NOT(ISERROR(SEARCH("ENTREGADO",J14)))</formula>
    </cfRule>
  </conditionalFormatting>
  <conditionalFormatting sqref="J15">
    <cfRule type="containsText" dxfId="5901" priority="6748" operator="containsText" text="PENDIENTE">
      <formula>NOT(ISERROR(SEARCH("PENDIENTE",#REF!)))</formula>
    </cfRule>
    <cfRule type="containsText" dxfId="5900" priority="6750" operator="containsText" text="PRIORIDAD">
      <formula>NOT(ISERROR(SEARCH("PRIORIDAD",J15)))</formula>
    </cfRule>
    <cfRule type="containsText" dxfId="5899" priority="6751" operator="containsText" text="ENTREGADO">
      <formula>NOT(ISERROR(SEARCH("ENTREGADO",J15)))</formula>
    </cfRule>
  </conditionalFormatting>
  <conditionalFormatting sqref="J16">
    <cfRule type="containsText" dxfId="5898" priority="6659" operator="containsText" text="PENDIENTE">
      <formula>NOT(ISERROR(SEARCH("PENDIENTE",#REF!)))</formula>
    </cfRule>
    <cfRule type="containsText" dxfId="5897" priority="6661" operator="containsText" text="PRIORIDAD">
      <formula>NOT(ISERROR(SEARCH("PRIORIDAD",J16)))</formula>
    </cfRule>
    <cfRule type="containsText" dxfId="5896" priority="6662" operator="containsText" text="ENTREGADO">
      <formula>NOT(ISERROR(SEARCH("ENTREGADO",J16)))</formula>
    </cfRule>
  </conditionalFormatting>
  <conditionalFormatting sqref="J17">
    <cfRule type="containsText" dxfId="5895" priority="6570" operator="containsText" text="PENDIENTE">
      <formula>NOT(ISERROR(SEARCH("PENDIENTE",#REF!)))</formula>
    </cfRule>
    <cfRule type="containsText" dxfId="5894" priority="6572" operator="containsText" text="PRIORIDAD">
      <formula>NOT(ISERROR(SEARCH("PRIORIDAD",J17)))</formula>
    </cfRule>
    <cfRule type="containsText" dxfId="5893" priority="6573" operator="containsText" text="ENTREGADO">
      <formula>NOT(ISERROR(SEARCH("ENTREGADO",J17)))</formula>
    </cfRule>
  </conditionalFormatting>
  <conditionalFormatting sqref="J18">
    <cfRule type="containsText" dxfId="5892" priority="8582" operator="containsText" text="ENTREGADO">
      <formula>NOT(ISERROR(SEARCH("ENTREGADO",J18)))</formula>
    </cfRule>
  </conditionalFormatting>
  <conditionalFormatting sqref="J18:J22">
    <cfRule type="containsText" dxfId="5891" priority="8578" operator="containsText" text="ENTREGADO">
      <formula>NOT(ISERROR(SEARCH("ENTREGADO",J18)))</formula>
    </cfRule>
    <cfRule type="containsText" dxfId="5890" priority="8580" operator="containsText" text="PENDIENTE">
      <formula>NOT(ISERROR(SEARCH("PENDIENTE",J18)))</formula>
    </cfRule>
    <cfRule type="containsText" dxfId="5889" priority="8581" operator="containsText" text="PRIORIDAD">
      <formula>NOT(ISERROR(SEARCH("PRIORIDAD",J18)))</formula>
    </cfRule>
  </conditionalFormatting>
  <conditionalFormatting sqref="J20">
    <cfRule type="containsText" dxfId="5888" priority="11980" operator="containsText" text="ENTREGADO">
      <formula>NOT(ISERROR(SEARCH("ENTREGADO",J20)))</formula>
    </cfRule>
  </conditionalFormatting>
  <conditionalFormatting sqref="J21">
    <cfRule type="containsText" dxfId="5887" priority="10909" operator="containsText" text="ENTREGADO">
      <formula>NOT(ISERROR(SEARCH("ENTREGADO",J21)))</formula>
    </cfRule>
  </conditionalFormatting>
  <conditionalFormatting sqref="J22">
    <cfRule type="containsText" dxfId="5886" priority="8971" operator="containsText" text="ENTREGADO">
      <formula>NOT(ISERROR(SEARCH("ENTREGADO",J22)))</formula>
    </cfRule>
  </conditionalFormatting>
  <conditionalFormatting sqref="J23">
    <cfRule type="containsText" dxfId="5885" priority="5066" operator="containsText" text="ENTREGADO">
      <formula>NOT(ISERROR(SEARCH("ENTREGADO",J23)))</formula>
    </cfRule>
    <cfRule type="containsText" dxfId="5884" priority="5107" operator="containsText" text="ENTREGADO">
      <formula>NOT(ISERROR(SEARCH("ENTREGADO",J23)))</formula>
    </cfRule>
  </conditionalFormatting>
  <conditionalFormatting sqref="J23:J26">
    <cfRule type="containsText" dxfId="5883" priority="5105" operator="containsText" text="PENDIENTE">
      <formula>NOT(ISERROR(SEARCH("PENDIENTE",J23)))</formula>
    </cfRule>
    <cfRule type="containsText" dxfId="5882" priority="5106" operator="containsText" text="PRIORIDAD">
      <formula>NOT(ISERROR(SEARCH("PRIORIDAD",J23)))</formula>
    </cfRule>
  </conditionalFormatting>
  <conditionalFormatting sqref="J29">
    <cfRule type="containsText" dxfId="5881" priority="4034" operator="containsText" text="ENTREGADO">
      <formula>NOT(ISERROR(SEARCH("ENTREGADO",J29)))</formula>
    </cfRule>
    <cfRule type="containsText" dxfId="5880" priority="4035" operator="containsText" text="ENTREGADO">
      <formula>NOT(ISERROR(SEARCH("ENTREGADO",#REF!)))</formula>
    </cfRule>
    <cfRule type="containsText" dxfId="5879" priority="4036" operator="containsText" text="PENDIENTE">
      <formula>NOT(ISERROR(SEARCH("PENDIENTE",#REF!)))</formula>
    </cfRule>
    <cfRule type="containsText" dxfId="5878" priority="4037" operator="containsText" text="ENTREGADO">
      <formula>NOT(ISERROR(SEARCH("ENTREGADO",J29)))</formula>
    </cfRule>
    <cfRule type="containsText" dxfId="5877" priority="4038" operator="containsText" text="PENDIENTE">
      <formula>NOT(ISERROR(SEARCH("PENDIENTE",J29)))</formula>
    </cfRule>
    <cfRule type="containsText" dxfId="5876" priority="4039" operator="containsText" text="ENTREGADO">
      <formula>NOT(ISERROR(SEARCH("ENTREGADO",J29)))</formula>
    </cfRule>
  </conditionalFormatting>
  <conditionalFormatting sqref="J29:J30">
    <cfRule type="containsText" dxfId="5875" priority="4033" operator="containsText" text="PRIORIDAD">
      <formula>NOT(ISERROR(SEARCH("PRIORIDAD",J29)))</formula>
    </cfRule>
  </conditionalFormatting>
  <conditionalFormatting sqref="J30">
    <cfRule type="containsText" dxfId="5874" priority="4041" operator="containsText" text="ENTREGADO">
      <formula>NOT(ISERROR(SEARCH("ENTREGADO",J30)))</formula>
    </cfRule>
    <cfRule type="containsText" dxfId="5873" priority="4042" operator="containsText" text="ENTREGADO">
      <formula>NOT(ISERROR(SEARCH("ENTREGADO",#REF!)))</formula>
    </cfRule>
    <cfRule type="containsText" dxfId="5872" priority="4043" operator="containsText" text="PENDIENTE">
      <formula>NOT(ISERROR(SEARCH("PENDIENTE",#REF!)))</formula>
    </cfRule>
    <cfRule type="containsText" dxfId="5871" priority="4044" operator="containsText" text="ENTREGADO">
      <formula>NOT(ISERROR(SEARCH("ENTREGADO",J30)))</formula>
    </cfRule>
    <cfRule type="containsText" dxfId="5870" priority="4045" operator="containsText" text="PENDIENTE">
      <formula>NOT(ISERROR(SEARCH("PENDIENTE",J30)))</formula>
    </cfRule>
    <cfRule type="containsText" dxfId="5869" priority="4046" operator="containsText" text="ENTREGADO">
      <formula>NOT(ISERROR(SEARCH("ENTREGADO",J30)))</formula>
    </cfRule>
  </conditionalFormatting>
  <conditionalFormatting sqref="J66">
    <cfRule type="containsText" dxfId="5868" priority="8075" operator="containsText" text="PENDIENTE">
      <formula>NOT(ISERROR(SEARCH("PENDIENTE",#REF!)))</formula>
    </cfRule>
    <cfRule type="containsText" dxfId="5867" priority="8076" operator="containsText" text="ENTREGADO">
      <formula>NOT(ISERROR(SEARCH("ENTREGADO",J66)))</formula>
    </cfRule>
    <cfRule type="containsText" dxfId="5866" priority="8077" operator="containsText" text="PENDIENTE">
      <formula>NOT(ISERROR(SEARCH("PENDIENTE",J66)))</formula>
    </cfRule>
  </conditionalFormatting>
  <conditionalFormatting sqref="J67">
    <cfRule type="containsText" dxfId="5865" priority="4966" operator="containsText" text="PENDIENTE">
      <formula>NOT(ISERROR(SEARCH("PENDIENTE",#REF!)))</formula>
    </cfRule>
    <cfRule type="containsText" dxfId="5864" priority="4967" operator="containsText" text="ENTREGADO">
      <formula>NOT(ISERROR(SEARCH("ENTREGADO",J67)))</formula>
    </cfRule>
    <cfRule type="containsText" dxfId="5863" priority="4968" operator="containsText" text="PENDIENTE">
      <formula>NOT(ISERROR(SEARCH("PENDIENTE",J67)))</formula>
    </cfRule>
  </conditionalFormatting>
  <conditionalFormatting sqref="J68">
    <cfRule type="containsText" dxfId="5862" priority="4839" operator="containsText" text="PENDIENTE">
      <formula>NOT(ISERROR(SEARCH("PENDIENTE",#REF!)))</formula>
    </cfRule>
    <cfRule type="containsText" dxfId="5861" priority="4840" operator="containsText" text="ENTREGADO">
      <formula>NOT(ISERROR(SEARCH("ENTREGADO",J68)))</formula>
    </cfRule>
    <cfRule type="containsText" dxfId="5860" priority="4841" operator="containsText" text="PENDIENTE">
      <formula>NOT(ISERROR(SEARCH("PENDIENTE",J68)))</formula>
    </cfRule>
  </conditionalFormatting>
  <conditionalFormatting sqref="J69">
    <cfRule type="containsText" dxfId="5859" priority="4711" operator="containsText" text="PENDIENTE">
      <formula>NOT(ISERROR(SEARCH("PENDIENTE",#REF!)))</formula>
    </cfRule>
    <cfRule type="containsText" dxfId="5858" priority="4712" operator="containsText" text="ENTREGADO">
      <formula>NOT(ISERROR(SEARCH("ENTREGADO",J69)))</formula>
    </cfRule>
    <cfRule type="containsText" dxfId="5857" priority="4713" operator="containsText" text="PENDIENTE">
      <formula>NOT(ISERROR(SEARCH("PENDIENTE",J69)))</formula>
    </cfRule>
  </conditionalFormatting>
  <conditionalFormatting sqref="J5:N7">
    <cfRule type="containsText" dxfId="5856" priority="12644" operator="containsText" text="ENTREGADO">
      <formula>NOT(ISERROR(SEARCH("ENTREGADO",#REF!)))</formula>
    </cfRule>
    <cfRule type="containsText" dxfId="5855" priority="12646" operator="containsText" text="PENDIENTE">
      <formula>NOT(ISERROR(SEARCH("PENDIENTE",#REF!)))</formula>
    </cfRule>
  </conditionalFormatting>
  <conditionalFormatting sqref="J8:N8">
    <cfRule type="containsText" dxfId="5854" priority="11841" operator="containsText" text="PRIORIDAD">
      <formula>NOT(ISERROR(SEARCH("PRIORIDAD",J8)))</formula>
    </cfRule>
  </conditionalFormatting>
  <conditionalFormatting sqref="J18:N22 J24:N26">
    <cfRule type="containsText" dxfId="5853" priority="8577" operator="containsText" text="ENTREGADO">
      <formula>NOT(ISERROR(SEARCH("ENTREGADO",#REF!)))</formula>
    </cfRule>
    <cfRule type="containsText" dxfId="5852" priority="8579" operator="containsText" text="PENDIENTE">
      <formula>NOT(ISERROR(SEARCH("PENDIENTE",#REF!)))</formula>
    </cfRule>
  </conditionalFormatting>
  <conditionalFormatting sqref="J23:N23">
    <cfRule type="containsText" dxfId="5851" priority="5065" operator="containsText" text="ENTREGADO">
      <formula>NOT(ISERROR(SEARCH("ENTREGADO",#REF!)))</formula>
    </cfRule>
    <cfRule type="containsText" dxfId="5850" priority="5067" operator="containsText" text="PENDIENTE">
      <formula>NOT(ISERROR(SEARCH("PENDIENTE",#REF!)))</formula>
    </cfRule>
  </conditionalFormatting>
  <conditionalFormatting sqref="J27:N27 F27:H30">
    <cfRule type="containsText" dxfId="5849" priority="10392" operator="containsText" text="ENTREGADO">
      <formula>NOT(ISERROR(SEARCH("ENTREGADO",F27)))</formula>
    </cfRule>
    <cfRule type="containsText" dxfId="5848" priority="10394" operator="containsText" text="PENDIENTE">
      <formula>NOT(ISERROR(SEARCH("PENDIENTE",F27)))</formula>
    </cfRule>
  </conditionalFormatting>
  <conditionalFormatting sqref="J28:N28">
    <cfRule type="containsText" dxfId="5847" priority="21181" operator="containsText" text="ENTREGADO">
      <formula>NOT(ISERROR(SEARCH("ENTREGADO",J28)))</formula>
    </cfRule>
    <cfRule type="containsText" dxfId="5846" priority="21182" operator="containsText" text="PENDIENTE">
      <formula>NOT(ISERROR(SEARCH("PENDIENTE",#REF!)))</formula>
    </cfRule>
    <cfRule type="containsText" dxfId="5845" priority="21183" operator="containsText" text="PENDIENTE">
      <formula>NOT(ISERROR(SEARCH("PENDIENTE",J28)))</formula>
    </cfRule>
  </conditionalFormatting>
  <conditionalFormatting sqref="J34:N34 F34:H34">
    <cfRule type="containsText" dxfId="5844" priority="18166" operator="containsText" text="PENDIENTE">
      <formula>NOT(ISERROR(SEARCH("PENDIENTE",#REF!)))</formula>
    </cfRule>
  </conditionalFormatting>
  <conditionalFormatting sqref="J66:N66">
    <cfRule type="containsText" dxfId="5843" priority="8078" operator="containsText" text="ENTREGADO">
      <formula>NOT(ISERROR(SEARCH("ENTREGADO",J66)))</formula>
    </cfRule>
  </conditionalFormatting>
  <conditionalFormatting sqref="J67:N67">
    <cfRule type="containsText" dxfId="5842" priority="4969" operator="containsText" text="ENTREGADO">
      <formula>NOT(ISERROR(SEARCH("ENTREGADO",J67)))</formula>
    </cfRule>
  </conditionalFormatting>
  <conditionalFormatting sqref="J68:N68">
    <cfRule type="containsText" dxfId="5841" priority="4842" operator="containsText" text="ENTREGADO">
      <formula>NOT(ISERROR(SEARCH("ENTREGADO",J68)))</formula>
    </cfRule>
  </conditionalFormatting>
  <conditionalFormatting sqref="J69:N69">
    <cfRule type="containsText" dxfId="5840" priority="4714" operator="containsText" text="ENTREGADO">
      <formula>NOT(ISERROR(SEARCH("ENTREGADO",J69)))</formula>
    </cfRule>
  </conditionalFormatting>
  <conditionalFormatting sqref="J31:O31 F31:H31">
    <cfRule type="containsText" dxfId="5839" priority="15691" operator="containsText" text="PRIORIDAD">
      <formula>NOT(ISERROR(SEARCH("PRIORIDAD",F31)))</formula>
    </cfRule>
  </conditionalFormatting>
  <conditionalFormatting sqref="J32:O32 J34:O34">
    <cfRule type="containsText" dxfId="5838" priority="17822" operator="containsText" text="ENTREGADO">
      <formula>NOT(ISERROR(SEARCH("ENTREGADO",J32)))</formula>
    </cfRule>
    <cfRule type="containsText" dxfId="5837" priority="17824" operator="containsText" text="PENDIENTE">
      <formula>NOT(ISERROR(SEARCH("PENDIENTE",J32)))</formula>
    </cfRule>
  </conditionalFormatting>
  <conditionalFormatting sqref="J61:P64">
    <cfRule type="containsText" dxfId="5836" priority="5595" operator="containsText" text="PRIORIDAD">
      <formula>NOT(ISERROR(SEARCH("PRIORIDAD",J61)))</formula>
    </cfRule>
  </conditionalFormatting>
  <conditionalFormatting sqref="J65:P65 C61:H65 R65">
    <cfRule type="containsText" dxfId="5835" priority="4009" operator="containsText" text="PRIORIDAD">
      <formula>NOT(ISERROR(SEARCH("PRIORIDAD",C61)))</formula>
    </cfRule>
  </conditionalFormatting>
  <conditionalFormatting sqref="K9 M9:N9">
    <cfRule type="containsText" dxfId="5834" priority="7774" operator="containsText" text="ENTREGADO">
      <formula>NOT(ISERROR(SEARCH("ENTREGADO",K9)))</formula>
    </cfRule>
  </conditionalFormatting>
  <conditionalFormatting sqref="K29:N30 G30:H30">
    <cfRule type="containsText" dxfId="5833" priority="17253" operator="containsText" text="PENDIENTE">
      <formula>NOT(ISERROR(SEARCH("PENDIENTE",#REF!)))</formula>
    </cfRule>
  </conditionalFormatting>
  <conditionalFormatting sqref="K29:N30">
    <cfRule type="containsText" dxfId="5832" priority="17088" operator="containsText" text="ENTREGADO">
      <formula>NOT(ISERROR(SEARCH("ENTREGADO",K29)))</formula>
    </cfRule>
    <cfRule type="containsText" dxfId="5831" priority="17090" operator="containsText" text="PENDIENTE">
      <formula>NOT(ISERROR(SEARCH("PENDIENTE",K29)))</formula>
    </cfRule>
  </conditionalFormatting>
  <conditionalFormatting sqref="K67:N67 AD67:AF67 AI67:AL67 AN67:AO67 AR67:BA67">
    <cfRule type="containsText" dxfId="5830" priority="4988" operator="containsText" text="PENDIENTE">
      <formula>NOT(ISERROR(SEARCH("PENDIENTE",K67)))</formula>
    </cfRule>
    <cfRule type="containsText" dxfId="5829" priority="4989" operator="containsText" text="ENTREGADO">
      <formula>NOT(ISERROR(SEARCH("ENTREGADO",K67)))</formula>
    </cfRule>
  </conditionalFormatting>
  <conditionalFormatting sqref="K67:N67">
    <cfRule type="containsText" dxfId="5828" priority="4986" operator="containsText" text="PENDIENTE">
      <formula>NOT(ISERROR(SEARCH("PENDIENTE",#REF!)))</formula>
    </cfRule>
    <cfRule type="containsText" dxfId="5827" priority="4987" operator="containsText" text="ENTREGADO">
      <formula>NOT(ISERROR(SEARCH("ENTREGADO",K67)))</formula>
    </cfRule>
  </conditionalFormatting>
  <conditionalFormatting sqref="K68:N68 AD68:AF68 AI68:AL68 AN68:AO68 AR68:BA68">
    <cfRule type="containsText" dxfId="5826" priority="4861" operator="containsText" text="PENDIENTE">
      <formula>NOT(ISERROR(SEARCH("PENDIENTE",K68)))</formula>
    </cfRule>
  </conditionalFormatting>
  <conditionalFormatting sqref="K68:N68">
    <cfRule type="containsText" dxfId="5825" priority="4859" operator="containsText" text="PENDIENTE">
      <formula>NOT(ISERROR(SEARCH("PENDIENTE",#REF!)))</formula>
    </cfRule>
    <cfRule type="containsText" dxfId="5824" priority="4860" operator="containsText" text="ENTREGADO">
      <formula>NOT(ISERROR(SEARCH("ENTREGADO",K68)))</formula>
    </cfRule>
  </conditionalFormatting>
  <conditionalFormatting sqref="K69:N69 AD69:AF69 AI69:AL69 AN69:AO69 AR69:BA69">
    <cfRule type="containsText" dxfId="5823" priority="4733" operator="containsText" text="PENDIENTE">
      <formula>NOT(ISERROR(SEARCH("PENDIENTE",K69)))</formula>
    </cfRule>
  </conditionalFormatting>
  <conditionalFormatting sqref="K69:N69">
    <cfRule type="containsText" dxfId="5822" priority="4731" operator="containsText" text="PENDIENTE">
      <formula>NOT(ISERROR(SEARCH("PENDIENTE",#REF!)))</formula>
    </cfRule>
    <cfRule type="containsText" dxfId="5821" priority="4732" operator="containsText" text="ENTREGADO">
      <formula>NOT(ISERROR(SEARCH("ENTREGADO",K69)))</formula>
    </cfRule>
  </conditionalFormatting>
  <conditionalFormatting sqref="L9:L17">
    <cfRule type="containsText" dxfId="5820" priority="6114" operator="containsText" text="ENTREGADO">
      <formula>NOT(ISERROR(SEARCH("ENTREGADO",#REF!)))</formula>
    </cfRule>
    <cfRule type="containsText" dxfId="5819" priority="6115" operator="containsText" text="ENTREGADO">
      <formula>NOT(ISERROR(SEARCH("ENTREGADO",L9)))</formula>
    </cfRule>
    <cfRule type="containsText" dxfId="5818" priority="6116" operator="containsText" text="PENDIENTE">
      <formula>NOT(ISERROR(SEARCH("PENDIENTE",#REF!)))</formula>
    </cfRule>
    <cfRule type="containsText" dxfId="5817" priority="6117" operator="containsText" text="PENDIENTE">
      <formula>NOT(ISERROR(SEARCH("PENDIENTE",L9)))</formula>
    </cfRule>
    <cfRule type="containsText" dxfId="5816" priority="6118" operator="containsText" text="PRIORIDAD">
      <formula>NOT(ISERROR(SEARCH("PRIORIDAD",L9)))</formula>
    </cfRule>
    <cfRule type="containsText" dxfId="5815" priority="6119" operator="containsText" text="ENTREGADO">
      <formula>NOT(ISERROR(SEARCH("ENTREGADO",L9)))</formula>
    </cfRule>
  </conditionalFormatting>
  <conditionalFormatting sqref="N28">
    <cfRule type="containsText" dxfId="5814" priority="21174" operator="containsText" text="ENTREGADO">
      <formula>NOT(ISERROR(SEARCH("ENTREGADO",N28)))</formula>
    </cfRule>
    <cfRule type="containsText" dxfId="5813" priority="21175" operator="containsText" text="PENDIENTE">
      <formula>NOT(ISERROR(SEARCH("PENDIENTE",#REF!)))</formula>
    </cfRule>
    <cfRule type="containsText" dxfId="5812" priority="21176" operator="containsText" text="PENDIENTE">
      <formula>NOT(ISERROR(SEARCH("PENDIENTE",N28)))</formula>
    </cfRule>
    <cfRule type="containsText" dxfId="5811" priority="21178" operator="containsText" text="ENTREGADO">
      <formula>NOT(ISERROR(SEARCH("ENTREGADO",N28)))</formula>
    </cfRule>
    <cfRule type="containsText" dxfId="5810" priority="21179" operator="containsText" text="PRIORIDAD">
      <formula>NOT(ISERROR(SEARCH("PRIORIDAD",N28)))</formula>
    </cfRule>
    <cfRule type="containsText" dxfId="5809" priority="21180" operator="containsText" text="ENTREGADO">
      <formula>NOT(ISERROR(SEARCH("ENTREGADO",#REF!)))</formula>
    </cfRule>
    <cfRule type="containsText" dxfId="5808" priority="21184" operator="containsText" text="ENTREGADO">
      <formula>NOT(ISERROR(SEARCH("ENTREGADO",N28)))</formula>
    </cfRule>
    <cfRule type="containsText" dxfId="5807" priority="21185" operator="containsText" text="ENTREGADO">
      <formula>NOT(ISERROR(SEARCH("ENTREGADO",#REF!)))</formula>
    </cfRule>
  </conditionalFormatting>
  <conditionalFormatting sqref="O3">
    <cfRule type="containsText" dxfId="5806" priority="19344" operator="containsText" text="PRIORIDAD">
      <formula>NOT(ISERROR(SEARCH("PRIORIDAD",O3)))</formula>
    </cfRule>
  </conditionalFormatting>
  <conditionalFormatting sqref="O3:O4">
    <cfRule type="containsText" dxfId="5805" priority="16706" operator="containsText" text="ENTREGADO">
      <formula>NOT(ISERROR(SEARCH("ENTREGADO",O3)))</formula>
    </cfRule>
  </conditionalFormatting>
  <conditionalFormatting sqref="O4:O11">
    <cfRule type="containsText" dxfId="5804" priority="6187" operator="containsText" text="PENDIENTE">
      <formula>NOT(ISERROR(SEARCH("PENDIENTE",O4)))</formula>
    </cfRule>
  </conditionalFormatting>
  <conditionalFormatting sqref="O5">
    <cfRule type="containsText" dxfId="5803" priority="14056" operator="containsText" text="PRIORIDAD">
      <formula>NOT(ISERROR(SEARCH("PRIORIDAD",O5)))</formula>
    </cfRule>
  </conditionalFormatting>
  <conditionalFormatting sqref="O5:O7 O19">
    <cfRule type="containsText" dxfId="5802" priority="12618" operator="containsText" text="ENTREGADO">
      <formula>NOT(ISERROR(SEARCH("ENTREGADO",O5)))</formula>
    </cfRule>
  </conditionalFormatting>
  <conditionalFormatting sqref="O6:O7 O19">
    <cfRule type="containsText" dxfId="5801" priority="12617" operator="containsText" text="PRIORIDAD">
      <formula>NOT(ISERROR(SEARCH("PRIORIDAD",O6)))</formula>
    </cfRule>
  </conditionalFormatting>
  <conditionalFormatting sqref="O8">
    <cfRule type="containsText" dxfId="5800" priority="11810" operator="containsText" text="PRIORIDAD">
      <formula>NOT(ISERROR(SEARCH("PRIORIDAD",O8)))</formula>
    </cfRule>
  </conditionalFormatting>
  <conditionalFormatting sqref="O8:O9">
    <cfRule type="containsText" dxfId="5799" priority="7728" operator="containsText" text="ENTREGADO">
      <formula>NOT(ISERROR(SEARCH("ENTREGADO",O8)))</formula>
    </cfRule>
  </conditionalFormatting>
  <conditionalFormatting sqref="O10 O25:R26">
    <cfRule type="containsText" dxfId="5798" priority="6190" operator="containsText" text="PRIORIDAD">
      <formula>NOT(ISERROR(SEARCH("PRIORIDAD",O10)))</formula>
    </cfRule>
  </conditionalFormatting>
  <conditionalFormatting sqref="O10">
    <cfRule type="containsText" dxfId="5797" priority="5050" operator="containsText" text="ENTREGADO">
      <formula>NOT(ISERROR(SEARCH("ENTREGADO",O10)))</formula>
    </cfRule>
    <cfRule type="containsText" dxfId="5796" priority="5051" operator="containsText" text="PRIORIDAD">
      <formula>NOT(ISERROR(SEARCH("PRIORIDAD",O10)))</formula>
    </cfRule>
    <cfRule type="containsText" dxfId="5795" priority="5052" operator="containsText" text="ENTREGADO">
      <formula>NOT(ISERROR(SEARCH("ENTREGADO",O10)))</formula>
    </cfRule>
    <cfRule type="containsText" dxfId="5794" priority="6189" operator="containsText" text="ENTREGADO">
      <formula>NOT(ISERROR(SEARCH("ENTREGADO",O10)))</formula>
    </cfRule>
  </conditionalFormatting>
  <conditionalFormatting sqref="O10:O11 O25:P26">
    <cfRule type="containsText" dxfId="5793" priority="6191" operator="containsText" text="ENTREGADO">
      <formula>NOT(ISERROR(SEARCH("ENTREGADO",O10)))</formula>
    </cfRule>
  </conditionalFormatting>
  <conditionalFormatting sqref="O11">
    <cfRule type="containsText" dxfId="5792" priority="6274" operator="containsText" text="PRIORIDAD">
      <formula>NOT(ISERROR(SEARCH("PRIORIDAD",O11)))</formula>
    </cfRule>
    <cfRule type="containsText" dxfId="5791" priority="6275" operator="containsText" text="ENTREGADO">
      <formula>NOT(ISERROR(SEARCH("ENTREGADO",O11)))</formula>
    </cfRule>
  </conditionalFormatting>
  <conditionalFormatting sqref="O12">
    <cfRule type="containsText" dxfId="5790" priority="6985" operator="containsText" text="ENTREGADO">
      <formula>NOT(ISERROR(SEARCH("ENTREGADO",O12)))</formula>
    </cfRule>
    <cfRule type="containsText" dxfId="5789" priority="6986" operator="containsText" text="PRIORIDAD">
      <formula>NOT(ISERROR(SEARCH("PRIORIDAD",O12)))</formula>
    </cfRule>
  </conditionalFormatting>
  <conditionalFormatting sqref="O13">
    <cfRule type="containsText" dxfId="5788" priority="6897" operator="containsText" text="PRIORIDAD">
      <formula>NOT(ISERROR(SEARCH("PRIORIDAD",O13)))</formula>
    </cfRule>
    <cfRule type="containsText" dxfId="5787" priority="6898" operator="containsText" text="ENTREGADO">
      <formula>NOT(ISERROR(SEARCH("ENTREGADO",O13)))</formula>
    </cfRule>
  </conditionalFormatting>
  <conditionalFormatting sqref="O13:O14">
    <cfRule type="containsText" dxfId="5786" priority="6809" operator="containsText" text="ENTREGADO">
      <formula>NOT(ISERROR(SEARCH("ENTREGADO",O13)))</formula>
    </cfRule>
  </conditionalFormatting>
  <conditionalFormatting sqref="O14">
    <cfRule type="containsText" dxfId="5785" priority="6808" operator="containsText" text="PRIORIDAD">
      <formula>NOT(ISERROR(SEARCH("PRIORIDAD",O14)))</formula>
    </cfRule>
  </conditionalFormatting>
  <conditionalFormatting sqref="O14:O15">
    <cfRule type="containsText" dxfId="5784" priority="6720" operator="containsText" text="ENTREGADO">
      <formula>NOT(ISERROR(SEARCH("ENTREGADO",O14)))</formula>
    </cfRule>
  </conditionalFormatting>
  <conditionalFormatting sqref="O15">
    <cfRule type="containsText" dxfId="5783" priority="6719" operator="containsText" text="PRIORIDAD">
      <formula>NOT(ISERROR(SEARCH("PRIORIDAD",O15)))</formula>
    </cfRule>
  </conditionalFormatting>
  <conditionalFormatting sqref="O15:O16">
    <cfRule type="containsText" dxfId="5782" priority="6631" operator="containsText" text="ENTREGADO">
      <formula>NOT(ISERROR(SEARCH("ENTREGADO",O15)))</formula>
    </cfRule>
  </conditionalFormatting>
  <conditionalFormatting sqref="O16">
    <cfRule type="containsText" dxfId="5781" priority="6630" operator="containsText" text="PRIORIDAD">
      <formula>NOT(ISERROR(SEARCH("PRIORIDAD",O16)))</formula>
    </cfRule>
  </conditionalFormatting>
  <conditionalFormatting sqref="O16:O17">
    <cfRule type="containsText" dxfId="5780" priority="6542" operator="containsText" text="ENTREGADO">
      <formula>NOT(ISERROR(SEARCH("ENTREGADO",O16)))</formula>
    </cfRule>
  </conditionalFormatting>
  <conditionalFormatting sqref="O17">
    <cfRule type="containsText" dxfId="5779" priority="6540" operator="containsText" text="ENTREGADO">
      <formula>NOT(ISERROR(SEARCH("ENTREGADO",O17)))</formula>
    </cfRule>
    <cfRule type="containsText" dxfId="5778" priority="6541" operator="containsText" text="PRIORIDAD">
      <formula>NOT(ISERROR(SEARCH("PRIORIDAD",O17)))</formula>
    </cfRule>
  </conditionalFormatting>
  <conditionalFormatting sqref="O18">
    <cfRule type="containsText" dxfId="5777" priority="8575" operator="containsText" text="PRIORIDAD">
      <formula>NOT(ISERROR(SEARCH("PRIORIDAD",O18)))</formula>
    </cfRule>
    <cfRule type="containsText" dxfId="5776" priority="8576" operator="containsText" text="ENTREGADO">
      <formula>NOT(ISERROR(SEARCH("ENTREGADO",O18)))</formula>
    </cfRule>
  </conditionalFormatting>
  <conditionalFormatting sqref="O20">
    <cfRule type="containsText" dxfId="5775" priority="11927" operator="containsText" text="ENTREGADO">
      <formula>NOT(ISERROR(SEARCH("ENTREGADO",O20)))</formula>
    </cfRule>
  </conditionalFormatting>
  <conditionalFormatting sqref="O22">
    <cfRule type="containsText" dxfId="5774" priority="8960" operator="containsText" text="PRIORIDAD">
      <formula>NOT(ISERROR(SEARCH("PRIORIDAD",O22)))</formula>
    </cfRule>
    <cfRule type="containsText" dxfId="5773" priority="8961" operator="containsText" text="ENTREGADO">
      <formula>NOT(ISERROR(SEARCH("ENTREGADO",O22)))</formula>
    </cfRule>
  </conditionalFormatting>
  <conditionalFormatting sqref="O23">
    <cfRule type="containsText" dxfId="5772" priority="4863" operator="containsText" text="ENTREGADO">
      <formula>NOT(ISERROR(SEARCH("ENTREGADO",O23)))</formula>
    </cfRule>
    <cfRule type="containsText" dxfId="5771" priority="4864" operator="containsText" text="PRIORIDAD">
      <formula>NOT(ISERROR(SEARCH("PRIORIDAD",O23)))</formula>
    </cfRule>
    <cfRule type="containsText" dxfId="5770" priority="4866" operator="containsText" text="PENDIENTE">
      <formula>NOT(ISERROR(SEARCH("PENDIENTE",O23)))</formula>
    </cfRule>
  </conditionalFormatting>
  <conditionalFormatting sqref="O23:O24">
    <cfRule type="containsText" dxfId="5769" priority="4865" operator="containsText" text="ENTREGADO">
      <formula>NOT(ISERROR(SEARCH("ENTREGADO",O23)))</formula>
    </cfRule>
  </conditionalFormatting>
  <conditionalFormatting sqref="O24">
    <cfRule type="containsText" dxfId="5768" priority="4869" operator="containsText" text="PRIORIDAD">
      <formula>NOT(ISERROR(SEARCH("PRIORIDAD",O24)))</formula>
    </cfRule>
    <cfRule type="containsText" dxfId="5767" priority="4870" operator="containsText" text="ENTREGADO">
      <formula>NOT(ISERROR(SEARCH("ENTREGADO",O24)))</formula>
    </cfRule>
  </conditionalFormatting>
  <conditionalFormatting sqref="O27">
    <cfRule type="containsText" dxfId="5766" priority="10387" operator="containsText" text="PENDIENTE">
      <formula>NOT(ISERROR(SEARCH("PENDIENTE",O27)))</formula>
    </cfRule>
    <cfRule type="containsText" dxfId="5765" priority="10389" operator="containsText" text="ENTREGADO">
      <formula>NOT(ISERROR(SEARCH("ENTREGADO",O27)))</formula>
    </cfRule>
    <cfRule type="containsText" dxfId="5764" priority="10390" operator="containsText" text="PRIORIDAD">
      <formula>NOT(ISERROR(SEARCH("PRIORIDAD",O27)))</formula>
    </cfRule>
  </conditionalFormatting>
  <conditionalFormatting sqref="O27:O31">
    <cfRule type="containsText" dxfId="5763" priority="10386" operator="containsText" text="ENTREGADO">
      <formula>NOT(ISERROR(SEARCH("ENTREGADO",O27)))</formula>
    </cfRule>
  </conditionalFormatting>
  <conditionalFormatting sqref="O28:O30">
    <cfRule type="containsText" dxfId="5762" priority="19595" operator="containsText" text="ENTREGADO">
      <formula>NOT(ISERROR(SEARCH("ENTREGADO",O28)))</formula>
    </cfRule>
  </conditionalFormatting>
  <conditionalFormatting sqref="O28:O31">
    <cfRule type="containsText" dxfId="5761" priority="15690" operator="containsText" text="PENDIENTE">
      <formula>NOT(ISERROR(SEARCH("PENDIENTE",O28)))</formula>
    </cfRule>
  </conditionalFormatting>
  <conditionalFormatting sqref="O33">
    <cfRule type="containsText" dxfId="5760" priority="4114" operator="containsText" text="ENTREGADO">
      <formula>NOT(ISERROR(SEARCH("ENTREGADO",O33)))</formula>
    </cfRule>
    <cfRule type="containsText" dxfId="5759" priority="4120" operator="containsText" text="PRIORIDAD">
      <formula>NOT(ISERROR(SEARCH("PRIORIDAD",O33)))</formula>
    </cfRule>
  </conditionalFormatting>
  <conditionalFormatting sqref="O35">
    <cfRule type="containsText" dxfId="5758" priority="15551" operator="containsText" text="PENDIENTE">
      <formula>NOT(ISERROR(SEARCH("PENDIENTE",O35)))</formula>
    </cfRule>
    <cfRule type="containsText" dxfId="5757" priority="15552" operator="containsText" text="ENTREGADO">
      <formula>NOT(ISERROR(SEARCH("ENTREGADO",O35)))</formula>
    </cfRule>
    <cfRule type="containsText" dxfId="5756" priority="15553" operator="containsText" text="PENDIENTE">
      <formula>NOT(ISERROR(SEARCH("PENDIENTE",O35)))</formula>
    </cfRule>
    <cfRule type="containsText" dxfId="5755" priority="15554" operator="containsText" text="PRIORIDAD">
      <formula>NOT(ISERROR(SEARCH("PRIORIDAD",O35)))</formula>
    </cfRule>
    <cfRule type="containsText" dxfId="5754" priority="15555" operator="containsText" text="ENTREGADO">
      <formula>NOT(ISERROR(SEARCH("ENTREGADO",O35)))</formula>
    </cfRule>
  </conditionalFormatting>
  <conditionalFormatting sqref="O36">
    <cfRule type="containsText" dxfId="5753" priority="15431" operator="containsText" text="PENDIENTE">
      <formula>NOT(ISERROR(SEARCH("PENDIENTE",O36)))</formula>
    </cfRule>
    <cfRule type="containsText" dxfId="5752" priority="15432" operator="containsText" text="ENTREGADO">
      <formula>NOT(ISERROR(SEARCH("ENTREGADO",O36)))</formula>
    </cfRule>
    <cfRule type="containsText" dxfId="5751" priority="15433" operator="containsText" text="PENDIENTE">
      <formula>NOT(ISERROR(SEARCH("PENDIENTE",O36)))</formula>
    </cfRule>
    <cfRule type="containsText" dxfId="5750" priority="15434" operator="containsText" text="PRIORIDAD">
      <formula>NOT(ISERROR(SEARCH("PRIORIDAD",O36)))</formula>
    </cfRule>
    <cfRule type="containsText" dxfId="5749" priority="15435" operator="containsText" text="ENTREGADO">
      <formula>NOT(ISERROR(SEARCH("ENTREGADO",O36)))</formula>
    </cfRule>
  </conditionalFormatting>
  <conditionalFormatting sqref="O37">
    <cfRule type="containsText" dxfId="5748" priority="14003" operator="containsText" text="PENDIENTE">
      <formula>NOT(ISERROR(SEARCH("PENDIENTE",O37)))</formula>
    </cfRule>
    <cfRule type="containsText" dxfId="5747" priority="14004" operator="containsText" text="ENTREGADO">
      <formula>NOT(ISERROR(SEARCH("ENTREGADO",O37)))</formula>
    </cfRule>
    <cfRule type="containsText" dxfId="5746" priority="14005" operator="containsText" text="PENDIENTE">
      <formula>NOT(ISERROR(SEARCH("PENDIENTE",O37)))</formula>
    </cfRule>
    <cfRule type="containsText" dxfId="5745" priority="14006" operator="containsText" text="PRIORIDAD">
      <formula>NOT(ISERROR(SEARCH("PRIORIDAD",O37)))</formula>
    </cfRule>
    <cfRule type="containsText" dxfId="5744" priority="14007" operator="containsText" text="ENTREGADO">
      <formula>NOT(ISERROR(SEARCH("ENTREGADO",O37)))</formula>
    </cfRule>
  </conditionalFormatting>
  <conditionalFormatting sqref="O38">
    <cfRule type="containsText" dxfId="5743" priority="4074" operator="containsText" text="PENDIENTE">
      <formula>NOT(ISERROR(SEARCH("PENDIENTE",O38)))</formula>
    </cfRule>
    <cfRule type="containsText" dxfId="5742" priority="4075" operator="containsText" text="ENTREGADO">
      <formula>NOT(ISERROR(SEARCH("ENTREGADO",O38)))</formula>
    </cfRule>
    <cfRule type="containsText" dxfId="5741" priority="4076" operator="containsText" text="PENDIENTE">
      <formula>NOT(ISERROR(SEARCH("PENDIENTE",O38)))</formula>
    </cfRule>
    <cfRule type="containsText" dxfId="5740" priority="4077" operator="containsText" text="PRIORIDAD">
      <formula>NOT(ISERROR(SEARCH("PRIORIDAD",O38)))</formula>
    </cfRule>
    <cfRule type="containsText" dxfId="5739" priority="4078" operator="containsText" text="ENTREGADO">
      <formula>NOT(ISERROR(SEARCH("ENTREGADO",O38)))</formula>
    </cfRule>
  </conditionalFormatting>
  <conditionalFormatting sqref="O38 O49:O50 O40:O44">
    <cfRule type="containsText" dxfId="5738" priority="4073" operator="containsText" text="ENTREGADO">
      <formula>NOT(ISERROR(SEARCH("ENTREGADO",O38)))</formula>
    </cfRule>
  </conditionalFormatting>
  <conditionalFormatting sqref="O40 C40:E40 BD40:BG40">
    <cfRule type="containsText" dxfId="5737" priority="5518" operator="containsText" text="PENDIENTE">
      <formula>NOT(ISERROR(SEARCH("PENDIENTE",C40)))</formula>
    </cfRule>
  </conditionalFormatting>
  <conditionalFormatting sqref="O40">
    <cfRule type="containsText" dxfId="5736" priority="5517" operator="containsText" text="ENTREGADO">
      <formula>NOT(ISERROR(SEARCH("ENTREGADO",O40)))</formula>
    </cfRule>
  </conditionalFormatting>
  <conditionalFormatting sqref="O41:O44">
    <cfRule type="containsText" dxfId="5735" priority="9938" operator="containsText" text="PENDIENTE">
      <formula>NOT(ISERROR(SEARCH("PENDIENTE",O41)))</formula>
    </cfRule>
    <cfRule type="containsText" dxfId="5734" priority="9940" operator="containsText" text="ENTREGADO">
      <formula>NOT(ISERROR(SEARCH("ENTREGADO",O41)))</formula>
    </cfRule>
  </conditionalFormatting>
  <conditionalFormatting sqref="O44">
    <cfRule type="containsText" dxfId="5733" priority="9939" operator="containsText" text="PRIORIDAD">
      <formula>NOT(ISERROR(SEARCH("PRIORIDAD",O44)))</formula>
    </cfRule>
  </conditionalFormatting>
  <conditionalFormatting sqref="O49">
    <cfRule type="containsText" dxfId="5732" priority="7457" operator="containsText" text="PENDIENTE">
      <formula>NOT(ISERROR(SEARCH("PENDIENTE",O49)))</formula>
    </cfRule>
    <cfRule type="containsText" dxfId="5731" priority="7458" operator="containsText" text="PRIORIDAD">
      <formula>NOT(ISERROR(SEARCH("PRIORIDAD",O49)))</formula>
    </cfRule>
    <cfRule type="containsText" dxfId="5730" priority="7459" operator="containsText" text="ENTREGADO">
      <formula>NOT(ISERROR(SEARCH("ENTREGADO",O49)))</formula>
    </cfRule>
  </conditionalFormatting>
  <conditionalFormatting sqref="O50">
    <cfRule type="containsText" dxfId="5729" priority="6099" operator="containsText" text="ENTREGADO">
      <formula>NOT(ISERROR(SEARCH("ENTREGADO",O50)))</formula>
    </cfRule>
    <cfRule type="containsText" dxfId="5728" priority="6100" operator="containsText" text="PENDIENTE">
      <formula>NOT(ISERROR(SEARCH("PENDIENTE",O50)))</formula>
    </cfRule>
    <cfRule type="containsText" dxfId="5727" priority="6101" operator="containsText" text="PRIORIDAD">
      <formula>NOT(ISERROR(SEARCH("PRIORIDAD",O50)))</formula>
    </cfRule>
    <cfRule type="containsText" dxfId="5726" priority="6102" operator="containsText" text="ENTREGADO">
      <formula>NOT(ISERROR(SEARCH("ENTREGADO",O50)))</formula>
    </cfRule>
  </conditionalFormatting>
  <conditionalFormatting sqref="O51">
    <cfRule type="containsText" dxfId="5725" priority="9654" operator="containsText" text="PENDIENTE">
      <formula>NOT(ISERROR(SEARCH("PENDIENTE",O51)))</formula>
    </cfRule>
    <cfRule type="containsText" dxfId="5724" priority="9655" operator="containsText" text="ENTREGADO">
      <formula>NOT(ISERROR(SEARCH("ENTREGADO",O51)))</formula>
    </cfRule>
    <cfRule type="containsText" dxfId="5723" priority="9656" operator="containsText" text="PENDIENTE">
      <formula>NOT(ISERROR(SEARCH("PENDIENTE",O51)))</formula>
    </cfRule>
    <cfRule type="containsText" dxfId="5722" priority="9657" operator="containsText" text="PRIORIDAD">
      <formula>NOT(ISERROR(SEARCH("PRIORIDAD",O51)))</formula>
    </cfRule>
    <cfRule type="containsText" dxfId="5721" priority="9658" operator="containsText" text="ENTREGADO">
      <formula>NOT(ISERROR(SEARCH("ENTREGADO",O51)))</formula>
    </cfRule>
  </conditionalFormatting>
  <conditionalFormatting sqref="O52">
    <cfRule type="containsText" dxfId="5720" priority="9374" operator="containsText" text="PENDIENTE">
      <formula>NOT(ISERROR(SEARCH("PENDIENTE",O52)))</formula>
    </cfRule>
    <cfRule type="containsText" dxfId="5719" priority="9375" operator="containsText" text="PRIORIDAD">
      <formula>NOT(ISERROR(SEARCH("PRIORIDAD",O52)))</formula>
    </cfRule>
    <cfRule type="containsText" dxfId="5718" priority="9376" operator="containsText" text="ENTREGADO">
      <formula>NOT(ISERROR(SEARCH("ENTREGADO",O52)))</formula>
    </cfRule>
  </conditionalFormatting>
  <conditionalFormatting sqref="O52:O55">
    <cfRule type="containsText" dxfId="5717" priority="5159" operator="containsText" text="ENTREGADO">
      <formula>NOT(ISERROR(SEARCH("ENTREGADO",O52)))</formula>
    </cfRule>
  </conditionalFormatting>
  <conditionalFormatting sqref="O53">
    <cfRule type="containsText" dxfId="5716" priority="5241" operator="containsText" text="PENDIENTE">
      <formula>NOT(ISERROR(SEARCH("PENDIENTE",O53)))</formula>
    </cfRule>
    <cfRule type="containsText" dxfId="5715" priority="5242" operator="containsText" text="PRIORIDAD">
      <formula>NOT(ISERROR(SEARCH("PRIORIDAD",O53)))</formula>
    </cfRule>
  </conditionalFormatting>
  <conditionalFormatting sqref="O55">
    <cfRule type="containsText" dxfId="5714" priority="7326" operator="containsText" text="ENTREGADO">
      <formula>NOT(ISERROR(SEARCH("ENTREGADO",O55)))</formula>
    </cfRule>
    <cfRule type="containsText" dxfId="5713" priority="7327" operator="containsText" text="PENDIENTE">
      <formula>NOT(ISERROR(SEARCH("PENDIENTE",O55)))</formula>
    </cfRule>
    <cfRule type="containsText" dxfId="5712" priority="7328" operator="containsText" text="PRIORIDAD">
      <formula>NOT(ISERROR(SEARCH("PRIORIDAD",O55)))</formula>
    </cfRule>
    <cfRule type="containsText" dxfId="5711" priority="7329" operator="containsText" text="ENTREGADO">
      <formula>NOT(ISERROR(SEARCH("ENTREGADO",O55)))</formula>
    </cfRule>
  </conditionalFormatting>
  <conditionalFormatting sqref="O66">
    <cfRule type="containsText" dxfId="5710" priority="7966" operator="containsText" text="ENTREGADO">
      <formula>NOT(ISERROR(SEARCH("ENTREGADO",O66)))</formula>
    </cfRule>
  </conditionalFormatting>
  <conditionalFormatting sqref="O66:O68">
    <cfRule type="containsText" dxfId="5709" priority="4630" operator="containsText" text="ENTREGADO">
      <formula>NOT(ISERROR(SEARCH("ENTREGADO",O66)))</formula>
    </cfRule>
    <cfRule type="containsText" dxfId="5708" priority="4631" operator="containsText" text="PENDIENTE">
      <formula>NOT(ISERROR(SEARCH("PENDIENTE",O66)))</formula>
    </cfRule>
  </conditionalFormatting>
  <conditionalFormatting sqref="O67">
    <cfRule type="containsText" dxfId="5707" priority="4887" operator="containsText" text="ENTREGADO">
      <formula>NOT(ISERROR(SEARCH("ENTREGADO",O67)))</formula>
    </cfRule>
  </conditionalFormatting>
  <conditionalFormatting sqref="O68">
    <cfRule type="containsText" dxfId="5706" priority="4760" operator="containsText" text="ENTREGADO">
      <formula>NOT(ISERROR(SEARCH("ENTREGADO",O68)))</formula>
    </cfRule>
  </conditionalFormatting>
  <conditionalFormatting sqref="O70">
    <cfRule type="containsText" dxfId="5705" priority="3011" operator="containsText" text="ENTREGADO">
      <formula>NOT(ISERROR(SEARCH("ENTREGADO",O70)))</formula>
    </cfRule>
    <cfRule type="containsText" dxfId="5704" priority="3064" operator="containsText" text="ENTREGADO">
      <formula>NOT(ISERROR(SEARCH("ENTREGADO",O70)))</formula>
    </cfRule>
    <cfRule type="containsText" dxfId="5703" priority="3065" operator="containsText" text="PENDIENTE">
      <formula>NOT(ISERROR(SEARCH("PENDIENTE",O70)))</formula>
    </cfRule>
    <cfRule type="containsText" dxfId="5702" priority="3066" operator="containsText" text="PRIORIDAD">
      <formula>NOT(ISERROR(SEARCH("PRIORIDAD",O70)))</formula>
    </cfRule>
    <cfRule type="containsText" dxfId="5701" priority="3067" operator="containsText" text="ENTREGADO">
      <formula>NOT(ISERROR(SEARCH("ENTREGADO",O70)))</formula>
    </cfRule>
  </conditionalFormatting>
  <conditionalFormatting sqref="O3:P3">
    <cfRule type="containsText" dxfId="5700" priority="19345" operator="containsText" text="ENTREGADO">
      <formula>NOT(ISERROR(SEARCH("ENTREGADO",O3)))</formula>
    </cfRule>
  </conditionalFormatting>
  <conditionalFormatting sqref="O3:P22">
    <cfRule type="containsText" dxfId="5699" priority="5571" operator="containsText" text="ENTREGADO">
      <formula>NOT(ISERROR(SEARCH("ENTREGADO",O3)))</formula>
    </cfRule>
  </conditionalFormatting>
  <conditionalFormatting sqref="O4:P4">
    <cfRule type="containsText" dxfId="5698" priority="16705" operator="containsText" text="PRIORIDAD">
      <formula>NOT(ISERROR(SEARCH("PRIORIDAD",O4)))</formula>
    </cfRule>
  </conditionalFormatting>
  <conditionalFormatting sqref="O4:P5">
    <cfRule type="containsText" dxfId="5697" priority="14057" operator="containsText" text="ENTREGADO">
      <formula>NOT(ISERROR(SEARCH("ENTREGADO",O4)))</formula>
    </cfRule>
  </conditionalFormatting>
  <conditionalFormatting sqref="O6:P7">
    <cfRule type="containsText" dxfId="5696" priority="12130" operator="containsText" text="ENTREGADO">
      <formula>NOT(ISERROR(SEARCH("ENTREGADO",O6)))</formula>
    </cfRule>
  </conditionalFormatting>
  <conditionalFormatting sqref="O8:P8">
    <cfRule type="containsText" dxfId="5695" priority="11811" operator="containsText" text="ENTREGADO">
      <formula>NOT(ISERROR(SEARCH("ENTREGADO",O8)))</formula>
    </cfRule>
  </conditionalFormatting>
  <conditionalFormatting sqref="O9:P9 S24:S26">
    <cfRule type="containsText" dxfId="5694" priority="7727" operator="containsText" text="PRIORIDAD">
      <formula>NOT(ISERROR(SEARCH("PRIORIDAD",O9)))</formula>
    </cfRule>
  </conditionalFormatting>
  <conditionalFormatting sqref="O12:P12">
    <cfRule type="containsText" dxfId="5693" priority="6987" operator="containsText" text="ENTREGADO">
      <formula>NOT(ISERROR(SEARCH("ENTREGADO",O12)))</formula>
    </cfRule>
  </conditionalFormatting>
  <conditionalFormatting sqref="O18:P18">
    <cfRule type="containsText" dxfId="5692" priority="8560" operator="containsText" text="ENTREGADO">
      <formula>NOT(ISERROR(SEARCH("ENTREGADO",O18)))</formula>
    </cfRule>
  </conditionalFormatting>
  <conditionalFormatting sqref="O18:P22">
    <cfRule type="containsText" dxfId="5691" priority="5572" operator="containsText" text="PENDIENTE">
      <formula>NOT(ISERROR(SEARCH("PENDIENTE",O18)))</formula>
    </cfRule>
  </conditionalFormatting>
  <conditionalFormatting sqref="O19:P19">
    <cfRule type="containsText" dxfId="5690" priority="12124" operator="containsText" text="ENTREGADO">
      <formula>NOT(ISERROR(SEARCH("ENTREGADO",O19)))</formula>
    </cfRule>
  </conditionalFormatting>
  <conditionalFormatting sqref="O20:P20">
    <cfRule type="containsText" dxfId="5689" priority="10848" operator="containsText" text="PRIORIDAD">
      <formula>NOT(ISERROR(SEARCH("PRIORIDAD",O20)))</formula>
    </cfRule>
  </conditionalFormatting>
  <conditionalFormatting sqref="O20:P21">
    <cfRule type="containsText" dxfId="5688" priority="10843" operator="containsText" text="ENTREGADO">
      <formula>NOT(ISERROR(SEARCH("ENTREGADO",O20)))</formula>
    </cfRule>
  </conditionalFormatting>
  <conditionalFormatting sqref="O21:P21">
    <cfRule type="containsText" dxfId="5687" priority="10841" operator="containsText" text="ENTREGADO">
      <formula>NOT(ISERROR(SEARCH("ENTREGADO",O21)))</formula>
    </cfRule>
    <cfRule type="containsText" dxfId="5686" priority="10842" operator="containsText" text="PRIORIDAD">
      <formula>NOT(ISERROR(SEARCH("PRIORIDAD",O21)))</formula>
    </cfRule>
  </conditionalFormatting>
  <conditionalFormatting sqref="O23:P23">
    <cfRule type="containsText" dxfId="5685" priority="4867" operator="containsText" text="ENTREGADO">
      <formula>NOT(ISERROR(SEARCH("ENTREGADO",O23)))</formula>
    </cfRule>
  </conditionalFormatting>
  <conditionalFormatting sqref="O24:P24 P22">
    <cfRule type="containsText" dxfId="5684" priority="8807" operator="containsText" text="ENTREGADO">
      <formula>NOT(ISERROR(SEARCH("ENTREGADO",O22)))</formula>
    </cfRule>
  </conditionalFormatting>
  <conditionalFormatting sqref="O24:P24">
    <cfRule type="containsText" dxfId="5683" priority="8806" operator="containsText" text="PRIORIDAD">
      <formula>NOT(ISERROR(SEARCH("PRIORIDAD",O24)))</formula>
    </cfRule>
  </conditionalFormatting>
  <conditionalFormatting sqref="O27:P27">
    <cfRule type="containsText" dxfId="5682" priority="10391" operator="containsText" text="ENTREGADO">
      <formula>NOT(ISERROR(SEARCH("ENTREGADO",O27)))</formula>
    </cfRule>
  </conditionalFormatting>
  <conditionalFormatting sqref="O28:P28">
    <cfRule type="containsText" dxfId="5681" priority="19593" operator="containsText" text="ENTREGADO">
      <formula>NOT(ISERROR(SEARCH("ENTREGADO",O28)))</formula>
    </cfRule>
    <cfRule type="containsText" dxfId="5680" priority="19594" operator="containsText" text="PRIORIDAD">
      <formula>NOT(ISERROR(SEARCH("PRIORIDAD",O28)))</formula>
    </cfRule>
  </conditionalFormatting>
  <conditionalFormatting sqref="O31:P31">
    <cfRule type="containsText" dxfId="5679" priority="15613" operator="containsText" text="PENDIENTE">
      <formula>NOT(ISERROR(SEARCH("PENDIENTE",O31)))</formula>
    </cfRule>
    <cfRule type="containsText" dxfId="5678" priority="15614" operator="containsText" text="ENTREGADO">
      <formula>NOT(ISERROR(SEARCH("ENTREGADO",O31)))</formula>
    </cfRule>
  </conditionalFormatting>
  <conditionalFormatting sqref="O32:P32 O34:P34">
    <cfRule type="containsText" dxfId="5677" priority="18145" operator="containsText" text="ENTREGADO">
      <formula>NOT(ISERROR(SEARCH("ENTREGADO",O32)))</formula>
    </cfRule>
  </conditionalFormatting>
  <conditionalFormatting sqref="O33:P33">
    <cfRule type="containsText" dxfId="5676" priority="4098" operator="containsText" text="ENTREGADO">
      <formula>NOT(ISERROR(SEARCH("ENTREGADO",O33)))</formula>
    </cfRule>
    <cfRule type="containsText" dxfId="5675" priority="4121" operator="containsText" text="ENTREGADO">
      <formula>NOT(ISERROR(SEARCH("ENTREGADO",O33)))</formula>
    </cfRule>
  </conditionalFormatting>
  <conditionalFormatting sqref="O34:P34">
    <cfRule type="containsText" dxfId="5674" priority="18495" operator="containsText" text="PENDIENTE">
      <formula>NOT(ISERROR(SEARCH("PENDIENTE",O34)))</formula>
    </cfRule>
  </conditionalFormatting>
  <conditionalFormatting sqref="O35:P35">
    <cfRule type="containsText" dxfId="5673" priority="15469" operator="containsText" text="ENTREGADO">
      <formula>NOT(ISERROR(SEARCH("ENTREGADO",O35)))</formula>
    </cfRule>
  </conditionalFormatting>
  <conditionalFormatting sqref="O36:P36">
    <cfRule type="containsText" dxfId="5672" priority="15349" operator="containsText" text="ENTREGADO">
      <formula>NOT(ISERROR(SEARCH("ENTREGADO",O36)))</formula>
    </cfRule>
  </conditionalFormatting>
  <conditionalFormatting sqref="O37:P37">
    <cfRule type="containsText" dxfId="5671" priority="13930" operator="containsText" text="ENTREGADO">
      <formula>NOT(ISERROR(SEARCH("ENTREGADO",O37)))</formula>
    </cfRule>
  </conditionalFormatting>
  <conditionalFormatting sqref="O40:P40">
    <cfRule type="containsText" dxfId="5670" priority="5497" operator="containsText" text="PENDIENTE">
      <formula>NOT(ISERROR(SEARCH("PENDIENTE",O40)))</formula>
    </cfRule>
  </conditionalFormatting>
  <conditionalFormatting sqref="O44:P44">
    <cfRule type="containsText" dxfId="5669" priority="9864" operator="containsText" text="ENTREGADO">
      <formula>NOT(ISERROR(SEARCH("ENTREGADO",O44)))</formula>
    </cfRule>
  </conditionalFormatting>
  <conditionalFormatting sqref="O49:P49">
    <cfRule type="containsText" dxfId="5668" priority="7383" operator="containsText" text="ENTREGADO">
      <formula>NOT(ISERROR(SEARCH("ENTREGADO",O49)))</formula>
    </cfRule>
  </conditionalFormatting>
  <conditionalFormatting sqref="O50:P50">
    <cfRule type="containsText" dxfId="5667" priority="5270" operator="containsText" text="PENDIENTE">
      <formula>NOT(ISERROR(SEARCH("PENDIENTE",O50)))</formula>
    </cfRule>
  </conditionalFormatting>
  <conditionalFormatting sqref="O51:P51">
    <cfRule type="containsText" dxfId="5666" priority="9581" operator="containsText" text="ENTREGADO">
      <formula>NOT(ISERROR(SEARCH("ENTREGADO",O51)))</formula>
    </cfRule>
  </conditionalFormatting>
  <conditionalFormatting sqref="O52:P52">
    <cfRule type="containsText" dxfId="5665" priority="7479" operator="containsText" text="PENDIENTE">
      <formula>NOT(ISERROR(SEARCH("PENDIENTE",O52)))</formula>
    </cfRule>
  </conditionalFormatting>
  <conditionalFormatting sqref="O53:P53">
    <cfRule type="containsText" dxfId="5664" priority="5162" operator="containsText" text="PENDIENTE">
      <formula>NOT(ISERROR(SEARCH("PENDIENTE",O53)))</formula>
    </cfRule>
  </conditionalFormatting>
  <conditionalFormatting sqref="O54:P54">
    <cfRule type="containsText" dxfId="5663" priority="7473" operator="containsText" text="PENDIENTE">
      <formula>NOT(ISERROR(SEARCH("PENDIENTE",O54)))</formula>
    </cfRule>
  </conditionalFormatting>
  <conditionalFormatting sqref="O55:P55">
    <cfRule type="containsText" dxfId="5662" priority="7250" operator="containsText" text="PENDIENTE">
      <formula>NOT(ISERROR(SEARCH("PENDIENTE",O55)))</formula>
    </cfRule>
  </conditionalFormatting>
  <conditionalFormatting sqref="O61:P64">
    <cfRule type="containsText" dxfId="5661" priority="5593" operator="containsText" text="ENTREGADO">
      <formula>NOT(ISERROR(SEARCH("ENTREGADO",O61)))</formula>
    </cfRule>
    <cfRule type="containsText" dxfId="5660" priority="5596" operator="containsText" text="ENTREGADO">
      <formula>NOT(ISERROR(SEARCH("ENTREGADO",O61)))</formula>
    </cfRule>
  </conditionalFormatting>
  <conditionalFormatting sqref="O61:P65">
    <cfRule type="containsText" dxfId="5659" priority="4006" operator="containsText" text="ENTREGADO">
      <formula>NOT(ISERROR(SEARCH("ENTREGADO",O61)))</formula>
    </cfRule>
    <cfRule type="containsText" dxfId="5658" priority="4007" operator="containsText" text="PENDIENTE">
      <formula>NOT(ISERROR(SEARCH("PENDIENTE",O61)))</formula>
    </cfRule>
  </conditionalFormatting>
  <conditionalFormatting sqref="O65:P65">
    <cfRule type="containsText" dxfId="5657" priority="4008" operator="containsText" text="ENTREGADO">
      <formula>NOT(ISERROR(SEARCH("ENTREGADO",O65)))</formula>
    </cfRule>
    <cfRule type="containsText" dxfId="5656" priority="4010" operator="containsText" text="ENTREGADO">
      <formula>NOT(ISERROR(SEARCH("ENTREGADO",O65)))</formula>
    </cfRule>
  </conditionalFormatting>
  <conditionalFormatting sqref="O66:P66">
    <cfRule type="containsText" dxfId="5655" priority="7967" operator="containsText" text="PRIORIDAD">
      <formula>NOT(ISERROR(SEARCH("PRIORIDAD",O66)))</formula>
    </cfRule>
    <cfRule type="containsText" dxfId="5654" priority="7968" operator="containsText" text="ENTREGADO">
      <formula>NOT(ISERROR(SEARCH("ENTREGADO",O66)))</formula>
    </cfRule>
  </conditionalFormatting>
  <conditionalFormatting sqref="O67:P67">
    <cfRule type="containsText" dxfId="5653" priority="4888" operator="containsText" text="PRIORIDAD">
      <formula>NOT(ISERROR(SEARCH("PRIORIDAD",O67)))</formula>
    </cfRule>
    <cfRule type="containsText" dxfId="5652" priority="4889" operator="containsText" text="ENTREGADO">
      <formula>NOT(ISERROR(SEARCH("ENTREGADO",O67)))</formula>
    </cfRule>
  </conditionalFormatting>
  <conditionalFormatting sqref="O68:P68">
    <cfRule type="containsText" dxfId="5651" priority="4761" operator="containsText" text="PRIORIDAD">
      <formula>NOT(ISERROR(SEARCH("PRIORIDAD",O68)))</formula>
    </cfRule>
    <cfRule type="containsText" dxfId="5650" priority="4762" operator="containsText" text="ENTREGADO">
      <formula>NOT(ISERROR(SEARCH("ENTREGADO",O68)))</formula>
    </cfRule>
  </conditionalFormatting>
  <conditionalFormatting sqref="O70:P70">
    <cfRule type="containsText" dxfId="5649" priority="3037" operator="containsText" text="PENDIENTE">
      <formula>NOT(ISERROR(SEARCH("PENDIENTE",O70)))</formula>
    </cfRule>
  </conditionalFormatting>
  <conditionalFormatting sqref="O3:Q3">
    <cfRule type="containsText" dxfId="5648" priority="10187" operator="containsText" text="PENDIENTE">
      <formula>NOT(ISERROR(SEARCH("PENDIENTE",O3)))</formula>
    </cfRule>
  </conditionalFormatting>
  <conditionalFormatting sqref="O9:Q9">
    <cfRule type="containsText" dxfId="5647" priority="7726" operator="containsText" text="ENTREGADO">
      <formula>NOT(ISERROR(SEARCH("ENTREGADO",O9)))</formula>
    </cfRule>
  </conditionalFormatting>
  <conditionalFormatting sqref="O12:Q17">
    <cfRule type="containsText" dxfId="5646" priority="6538" operator="containsText" text="PENDIENTE">
      <formula>NOT(ISERROR(SEARCH("PENDIENTE",O12)))</formula>
    </cfRule>
  </conditionalFormatting>
  <conditionalFormatting sqref="O22:Q22">
    <cfRule type="containsText" dxfId="5645" priority="8902" operator="containsText" text="ENTREGADO">
      <formula>NOT(ISERROR(SEARCH("ENTREGADO",O22)))</formula>
    </cfRule>
  </conditionalFormatting>
  <conditionalFormatting sqref="O25:Q26 Q63:Q64">
    <cfRule type="containsText" dxfId="5644" priority="5569" operator="containsText" text="ENTREGADO">
      <formula>NOT(ISERROR(SEARCH("ENTREGADO",O25)))</formula>
    </cfRule>
  </conditionalFormatting>
  <conditionalFormatting sqref="O33:P33">
    <cfRule type="containsText" dxfId="5643" priority="4113" operator="containsText" text="PENDIENTE">
      <formula>NOT(ISERROR(SEARCH("PENDIENTE",O33)))</formula>
    </cfRule>
  </conditionalFormatting>
  <conditionalFormatting sqref="O41:Q43">
    <cfRule type="containsText" dxfId="5642" priority="10995" operator="containsText" text="PRIORIDAD">
      <formula>NOT(ISERROR(SEARCH("PRIORIDAD",O41)))</formula>
    </cfRule>
    <cfRule type="containsText" dxfId="5641" priority="10996" operator="containsText" text="ENTREGADO">
      <formula>NOT(ISERROR(SEARCH("ENTREGADO",O41)))</formula>
    </cfRule>
  </conditionalFormatting>
  <conditionalFormatting sqref="O44:Q44">
    <cfRule type="containsText" dxfId="5640" priority="9078" operator="containsText" text="PENDIENTE">
      <formula>NOT(ISERROR(SEARCH("PENDIENTE",O44)))</formula>
    </cfRule>
  </conditionalFormatting>
  <conditionalFormatting sqref="O49:Q49">
    <cfRule type="containsText" dxfId="5639" priority="7357" operator="containsText" text="PENDIENTE">
      <formula>NOT(ISERROR(SEARCH("PENDIENTE",O49)))</formula>
    </cfRule>
  </conditionalFormatting>
  <conditionalFormatting sqref="O52:Q52">
    <cfRule type="containsText" dxfId="5638" priority="7482" operator="containsText" text="ENTREGADO">
      <formula>NOT(ISERROR(SEARCH("ENTREGADO",O52)))</formula>
    </cfRule>
  </conditionalFormatting>
  <conditionalFormatting sqref="O53:Q53">
    <cfRule type="containsText" dxfId="5637" priority="5165" operator="containsText" text="ENTREGADO">
      <formula>NOT(ISERROR(SEARCH("ENTREGADO",O53)))</formula>
    </cfRule>
  </conditionalFormatting>
  <conditionalFormatting sqref="O54:Q54">
    <cfRule type="containsText" dxfId="5636" priority="7476" operator="containsText" text="ENTREGADO">
      <formula>NOT(ISERROR(SEARCH("ENTREGADO",O54)))</formula>
    </cfRule>
  </conditionalFormatting>
  <conditionalFormatting sqref="O24:R24">
    <cfRule type="containsText" dxfId="5635" priority="5749" operator="containsText" text="ENTREGADO">
      <formula>NOT(ISERROR(SEARCH("ENTREGADO",O24)))</formula>
    </cfRule>
  </conditionalFormatting>
  <conditionalFormatting sqref="P4 A3:A4 V4:X4 AD4:AF4 AH4:AI4 BH4:XFD4 D4:E4">
    <cfRule type="containsText" dxfId="5634" priority="17075" operator="containsText" text="PENDIENTE">
      <formula>NOT(ISERROR(SEARCH("PENDIENTE",A3)))</formula>
    </cfRule>
  </conditionalFormatting>
  <conditionalFormatting sqref="P4">
    <cfRule type="containsText" dxfId="5633" priority="17031" operator="containsText" text="PENDIENTE">
      <formula>NOT(ISERROR(SEARCH("PENDIENTE",P4)))</formula>
    </cfRule>
    <cfRule type="containsText" dxfId="5632" priority="17032" operator="containsText" text="ENTREGADO">
      <formula>NOT(ISERROR(SEARCH("ENTREGADO",P4)))</formula>
    </cfRule>
    <cfRule type="containsText" dxfId="5631" priority="17033" operator="containsText" text="ENTREGADO">
      <formula>NOT(ISERROR(SEARCH("ENTREGADO",P4)))</formula>
    </cfRule>
    <cfRule type="containsText" dxfId="5630" priority="17051" operator="containsText" text="PENDIENTE">
      <formula>NOT(ISERROR(SEARCH("PENDIENTE",P4)))</formula>
    </cfRule>
    <cfRule type="containsText" dxfId="5629" priority="17059" operator="containsText" text="ENTREGADO">
      <formula>NOT(ISERROR(SEARCH("ENTREGADO",P4)))</formula>
    </cfRule>
  </conditionalFormatting>
  <conditionalFormatting sqref="P5:P10">
    <cfRule type="containsText" dxfId="5628" priority="6181" operator="containsText" text="PENDIENTE">
      <formula>NOT(ISERROR(SEARCH("PENDIENTE",P5)))</formula>
    </cfRule>
  </conditionalFormatting>
  <conditionalFormatting sqref="P6">
    <cfRule type="containsText" dxfId="5627" priority="12601" operator="containsText" text="PRIORIDAD">
      <formula>NOT(ISERROR(SEARCH("PRIORIDAD",P6)))</formula>
    </cfRule>
    <cfRule type="containsText" dxfId="5626" priority="12602" operator="containsText" text="ENTREGADO">
      <formula>NOT(ISERROR(SEARCH("ENTREGADO",P6)))</formula>
    </cfRule>
  </conditionalFormatting>
  <conditionalFormatting sqref="P7">
    <cfRule type="containsText" dxfId="5625" priority="12129" operator="containsText" text="PRIORIDAD">
      <formula>NOT(ISERROR(SEARCH("PRIORIDAD",P7)))</formula>
    </cfRule>
  </conditionalFormatting>
  <conditionalFormatting sqref="P10">
    <cfRule type="containsText" dxfId="5624" priority="6183" operator="containsText" text="ENTREGADO">
      <formula>NOT(ISERROR(SEARCH("ENTREGADO",P10)))</formula>
    </cfRule>
    <cfRule type="containsText" dxfId="5623" priority="6184" operator="containsText" text="PRIORIDAD">
      <formula>NOT(ISERROR(SEARCH("PRIORIDAD",P10)))</formula>
    </cfRule>
    <cfRule type="containsText" dxfId="5622" priority="6185" operator="containsText" text="ENTREGADO">
      <formula>NOT(ISERROR(SEARCH("ENTREGADO",P10)))</formula>
    </cfRule>
  </conditionalFormatting>
  <conditionalFormatting sqref="P11 A11 G11 T11:X11 BH11:XFD11">
    <cfRule type="containsText" dxfId="5621" priority="6332" operator="containsText" text="PRIORIDAD">
      <formula>NOT(ISERROR(SEARCH("PRIORIDAD",A11)))</formula>
    </cfRule>
  </conditionalFormatting>
  <conditionalFormatting sqref="P13 A13 T13:X13 BH13:XFD13 G13">
    <cfRule type="containsText" dxfId="5620" priority="6955" operator="containsText" text="PRIORIDAD">
      <formula>NOT(ISERROR(SEARCH("PRIORIDAD",A13)))</formula>
    </cfRule>
  </conditionalFormatting>
  <conditionalFormatting sqref="P13">
    <cfRule type="containsText" dxfId="5619" priority="6951" operator="containsText" text="ENTREGADO">
      <formula>NOT(ISERROR(SEARCH("ENTREGADO",P13)))</formula>
    </cfRule>
  </conditionalFormatting>
  <conditionalFormatting sqref="P14 A14 T14:X14 BH14:XFD14 G14">
    <cfRule type="containsText" dxfId="5618" priority="6866" operator="containsText" text="PRIORIDAD">
      <formula>NOT(ISERROR(SEARCH("PRIORIDAD",A14)))</formula>
    </cfRule>
  </conditionalFormatting>
  <conditionalFormatting sqref="P14">
    <cfRule type="containsText" dxfId="5617" priority="6862" operator="containsText" text="ENTREGADO">
      <formula>NOT(ISERROR(SEARCH("ENTREGADO",P14)))</formula>
    </cfRule>
  </conditionalFormatting>
  <conditionalFormatting sqref="P15 A15 T15:X15 BH15:XFD15 G15">
    <cfRule type="containsText" dxfId="5616" priority="6777" operator="containsText" text="PRIORIDAD">
      <formula>NOT(ISERROR(SEARCH("PRIORIDAD",A15)))</formula>
    </cfRule>
  </conditionalFormatting>
  <conditionalFormatting sqref="P15">
    <cfRule type="containsText" dxfId="5615" priority="6773" operator="containsText" text="ENTREGADO">
      <formula>NOT(ISERROR(SEARCH("ENTREGADO",P15)))</formula>
    </cfRule>
  </conditionalFormatting>
  <conditionalFormatting sqref="P16 A16 T16:X16 BH16:XFD16 G16">
    <cfRule type="containsText" dxfId="5614" priority="6688" operator="containsText" text="PRIORIDAD">
      <formula>NOT(ISERROR(SEARCH("PRIORIDAD",A16)))</formula>
    </cfRule>
  </conditionalFormatting>
  <conditionalFormatting sqref="P16">
    <cfRule type="containsText" dxfId="5613" priority="6684" operator="containsText" text="ENTREGADO">
      <formula>NOT(ISERROR(SEARCH("ENTREGADO",P16)))</formula>
    </cfRule>
  </conditionalFormatting>
  <conditionalFormatting sqref="P17 A17 T17:X17 BH17:XFD17 G17">
    <cfRule type="containsText" dxfId="5612" priority="6599" operator="containsText" text="PRIORIDAD">
      <formula>NOT(ISERROR(SEARCH("PRIORIDAD",A17)))</formula>
    </cfRule>
  </conditionalFormatting>
  <conditionalFormatting sqref="P17">
    <cfRule type="containsText" dxfId="5611" priority="6595" operator="containsText" text="ENTREGADO">
      <formula>NOT(ISERROR(SEARCH("ENTREGADO",P17)))</formula>
    </cfRule>
  </conditionalFormatting>
  <conditionalFormatting sqref="P18">
    <cfRule type="containsText" dxfId="5610" priority="8559" operator="containsText" text="PRIORIDAD">
      <formula>NOT(ISERROR(SEARCH("PRIORIDAD",P18)))</formula>
    </cfRule>
  </conditionalFormatting>
  <conditionalFormatting sqref="P19">
    <cfRule type="containsText" dxfId="5609" priority="12123" operator="containsText" text="PRIORIDAD">
      <formula>NOT(ISERROR(SEARCH("PRIORIDAD",P19)))</formula>
    </cfRule>
  </conditionalFormatting>
  <conditionalFormatting sqref="P19:P20">
    <cfRule type="containsText" dxfId="5608" priority="10849" operator="containsText" text="ENTREGADO">
      <formula>NOT(ISERROR(SEARCH("ENTREGADO",P19)))</formula>
    </cfRule>
  </conditionalFormatting>
  <conditionalFormatting sqref="P23">
    <cfRule type="containsText" dxfId="5607" priority="5056" operator="containsText" text="PENDIENTE">
      <formula>NOT(ISERROR(SEARCH("PENDIENTE",P23)))</formula>
    </cfRule>
    <cfRule type="containsText" dxfId="5606" priority="5069" operator="containsText" text="PRIORIDAD">
      <formula>NOT(ISERROR(SEARCH("PRIORIDAD",P23)))</formula>
    </cfRule>
    <cfRule type="containsText" dxfId="5605" priority="5070" operator="containsText" text="ENTREGADO">
      <formula>NOT(ISERROR(SEARCH("ENTREGADO",P23)))</formula>
    </cfRule>
  </conditionalFormatting>
  <conditionalFormatting sqref="P27">
    <cfRule type="containsText" dxfId="5604" priority="10503" operator="containsText" text="PRIORIDAD">
      <formula>NOT(ISERROR(SEARCH("PRIORIDAD",P27)))</formula>
    </cfRule>
    <cfRule type="containsText" dxfId="5603" priority="10504" operator="containsText" text="PENDIENTE">
      <formula>NOT(ISERROR(SEARCH("PENDIENTE",P27)))</formula>
    </cfRule>
    <cfRule type="containsText" dxfId="5602" priority="10505" operator="containsText" text="ENTREGADO">
      <formula>NOT(ISERROR(SEARCH("ENTREGADO",P27)))</formula>
    </cfRule>
    <cfRule type="containsText" dxfId="5601" priority="10506" operator="containsText" text="ENTREGADO">
      <formula>NOT(ISERROR(SEARCH("ENTREGADO",P27)))</formula>
    </cfRule>
    <cfRule type="containsText" dxfId="5600" priority="10507" operator="containsText" text="ENTREGADO">
      <formula>NOT(ISERROR(SEARCH("ENTREGADO",P27)))</formula>
    </cfRule>
    <cfRule type="containsText" dxfId="5599" priority="10508" operator="containsText" text="PENDIENTE">
      <formula>NOT(ISERROR(SEARCH("PENDIENTE",P27)))</formula>
    </cfRule>
    <cfRule type="containsText" dxfId="5598" priority="10509" operator="containsText" text="ENTREGADO">
      <formula>NOT(ISERROR(SEARCH("ENTREGADO",P27)))</formula>
    </cfRule>
    <cfRule type="containsText" dxfId="5597" priority="10551" operator="containsText" text="PENDIENTE">
      <formula>NOT(ISERROR(SEARCH("PENDIENTE",P27)))</formula>
    </cfRule>
    <cfRule type="containsText" dxfId="5596" priority="10552" operator="containsText" text="ENTREGADO">
      <formula>NOT(ISERROR(SEARCH("ENTREGADO",P27)))</formula>
    </cfRule>
    <cfRule type="containsText" dxfId="5595" priority="10553" operator="containsText" text="ENTREGADO">
      <formula>NOT(ISERROR(SEARCH("ENTREGADO",P27)))</formula>
    </cfRule>
    <cfRule type="containsText" dxfId="5594" priority="10566" operator="containsText" text="PENDIENTE">
      <formula>NOT(ISERROR(SEARCH("PENDIENTE",P27)))</formula>
    </cfRule>
    <cfRule type="containsText" dxfId="5593" priority="10568" operator="containsText" text="ENTREGADO">
      <formula>NOT(ISERROR(SEARCH("ENTREGADO",P27)))</formula>
    </cfRule>
  </conditionalFormatting>
  <conditionalFormatting sqref="P28">
    <cfRule type="containsText" dxfId="5592" priority="21158" operator="containsText" text="PENDIENTE">
      <formula>NOT(ISERROR(SEARCH("PENDIENTE",P28)))</formula>
    </cfRule>
    <cfRule type="containsText" dxfId="5591" priority="21159" operator="containsText" text="ENTREGADO">
      <formula>NOT(ISERROR(SEARCH("ENTREGADO",P28)))</formula>
    </cfRule>
    <cfRule type="containsText" dxfId="5590" priority="21160" operator="containsText" text="ENTREGADO">
      <formula>NOT(ISERROR(SEARCH("ENTREGADO",P28)))</formula>
    </cfRule>
    <cfRule type="containsText" dxfId="5589" priority="21161" operator="containsText" text="ENTREGADO">
      <formula>NOT(ISERROR(SEARCH("ENTREGADO",P28)))</formula>
    </cfRule>
    <cfRule type="containsText" dxfId="5588" priority="21162" operator="containsText" text="PENDIENTE">
      <formula>NOT(ISERROR(SEARCH("PENDIENTE",P28)))</formula>
    </cfRule>
    <cfRule type="containsText" dxfId="5587" priority="21163" operator="containsText" text="ENTREGADO">
      <formula>NOT(ISERROR(SEARCH("ENTREGADO",P28)))</formula>
    </cfRule>
    <cfRule type="containsText" dxfId="5586" priority="21164" operator="containsText" text="ENTREGADO">
      <formula>NOT(ISERROR(SEARCH("ENTREGADO",P28)))</formula>
    </cfRule>
    <cfRule type="containsText" dxfId="5585" priority="21165" operator="containsText" text="PENDIENTE">
      <formula>NOT(ISERROR(SEARCH("PENDIENTE",P28)))</formula>
    </cfRule>
    <cfRule type="containsText" dxfId="5584" priority="21166" operator="containsText" text="ENTREGADO">
      <formula>NOT(ISERROR(SEARCH("ENTREGADO",P28)))</formula>
    </cfRule>
    <cfRule type="containsText" dxfId="5583" priority="21167" operator="containsText" text="PRIORIDAD">
      <formula>NOT(ISERROR(SEARCH("PRIORIDAD",P28)))</formula>
    </cfRule>
    <cfRule type="containsText" dxfId="5582" priority="21168" operator="containsText" text="PENDIENTE">
      <formula>NOT(ISERROR(SEARCH("PENDIENTE",P28)))</formula>
    </cfRule>
    <cfRule type="containsText" dxfId="5581" priority="21169" operator="containsText" text="ENTREGADO">
      <formula>NOT(ISERROR(SEARCH("ENTREGADO",P28)))</formula>
    </cfRule>
    <cfRule type="containsText" dxfId="5580" priority="21170" operator="containsText" text="ENTREGADO">
      <formula>NOT(ISERROR(SEARCH("ENTREGADO",P28)))</formula>
    </cfRule>
    <cfRule type="containsText" dxfId="5579" priority="21171" operator="containsText" text="ENTREGADO">
      <formula>NOT(ISERROR(SEARCH("ENTREGADO",P28)))</formula>
    </cfRule>
    <cfRule type="containsText" dxfId="5578" priority="21172" operator="containsText" text="PENDIENTE">
      <formula>NOT(ISERROR(SEARCH("PENDIENTE",P28)))</formula>
    </cfRule>
    <cfRule type="containsText" dxfId="5577" priority="21173" operator="containsText" text="ENTREGADO">
      <formula>NOT(ISERROR(SEARCH("ENTREGADO",P28)))</formula>
    </cfRule>
  </conditionalFormatting>
  <conditionalFormatting sqref="P29 T29:X29 BC29 BH29:XFD29 G29:H29 K29:N29">
    <cfRule type="containsText" dxfId="5576" priority="18811" operator="containsText" text="PRIORIDAD">
      <formula>NOT(ISERROR(SEARCH("PRIORIDAD",G29)))</formula>
    </cfRule>
  </conditionalFormatting>
  <conditionalFormatting sqref="P29">
    <cfRule type="containsText" dxfId="5575" priority="18784" operator="containsText" text="PRIORIDAD">
      <formula>NOT(ISERROR(SEARCH("PRIORIDAD",P29)))</formula>
    </cfRule>
    <cfRule type="containsText" dxfId="5574" priority="18785" operator="containsText" text="PENDIENTE">
      <formula>NOT(ISERROR(SEARCH("PENDIENTE",P29)))</formula>
    </cfRule>
    <cfRule type="containsText" dxfId="5573" priority="18786" operator="containsText" text="ENTREGADO">
      <formula>NOT(ISERROR(SEARCH("ENTREGADO",P29)))</formula>
    </cfRule>
    <cfRule type="containsText" dxfId="5572" priority="18787" operator="containsText" text="ENTREGADO">
      <formula>NOT(ISERROR(SEARCH("ENTREGADO",P29)))</formula>
    </cfRule>
    <cfRule type="containsText" dxfId="5571" priority="18788" operator="containsText" text="ENTREGADO">
      <formula>NOT(ISERROR(SEARCH("ENTREGADO",P29)))</formula>
    </cfRule>
    <cfRule type="containsText" dxfId="5570" priority="18789" operator="containsText" text="PENDIENTE">
      <formula>NOT(ISERROR(SEARCH("PENDIENTE",P29)))</formula>
    </cfRule>
    <cfRule type="containsText" dxfId="5569" priority="18790" operator="containsText" text="ENTREGADO">
      <formula>NOT(ISERROR(SEARCH("ENTREGADO",P29)))</formula>
    </cfRule>
    <cfRule type="containsText" dxfId="5568" priority="18798" operator="containsText" text="ENTREGADO">
      <formula>NOT(ISERROR(SEARCH("ENTREGADO",P29)))</formula>
    </cfRule>
    <cfRule type="containsText" dxfId="5567" priority="18800" operator="containsText" text="PENDIENTE">
      <formula>NOT(ISERROR(SEARCH("PENDIENTE",P29)))</formula>
    </cfRule>
    <cfRule type="containsText" dxfId="5566" priority="18832" operator="containsText" text="PENDIENTE">
      <formula>NOT(ISERROR(SEARCH("PENDIENTE",P29)))</formula>
    </cfRule>
    <cfRule type="containsText" dxfId="5565" priority="18833" operator="containsText" text="ENTREGADO">
      <formula>NOT(ISERROR(SEARCH("ENTREGADO",P29)))</formula>
    </cfRule>
    <cfRule type="containsText" dxfId="5564" priority="18834" operator="containsText" text="ENTREGADO">
      <formula>NOT(ISERROR(SEARCH("ENTREGADO",P29)))</formula>
    </cfRule>
    <cfRule type="containsText" dxfId="5563" priority="18847" operator="containsText" text="PENDIENTE">
      <formula>NOT(ISERROR(SEARCH("PENDIENTE",P29)))</formula>
    </cfRule>
    <cfRule type="containsText" dxfId="5562" priority="18849" operator="containsText" text="ENTREGADO">
      <formula>NOT(ISERROR(SEARCH("ENTREGADO",P29)))</formula>
    </cfRule>
  </conditionalFormatting>
  <conditionalFormatting sqref="P29:P30">
    <cfRule type="containsText" dxfId="5561" priority="17264" operator="containsText" text="ENTREGADO">
      <formula>NOT(ISERROR(SEARCH("ENTREGADO",P29)))</formula>
    </cfRule>
  </conditionalFormatting>
  <conditionalFormatting sqref="P30">
    <cfRule type="containsText" dxfId="5560" priority="17199" operator="containsText" text="PRIORIDAD">
      <formula>NOT(ISERROR(SEARCH("PRIORIDAD",P30)))</formula>
    </cfRule>
    <cfRule type="containsText" dxfId="5559" priority="17200" operator="containsText" text="PENDIENTE">
      <formula>NOT(ISERROR(SEARCH("PENDIENTE",P30)))</formula>
    </cfRule>
    <cfRule type="containsText" dxfId="5558" priority="17201" operator="containsText" text="ENTREGADO">
      <formula>NOT(ISERROR(SEARCH("ENTREGADO",P30)))</formula>
    </cfRule>
    <cfRule type="containsText" dxfId="5557" priority="17202" operator="containsText" text="ENTREGADO">
      <formula>NOT(ISERROR(SEARCH("ENTREGADO",P30)))</formula>
    </cfRule>
    <cfRule type="containsText" dxfId="5556" priority="17203" operator="containsText" text="ENTREGADO">
      <formula>NOT(ISERROR(SEARCH("ENTREGADO",P30)))</formula>
    </cfRule>
    <cfRule type="containsText" dxfId="5555" priority="17204" operator="containsText" text="PENDIENTE">
      <formula>NOT(ISERROR(SEARCH("PENDIENTE",P30)))</formula>
    </cfRule>
    <cfRule type="containsText" dxfId="5554" priority="17205" operator="containsText" text="ENTREGADO">
      <formula>NOT(ISERROR(SEARCH("ENTREGADO",P30)))</formula>
    </cfRule>
    <cfRule type="containsText" dxfId="5553" priority="17213" operator="containsText" text="ENTREGADO">
      <formula>NOT(ISERROR(SEARCH("ENTREGADO",P30)))</formula>
    </cfRule>
    <cfRule type="containsText" dxfId="5552" priority="17215" operator="containsText" text="PENDIENTE">
      <formula>NOT(ISERROR(SEARCH("PENDIENTE",P30)))</formula>
    </cfRule>
    <cfRule type="containsText" dxfId="5551" priority="17247" operator="containsText" text="PENDIENTE">
      <formula>NOT(ISERROR(SEARCH("PENDIENTE",P30)))</formula>
    </cfRule>
    <cfRule type="containsText" dxfId="5550" priority="17248" operator="containsText" text="ENTREGADO">
      <formula>NOT(ISERROR(SEARCH("ENTREGADO",P30)))</formula>
    </cfRule>
    <cfRule type="containsText" dxfId="5549" priority="17249" operator="containsText" text="ENTREGADO">
      <formula>NOT(ISERROR(SEARCH("ENTREGADO",P30)))</formula>
    </cfRule>
    <cfRule type="containsText" dxfId="5548" priority="17262" operator="containsText" text="PENDIENTE">
      <formula>NOT(ISERROR(SEARCH("PENDIENTE",P30)))</formula>
    </cfRule>
  </conditionalFormatting>
  <conditionalFormatting sqref="P30:P32">
    <cfRule type="containsText" dxfId="5547" priority="15616" operator="containsText" text="ENTREGADO">
      <formula>NOT(ISERROR(SEARCH("ENTREGADO",P30)))</formula>
    </cfRule>
  </conditionalFormatting>
  <conditionalFormatting sqref="P31">
    <cfRule type="containsText" dxfId="5546" priority="15615" operator="containsText" text="ENTREGADO">
      <formula>NOT(ISERROR(SEARCH("ENTREGADO",P31)))</formula>
    </cfRule>
  </conditionalFormatting>
  <conditionalFormatting sqref="P32">
    <cfRule type="containsText" dxfId="5545" priority="18080" operator="containsText" text="PRIORIDAD">
      <formula>NOT(ISERROR(SEARCH("PRIORIDAD",P32)))</formula>
    </cfRule>
    <cfRule type="containsText" dxfId="5544" priority="18081" operator="containsText" text="PENDIENTE">
      <formula>NOT(ISERROR(SEARCH("PENDIENTE",P32)))</formula>
    </cfRule>
    <cfRule type="containsText" dxfId="5543" priority="18082" operator="containsText" text="ENTREGADO">
      <formula>NOT(ISERROR(SEARCH("ENTREGADO",P32)))</formula>
    </cfRule>
    <cfRule type="containsText" dxfId="5542" priority="18083" operator="containsText" text="ENTREGADO">
      <formula>NOT(ISERROR(SEARCH("ENTREGADO",P32)))</formula>
    </cfRule>
    <cfRule type="containsText" dxfId="5541" priority="18084" operator="containsText" text="ENTREGADO">
      <formula>NOT(ISERROR(SEARCH("ENTREGADO",P32)))</formula>
    </cfRule>
    <cfRule type="containsText" dxfId="5540" priority="18085" operator="containsText" text="PENDIENTE">
      <formula>NOT(ISERROR(SEARCH("PENDIENTE",P32)))</formula>
    </cfRule>
    <cfRule type="containsText" dxfId="5539" priority="18086" operator="containsText" text="ENTREGADO">
      <formula>NOT(ISERROR(SEARCH("ENTREGADO",P32)))</formula>
    </cfRule>
    <cfRule type="containsText" dxfId="5538" priority="18094" operator="containsText" text="ENTREGADO">
      <formula>NOT(ISERROR(SEARCH("ENTREGADO",P32)))</formula>
    </cfRule>
    <cfRule type="containsText" dxfId="5537" priority="18096" operator="containsText" text="PENDIENTE">
      <formula>NOT(ISERROR(SEARCH("PENDIENTE",P32)))</formula>
    </cfRule>
    <cfRule type="containsText" dxfId="5536" priority="18128" operator="containsText" text="PENDIENTE">
      <formula>NOT(ISERROR(SEARCH("PENDIENTE",P32)))</formula>
    </cfRule>
    <cfRule type="containsText" dxfId="5535" priority="18129" operator="containsText" text="ENTREGADO">
      <formula>NOT(ISERROR(SEARCH("ENTREGADO",P32)))</formula>
    </cfRule>
    <cfRule type="containsText" dxfId="5534" priority="18130" operator="containsText" text="ENTREGADO">
      <formula>NOT(ISERROR(SEARCH("ENTREGADO",P32)))</formula>
    </cfRule>
    <cfRule type="containsText" dxfId="5533" priority="18143" operator="containsText" text="PENDIENTE">
      <formula>NOT(ISERROR(SEARCH("PENDIENTE",P32)))</formula>
    </cfRule>
  </conditionalFormatting>
  <conditionalFormatting sqref="P34 T34:X34 BC34 BH34:XFD34 G34:H34 J34:N38">
    <cfRule type="containsText" dxfId="5532" priority="18459" operator="containsText" text="PRIORIDAD">
      <formula>NOT(ISERROR(SEARCH("PRIORIDAD",G34)))</formula>
    </cfRule>
  </conditionalFormatting>
  <conditionalFormatting sqref="P34">
    <cfRule type="containsText" dxfId="5531" priority="18432" operator="containsText" text="PRIORIDAD">
      <formula>NOT(ISERROR(SEARCH("PRIORIDAD",P34)))</formula>
    </cfRule>
    <cfRule type="containsText" dxfId="5530" priority="18433" operator="containsText" text="PENDIENTE">
      <formula>NOT(ISERROR(SEARCH("PENDIENTE",P34)))</formula>
    </cfRule>
    <cfRule type="containsText" dxfId="5529" priority="18434" operator="containsText" text="ENTREGADO">
      <formula>NOT(ISERROR(SEARCH("ENTREGADO",P34)))</formula>
    </cfRule>
    <cfRule type="containsText" dxfId="5528" priority="18435" operator="containsText" text="ENTREGADO">
      <formula>NOT(ISERROR(SEARCH("ENTREGADO",P34)))</formula>
    </cfRule>
    <cfRule type="containsText" dxfId="5527" priority="18436" operator="containsText" text="ENTREGADO">
      <formula>NOT(ISERROR(SEARCH("ENTREGADO",P34)))</formula>
    </cfRule>
    <cfRule type="containsText" dxfId="5526" priority="18437" operator="containsText" text="PENDIENTE">
      <formula>NOT(ISERROR(SEARCH("PENDIENTE",P34)))</formula>
    </cfRule>
    <cfRule type="containsText" dxfId="5525" priority="18438" operator="containsText" text="ENTREGADO">
      <formula>NOT(ISERROR(SEARCH("ENTREGADO",P34)))</formula>
    </cfRule>
    <cfRule type="containsText" dxfId="5524" priority="18446" operator="containsText" text="ENTREGADO">
      <formula>NOT(ISERROR(SEARCH("ENTREGADO",P34)))</formula>
    </cfRule>
    <cfRule type="containsText" dxfId="5523" priority="18448" operator="containsText" text="PENDIENTE">
      <formula>NOT(ISERROR(SEARCH("PENDIENTE",P34)))</formula>
    </cfRule>
    <cfRule type="containsText" dxfId="5522" priority="18480" operator="containsText" text="PENDIENTE">
      <formula>NOT(ISERROR(SEARCH("PENDIENTE",P34)))</formula>
    </cfRule>
    <cfRule type="containsText" dxfId="5521" priority="18481" operator="containsText" text="ENTREGADO">
      <formula>NOT(ISERROR(SEARCH("ENTREGADO",P34)))</formula>
    </cfRule>
    <cfRule type="containsText" dxfId="5520" priority="18482" operator="containsText" text="ENTREGADO">
      <formula>NOT(ISERROR(SEARCH("ENTREGADO",P34)))</formula>
    </cfRule>
    <cfRule type="containsText" dxfId="5519" priority="18497" operator="containsText" text="ENTREGADO">
      <formula>NOT(ISERROR(SEARCH("ENTREGADO",P34)))</formula>
    </cfRule>
  </conditionalFormatting>
  <conditionalFormatting sqref="P35">
    <cfRule type="containsText" dxfId="5518" priority="15467" operator="containsText" text="PENDIENTE">
      <formula>NOT(ISERROR(SEARCH("PENDIENTE",P35)))</formula>
    </cfRule>
    <cfRule type="containsText" dxfId="5517" priority="15468" operator="containsText" text="ENTREGADO">
      <formula>NOT(ISERROR(SEARCH("ENTREGADO",P35)))</formula>
    </cfRule>
    <cfRule type="containsText" dxfId="5516" priority="15470" operator="containsText" text="ENTREGADO">
      <formula>NOT(ISERROR(SEARCH("ENTREGADO",P35)))</formula>
    </cfRule>
  </conditionalFormatting>
  <conditionalFormatting sqref="P35:P36">
    <cfRule type="containsText" dxfId="5515" priority="15350" operator="containsText" text="ENTREGADO">
      <formula>NOT(ISERROR(SEARCH("ENTREGADO",P35)))</formula>
    </cfRule>
  </conditionalFormatting>
  <conditionalFormatting sqref="P35:P38 BC35:BC38 BH35:XFD38 G40:H40 J40:N40 T40:X40 BH49:XFD52 BH40:XFD44 BC40 P40">
    <cfRule type="containsText" dxfId="5514" priority="5465" operator="containsText" text="PRIORIDAD">
      <formula>NOT(ISERROR(SEARCH("PRIORIDAD",G35)))</formula>
    </cfRule>
  </conditionalFormatting>
  <conditionalFormatting sqref="P36">
    <cfRule type="containsText" dxfId="5513" priority="15347" operator="containsText" text="PENDIENTE">
      <formula>NOT(ISERROR(SEARCH("PENDIENTE",P36)))</formula>
    </cfRule>
    <cfRule type="containsText" dxfId="5512" priority="15348" operator="containsText" text="ENTREGADO">
      <formula>NOT(ISERROR(SEARCH("ENTREGADO",P36)))</formula>
    </cfRule>
  </conditionalFormatting>
  <conditionalFormatting sqref="P36:P37">
    <cfRule type="containsText" dxfId="5511" priority="13931" operator="containsText" text="ENTREGADO">
      <formula>NOT(ISERROR(SEARCH("ENTREGADO",P36)))</formula>
    </cfRule>
  </conditionalFormatting>
  <conditionalFormatting sqref="P37">
    <cfRule type="containsText" dxfId="5510" priority="13928" operator="containsText" text="PENDIENTE">
      <formula>NOT(ISERROR(SEARCH("PENDIENTE",P37)))</formula>
    </cfRule>
    <cfRule type="containsText" dxfId="5509" priority="13929" operator="containsText" text="ENTREGADO">
      <formula>NOT(ISERROR(SEARCH("ENTREGADO",P37)))</formula>
    </cfRule>
  </conditionalFormatting>
  <conditionalFormatting sqref="P37:P38">
    <cfRule type="containsText" dxfId="5508" priority="13787" operator="containsText" text="ENTREGADO">
      <formula>NOT(ISERROR(SEARCH("ENTREGADO",P37)))</formula>
    </cfRule>
  </conditionalFormatting>
  <conditionalFormatting sqref="P38">
    <cfRule type="containsText" dxfId="5507" priority="4069" operator="containsText" text="PENDIENTE">
      <formula>NOT(ISERROR(SEARCH("PENDIENTE",P38)))</formula>
    </cfRule>
    <cfRule type="containsText" dxfId="5506" priority="4070" operator="containsText" text="ENTREGADO">
      <formula>NOT(ISERROR(SEARCH("ENTREGADO",P38)))</formula>
    </cfRule>
    <cfRule type="containsText" dxfId="5505" priority="4071" operator="containsText" text="ENTREGADO">
      <formula>NOT(ISERROR(SEARCH("ENTREGADO",P38)))</formula>
    </cfRule>
    <cfRule type="containsText" dxfId="5504" priority="4072" operator="containsText" text="ENTREGADO">
      <formula>NOT(ISERROR(SEARCH("ENTREGADO",P38)))</formula>
    </cfRule>
    <cfRule type="containsText" dxfId="5503" priority="13781" operator="containsText" text="ENTREGADO">
      <formula>NOT(ISERROR(SEARCH("ENTREGADO",P38)))</formula>
    </cfRule>
    <cfRule type="containsText" dxfId="5502" priority="13784" operator="containsText" text="PENDIENTE">
      <formula>NOT(ISERROR(SEARCH("PENDIENTE",P38)))</formula>
    </cfRule>
    <cfRule type="containsText" dxfId="5501" priority="13785" operator="containsText" text="ENTREGADO">
      <formula>NOT(ISERROR(SEARCH("ENTREGADO",P38)))</formula>
    </cfRule>
    <cfRule type="containsText" dxfId="5500" priority="13786" operator="containsText" text="ENTREGADO">
      <formula>NOT(ISERROR(SEARCH("ENTREGADO",P38)))</formula>
    </cfRule>
  </conditionalFormatting>
  <conditionalFormatting sqref="P40 BH40:XFD40">
    <cfRule type="containsText" dxfId="5499" priority="5457" operator="containsText" text="PENDIENTE">
      <formula>NOT(ISERROR(SEARCH("PENDIENTE",P40)))</formula>
    </cfRule>
  </conditionalFormatting>
  <conditionalFormatting sqref="P40">
    <cfRule type="containsText" dxfId="5498" priority="5443" operator="containsText" text="PRIORIDAD">
      <formula>NOT(ISERROR(SEARCH("PRIORIDAD",P40)))</formula>
    </cfRule>
    <cfRule type="containsText" dxfId="5497" priority="5444" operator="containsText" text="PENDIENTE">
      <formula>NOT(ISERROR(SEARCH("PENDIENTE",P40)))</formula>
    </cfRule>
    <cfRule type="containsText" dxfId="5496" priority="5445" operator="containsText" text="ENTREGADO">
      <formula>NOT(ISERROR(SEARCH("ENTREGADO",P40)))</formula>
    </cfRule>
    <cfRule type="containsText" dxfId="5495" priority="5446" operator="containsText" text="ENTREGADO">
      <formula>NOT(ISERROR(SEARCH("ENTREGADO",P40)))</formula>
    </cfRule>
    <cfRule type="containsText" dxfId="5494" priority="5447" operator="containsText" text="ENTREGADO">
      <formula>NOT(ISERROR(SEARCH("ENTREGADO",P40)))</formula>
    </cfRule>
    <cfRule type="containsText" dxfId="5493" priority="5448" operator="containsText" text="PENDIENTE">
      <formula>NOT(ISERROR(SEARCH("PENDIENTE",P40)))</formula>
    </cfRule>
    <cfRule type="containsText" dxfId="5492" priority="5449" operator="containsText" text="ENTREGADO">
      <formula>NOT(ISERROR(SEARCH("ENTREGADO",P40)))</formula>
    </cfRule>
    <cfRule type="containsText" dxfId="5491" priority="5455" operator="containsText" text="ENTREGADO">
      <formula>NOT(ISERROR(SEARCH("ENTREGADO",P40)))</formula>
    </cfRule>
    <cfRule type="containsText" dxfId="5490" priority="5484" operator="containsText" text="PENDIENTE">
      <formula>NOT(ISERROR(SEARCH("PENDIENTE",P40)))</formula>
    </cfRule>
    <cfRule type="containsText" dxfId="5489" priority="5485" operator="containsText" text="ENTREGADO">
      <formula>NOT(ISERROR(SEARCH("ENTREGADO",P40)))</formula>
    </cfRule>
    <cfRule type="containsText" dxfId="5488" priority="5486" operator="containsText" text="ENTREGADO">
      <formula>NOT(ISERROR(SEARCH("ENTREGADO",P40)))</formula>
    </cfRule>
    <cfRule type="containsText" dxfId="5487" priority="5499" operator="containsText" text="ENTREGADO">
      <formula>NOT(ISERROR(SEARCH("ENTREGADO",P40)))</formula>
    </cfRule>
  </conditionalFormatting>
  <conditionalFormatting sqref="P41:P43">
    <cfRule type="containsText" dxfId="5486" priority="11007" operator="containsText" text="ENTREGADO">
      <formula>NOT(ISERROR(SEARCH("ENTREGADO",P41)))</formula>
    </cfRule>
    <cfRule type="containsText" dxfId="5485" priority="11008" operator="containsText" text="ENTREGADO">
      <formula>NOT(ISERROR(SEARCH("ENTREGADO",P41)))</formula>
    </cfRule>
    <cfRule type="containsText" dxfId="5484" priority="11009" operator="containsText" text="ENTREGADO">
      <formula>NOT(ISERROR(SEARCH("ENTREGADO",P41)))</formula>
    </cfRule>
  </conditionalFormatting>
  <conditionalFormatting sqref="P44">
    <cfRule type="containsText" dxfId="5483" priority="9862" operator="containsText" text="ENTREGADO">
      <formula>NOT(ISERROR(SEARCH("ENTREGADO",P44)))</formula>
    </cfRule>
    <cfRule type="containsText" dxfId="5482" priority="9863" operator="containsText" text="ENTREGADO">
      <formula>NOT(ISERROR(SEARCH("ENTREGADO",P44)))</formula>
    </cfRule>
  </conditionalFormatting>
  <conditionalFormatting sqref="P49">
    <cfRule type="containsText" dxfId="5481" priority="7381" operator="containsText" text="ENTREGADO">
      <formula>NOT(ISERROR(SEARCH("ENTREGADO",P49)))</formula>
    </cfRule>
    <cfRule type="containsText" dxfId="5480" priority="7382" operator="containsText" text="ENTREGADO">
      <formula>NOT(ISERROR(SEARCH("ENTREGADO",P49)))</formula>
    </cfRule>
  </conditionalFormatting>
  <conditionalFormatting sqref="P50">
    <cfRule type="containsText" dxfId="5479" priority="5269" operator="containsText" text="ENTREGADO">
      <formula>NOT(ISERROR(SEARCH("ENTREGADO",P50)))</formula>
    </cfRule>
    <cfRule type="containsText" dxfId="5478" priority="5271" operator="containsText" text="ENTREGADO">
      <formula>NOT(ISERROR(SEARCH("ENTREGADO",P50)))</formula>
    </cfRule>
    <cfRule type="containsText" dxfId="5477" priority="5272" operator="containsText" text="ENTREGADO">
      <formula>NOT(ISERROR(SEARCH("ENTREGADO",P50)))</formula>
    </cfRule>
  </conditionalFormatting>
  <conditionalFormatting sqref="P51 R25:R26">
    <cfRule type="containsText" dxfId="5476" priority="9580" operator="containsText" text="ENTREGADO">
      <formula>NOT(ISERROR(SEARCH("ENTREGADO",P25)))</formula>
    </cfRule>
  </conditionalFormatting>
  <conditionalFormatting sqref="P51">
    <cfRule type="containsText" dxfId="5475" priority="9582" operator="containsText" text="ENTREGADO">
      <formula>NOT(ISERROR(SEARCH("ENTREGADO",P51)))</formula>
    </cfRule>
  </conditionalFormatting>
  <conditionalFormatting sqref="P52">
    <cfRule type="containsText" dxfId="5474" priority="7478" operator="containsText" text="ENTREGADO">
      <formula>NOT(ISERROR(SEARCH("ENTREGADO",P52)))</formula>
    </cfRule>
    <cfRule type="containsText" dxfId="5473" priority="7480" operator="containsText" text="ENTREGADO">
      <formula>NOT(ISERROR(SEARCH("ENTREGADO",P52)))</formula>
    </cfRule>
    <cfRule type="containsText" dxfId="5472" priority="7481" operator="containsText" text="ENTREGADO">
      <formula>NOT(ISERROR(SEARCH("ENTREGADO",P52)))</formula>
    </cfRule>
  </conditionalFormatting>
  <conditionalFormatting sqref="P53">
    <cfRule type="containsText" dxfId="5471" priority="5161" operator="containsText" text="ENTREGADO">
      <formula>NOT(ISERROR(SEARCH("ENTREGADO",P53)))</formula>
    </cfRule>
    <cfRule type="containsText" dxfId="5470" priority="5163" operator="containsText" text="ENTREGADO">
      <formula>NOT(ISERROR(SEARCH("ENTREGADO",P53)))</formula>
    </cfRule>
    <cfRule type="containsText" dxfId="5469" priority="5164" operator="containsText" text="ENTREGADO">
      <formula>NOT(ISERROR(SEARCH("ENTREGADO",P53)))</formula>
    </cfRule>
  </conditionalFormatting>
  <conditionalFormatting sqref="P54">
    <cfRule type="containsText" dxfId="5468" priority="7474" operator="containsText" text="ENTREGADO">
      <formula>NOT(ISERROR(SEARCH("ENTREGADO",P54)))</formula>
    </cfRule>
    <cfRule type="containsText" dxfId="5467" priority="7475" operator="containsText" text="ENTREGADO">
      <formula>NOT(ISERROR(SEARCH("ENTREGADO",P54)))</formula>
    </cfRule>
  </conditionalFormatting>
  <conditionalFormatting sqref="P54:P55">
    <cfRule type="containsText" dxfId="5466" priority="7248" operator="containsText" text="PRIORIDAD">
      <formula>NOT(ISERROR(SEARCH("PRIORIDAD",P54)))</formula>
    </cfRule>
    <cfRule type="containsText" dxfId="5465" priority="7253" operator="containsText" text="ENTREGADO">
      <formula>NOT(ISERROR(SEARCH("ENTREGADO",P54)))</formula>
    </cfRule>
  </conditionalFormatting>
  <conditionalFormatting sqref="P55">
    <cfRule type="containsText" dxfId="5464" priority="7249" operator="containsText" text="ENTREGADO">
      <formula>NOT(ISERROR(SEARCH("ENTREGADO",P55)))</formula>
    </cfRule>
    <cfRule type="containsText" dxfId="5463" priority="7251" operator="containsText" text="ENTREGADO">
      <formula>NOT(ISERROR(SEARCH("ENTREGADO",P55)))</formula>
    </cfRule>
    <cfRule type="containsText" dxfId="5462" priority="7252" operator="containsText" text="ENTREGADO">
      <formula>NOT(ISERROR(SEARCH("ENTREGADO",P55)))</formula>
    </cfRule>
  </conditionalFormatting>
  <conditionalFormatting sqref="P66">
    <cfRule type="containsText" dxfId="5461" priority="7971" operator="containsText" text="PENDIENTE">
      <formula>NOT(ISERROR(SEARCH("PENDIENTE",P66)))</formula>
    </cfRule>
    <cfRule type="containsText" dxfId="5460" priority="7972" operator="containsText" text="ENTREGADO">
      <formula>NOT(ISERROR(SEARCH("ENTREGADO",P66)))</formula>
    </cfRule>
    <cfRule type="containsText" dxfId="5459" priority="7973" operator="containsText" text="ENTREGADO">
      <formula>NOT(ISERROR(SEARCH("ENTREGADO",P66)))</formula>
    </cfRule>
  </conditionalFormatting>
  <conditionalFormatting sqref="P67">
    <cfRule type="containsText" dxfId="5458" priority="4890" operator="containsText" text="PENDIENTE">
      <formula>NOT(ISERROR(SEARCH("PENDIENTE",P67)))</formula>
    </cfRule>
    <cfRule type="containsText" dxfId="5457" priority="4891" operator="containsText" text="ENTREGADO">
      <formula>NOT(ISERROR(SEARCH("ENTREGADO",P67)))</formula>
    </cfRule>
    <cfRule type="containsText" dxfId="5456" priority="4892" operator="containsText" text="ENTREGADO">
      <formula>NOT(ISERROR(SEARCH("ENTREGADO",P67)))</formula>
    </cfRule>
    <cfRule type="containsText" dxfId="5455" priority="4893" operator="containsText" text="ENTREGADO">
      <formula>NOT(ISERROR(SEARCH("ENTREGADO",P67)))</formula>
    </cfRule>
  </conditionalFormatting>
  <conditionalFormatting sqref="P68">
    <cfRule type="containsText" dxfId="5454" priority="4763" operator="containsText" text="PENDIENTE">
      <formula>NOT(ISERROR(SEARCH("PENDIENTE",P68)))</formula>
    </cfRule>
    <cfRule type="containsText" dxfId="5453" priority="4764" operator="containsText" text="ENTREGADO">
      <formula>NOT(ISERROR(SEARCH("ENTREGADO",P68)))</formula>
    </cfRule>
    <cfRule type="containsText" dxfId="5452" priority="4765" operator="containsText" text="ENTREGADO">
      <formula>NOT(ISERROR(SEARCH("ENTREGADO",P68)))</formula>
    </cfRule>
    <cfRule type="containsText" dxfId="5451" priority="4766" operator="containsText" text="ENTREGADO">
      <formula>NOT(ISERROR(SEARCH("ENTREGADO",P68)))</formula>
    </cfRule>
  </conditionalFormatting>
  <conditionalFormatting sqref="P70">
    <cfRule type="containsText" dxfId="5450" priority="3036" operator="containsText" text="ENTREGADO">
      <formula>NOT(ISERROR(SEARCH("ENTREGADO",P70)))</formula>
    </cfRule>
    <cfRule type="containsText" dxfId="5449" priority="3038" operator="containsText" text="ENTREGADO">
      <formula>NOT(ISERROR(SEARCH("ENTREGADO",P70)))</formula>
    </cfRule>
    <cfRule type="containsText" dxfId="5448" priority="3039" operator="containsText" text="ENTREGADO">
      <formula>NOT(ISERROR(SEARCH("ENTREGADO",P70)))</formula>
    </cfRule>
    <cfRule type="containsText" dxfId="5447" priority="3040" operator="containsText" text="ENTREGADO">
      <formula>NOT(ISERROR(SEARCH("ENTREGADO",P70)))</formula>
    </cfRule>
  </conditionalFormatting>
  <conditionalFormatting sqref="P11:Q11">
    <cfRule type="containsText" dxfId="5446" priority="6309" operator="containsText" text="PENDIENTE">
      <formula>NOT(ISERROR(SEARCH("PENDIENTE",P11)))</formula>
    </cfRule>
  </conditionalFormatting>
  <conditionalFormatting sqref="P22:Q22">
    <cfRule type="containsText" dxfId="5445" priority="8901" operator="containsText" text="PRIORIDAD">
      <formula>NOT(ISERROR(SEARCH("PRIORIDAD",P22)))</formula>
    </cfRule>
  </conditionalFormatting>
  <conditionalFormatting sqref="P23:Q23">
    <cfRule type="containsText" dxfId="5444" priority="5062" operator="containsText" text="ENTREGADO">
      <formula>NOT(ISERROR(SEARCH("ENTREGADO",P23)))</formula>
    </cfRule>
  </conditionalFormatting>
  <conditionalFormatting sqref="P31:Q31">
    <cfRule type="containsText" dxfId="5443" priority="6211" operator="containsText" text="PRIORIDAD">
      <formula>NOT(ISERROR(SEARCH("PRIORIDAD",P31)))</formula>
    </cfRule>
    <cfRule type="containsText" dxfId="5442" priority="6212" operator="containsText" text="ENTREGADO">
      <formula>NOT(ISERROR(SEARCH("ENTREGADO",P31)))</formula>
    </cfRule>
  </conditionalFormatting>
  <conditionalFormatting sqref="P41:Q43">
    <cfRule type="containsText" dxfId="5441" priority="10997" operator="containsText" text="PENDIENTE">
      <formula>NOT(ISERROR(SEARCH("PENDIENTE",P41)))</formula>
    </cfRule>
  </conditionalFormatting>
  <conditionalFormatting sqref="P44:Q44">
    <cfRule type="containsText" dxfId="5440" priority="9074" operator="containsText" text="PRIORIDAD">
      <formula>NOT(ISERROR(SEARCH("PRIORIDAD",P44)))</formula>
    </cfRule>
    <cfRule type="containsText" dxfId="5439" priority="9075" operator="containsText" text="ENTREGADO">
      <formula>NOT(ISERROR(SEARCH("ENTREGADO",P44)))</formula>
    </cfRule>
  </conditionalFormatting>
  <conditionalFormatting sqref="P49:Q49">
    <cfRule type="containsText" dxfId="5438" priority="7353" operator="containsText" text="PRIORIDAD">
      <formula>NOT(ISERROR(SEARCH("PRIORIDAD",P49)))</formula>
    </cfRule>
    <cfRule type="containsText" dxfId="5437" priority="7354" operator="containsText" text="ENTREGADO">
      <formula>NOT(ISERROR(SEARCH("ENTREGADO",P49)))</formula>
    </cfRule>
  </conditionalFormatting>
  <conditionalFormatting sqref="P50:Q50">
    <cfRule type="containsText" dxfId="5436" priority="5268" operator="containsText" text="PRIORIDAD">
      <formula>NOT(ISERROR(SEARCH("PRIORIDAD",P50)))</formula>
    </cfRule>
    <cfRule type="containsText" dxfId="5435" priority="5273" operator="containsText" text="ENTREGADO">
      <formula>NOT(ISERROR(SEARCH("ENTREGADO",P50)))</formula>
    </cfRule>
  </conditionalFormatting>
  <conditionalFormatting sqref="P51:Q51">
    <cfRule type="containsText" dxfId="5434" priority="9067" operator="containsText" text="PRIORIDAD">
      <formula>NOT(ISERROR(SEARCH("PRIORIDAD",P51)))</formula>
    </cfRule>
    <cfRule type="containsText" dxfId="5433" priority="9068" operator="containsText" text="ENTREGADO">
      <formula>NOT(ISERROR(SEARCH("ENTREGADO",P51)))</formula>
    </cfRule>
    <cfRule type="containsText" dxfId="5432" priority="9069" operator="containsText" text="PENDIENTE">
      <formula>NOT(ISERROR(SEARCH("PENDIENTE",P51)))</formula>
    </cfRule>
  </conditionalFormatting>
  <conditionalFormatting sqref="P52:Q52">
    <cfRule type="containsText" dxfId="5431" priority="7477" operator="containsText" text="PRIORIDAD">
      <formula>NOT(ISERROR(SEARCH("PRIORIDAD",P52)))</formula>
    </cfRule>
  </conditionalFormatting>
  <conditionalFormatting sqref="P53:Q53">
    <cfRule type="containsText" dxfId="5430" priority="5160" operator="containsText" text="PRIORIDAD">
      <formula>NOT(ISERROR(SEARCH("PRIORIDAD",P53)))</formula>
    </cfRule>
  </conditionalFormatting>
  <conditionalFormatting sqref="P40:R40">
    <cfRule type="containsText" dxfId="5429" priority="5291" operator="containsText" text="ENTREGADO">
      <formula>NOT(ISERROR(SEARCH("ENTREGADO",P40)))</formula>
    </cfRule>
  </conditionalFormatting>
  <conditionalFormatting sqref="Q3">
    <cfRule type="containsText" dxfId="5428" priority="10181" operator="containsText" text="PRIORIDAD">
      <formula>NOT(ISERROR(SEARCH("PRIORIDAD",Q3)))</formula>
    </cfRule>
    <cfRule type="containsText" dxfId="5427" priority="10182" operator="containsText" text="ENTREGADO">
      <formula>NOT(ISERROR(SEARCH("ENTREGADO",Q3)))</formula>
    </cfRule>
    <cfRule type="containsText" dxfId="5426" priority="10183" operator="containsText" text="PRIORIDAD">
      <formula>NOT(ISERROR(SEARCH("PRIORIDAD",Q3)))</formula>
    </cfRule>
    <cfRule type="containsText" dxfId="5425" priority="10184" operator="containsText" text="ENTREGADO">
      <formula>NOT(ISERROR(SEARCH("ENTREGADO",Q3)))</formula>
    </cfRule>
    <cfRule type="containsText" dxfId="5424" priority="10185" operator="containsText" text="PRIORIDAD">
      <formula>NOT(ISERROR(SEARCH("PRIORIDAD",Q3)))</formula>
    </cfRule>
    <cfRule type="containsText" dxfId="5423" priority="10186" operator="containsText" text="ENTREGADO">
      <formula>NOT(ISERROR(SEARCH("ENTREGADO",Q3)))</formula>
    </cfRule>
  </conditionalFormatting>
  <conditionalFormatting sqref="Q3:Q4">
    <cfRule type="containsText" dxfId="5422" priority="10134" operator="containsText" text="PRIORIDAD">
      <formula>NOT(ISERROR(SEARCH("PRIORIDAD",Q3)))</formula>
    </cfRule>
    <cfRule type="containsText" dxfId="5421" priority="10135" operator="containsText" text="ENTREGADO">
      <formula>NOT(ISERROR(SEARCH("ENTREGADO",Q3)))</formula>
    </cfRule>
  </conditionalFormatting>
  <conditionalFormatting sqref="Q4">
    <cfRule type="containsText" dxfId="5420" priority="5019" operator="containsText" text="PRIORIDAD">
      <formula>NOT(ISERROR(SEARCH("PRIORIDAD",Q4)))</formula>
    </cfRule>
    <cfRule type="containsText" dxfId="5419" priority="5020" operator="containsText" text="ENTREGADO">
      <formula>NOT(ISERROR(SEARCH("ENTREGADO",Q4)))</formula>
    </cfRule>
    <cfRule type="containsText" dxfId="5418" priority="5021" operator="containsText" text="PRIORIDAD">
      <formula>NOT(ISERROR(SEARCH("PRIORIDAD",Q4)))</formula>
    </cfRule>
    <cfRule type="containsText" dxfId="5417" priority="5022" operator="containsText" text="ENTREGADO">
      <formula>NOT(ISERROR(SEARCH("ENTREGADO",Q4)))</formula>
    </cfRule>
    <cfRule type="containsText" dxfId="5416" priority="5023" operator="containsText" text="PENDIENTE">
      <formula>NOT(ISERROR(SEARCH("PENDIENTE",Q4)))</formula>
    </cfRule>
    <cfRule type="containsText" dxfId="5415" priority="10130" operator="containsText" text="PRIORIDAD">
      <formula>NOT(ISERROR(SEARCH("PRIORIDAD",Q4)))</formula>
    </cfRule>
    <cfRule type="containsText" dxfId="5414" priority="10131" operator="containsText" text="ENTREGADO">
      <formula>NOT(ISERROR(SEARCH("ENTREGADO",Q4)))</formula>
    </cfRule>
    <cfRule type="containsText" dxfId="5413" priority="10132" operator="containsText" text="PRIORIDAD">
      <formula>NOT(ISERROR(SEARCH("PRIORIDAD",Q4)))</formula>
    </cfRule>
    <cfRule type="containsText" dxfId="5412" priority="10133" operator="containsText" text="ENTREGADO">
      <formula>NOT(ISERROR(SEARCH("ENTREGADO",Q4)))</formula>
    </cfRule>
    <cfRule type="containsText" dxfId="5411" priority="10136" operator="containsText" text="PENDIENTE">
      <formula>NOT(ISERROR(SEARCH("PENDIENTE",Q4)))</formula>
    </cfRule>
  </conditionalFormatting>
  <conditionalFormatting sqref="Q4:Q5">
    <cfRule type="containsText" dxfId="5410" priority="5014" operator="containsText" text="PRIORIDAD">
      <formula>NOT(ISERROR(SEARCH("PRIORIDAD",Q4)))</formula>
    </cfRule>
    <cfRule type="containsText" dxfId="5409" priority="5015" operator="containsText" text="ENTREGADO">
      <formula>NOT(ISERROR(SEARCH("ENTREGADO",Q4)))</formula>
    </cfRule>
  </conditionalFormatting>
  <conditionalFormatting sqref="Q5">
    <cfRule type="containsText" dxfId="5408" priority="5010" operator="containsText" text="PRIORIDAD">
      <formula>NOT(ISERROR(SEARCH("PRIORIDAD",Q5)))</formula>
    </cfRule>
    <cfRule type="containsText" dxfId="5407" priority="5011" operator="containsText" text="ENTREGADO">
      <formula>NOT(ISERROR(SEARCH("ENTREGADO",Q5)))</formula>
    </cfRule>
    <cfRule type="containsText" dxfId="5406" priority="5012" operator="containsText" text="PRIORIDAD">
      <formula>NOT(ISERROR(SEARCH("PRIORIDAD",Q5)))</formula>
    </cfRule>
    <cfRule type="containsText" dxfId="5405" priority="5013" operator="containsText" text="ENTREGADO">
      <formula>NOT(ISERROR(SEARCH("ENTREGADO",Q5)))</formula>
    </cfRule>
    <cfRule type="containsText" dxfId="5404" priority="5016" operator="containsText" text="PENDIENTE">
      <formula>NOT(ISERROR(SEARCH("PENDIENTE",Q5)))</formula>
    </cfRule>
  </conditionalFormatting>
  <conditionalFormatting sqref="Q5:Q6">
    <cfRule type="containsText" dxfId="5403" priority="5005" operator="containsText" text="PRIORIDAD">
      <formula>NOT(ISERROR(SEARCH("PRIORIDAD",Q5)))</formula>
    </cfRule>
    <cfRule type="containsText" dxfId="5402" priority="5006" operator="containsText" text="ENTREGADO">
      <formula>NOT(ISERROR(SEARCH("ENTREGADO",Q5)))</formula>
    </cfRule>
  </conditionalFormatting>
  <conditionalFormatting sqref="Q6">
    <cfRule type="containsText" dxfId="5401" priority="4999" operator="containsText" text="PRIORIDAD">
      <formula>NOT(ISERROR(SEARCH("PRIORIDAD",Q6)))</formula>
    </cfRule>
    <cfRule type="containsText" dxfId="5400" priority="5000" operator="containsText" text="ENTREGADO">
      <formula>NOT(ISERROR(SEARCH("ENTREGADO",Q6)))</formula>
    </cfRule>
    <cfRule type="containsText" dxfId="5399" priority="5001" operator="containsText" text="PRIORIDAD">
      <formula>NOT(ISERROR(SEARCH("PRIORIDAD",Q6)))</formula>
    </cfRule>
    <cfRule type="containsText" dxfId="5398" priority="5002" operator="containsText" text="ENTREGADO">
      <formula>NOT(ISERROR(SEARCH("ENTREGADO",Q6)))</formula>
    </cfRule>
    <cfRule type="containsText" dxfId="5397" priority="5003" operator="containsText" text="PRIORIDAD">
      <formula>NOT(ISERROR(SEARCH("PRIORIDAD",Q6)))</formula>
    </cfRule>
    <cfRule type="containsText" dxfId="5396" priority="5004" operator="containsText" text="ENTREGADO">
      <formula>NOT(ISERROR(SEARCH("ENTREGADO",Q6)))</formula>
    </cfRule>
    <cfRule type="containsText" dxfId="5395" priority="5007" operator="containsText" text="PENDIENTE">
      <formula>NOT(ISERROR(SEARCH("PENDIENTE",Q6)))</formula>
    </cfRule>
  </conditionalFormatting>
  <conditionalFormatting sqref="Q7">
    <cfRule type="containsText" dxfId="5394" priority="9017" operator="containsText" text="ENTREGADO">
      <formula>NOT(ISERROR(SEARCH("ENTREGADO",Q7)))</formula>
    </cfRule>
    <cfRule type="containsText" dxfId="5393" priority="9018" operator="containsText" text="PRIORIDAD">
      <formula>NOT(ISERROR(SEARCH("PRIORIDAD",Q7)))</formula>
    </cfRule>
    <cfRule type="containsText" dxfId="5392" priority="9019" operator="containsText" text="ENTREGADO">
      <formula>NOT(ISERROR(SEARCH("ENTREGADO",Q7)))</formula>
    </cfRule>
    <cfRule type="containsText" dxfId="5391" priority="9020" operator="containsText" text="PRIORIDAD">
      <formula>NOT(ISERROR(SEARCH("PRIORIDAD",Q7)))</formula>
    </cfRule>
    <cfRule type="containsText" dxfId="5390" priority="9021" operator="containsText" text="ENTREGADO">
      <formula>NOT(ISERROR(SEARCH("ENTREGADO",Q7)))</formula>
    </cfRule>
    <cfRule type="containsText" dxfId="5389" priority="9022" operator="containsText" text="PRIORIDAD">
      <formula>NOT(ISERROR(SEARCH("PRIORIDAD",Q7)))</formula>
    </cfRule>
    <cfRule type="containsText" dxfId="5388" priority="9023" operator="containsText" text="ENTREGADO">
      <formula>NOT(ISERROR(SEARCH("ENTREGADO",Q7)))</formula>
    </cfRule>
    <cfRule type="containsText" dxfId="5387" priority="9024" operator="containsText" text="PENDIENTE">
      <formula>NOT(ISERROR(SEARCH("PENDIENTE",Q7)))</formula>
    </cfRule>
  </conditionalFormatting>
  <conditionalFormatting sqref="Q8">
    <cfRule type="containsText" dxfId="5386" priority="4990" operator="containsText" text="PRIORIDAD">
      <formula>NOT(ISERROR(SEARCH("PRIORIDAD",Q8)))</formula>
    </cfRule>
    <cfRule type="containsText" dxfId="5385" priority="4991" operator="containsText" text="ENTREGADO">
      <formula>NOT(ISERROR(SEARCH("ENTREGADO",Q8)))</formula>
    </cfRule>
    <cfRule type="containsText" dxfId="5384" priority="4992" operator="containsText" text="PRIORIDAD">
      <formula>NOT(ISERROR(SEARCH("PRIORIDAD",Q8)))</formula>
    </cfRule>
    <cfRule type="containsText" dxfId="5383" priority="4993" operator="containsText" text="ENTREGADO">
      <formula>NOT(ISERROR(SEARCH("ENTREGADO",Q8)))</formula>
    </cfRule>
    <cfRule type="containsText" dxfId="5382" priority="4994" operator="containsText" text="PRIORIDAD">
      <formula>NOT(ISERROR(SEARCH("PRIORIDAD",Q8)))</formula>
    </cfRule>
    <cfRule type="containsText" dxfId="5381" priority="4995" operator="containsText" text="ENTREGADO">
      <formula>NOT(ISERROR(SEARCH("ENTREGADO",Q8)))</formula>
    </cfRule>
    <cfRule type="containsText" dxfId="5380" priority="4997" operator="containsText" text="ENTREGADO">
      <formula>NOT(ISERROR(SEARCH("ENTREGADO",Q8)))</formula>
    </cfRule>
    <cfRule type="containsText" dxfId="5379" priority="4998" operator="containsText" text="PENDIENTE">
      <formula>NOT(ISERROR(SEARCH("PENDIENTE",Q8)))</formula>
    </cfRule>
  </conditionalFormatting>
  <conditionalFormatting sqref="Q8:Q21">
    <cfRule type="containsText" dxfId="5378" priority="4996" operator="containsText" text="PRIORIDAD">
      <formula>NOT(ISERROR(SEARCH("PRIORIDAD",Q8)))</formula>
    </cfRule>
  </conditionalFormatting>
  <conditionalFormatting sqref="Q9">
    <cfRule type="containsText" dxfId="5377" priority="7762" operator="containsText" text="PENDIENTE">
      <formula>NOT(ISERROR(SEARCH("PENDIENTE",Q9)))</formula>
    </cfRule>
  </conditionalFormatting>
  <conditionalFormatting sqref="Q10">
    <cfRule type="containsText" dxfId="5376" priority="3258" operator="containsText" text="ENTREGADO">
      <formula>NOT(ISERROR(SEARCH("ENTREGADO",Q10)))</formula>
    </cfRule>
    <cfRule type="containsText" dxfId="5375" priority="6398" operator="containsText" text="PENDIENTE">
      <formula>NOT(ISERROR(SEARCH("PENDIENTE",Q10)))</formula>
    </cfRule>
  </conditionalFormatting>
  <conditionalFormatting sqref="Q10:Q11">
    <cfRule type="containsText" dxfId="5374" priority="3259" operator="containsText" text="PENDIENTE">
      <formula>NOT(ISERROR(SEARCH("PENDIENTE",Q10)))</formula>
    </cfRule>
  </conditionalFormatting>
  <conditionalFormatting sqref="Q10:Q21">
    <cfRule type="containsText" dxfId="5373" priority="6125" operator="containsText" text="ENTREGADO">
      <formula>NOT(ISERROR(SEARCH("ENTREGADO",Q10)))</formula>
    </cfRule>
  </conditionalFormatting>
  <conditionalFormatting sqref="Q13">
    <cfRule type="containsText" dxfId="5372" priority="3256" operator="containsText" text="ENTREGADO">
      <formula>NOT(ISERROR(SEARCH("ENTREGADO",Q13)))</formula>
    </cfRule>
    <cfRule type="containsText" dxfId="5371" priority="3257" operator="containsText" text="PENDIENTE">
      <formula>NOT(ISERROR(SEARCH("PENDIENTE",Q13)))</formula>
    </cfRule>
  </conditionalFormatting>
  <conditionalFormatting sqref="Q18:Q21">
    <cfRule type="containsText" dxfId="5370" priority="6126" operator="containsText" text="PENDIENTE">
      <formula>NOT(ISERROR(SEARCH("PENDIENTE",Q18)))</formula>
    </cfRule>
  </conditionalFormatting>
  <conditionalFormatting sqref="Q22">
    <cfRule type="containsText" dxfId="5369" priority="8905" operator="containsText" text="PENDIENTE">
      <formula>NOT(ISERROR(SEARCH("PENDIENTE",Q22)))</formula>
    </cfRule>
  </conditionalFormatting>
  <conditionalFormatting sqref="Q23">
    <cfRule type="containsText" dxfId="5368" priority="5063" operator="containsText" text="PENDIENTE">
      <formula>NOT(ISERROR(SEARCH("PENDIENTE",Q23)))</formula>
    </cfRule>
  </conditionalFormatting>
  <conditionalFormatting sqref="Q24">
    <cfRule type="containsText" dxfId="5367" priority="7798" operator="containsText" text="PENDIENTE">
      <formula>NOT(ISERROR(SEARCH("PENDIENTE",Q24)))</formula>
    </cfRule>
  </conditionalFormatting>
  <conditionalFormatting sqref="Q25:Q26 Q63:Q64">
    <cfRule type="containsText" dxfId="5366" priority="5564" operator="containsText" text="PRIORIDAD">
      <formula>NOT(ISERROR(SEARCH("PRIORIDAD",Q25)))</formula>
    </cfRule>
    <cfRule type="containsText" dxfId="5365" priority="5565" operator="containsText" text="ENTREGADO">
      <formula>NOT(ISERROR(SEARCH("ENTREGADO",Q25)))</formula>
    </cfRule>
    <cfRule type="containsText" dxfId="5364" priority="5566" operator="containsText" text="PRIORIDAD">
      <formula>NOT(ISERROR(SEARCH("PRIORIDAD",Q25)))</formula>
    </cfRule>
    <cfRule type="containsText" dxfId="5363" priority="5567" operator="containsText" text="ENTREGADO">
      <formula>NOT(ISERROR(SEARCH("ENTREGADO",Q25)))</formula>
    </cfRule>
    <cfRule type="containsText" dxfId="5362" priority="5568" operator="containsText" text="PRIORIDAD">
      <formula>NOT(ISERROR(SEARCH("PRIORIDAD",Q25)))</formula>
    </cfRule>
    <cfRule type="containsText" dxfId="5361" priority="5570" operator="containsText" text="PENDIENTE">
      <formula>NOT(ISERROR(SEARCH("PENDIENTE",Q25)))</formula>
    </cfRule>
  </conditionalFormatting>
  <conditionalFormatting sqref="Q25:Q26">
    <cfRule type="containsText" dxfId="5360" priority="5563" operator="containsText" text="ENTREGADO">
      <formula>NOT(ISERROR(SEARCH("ENTREGADO",Q25)))</formula>
    </cfRule>
  </conditionalFormatting>
  <conditionalFormatting sqref="Q27">
    <cfRule type="containsText" dxfId="5359" priority="4047" operator="containsText" text="ENTREGADO">
      <formula>NOT(ISERROR(SEARCH("ENTREGADO",Q27)))</formula>
    </cfRule>
    <cfRule type="containsText" dxfId="5358" priority="4048" operator="containsText" text="PRIORIDAD">
      <formula>NOT(ISERROR(SEARCH("PRIORIDAD",Q27)))</formula>
    </cfRule>
    <cfRule type="containsText" dxfId="5357" priority="4049" operator="containsText" text="ENTREGADO">
      <formula>NOT(ISERROR(SEARCH("ENTREGADO",Q27)))</formula>
    </cfRule>
    <cfRule type="containsText" dxfId="5356" priority="4050" operator="containsText" text="PRIORIDAD">
      <formula>NOT(ISERROR(SEARCH("PRIORIDAD",Q27)))</formula>
    </cfRule>
    <cfRule type="containsText" dxfId="5355" priority="4051" operator="containsText" text="ENTREGADO">
      <formula>NOT(ISERROR(SEARCH("ENTREGADO",Q27)))</formula>
    </cfRule>
    <cfRule type="containsText" dxfId="5354" priority="4052" operator="containsText" text="PRIORIDAD">
      <formula>NOT(ISERROR(SEARCH("PRIORIDAD",Q27)))</formula>
    </cfRule>
    <cfRule type="containsText" dxfId="5353" priority="4053" operator="containsText" text="ENTREGADO">
      <formula>NOT(ISERROR(SEARCH("ENTREGADO",Q27)))</formula>
    </cfRule>
    <cfRule type="containsText" dxfId="5352" priority="4054" operator="containsText" text="PENDIENTE">
      <formula>NOT(ISERROR(SEARCH("PENDIENTE",Q27)))</formula>
    </cfRule>
  </conditionalFormatting>
  <conditionalFormatting sqref="Q27:Q28">
    <cfRule type="containsText" dxfId="5351" priority="4055" operator="containsText" text="PRIORIDAD">
      <formula>NOT(ISERROR(SEARCH("PRIORIDAD",Q27)))</formula>
    </cfRule>
  </conditionalFormatting>
  <conditionalFormatting sqref="Q28">
    <cfRule type="containsText" dxfId="5350" priority="5282" operator="containsText" text="ENTREGADO">
      <formula>NOT(ISERROR(SEARCH("ENTREGADO",Q28)))</formula>
    </cfRule>
    <cfRule type="containsText" dxfId="5349" priority="5283" operator="containsText" text="PENDIENTE">
      <formula>NOT(ISERROR(SEARCH("PENDIENTE",Q28)))</formula>
    </cfRule>
  </conditionalFormatting>
  <conditionalFormatting sqref="Q29">
    <cfRule type="containsText" dxfId="5348" priority="7524" operator="containsText" text="PRIORIDAD">
      <formula>NOT(ISERROR(SEARCH("PRIORIDAD",Q29)))</formula>
    </cfRule>
    <cfRule type="containsText" dxfId="5347" priority="7525" operator="containsText" text="ENTREGADO">
      <formula>NOT(ISERROR(SEARCH("ENTREGADO",Q29)))</formula>
    </cfRule>
    <cfRule type="containsText" dxfId="5346" priority="7526" operator="containsText" text="PRIORIDAD">
      <formula>NOT(ISERROR(SEARCH("PRIORIDAD",Q29)))</formula>
    </cfRule>
    <cfRule type="containsText" dxfId="5345" priority="7527" operator="containsText" text="ENTREGADO">
      <formula>NOT(ISERROR(SEARCH("ENTREGADO",Q29)))</formula>
    </cfRule>
    <cfRule type="containsText" dxfId="5344" priority="7528" operator="containsText" text="PRIORIDAD">
      <formula>NOT(ISERROR(SEARCH("PRIORIDAD",Q29)))</formula>
    </cfRule>
    <cfRule type="containsText" dxfId="5343" priority="7529" operator="containsText" text="ENTREGADO">
      <formula>NOT(ISERROR(SEARCH("ENTREGADO",Q29)))</formula>
    </cfRule>
    <cfRule type="containsText" dxfId="5342" priority="7530" operator="containsText" text="PENDIENTE">
      <formula>NOT(ISERROR(SEARCH("PENDIENTE",Q29)))</formula>
    </cfRule>
  </conditionalFormatting>
  <conditionalFormatting sqref="Q29:Q30">
    <cfRule type="containsText" dxfId="5341" priority="6222" operator="containsText" text="PRIORIDAD">
      <formula>NOT(ISERROR(SEARCH("PRIORIDAD",Q29)))</formula>
    </cfRule>
    <cfRule type="containsText" dxfId="5340" priority="6223" operator="containsText" text="ENTREGADO">
      <formula>NOT(ISERROR(SEARCH("ENTREGADO",Q29)))</formula>
    </cfRule>
  </conditionalFormatting>
  <conditionalFormatting sqref="Q30">
    <cfRule type="containsText" dxfId="5339" priority="6218" operator="containsText" text="PRIORIDAD">
      <formula>NOT(ISERROR(SEARCH("PRIORIDAD",Q30)))</formula>
    </cfRule>
    <cfRule type="containsText" dxfId="5338" priority="6219" operator="containsText" text="ENTREGADO">
      <formula>NOT(ISERROR(SEARCH("ENTREGADO",Q30)))</formula>
    </cfRule>
    <cfRule type="containsText" dxfId="5337" priority="6220" operator="containsText" text="PRIORIDAD">
      <formula>NOT(ISERROR(SEARCH("PRIORIDAD",Q30)))</formula>
    </cfRule>
    <cfRule type="containsText" dxfId="5336" priority="6221" operator="containsText" text="ENTREGADO">
      <formula>NOT(ISERROR(SEARCH("ENTREGADO",Q30)))</formula>
    </cfRule>
    <cfRule type="containsText" dxfId="5335" priority="6224" operator="containsText" text="PENDIENTE">
      <formula>NOT(ISERROR(SEARCH("PENDIENTE",Q30)))</formula>
    </cfRule>
  </conditionalFormatting>
  <conditionalFormatting sqref="Q30:Q32">
    <cfRule type="containsText" dxfId="5334" priority="6213" operator="containsText" text="PRIORIDAD">
      <formula>NOT(ISERROR(SEARCH("PRIORIDAD",Q30)))</formula>
    </cfRule>
    <cfRule type="containsText" dxfId="5333" priority="6214" operator="containsText" text="ENTREGADO">
      <formula>NOT(ISERROR(SEARCH("ENTREGADO",Q30)))</formula>
    </cfRule>
  </conditionalFormatting>
  <conditionalFormatting sqref="Q31">
    <cfRule type="containsText" dxfId="5332" priority="6209" operator="containsText" text="PRIORIDAD">
      <formula>NOT(ISERROR(SEARCH("PRIORIDAD",Q31)))</formula>
    </cfRule>
    <cfRule type="containsText" dxfId="5331" priority="6210" operator="containsText" text="ENTREGADO">
      <formula>NOT(ISERROR(SEARCH("ENTREGADO",Q31)))</formula>
    </cfRule>
    <cfRule type="containsText" dxfId="5330" priority="6215" operator="containsText" text="PENDIENTE">
      <formula>NOT(ISERROR(SEARCH("PENDIENTE",Q31)))</formula>
    </cfRule>
  </conditionalFormatting>
  <conditionalFormatting sqref="Q32">
    <cfRule type="containsText" dxfId="5329" priority="7515" operator="containsText" text="PRIORIDAD">
      <formula>NOT(ISERROR(SEARCH("PRIORIDAD",Q32)))</formula>
    </cfRule>
    <cfRule type="containsText" dxfId="5328" priority="7516" operator="containsText" text="ENTREGADO">
      <formula>NOT(ISERROR(SEARCH("ENTREGADO",Q32)))</formula>
    </cfRule>
    <cfRule type="containsText" dxfId="5327" priority="7517" operator="containsText" text="PRIORIDAD">
      <formula>NOT(ISERROR(SEARCH("PRIORIDAD",Q32)))</formula>
    </cfRule>
    <cfRule type="containsText" dxfId="5326" priority="7518" operator="containsText" text="ENTREGADO">
      <formula>NOT(ISERROR(SEARCH("ENTREGADO",Q32)))</formula>
    </cfRule>
    <cfRule type="containsText" dxfId="5325" priority="7519" operator="containsText" text="PRIORIDAD">
      <formula>NOT(ISERROR(SEARCH("PRIORIDAD",Q32)))</formula>
    </cfRule>
    <cfRule type="containsText" dxfId="5324" priority="7520" operator="containsText" text="ENTREGADO">
      <formula>NOT(ISERROR(SEARCH("ENTREGADO",Q32)))</formula>
    </cfRule>
    <cfRule type="containsText" dxfId="5323" priority="7521" operator="containsText" text="PENDIENTE">
      <formula>NOT(ISERROR(SEARCH("PENDIENTE",Q32)))</formula>
    </cfRule>
  </conditionalFormatting>
  <conditionalFormatting sqref="Q34">
    <cfRule type="containsText" dxfId="5322" priority="6200" operator="containsText" text="PRIORIDAD">
      <formula>NOT(ISERROR(SEARCH("PRIORIDAD",Q34)))</formula>
    </cfRule>
    <cfRule type="containsText" dxfId="5321" priority="6201" operator="containsText" text="ENTREGADO">
      <formula>NOT(ISERROR(SEARCH("ENTREGADO",Q34)))</formula>
    </cfRule>
    <cfRule type="containsText" dxfId="5320" priority="6202" operator="containsText" text="PRIORIDAD">
      <formula>NOT(ISERROR(SEARCH("PRIORIDAD",Q34)))</formula>
    </cfRule>
    <cfRule type="containsText" dxfId="5319" priority="6203" operator="containsText" text="ENTREGADO">
      <formula>NOT(ISERROR(SEARCH("ENTREGADO",Q34)))</formula>
    </cfRule>
    <cfRule type="containsText" dxfId="5318" priority="6206" operator="containsText" text="PENDIENTE">
      <formula>NOT(ISERROR(SEARCH("PENDIENTE",Q34)))</formula>
    </cfRule>
  </conditionalFormatting>
  <conditionalFormatting sqref="Q34:Q35">
    <cfRule type="containsText" dxfId="5317" priority="6204" operator="containsText" text="PRIORIDAD">
      <formula>NOT(ISERROR(SEARCH("PRIORIDAD",Q34)))</formula>
    </cfRule>
    <cfRule type="containsText" dxfId="5316" priority="6205" operator="containsText" text="ENTREGADO">
      <formula>NOT(ISERROR(SEARCH("ENTREGADO",Q34)))</formula>
    </cfRule>
  </conditionalFormatting>
  <conditionalFormatting sqref="Q35">
    <cfRule type="containsText" dxfId="5315" priority="7494" operator="containsText" text="PRIORIDAD">
      <formula>NOT(ISERROR(SEARCH("PRIORIDAD",Q35)))</formula>
    </cfRule>
    <cfRule type="containsText" dxfId="5314" priority="7495" operator="containsText" text="ENTREGADO">
      <formula>NOT(ISERROR(SEARCH("ENTREGADO",Q35)))</formula>
    </cfRule>
    <cfRule type="containsText" dxfId="5313" priority="7496" operator="containsText" text="PRIORIDAD">
      <formula>NOT(ISERROR(SEARCH("PRIORIDAD",Q35)))</formula>
    </cfRule>
    <cfRule type="containsText" dxfId="5312" priority="7497" operator="containsText" text="ENTREGADO">
      <formula>NOT(ISERROR(SEARCH("ENTREGADO",Q35)))</formula>
    </cfRule>
    <cfRule type="containsText" dxfId="5311" priority="7500" operator="containsText" text="PENDIENTE">
      <formula>NOT(ISERROR(SEARCH("PENDIENTE",Q35)))</formula>
    </cfRule>
  </conditionalFormatting>
  <conditionalFormatting sqref="Q35:Q36">
    <cfRule type="containsText" dxfId="5310" priority="7498" operator="containsText" text="PRIORIDAD">
      <formula>NOT(ISERROR(SEARCH("PRIORIDAD",Q35)))</formula>
    </cfRule>
    <cfRule type="containsText" dxfId="5309" priority="7499" operator="containsText" text="ENTREGADO">
      <formula>NOT(ISERROR(SEARCH("ENTREGADO",Q35)))</formula>
    </cfRule>
  </conditionalFormatting>
  <conditionalFormatting sqref="Q36">
    <cfRule type="containsText" dxfId="5308" priority="4062" operator="containsText" text="PRIORIDAD">
      <formula>NOT(ISERROR(SEARCH("PRIORIDAD",Q36)))</formula>
    </cfRule>
    <cfRule type="containsText" dxfId="5307" priority="4063" operator="containsText" text="ENTREGADO">
      <formula>NOT(ISERROR(SEARCH("ENTREGADO",Q36)))</formula>
    </cfRule>
    <cfRule type="containsText" dxfId="5306" priority="4064" operator="containsText" text="PRIORIDAD">
      <formula>NOT(ISERROR(SEARCH("PRIORIDAD",Q36)))</formula>
    </cfRule>
    <cfRule type="containsText" dxfId="5305" priority="4065" operator="containsText" text="ENTREGADO">
      <formula>NOT(ISERROR(SEARCH("ENTREGADO",Q36)))</formula>
    </cfRule>
    <cfRule type="containsText" dxfId="5304" priority="4066" operator="containsText" text="PRIORIDAD">
      <formula>NOT(ISERROR(SEARCH("PRIORIDAD",Q36)))</formula>
    </cfRule>
    <cfRule type="containsText" dxfId="5303" priority="4067" operator="containsText" text="ENTREGADO">
      <formula>NOT(ISERROR(SEARCH("ENTREGADO",Q36)))</formula>
    </cfRule>
    <cfRule type="containsText" dxfId="5302" priority="4068" operator="containsText" text="PENDIENTE">
      <formula>NOT(ISERROR(SEARCH("PENDIENTE",Q36)))</formula>
    </cfRule>
    <cfRule type="containsText" dxfId="5301" priority="5274" operator="containsText" text="PRIORIDAD">
      <formula>NOT(ISERROR(SEARCH("PRIORIDAD",Q36)))</formula>
    </cfRule>
    <cfRule type="containsText" dxfId="5300" priority="5275" operator="containsText" text="ENTREGADO">
      <formula>NOT(ISERROR(SEARCH("ENTREGADO",Q36)))</formula>
    </cfRule>
    <cfRule type="containsText" dxfId="5299" priority="5276" operator="containsText" text="PRIORIDAD">
      <formula>NOT(ISERROR(SEARCH("PRIORIDAD",Q36)))</formula>
    </cfRule>
    <cfRule type="containsText" dxfId="5298" priority="5277" operator="containsText" text="ENTREGADO">
      <formula>NOT(ISERROR(SEARCH("ENTREGADO",Q36)))</formula>
    </cfRule>
    <cfRule type="containsText" dxfId="5297" priority="5278" operator="containsText" text="PRIORIDAD">
      <formula>NOT(ISERROR(SEARCH("PRIORIDAD",Q36)))</formula>
    </cfRule>
    <cfRule type="containsText" dxfId="5296" priority="5279" operator="containsText" text="ENTREGADO">
      <formula>NOT(ISERROR(SEARCH("ENTREGADO",Q36)))</formula>
    </cfRule>
    <cfRule type="containsText" dxfId="5295" priority="5280" operator="containsText" text="PENDIENTE">
      <formula>NOT(ISERROR(SEARCH("PENDIENTE",Q36)))</formula>
    </cfRule>
    <cfRule type="containsText" dxfId="5294" priority="7692" operator="containsText" text="PRIORIDAD">
      <formula>NOT(ISERROR(SEARCH("PRIORIDAD",Q36)))</formula>
    </cfRule>
    <cfRule type="containsText" dxfId="5293" priority="7693" operator="containsText" text="ENTREGADO">
      <formula>NOT(ISERROR(SEARCH("ENTREGADO",Q36)))</formula>
    </cfRule>
    <cfRule type="containsText" dxfId="5292" priority="7694" operator="containsText" text="PRIORIDAD">
      <formula>NOT(ISERROR(SEARCH("PRIORIDAD",Q36)))</formula>
    </cfRule>
    <cfRule type="containsText" dxfId="5291" priority="7695" operator="containsText" text="ENTREGADO">
      <formula>NOT(ISERROR(SEARCH("ENTREGADO",Q36)))</formula>
    </cfRule>
    <cfRule type="containsText" dxfId="5290" priority="7696" operator="containsText" text="PRIORIDAD">
      <formula>NOT(ISERROR(SEARCH("PRIORIDAD",Q36)))</formula>
    </cfRule>
    <cfRule type="containsText" dxfId="5289" priority="7697" operator="containsText" text="ENTREGADO">
      <formula>NOT(ISERROR(SEARCH("ENTREGADO",Q36)))</formula>
    </cfRule>
    <cfRule type="containsText" dxfId="5288" priority="7698" operator="containsText" text="PENDIENTE">
      <formula>NOT(ISERROR(SEARCH("PENDIENTE",Q36)))</formula>
    </cfRule>
  </conditionalFormatting>
  <conditionalFormatting sqref="Q37">
    <cfRule type="containsText" dxfId="5287" priority="7485" operator="containsText" text="PRIORIDAD">
      <formula>NOT(ISERROR(SEARCH("PRIORIDAD",Q37)))</formula>
    </cfRule>
    <cfRule type="containsText" dxfId="5286" priority="7486" operator="containsText" text="ENTREGADO">
      <formula>NOT(ISERROR(SEARCH("ENTREGADO",Q37)))</formula>
    </cfRule>
    <cfRule type="containsText" dxfId="5285" priority="7487" operator="containsText" text="PRIORIDAD">
      <formula>NOT(ISERROR(SEARCH("PRIORIDAD",Q37)))</formula>
    </cfRule>
    <cfRule type="containsText" dxfId="5284" priority="7488" operator="containsText" text="ENTREGADO">
      <formula>NOT(ISERROR(SEARCH("ENTREGADO",Q37)))</formula>
    </cfRule>
    <cfRule type="containsText" dxfId="5283" priority="7489" operator="containsText" text="PRIORIDAD">
      <formula>NOT(ISERROR(SEARCH("PRIORIDAD",Q37)))</formula>
    </cfRule>
    <cfRule type="containsText" dxfId="5282" priority="7490" operator="containsText" text="ENTREGADO">
      <formula>NOT(ISERROR(SEARCH("ENTREGADO",Q37)))</formula>
    </cfRule>
    <cfRule type="containsText" dxfId="5281" priority="7491" operator="containsText" text="PENDIENTE">
      <formula>NOT(ISERROR(SEARCH("PENDIENTE",Q37)))</formula>
    </cfRule>
  </conditionalFormatting>
  <conditionalFormatting sqref="Q37:Q38">
    <cfRule type="containsText" dxfId="5280" priority="6133" operator="containsText" text="PRIORIDAD">
      <formula>NOT(ISERROR(SEARCH("PRIORIDAD",Q37)))</formula>
    </cfRule>
    <cfRule type="containsText" dxfId="5279" priority="6134" operator="containsText" text="ENTREGADO">
      <formula>NOT(ISERROR(SEARCH("ENTREGADO",Q37)))</formula>
    </cfRule>
  </conditionalFormatting>
  <conditionalFormatting sqref="Q38">
    <cfRule type="containsText" dxfId="5278" priority="6129" operator="containsText" text="PRIORIDAD">
      <formula>NOT(ISERROR(SEARCH("PRIORIDAD",Q38)))</formula>
    </cfRule>
    <cfRule type="containsText" dxfId="5277" priority="6130" operator="containsText" text="ENTREGADO">
      <formula>NOT(ISERROR(SEARCH("ENTREGADO",Q38)))</formula>
    </cfRule>
    <cfRule type="containsText" dxfId="5276" priority="6131" operator="containsText" text="PRIORIDAD">
      <formula>NOT(ISERROR(SEARCH("PRIORIDAD",Q38)))</formula>
    </cfRule>
    <cfRule type="containsText" dxfId="5275" priority="6132" operator="containsText" text="ENTREGADO">
      <formula>NOT(ISERROR(SEARCH("ENTREGADO",Q38)))</formula>
    </cfRule>
    <cfRule type="containsText" dxfId="5274" priority="6135" operator="containsText" text="PENDIENTE">
      <formula>NOT(ISERROR(SEARCH("PENDIENTE",Q38)))</formula>
    </cfRule>
  </conditionalFormatting>
  <conditionalFormatting sqref="Q38 Q40">
    <cfRule type="containsText" dxfId="5273" priority="5290" operator="containsText" text="PRIORIDAD">
      <formula>NOT(ISERROR(SEARCH("PRIORIDAD",Q38)))</formula>
    </cfRule>
  </conditionalFormatting>
  <conditionalFormatting sqref="Q40">
    <cfRule type="containsText" dxfId="5272" priority="5042" operator="containsText" text="ENTREGADO">
      <formula>NOT(ISERROR(SEARCH("ENTREGADO",Q40)))</formula>
    </cfRule>
    <cfRule type="containsText" dxfId="5271" priority="5043" operator="containsText" text="PRIORIDAD">
      <formula>NOT(ISERROR(SEARCH("PRIORIDAD",Q40)))</formula>
    </cfRule>
    <cfRule type="containsText" dxfId="5270" priority="5044" operator="containsText" text="ENTREGADO">
      <formula>NOT(ISERROR(SEARCH("ENTREGADO",Q40)))</formula>
    </cfRule>
    <cfRule type="containsText" dxfId="5269" priority="5045" operator="containsText" text="PRIORIDAD">
      <formula>NOT(ISERROR(SEARCH("PRIORIDAD",Q40)))</formula>
    </cfRule>
    <cfRule type="containsText" dxfId="5268" priority="5046" operator="containsText" text="ENTREGADO">
      <formula>NOT(ISERROR(SEARCH("ENTREGADO",Q40)))</formula>
    </cfRule>
    <cfRule type="containsText" dxfId="5267" priority="5047" operator="containsText" text="PRIORIDAD">
      <formula>NOT(ISERROR(SEARCH("PRIORIDAD",Q40)))</formula>
    </cfRule>
    <cfRule type="containsText" dxfId="5266" priority="5048" operator="containsText" text="ENTREGADO">
      <formula>NOT(ISERROR(SEARCH("ENTREGADO",Q40)))</formula>
    </cfRule>
    <cfRule type="containsText" dxfId="5265" priority="5049" operator="containsText" text="PENDIENTE">
      <formula>NOT(ISERROR(SEARCH("PENDIENTE",Q40)))</formula>
    </cfRule>
    <cfRule type="containsText" dxfId="5264" priority="5284" operator="containsText" text="PRIORIDAD">
      <formula>NOT(ISERROR(SEARCH("PRIORIDAD",Q40)))</formula>
    </cfRule>
    <cfRule type="containsText" dxfId="5263" priority="5285" operator="containsText" text="ENTREGADO">
      <formula>NOT(ISERROR(SEARCH("ENTREGADO",Q40)))</formula>
    </cfRule>
    <cfRule type="containsText" dxfId="5262" priority="5286" operator="containsText" text="PRIORIDAD">
      <formula>NOT(ISERROR(SEARCH("PRIORIDAD",Q40)))</formula>
    </cfRule>
    <cfRule type="containsText" dxfId="5261" priority="5287" operator="containsText" text="ENTREGADO">
      <formula>NOT(ISERROR(SEARCH("ENTREGADO",Q40)))</formula>
    </cfRule>
    <cfRule type="containsText" dxfId="5260" priority="5288" operator="containsText" text="PRIORIDAD">
      <formula>NOT(ISERROR(SEARCH("PRIORIDAD",Q40)))</formula>
    </cfRule>
    <cfRule type="containsText" dxfId="5259" priority="5289" operator="containsText" text="ENTREGADO">
      <formula>NOT(ISERROR(SEARCH("ENTREGADO",Q40)))</formula>
    </cfRule>
    <cfRule type="containsText" dxfId="5258" priority="5292" operator="containsText" text="PENDIENTE">
      <formula>NOT(ISERROR(SEARCH("PENDIENTE",Q40)))</formula>
    </cfRule>
  </conditionalFormatting>
  <conditionalFormatting sqref="Q41:Q43">
    <cfRule type="containsText" dxfId="5257" priority="10991" operator="containsText" text="PRIORIDAD">
      <formula>NOT(ISERROR(SEARCH("PRIORIDAD",Q41)))</formula>
    </cfRule>
    <cfRule type="containsText" dxfId="5256" priority="10992" operator="containsText" text="ENTREGADO">
      <formula>NOT(ISERROR(SEARCH("ENTREGADO",Q41)))</formula>
    </cfRule>
    <cfRule type="containsText" dxfId="5255" priority="10993" operator="containsText" text="PRIORIDAD">
      <formula>NOT(ISERROR(SEARCH("PRIORIDAD",Q41)))</formula>
    </cfRule>
    <cfRule type="containsText" dxfId="5254" priority="10994" operator="containsText" text="ENTREGADO">
      <formula>NOT(ISERROR(SEARCH("ENTREGADO",Q41)))</formula>
    </cfRule>
  </conditionalFormatting>
  <conditionalFormatting sqref="Q41:Q44">
    <cfRule type="containsText" dxfId="5253" priority="9076" operator="containsText" text="PRIORIDAD">
      <formula>NOT(ISERROR(SEARCH("PRIORIDAD",Q41)))</formula>
    </cfRule>
    <cfRule type="containsText" dxfId="5252" priority="9077" operator="containsText" text="ENTREGADO">
      <formula>NOT(ISERROR(SEARCH("ENTREGADO",Q41)))</formula>
    </cfRule>
  </conditionalFormatting>
  <conditionalFormatting sqref="Q44">
    <cfRule type="containsText" dxfId="5251" priority="9072" operator="containsText" text="PRIORIDAD">
      <formula>NOT(ISERROR(SEARCH("PRIORIDAD",Q44)))</formula>
    </cfRule>
    <cfRule type="containsText" dxfId="5250" priority="9073" operator="containsText" text="ENTREGADO">
      <formula>NOT(ISERROR(SEARCH("ENTREGADO",Q44)))</formula>
    </cfRule>
  </conditionalFormatting>
  <conditionalFormatting sqref="Q44 Q49">
    <cfRule type="containsText" dxfId="5249" priority="7355" operator="containsText" text="PRIORIDAD">
      <formula>NOT(ISERROR(SEARCH("PRIORIDAD",Q44)))</formula>
    </cfRule>
    <cfRule type="containsText" dxfId="5248" priority="7356" operator="containsText" text="ENTREGADO">
      <formula>NOT(ISERROR(SEARCH("ENTREGADO",Q44)))</formula>
    </cfRule>
  </conditionalFormatting>
  <conditionalFormatting sqref="Q49">
    <cfRule type="containsText" dxfId="5247" priority="7351" operator="containsText" text="PRIORIDAD">
      <formula>NOT(ISERROR(SEARCH("PRIORIDAD",Q49)))</formula>
    </cfRule>
    <cfRule type="containsText" dxfId="5246" priority="7352" operator="containsText" text="ENTREGADO">
      <formula>NOT(ISERROR(SEARCH("ENTREGADO",Q49)))</formula>
    </cfRule>
  </conditionalFormatting>
  <conditionalFormatting sqref="Q49:Q50">
    <cfRule type="containsText" dxfId="5245" priority="5635" operator="containsText" text="PRIORIDAD">
      <formula>NOT(ISERROR(SEARCH("PRIORIDAD",Q49)))</formula>
    </cfRule>
  </conditionalFormatting>
  <conditionalFormatting sqref="Q50">
    <cfRule type="containsText" dxfId="5244" priority="5631" operator="containsText" text="PRIORIDAD">
      <formula>NOT(ISERROR(SEARCH("PRIORIDAD",Q50)))</formula>
    </cfRule>
    <cfRule type="containsText" dxfId="5243" priority="5632" operator="containsText" text="ENTREGADO">
      <formula>NOT(ISERROR(SEARCH("ENTREGADO",Q50)))</formula>
    </cfRule>
    <cfRule type="containsText" dxfId="5242" priority="5633" operator="containsText" text="PRIORIDAD">
      <formula>NOT(ISERROR(SEARCH("PRIORIDAD",Q50)))</formula>
    </cfRule>
    <cfRule type="containsText" dxfId="5241" priority="5634" operator="containsText" text="ENTREGADO">
      <formula>NOT(ISERROR(SEARCH("ENTREGADO",Q50)))</formula>
    </cfRule>
  </conditionalFormatting>
  <conditionalFormatting sqref="Q51">
    <cfRule type="containsText" dxfId="5240" priority="9063" operator="containsText" text="PRIORIDAD">
      <formula>NOT(ISERROR(SEARCH("PRIORIDAD",Q51)))</formula>
    </cfRule>
    <cfRule type="containsText" dxfId="5239" priority="9064" operator="containsText" text="ENTREGADO">
      <formula>NOT(ISERROR(SEARCH("ENTREGADO",Q51)))</formula>
    </cfRule>
    <cfRule type="containsText" dxfId="5238" priority="9065" operator="containsText" text="PRIORIDAD">
      <formula>NOT(ISERROR(SEARCH("PRIORIDAD",Q51)))</formula>
    </cfRule>
    <cfRule type="containsText" dxfId="5237" priority="9066" operator="containsText" text="ENTREGADO">
      <formula>NOT(ISERROR(SEARCH("ENTREGADO",Q51)))</formula>
    </cfRule>
  </conditionalFormatting>
  <conditionalFormatting sqref="Q51:Q52">
    <cfRule type="containsText" dxfId="5236" priority="9058" operator="containsText" text="PRIORIDAD">
      <formula>NOT(ISERROR(SEARCH("PRIORIDAD",Q51)))</formula>
    </cfRule>
    <cfRule type="containsText" dxfId="5235" priority="9059" operator="containsText" text="ENTREGADO">
      <formula>NOT(ISERROR(SEARCH("ENTREGADO",Q51)))</formula>
    </cfRule>
  </conditionalFormatting>
  <conditionalFormatting sqref="Q52 Q54">
    <cfRule type="containsText" dxfId="5234" priority="9060" operator="containsText" text="PENDIENTE">
      <formula>NOT(ISERROR(SEARCH("PENDIENTE",Q52)))</formula>
    </cfRule>
  </conditionalFormatting>
  <conditionalFormatting sqref="Q52">
    <cfRule type="containsText" dxfId="5233" priority="5263" operator="containsText" text="PRIORIDAD">
      <formula>NOT(ISERROR(SEARCH("PRIORIDAD",Q52)))</formula>
    </cfRule>
    <cfRule type="containsText" dxfId="5232" priority="5264" operator="containsText" text="ENTREGADO">
      <formula>NOT(ISERROR(SEARCH("ENTREGADO",Q52)))</formula>
    </cfRule>
    <cfRule type="containsText" dxfId="5231" priority="5265" operator="containsText" text="PRIORIDAD">
      <formula>NOT(ISERROR(SEARCH("PRIORIDAD",Q52)))</formula>
    </cfRule>
    <cfRule type="containsText" dxfId="5230" priority="5266" operator="containsText" text="ENTREGADO">
      <formula>NOT(ISERROR(SEARCH("ENTREGADO",Q52)))</formula>
    </cfRule>
    <cfRule type="containsText" dxfId="5229" priority="5267" operator="containsText" text="PENDIENTE">
      <formula>NOT(ISERROR(SEARCH("PENDIENTE",Q52)))</formula>
    </cfRule>
    <cfRule type="containsText" dxfId="5228" priority="9054" operator="containsText" text="PRIORIDAD">
      <formula>NOT(ISERROR(SEARCH("PRIORIDAD",Q52)))</formula>
    </cfRule>
    <cfRule type="containsText" dxfId="5227" priority="9055" operator="containsText" text="ENTREGADO">
      <formula>NOT(ISERROR(SEARCH("ENTREGADO",Q52)))</formula>
    </cfRule>
    <cfRule type="containsText" dxfId="5226" priority="9056" operator="containsText" text="PRIORIDAD">
      <formula>NOT(ISERROR(SEARCH("PRIORIDAD",Q52)))</formula>
    </cfRule>
    <cfRule type="containsText" dxfId="5225" priority="9057" operator="containsText" text="ENTREGADO">
      <formula>NOT(ISERROR(SEARCH("ENTREGADO",Q52)))</formula>
    </cfRule>
  </conditionalFormatting>
  <conditionalFormatting sqref="Q52:Q53">
    <cfRule type="containsText" dxfId="5224" priority="5180" operator="containsText" text="ENTREGADO">
      <formula>NOT(ISERROR(SEARCH("ENTREGADO",Q52)))</formula>
    </cfRule>
  </conditionalFormatting>
  <conditionalFormatting sqref="Q52:Q55 Q59">
    <cfRule type="containsText" dxfId="5223" priority="5179" operator="containsText" text="PRIORIDAD">
      <formula>NOT(ISERROR(SEARCH("PRIORIDAD",Q52)))</formula>
    </cfRule>
  </conditionalFormatting>
  <conditionalFormatting sqref="Q53">
    <cfRule type="containsText" dxfId="5222" priority="5138" operator="containsText" text="PRIORIDAD">
      <formula>NOT(ISERROR(SEARCH("PRIORIDAD",Q53)))</formula>
    </cfRule>
    <cfRule type="containsText" dxfId="5221" priority="5139" operator="containsText" text="ENTREGADO">
      <formula>NOT(ISERROR(SEARCH("ENTREGADO",Q53)))</formula>
    </cfRule>
    <cfRule type="containsText" dxfId="5220" priority="5140" operator="containsText" text="PRIORIDAD">
      <formula>NOT(ISERROR(SEARCH("PRIORIDAD",Q53)))</formula>
    </cfRule>
    <cfRule type="containsText" dxfId="5219" priority="5141" operator="containsText" text="ENTREGADO">
      <formula>NOT(ISERROR(SEARCH("ENTREGADO",Q53)))</formula>
    </cfRule>
    <cfRule type="containsText" dxfId="5218" priority="5142" operator="containsText" text="PRIORIDAD">
      <formula>NOT(ISERROR(SEARCH("PRIORIDAD",Q53)))</formula>
    </cfRule>
    <cfRule type="containsText" dxfId="5217" priority="5143" operator="containsText" text="ENTREGADO">
      <formula>NOT(ISERROR(SEARCH("ENTREGADO",Q53)))</formula>
    </cfRule>
    <cfRule type="containsText" dxfId="5216" priority="5144" operator="containsText" text="PENDIENTE">
      <formula>NOT(ISERROR(SEARCH("PENDIENTE",Q53)))</formula>
    </cfRule>
    <cfRule type="containsText" dxfId="5215" priority="5175" operator="containsText" text="PRIORIDAD">
      <formula>NOT(ISERROR(SEARCH("PRIORIDAD",Q53)))</formula>
    </cfRule>
    <cfRule type="containsText" dxfId="5214" priority="5176" operator="containsText" text="ENTREGADO">
      <formula>NOT(ISERROR(SEARCH("ENTREGADO",Q53)))</formula>
    </cfRule>
    <cfRule type="containsText" dxfId="5213" priority="5177" operator="containsText" text="PRIORIDAD">
      <formula>NOT(ISERROR(SEARCH("PRIORIDAD",Q53)))</formula>
    </cfRule>
    <cfRule type="containsText" dxfId="5212" priority="5178" operator="containsText" text="ENTREGADO">
      <formula>NOT(ISERROR(SEARCH("ENTREGADO",Q53)))</formula>
    </cfRule>
    <cfRule type="containsText" dxfId="5211" priority="5181" operator="containsText" text="PENDIENTE">
      <formula>NOT(ISERROR(SEARCH("PENDIENTE",Q53)))</formula>
    </cfRule>
  </conditionalFormatting>
  <conditionalFormatting sqref="Q59">
    <cfRule type="containsText" dxfId="5210" priority="3254" operator="containsText" text="ENTREGADO">
      <formula>NOT(ISERROR(SEARCH("ENTREGADO",Q59)))</formula>
    </cfRule>
    <cfRule type="containsText" dxfId="5209" priority="3255" operator="containsText" text="PENDIENTE">
      <formula>NOT(ISERROR(SEARCH("PENDIENTE",Q59)))</formula>
    </cfRule>
    <cfRule type="containsText" dxfId="5208" priority="8339" operator="containsText" text="PRIORIDAD">
      <formula>NOT(ISERROR(SEARCH("PRIORIDAD",Q59)))</formula>
    </cfRule>
    <cfRule type="containsText" dxfId="5207" priority="8340" operator="containsText" text="ENTREGADO">
      <formula>NOT(ISERROR(SEARCH("ENTREGADO",Q59)))</formula>
    </cfRule>
    <cfRule type="containsText" dxfId="5206" priority="8341" operator="containsText" text="PRIORIDAD">
      <formula>NOT(ISERROR(SEARCH("PRIORIDAD",Q59)))</formula>
    </cfRule>
    <cfRule type="containsText" dxfId="5205" priority="8342" operator="containsText" text="ENTREGADO">
      <formula>NOT(ISERROR(SEARCH("ENTREGADO",Q59)))</formula>
    </cfRule>
    <cfRule type="containsText" dxfId="5204" priority="8343" operator="containsText" text="PRIORIDAD">
      <formula>NOT(ISERROR(SEARCH("PRIORIDAD",Q59)))</formula>
    </cfRule>
    <cfRule type="containsText" dxfId="5203" priority="8344" operator="containsText" text="ENTREGADO">
      <formula>NOT(ISERROR(SEARCH("ENTREGADO",Q59)))</formula>
    </cfRule>
    <cfRule type="containsText" dxfId="5202" priority="8345" operator="containsText" text="PENDIENTE">
      <formula>NOT(ISERROR(SEARCH("PENDIENTE",Q59)))</formula>
    </cfRule>
  </conditionalFormatting>
  <conditionalFormatting sqref="Q61">
    <cfRule type="containsText" dxfId="5201" priority="5035" operator="containsText" text="PRIORIDAD">
      <formula>NOT(ISERROR(SEARCH("PRIORIDAD",Q61)))</formula>
    </cfRule>
    <cfRule type="containsText" dxfId="5200" priority="5036" operator="containsText" text="ENTREGADO">
      <formula>NOT(ISERROR(SEARCH("ENTREGADO",Q61)))</formula>
    </cfRule>
    <cfRule type="containsText" dxfId="5199" priority="5037" operator="containsText" text="PRIORIDAD">
      <formula>NOT(ISERROR(SEARCH("PRIORIDAD",Q61)))</formula>
    </cfRule>
    <cfRule type="containsText" dxfId="5198" priority="5038" operator="containsText" text="ENTREGADO">
      <formula>NOT(ISERROR(SEARCH("ENTREGADO",Q61)))</formula>
    </cfRule>
    <cfRule type="containsText" dxfId="5197" priority="5039" operator="containsText" text="PRIORIDAD">
      <formula>NOT(ISERROR(SEARCH("PRIORIDAD",Q61)))</formula>
    </cfRule>
    <cfRule type="containsText" dxfId="5196" priority="5040" operator="containsText" text="ENTREGADO">
      <formula>NOT(ISERROR(SEARCH("ENTREGADO",Q61)))</formula>
    </cfRule>
    <cfRule type="containsText" dxfId="5195" priority="5041" operator="containsText" text="PENDIENTE">
      <formula>NOT(ISERROR(SEARCH("PENDIENTE",Q61)))</formula>
    </cfRule>
  </conditionalFormatting>
  <conditionalFormatting sqref="Q61:Q62">
    <cfRule type="containsText" dxfId="5194" priority="5030" operator="containsText" text="PRIORIDAD">
      <formula>NOT(ISERROR(SEARCH("PRIORIDAD",Q61)))</formula>
    </cfRule>
  </conditionalFormatting>
  <conditionalFormatting sqref="Q61:Q64">
    <cfRule type="containsText" dxfId="5193" priority="5031" operator="containsText" text="ENTREGADO">
      <formula>NOT(ISERROR(SEARCH("ENTREGADO",Q61)))</formula>
    </cfRule>
  </conditionalFormatting>
  <conditionalFormatting sqref="Q62">
    <cfRule type="containsText" dxfId="5192" priority="5025" operator="containsText" text="ENTREGADO">
      <formula>NOT(ISERROR(SEARCH("ENTREGADO",Q62)))</formula>
    </cfRule>
    <cfRule type="containsText" dxfId="5191" priority="5026" operator="containsText" text="PRIORIDAD">
      <formula>NOT(ISERROR(SEARCH("PRIORIDAD",Q62)))</formula>
    </cfRule>
    <cfRule type="containsText" dxfId="5190" priority="5027" operator="containsText" text="ENTREGADO">
      <formula>NOT(ISERROR(SEARCH("ENTREGADO",Q62)))</formula>
    </cfRule>
    <cfRule type="containsText" dxfId="5189" priority="5028" operator="containsText" text="PRIORIDAD">
      <formula>NOT(ISERROR(SEARCH("PRIORIDAD",Q62)))</formula>
    </cfRule>
    <cfRule type="containsText" dxfId="5188" priority="5029" operator="containsText" text="ENTREGADO">
      <formula>NOT(ISERROR(SEARCH("ENTREGADO",Q62)))</formula>
    </cfRule>
    <cfRule type="containsText" dxfId="5187" priority="5032" operator="containsText" text="PENDIENTE">
      <formula>NOT(ISERROR(SEARCH("PENDIENTE",Q62)))</formula>
    </cfRule>
  </conditionalFormatting>
  <conditionalFormatting sqref="Q62:Q63">
    <cfRule type="containsText" dxfId="5186" priority="3252" operator="containsText" text="PRIORIDAD">
      <formula>NOT(ISERROR(SEARCH("PRIORIDAD",Q62)))</formula>
    </cfRule>
  </conditionalFormatting>
  <conditionalFormatting sqref="Q63">
    <cfRule type="containsText" dxfId="5185" priority="3246" operator="containsText" text="PRIORIDAD">
      <formula>NOT(ISERROR(SEARCH("PRIORIDAD",Q63)))</formula>
    </cfRule>
    <cfRule type="containsText" dxfId="5184" priority="3247" operator="containsText" text="ENTREGADO">
      <formula>NOT(ISERROR(SEARCH("ENTREGADO",Q63)))</formula>
    </cfRule>
    <cfRule type="containsText" dxfId="5183" priority="3248" operator="containsText" text="PRIORIDAD">
      <formula>NOT(ISERROR(SEARCH("PRIORIDAD",Q63)))</formula>
    </cfRule>
    <cfRule type="containsText" dxfId="5182" priority="3249" operator="containsText" text="ENTREGADO">
      <formula>NOT(ISERROR(SEARCH("ENTREGADO",Q63)))</formula>
    </cfRule>
    <cfRule type="containsText" dxfId="5181" priority="3250" operator="containsText" text="PRIORIDAD">
      <formula>NOT(ISERROR(SEARCH("PRIORIDAD",Q63)))</formula>
    </cfRule>
    <cfRule type="containsText" dxfId="5180" priority="3251" operator="containsText" text="ENTREGADO">
      <formula>NOT(ISERROR(SEARCH("ENTREGADO",Q63)))</formula>
    </cfRule>
    <cfRule type="containsText" dxfId="5179" priority="3253" operator="containsText" text="PENDIENTE">
      <formula>NOT(ISERROR(SEARCH("PENDIENTE",Q63)))</formula>
    </cfRule>
  </conditionalFormatting>
  <conditionalFormatting sqref="Q66">
    <cfRule type="containsText" dxfId="5178" priority="7056" operator="containsText" text="ENTREGADO">
      <formula>NOT(ISERROR(SEARCH("ENTREGADO",Q66)))</formula>
    </cfRule>
    <cfRule type="containsText" dxfId="5177" priority="7057" operator="containsText" text="PRIORIDAD">
      <formula>NOT(ISERROR(SEARCH("PRIORIDAD",Q66)))</formula>
    </cfRule>
    <cfRule type="containsText" dxfId="5176" priority="7058" operator="containsText" text="ENTREGADO">
      <formula>NOT(ISERROR(SEARCH("ENTREGADO",Q66)))</formula>
    </cfRule>
    <cfRule type="containsText" dxfId="5175" priority="7059" operator="containsText" text="PRIORIDAD">
      <formula>NOT(ISERROR(SEARCH("PRIORIDAD",Q66)))</formula>
    </cfRule>
    <cfRule type="containsText" dxfId="5174" priority="7060" operator="containsText" text="ENTREGADO">
      <formula>NOT(ISERROR(SEARCH("ENTREGADO",Q66)))</formula>
    </cfRule>
    <cfRule type="containsText" dxfId="5173" priority="7061" operator="containsText" text="PRIORIDAD">
      <formula>NOT(ISERROR(SEARCH("PRIORIDAD",Q66)))</formula>
    </cfRule>
    <cfRule type="containsText" dxfId="5172" priority="7062" operator="containsText" text="ENTREGADO">
      <formula>NOT(ISERROR(SEARCH("ENTREGADO",Q66)))</formula>
    </cfRule>
    <cfRule type="containsText" dxfId="5171" priority="7063" operator="containsText" text="PENDIENTE">
      <formula>NOT(ISERROR(SEARCH("PENDIENTE",Q66)))</formula>
    </cfRule>
  </conditionalFormatting>
  <conditionalFormatting sqref="Q68">
    <cfRule type="containsText" dxfId="5170" priority="4737" operator="containsText" text="PRIORIDAD">
      <formula>NOT(ISERROR(SEARCH("PRIORIDAD",Q68)))</formula>
    </cfRule>
    <cfRule type="containsText" dxfId="5169" priority="4738" operator="containsText" text="ENTREGADO">
      <formula>NOT(ISERROR(SEARCH("ENTREGADO",Q68)))</formula>
    </cfRule>
    <cfRule type="containsText" dxfId="5168" priority="4739" operator="containsText" text="PRIORIDAD">
      <formula>NOT(ISERROR(SEARCH("PRIORIDAD",Q68)))</formula>
    </cfRule>
    <cfRule type="containsText" dxfId="5167" priority="4740" operator="containsText" text="ENTREGADO">
      <formula>NOT(ISERROR(SEARCH("ENTREGADO",Q68)))</formula>
    </cfRule>
    <cfRule type="containsText" dxfId="5166" priority="4741" operator="containsText" text="PRIORIDAD">
      <formula>NOT(ISERROR(SEARCH("PRIORIDAD",Q68)))</formula>
    </cfRule>
  </conditionalFormatting>
  <conditionalFormatting sqref="Q68:Q69">
    <cfRule type="containsText" dxfId="5165" priority="4622" operator="containsText" text="ENTREGADO">
      <formula>NOT(ISERROR(SEARCH("ENTREGADO",Q68)))</formula>
    </cfRule>
  </conditionalFormatting>
  <conditionalFormatting sqref="Q68:Q69">
    <cfRule type="containsText" dxfId="5164" priority="4621" operator="containsText" text="PRIORIDAD">
      <formula>NOT(ISERROR(SEARCH("PRIORIDAD",Q68)))</formula>
    </cfRule>
  </conditionalFormatting>
  <conditionalFormatting sqref="Q69">
    <cfRule type="containsText" dxfId="5163" priority="4616" operator="containsText" text="ENTREGADO">
      <formula>NOT(ISERROR(SEARCH("ENTREGADO",Q69)))</formula>
    </cfRule>
    <cfRule type="containsText" dxfId="5162" priority="4617" operator="containsText" text="PRIORIDAD">
      <formula>NOT(ISERROR(SEARCH("PRIORIDAD",Q69)))</formula>
    </cfRule>
    <cfRule type="containsText" dxfId="5161" priority="4618" operator="containsText" text="ENTREGADO">
      <formula>NOT(ISERROR(SEARCH("ENTREGADO",Q69)))</formula>
    </cfRule>
    <cfRule type="containsText" dxfId="5160" priority="4619" operator="containsText" text="PRIORIDAD">
      <formula>NOT(ISERROR(SEARCH("PRIORIDAD",Q69)))</formula>
    </cfRule>
  </conditionalFormatting>
  <conditionalFormatting sqref="Q4:R4">
    <cfRule type="containsText" dxfId="5159" priority="5866" operator="containsText" text="PRIORIDAD">
      <formula>NOT(ISERROR(SEARCH("PRIORIDAD",Q4)))</formula>
    </cfRule>
    <cfRule type="containsText" dxfId="5158" priority="5872" operator="containsText" text="ENTREGADO">
      <formula>NOT(ISERROR(SEARCH("ENTREGADO",Q4)))</formula>
    </cfRule>
  </conditionalFormatting>
  <conditionalFormatting sqref="Q7:R7">
    <cfRule type="containsText" dxfId="5157" priority="5820" operator="containsText" text="PRIORIDAD">
      <formula>NOT(ISERROR(SEARCH("PRIORIDAD",Q7)))</formula>
    </cfRule>
  </conditionalFormatting>
  <conditionalFormatting sqref="Q23:R23">
    <cfRule type="containsText" dxfId="5156" priority="5058" operator="containsText" text="PRIORIDAD">
      <formula>NOT(ISERROR(SEARCH("PRIORIDAD",Q23)))</formula>
    </cfRule>
  </conditionalFormatting>
  <conditionalFormatting sqref="Q24:R24">
    <cfRule type="containsText" dxfId="5155" priority="5748" operator="containsText" text="PRIORIDAD">
      <formula>NOT(ISERROR(SEARCH("PRIORIDAD",Q24)))</formula>
    </cfRule>
  </conditionalFormatting>
  <conditionalFormatting sqref="Q31:R31">
    <cfRule type="containsText" dxfId="5154" priority="5858" operator="containsText" text="PRIORIDAD">
      <formula>NOT(ISERROR(SEARCH("PRIORIDAD",Q31)))</formula>
    </cfRule>
    <cfRule type="containsText" dxfId="5153" priority="5861" operator="containsText" text="ENTREGADO">
      <formula>NOT(ISERROR(SEARCH("ENTREGADO",Q31)))</formula>
    </cfRule>
  </conditionalFormatting>
  <conditionalFormatting sqref="R33">
    <cfRule type="containsText" dxfId="5152" priority="4102" operator="containsText" text="PRIORIDAD">
      <formula>NOT(ISERROR(SEARCH("PRIORIDAD",R33)))</formula>
    </cfRule>
  </conditionalFormatting>
  <conditionalFormatting sqref="Q34:R34">
    <cfRule type="containsText" dxfId="5151" priority="5921" operator="containsText" text="PRIORIDAD">
      <formula>NOT(ISERROR(SEARCH("PRIORIDAD",Q34)))</formula>
    </cfRule>
  </conditionalFormatting>
  <conditionalFormatting sqref="Q38:R38">
    <cfRule type="containsText" dxfId="5150" priority="5831" operator="containsText" text="ENTREGADO">
      <formula>NOT(ISERROR(SEARCH("ENTREGADO",Q38)))</formula>
    </cfRule>
  </conditionalFormatting>
  <conditionalFormatting sqref="Q49:R49">
    <cfRule type="containsText" dxfId="5149" priority="5701" operator="containsText" text="ENTREGADO">
      <formula>NOT(ISERROR(SEARCH("ENTREGADO",Q49)))</formula>
    </cfRule>
  </conditionalFormatting>
  <conditionalFormatting sqref="Q50:R50">
    <cfRule type="containsText" dxfId="5148" priority="5636" operator="containsText" text="ENTREGADO">
      <formula>NOT(ISERROR(SEARCH("ENTREGADO",Q50)))</formula>
    </cfRule>
    <cfRule type="containsText" dxfId="5147" priority="5637" operator="containsText" text="PENDIENTE">
      <formula>NOT(ISERROR(SEARCH("PENDIENTE",Q50)))</formula>
    </cfRule>
  </conditionalFormatting>
  <conditionalFormatting sqref="Q55:R55">
    <cfRule type="containsText" dxfId="5146" priority="5259" operator="containsText" text="ENTREGADO">
      <formula>NOT(ISERROR(SEARCH("ENTREGADO",Q55)))</formula>
    </cfRule>
    <cfRule type="containsText" dxfId="5145" priority="5260" operator="containsText" text="PENDIENTE">
      <formula>NOT(ISERROR(SEARCH("PENDIENTE",Q55)))</formula>
    </cfRule>
  </conditionalFormatting>
  <conditionalFormatting sqref="Q59:R59">
    <cfRule type="containsText" dxfId="5144" priority="5978" operator="containsText" text="ENTREGADO">
      <formula>NOT(ISERROR(SEARCH("ENTREGADO",Q59)))</formula>
    </cfRule>
  </conditionalFormatting>
  <conditionalFormatting sqref="R67">
    <cfRule type="containsText" dxfId="5143" priority="4876" operator="containsText" text="PRIORIDAD">
      <formula>NOT(ISERROR(SEARCH("PRIORIDAD",R67)))</formula>
    </cfRule>
  </conditionalFormatting>
  <conditionalFormatting sqref="Q68:R68">
    <cfRule type="containsText" dxfId="5142" priority="4742" operator="containsText" text="ENTREGADO">
      <formula>NOT(ISERROR(SEARCH("ENTREGADO",Q68)))</formula>
    </cfRule>
    <cfRule type="containsText" dxfId="5141" priority="4743" operator="containsText" text="PENDIENTE">
      <formula>NOT(ISERROR(SEARCH("PENDIENTE",Q68)))</formula>
    </cfRule>
  </conditionalFormatting>
  <conditionalFormatting sqref="Q69:R69">
    <cfRule type="containsText" dxfId="5140" priority="4620" operator="containsText" text="ENTREGADO">
      <formula>NOT(ISERROR(SEARCH("ENTREGADO",Q69)))</formula>
    </cfRule>
    <cfRule type="containsText" dxfId="5139" priority="4623" operator="containsText" text="PENDIENTE">
      <formula>NOT(ISERROR(SEARCH("PENDIENTE",Q69)))</formula>
    </cfRule>
  </conditionalFormatting>
  <conditionalFormatting sqref="Q70:R70">
    <cfRule type="containsText" dxfId="5138" priority="3015" operator="containsText" text="ENTREGADO">
      <formula>NOT(ISERROR(SEARCH("ENTREGADO",Q70)))</formula>
    </cfRule>
    <cfRule type="containsText" dxfId="5137" priority="3016" operator="containsText" text="PENDIENTE">
      <formula>NOT(ISERROR(SEARCH("PENDIENTE",Q70)))</formula>
    </cfRule>
  </conditionalFormatting>
  <conditionalFormatting sqref="Q34:S34">
    <cfRule type="containsText" dxfId="5136" priority="5927" operator="containsText" text="ENTREGADO">
      <formula>NOT(ISERROR(SEARCH("ENTREGADO",Q34)))</formula>
    </cfRule>
  </conditionalFormatting>
  <conditionalFormatting sqref="R2">
    <cfRule type="containsText" dxfId="5135" priority="5979" operator="containsText" text="ENTREGADO">
      <formula>NOT(ISERROR(SEARCH("ENTREGADO",R2)))</formula>
    </cfRule>
    <cfRule type="containsText" dxfId="5134" priority="5980" operator="containsText" text="PENDIENTE">
      <formula>NOT(ISERROR(SEARCH("PENDIENTE",R2)))</formula>
    </cfRule>
    <cfRule type="containsText" dxfId="5133" priority="5981" operator="containsText" text="ENTREGADO">
      <formula>NOT(ISERROR(SEARCH("ENTREGADO",R2)))</formula>
    </cfRule>
  </conditionalFormatting>
  <conditionalFormatting sqref="R2:R3">
    <cfRule type="containsText" dxfId="5132" priority="5950" operator="containsText" text="PRIORIDAD">
      <formula>NOT(ISERROR(SEARCH("PRIORIDAD",R2)))</formula>
    </cfRule>
    <cfRule type="containsText" dxfId="5131" priority="5951" operator="containsText" text="ENTREGADO">
      <formula>NOT(ISERROR(SEARCH("ENTREGADO",R2)))</formula>
    </cfRule>
  </conditionalFormatting>
  <conditionalFormatting sqref="R3">
    <cfRule type="containsText" dxfId="5130" priority="5949" operator="containsText" text="ENTREGADO">
      <formula>NOT(ISERROR(SEARCH("ENTREGADO",R3)))</formula>
    </cfRule>
  </conditionalFormatting>
  <conditionalFormatting sqref="R3:R4">
    <cfRule type="containsText" dxfId="5129" priority="5869" operator="containsText" text="ENTREGADO">
      <formula>NOT(ISERROR(SEARCH("ENTREGADO",R3)))</formula>
    </cfRule>
    <cfRule type="containsText" dxfId="5128" priority="5873" operator="containsText" text="PENDIENTE">
      <formula>NOT(ISERROR(SEARCH("PENDIENTE",R3)))</formula>
    </cfRule>
  </conditionalFormatting>
  <conditionalFormatting sqref="R4">
    <cfRule type="containsText" dxfId="5127" priority="5867" operator="containsText" text="PENDIENTE">
      <formula>NOT(ISERROR(SEARCH("PENDIENTE",R4)))</formula>
    </cfRule>
    <cfRule type="containsText" dxfId="5126" priority="5868" operator="containsText" text="ENTREGADO">
      <formula>NOT(ISERROR(SEARCH("ENTREGADO",R4)))</formula>
    </cfRule>
    <cfRule type="containsText" dxfId="5125" priority="5870" operator="containsText" text="ENTREGADO">
      <formula>NOT(ISERROR(SEARCH("ENTREGADO",R4)))</formula>
    </cfRule>
    <cfRule type="containsText" dxfId="5124" priority="5871" operator="containsText" text="PENDIENTE">
      <formula>NOT(ISERROR(SEARCH("PENDIENTE",R4)))</formula>
    </cfRule>
  </conditionalFormatting>
  <conditionalFormatting sqref="R4:R5">
    <cfRule type="containsText" dxfId="5123" priority="5845" operator="containsText" text="ENTREGADO">
      <formula>NOT(ISERROR(SEARCH("ENTREGADO",R4)))</formula>
    </cfRule>
  </conditionalFormatting>
  <conditionalFormatting sqref="R4:R23">
    <cfRule type="containsText" dxfId="5122" priority="5053" operator="containsText" text="ENTREGADO">
      <formula>NOT(ISERROR(SEARCH("ENTREGADO",R4)))</formula>
    </cfRule>
  </conditionalFormatting>
  <conditionalFormatting sqref="R5">
    <cfRule type="containsText" dxfId="5121" priority="5843" operator="containsText" text="ENTREGADO">
      <formula>NOT(ISERROR(SEARCH("ENTREGADO",R5)))</formula>
    </cfRule>
    <cfRule type="containsText" dxfId="5120" priority="5844" operator="containsText" text="PRIORIDAD">
      <formula>NOT(ISERROR(SEARCH("PRIORIDAD",R5)))</formula>
    </cfRule>
  </conditionalFormatting>
  <conditionalFormatting sqref="R6">
    <cfRule type="containsText" dxfId="5119" priority="5826" operator="containsText" text="PRIORIDAD">
      <formula>NOT(ISERROR(SEARCH("PRIORIDAD",R6)))</formula>
    </cfRule>
    <cfRule type="containsText" dxfId="5118" priority="5827" operator="containsText" text="ENTREGADO">
      <formula>NOT(ISERROR(SEARCH("ENTREGADO",R6)))</formula>
    </cfRule>
  </conditionalFormatting>
  <conditionalFormatting sqref="R6:R7">
    <cfRule type="containsText" dxfId="5117" priority="5821" operator="containsText" text="ENTREGADO">
      <formula>NOT(ISERROR(SEARCH("ENTREGADO",R6)))</formula>
    </cfRule>
  </conditionalFormatting>
  <conditionalFormatting sqref="R6:R23">
    <cfRule type="containsText" dxfId="5116" priority="5054" operator="containsText" text="PENDIENTE">
      <formula>NOT(ISERROR(SEARCH("PENDIENTE",R6)))</formula>
    </cfRule>
  </conditionalFormatting>
  <conditionalFormatting sqref="R7:R8">
    <cfRule type="containsText" dxfId="5115" priority="5809" operator="containsText" text="ENTREGADO">
      <formula>NOT(ISERROR(SEARCH("ENTREGADO",R7)))</formula>
    </cfRule>
  </conditionalFormatting>
  <conditionalFormatting sqref="R8">
    <cfRule type="containsText" dxfId="5114" priority="5808" operator="containsText" text="PRIORIDAD">
      <formula>NOT(ISERROR(SEARCH("PRIORIDAD",R8)))</formula>
    </cfRule>
  </conditionalFormatting>
  <conditionalFormatting sqref="R8:R9">
    <cfRule type="containsText" dxfId="5113" priority="5721" operator="containsText" text="ENTREGADO">
      <formula>NOT(ISERROR(SEARCH("ENTREGADO",R8)))</formula>
    </cfRule>
  </conditionalFormatting>
  <conditionalFormatting sqref="R9">
    <cfRule type="containsText" dxfId="5112" priority="5720" operator="containsText" text="PRIORIDAD">
      <formula>NOT(ISERROR(SEARCH("PRIORIDAD",R9)))</formula>
    </cfRule>
  </conditionalFormatting>
  <conditionalFormatting sqref="R9:R11">
    <cfRule type="containsText" dxfId="5111" priority="5649" operator="containsText" text="ENTREGADO">
      <formula>NOT(ISERROR(SEARCH("ENTREGADO",R9)))</formula>
    </cfRule>
  </conditionalFormatting>
  <conditionalFormatting sqref="R10">
    <cfRule type="containsText" dxfId="5110" priority="5647" operator="containsText" text="ENTREGADO">
      <formula>NOT(ISERROR(SEARCH("ENTREGADO",R10)))</formula>
    </cfRule>
    <cfRule type="containsText" dxfId="5109" priority="5648" operator="containsText" text="PRIORIDAD">
      <formula>NOT(ISERROR(SEARCH("PRIORIDAD",R10)))</formula>
    </cfRule>
  </conditionalFormatting>
  <conditionalFormatting sqref="R11">
    <cfRule type="containsText" dxfId="5108" priority="5654" operator="containsText" text="PRIORIDAD">
      <formula>NOT(ISERROR(SEARCH("PRIORIDAD",R11)))</formula>
    </cfRule>
    <cfRule type="containsText" dxfId="5107" priority="5655" operator="containsText" text="ENTREGADO">
      <formula>NOT(ISERROR(SEARCH("ENTREGADO",R11)))</formula>
    </cfRule>
  </conditionalFormatting>
  <conditionalFormatting sqref="R12">
    <cfRule type="containsText" dxfId="5106" priority="5690" operator="containsText" text="PRIORIDAD">
      <formula>NOT(ISERROR(SEARCH("PRIORIDAD",R12)))</formula>
    </cfRule>
    <cfRule type="containsText" dxfId="5105" priority="5691" operator="containsText" text="ENTREGADO">
      <formula>NOT(ISERROR(SEARCH("ENTREGADO",R12)))</formula>
    </cfRule>
  </conditionalFormatting>
  <conditionalFormatting sqref="R12:R13">
    <cfRule type="containsText" dxfId="5104" priority="5685" operator="containsText" text="ENTREGADO">
      <formula>NOT(ISERROR(SEARCH("ENTREGADO",R12)))</formula>
    </cfRule>
  </conditionalFormatting>
  <conditionalFormatting sqref="R13">
    <cfRule type="containsText" dxfId="5103" priority="5684" operator="containsText" text="PRIORIDAD">
      <formula>NOT(ISERROR(SEARCH("PRIORIDAD",R13)))</formula>
    </cfRule>
  </conditionalFormatting>
  <conditionalFormatting sqref="R13:R14">
    <cfRule type="containsText" dxfId="5102" priority="5679" operator="containsText" text="ENTREGADO">
      <formula>NOT(ISERROR(SEARCH("ENTREGADO",R13)))</formula>
    </cfRule>
  </conditionalFormatting>
  <conditionalFormatting sqref="R14">
    <cfRule type="containsText" dxfId="5101" priority="5678" operator="containsText" text="PRIORIDAD">
      <formula>NOT(ISERROR(SEARCH("PRIORIDAD",R14)))</formula>
    </cfRule>
  </conditionalFormatting>
  <conditionalFormatting sqref="R14:R15">
    <cfRule type="containsText" dxfId="5100" priority="5673" operator="containsText" text="ENTREGADO">
      <formula>NOT(ISERROR(SEARCH("ENTREGADO",R14)))</formula>
    </cfRule>
  </conditionalFormatting>
  <conditionalFormatting sqref="R15">
    <cfRule type="containsText" dxfId="5099" priority="5672" operator="containsText" text="PRIORIDAD">
      <formula>NOT(ISERROR(SEARCH("PRIORIDAD",R15)))</formula>
    </cfRule>
  </conditionalFormatting>
  <conditionalFormatting sqref="R15:R16">
    <cfRule type="containsText" dxfId="5098" priority="5667" operator="containsText" text="ENTREGADO">
      <formula>NOT(ISERROR(SEARCH("ENTREGADO",R15)))</formula>
    </cfRule>
  </conditionalFormatting>
  <conditionalFormatting sqref="R16">
    <cfRule type="containsText" dxfId="5097" priority="5666" operator="containsText" text="PRIORIDAD">
      <formula>NOT(ISERROR(SEARCH("PRIORIDAD",R16)))</formula>
    </cfRule>
  </conditionalFormatting>
  <conditionalFormatting sqref="R16:R18">
    <cfRule type="containsText" dxfId="5096" priority="5661" operator="containsText" text="ENTREGADO">
      <formula>NOT(ISERROR(SEARCH("ENTREGADO",R16)))</formula>
    </cfRule>
  </conditionalFormatting>
  <conditionalFormatting sqref="R17">
    <cfRule type="containsText" dxfId="5095" priority="5659" operator="containsText" text="ENTREGADO">
      <formula>NOT(ISERROR(SEARCH("ENTREGADO",R17)))</formula>
    </cfRule>
    <cfRule type="containsText" dxfId="5094" priority="5660" operator="containsText" text="PRIORIDAD">
      <formula>NOT(ISERROR(SEARCH("PRIORIDAD",R17)))</formula>
    </cfRule>
  </conditionalFormatting>
  <conditionalFormatting sqref="R18">
    <cfRule type="containsText" dxfId="5093" priority="5742" operator="containsText" text="PRIORIDAD">
      <formula>NOT(ISERROR(SEARCH("PRIORIDAD",R18)))</formula>
    </cfRule>
    <cfRule type="containsText" dxfId="5092" priority="5743" operator="containsText" text="ENTREGADO">
      <formula>NOT(ISERROR(SEARCH("ENTREGADO",R18)))</formula>
    </cfRule>
  </conditionalFormatting>
  <conditionalFormatting sqref="R19">
    <cfRule type="containsText" dxfId="5091" priority="5814" operator="containsText" text="PRIORIDAD">
      <formula>NOT(ISERROR(SEARCH("PRIORIDAD",R19)))</formula>
    </cfRule>
    <cfRule type="containsText" dxfId="5090" priority="5815" operator="containsText" text="ENTREGADO">
      <formula>NOT(ISERROR(SEARCH("ENTREGADO",R19)))</formula>
    </cfRule>
  </conditionalFormatting>
  <conditionalFormatting sqref="R19:R20">
    <cfRule type="containsText" dxfId="5089" priority="5797" operator="containsText" text="ENTREGADO">
      <formula>NOT(ISERROR(SEARCH("ENTREGADO",R19)))</formula>
    </cfRule>
  </conditionalFormatting>
  <conditionalFormatting sqref="R20">
    <cfRule type="containsText" dxfId="5088" priority="5796" operator="containsText" text="PRIORIDAD">
      <formula>NOT(ISERROR(SEARCH("PRIORIDAD",R20)))</formula>
    </cfRule>
  </conditionalFormatting>
  <conditionalFormatting sqref="R20:R21">
    <cfRule type="containsText" dxfId="5087" priority="5791" operator="containsText" text="ENTREGADO">
      <formula>NOT(ISERROR(SEARCH("ENTREGADO",R20)))</formula>
    </cfRule>
  </conditionalFormatting>
  <conditionalFormatting sqref="R21">
    <cfRule type="containsText" dxfId="5086" priority="5790" operator="containsText" text="PRIORIDAD">
      <formula>NOT(ISERROR(SEARCH("PRIORIDAD",R21)))</formula>
    </cfRule>
  </conditionalFormatting>
  <conditionalFormatting sqref="R21:R22">
    <cfRule type="containsText" dxfId="5085" priority="5755" operator="containsText" text="ENTREGADO">
      <formula>NOT(ISERROR(SEARCH("ENTREGADO",R21)))</formula>
    </cfRule>
  </conditionalFormatting>
  <conditionalFormatting sqref="R22">
    <cfRule type="containsText" dxfId="5084" priority="5753" operator="containsText" text="ENTREGADO">
      <formula>NOT(ISERROR(SEARCH("ENTREGADO",R22)))</formula>
    </cfRule>
    <cfRule type="containsText" dxfId="5083" priority="5754" operator="containsText" text="PRIORIDAD">
      <formula>NOT(ISERROR(SEARCH("PRIORIDAD",R22)))</formula>
    </cfRule>
  </conditionalFormatting>
  <conditionalFormatting sqref="R23">
    <cfRule type="containsText" dxfId="5082" priority="5057" operator="containsText" text="ENTREGADO">
      <formula>NOT(ISERROR(SEARCH("ENTREGADO",R23)))</formula>
    </cfRule>
  </conditionalFormatting>
  <conditionalFormatting sqref="R23:R24">
    <cfRule type="containsText" dxfId="5081" priority="5059" operator="containsText" text="ENTREGADO">
      <formula>NOT(ISERROR(SEARCH("ENTREGADO",R23)))</formula>
    </cfRule>
  </conditionalFormatting>
  <conditionalFormatting sqref="R27">
    <cfRule type="containsText" dxfId="5080" priority="5768" operator="containsText" text="ENTREGADO">
      <formula>NOT(ISERROR(SEARCH("ENTREGADO",R27)))</formula>
    </cfRule>
    <cfRule type="containsText" dxfId="5079" priority="5769" operator="containsText" text="PRIORIDAD">
      <formula>NOT(ISERROR(SEARCH("PRIORIDAD",R27)))</formula>
    </cfRule>
    <cfRule type="containsText" dxfId="5078" priority="5770" operator="containsText" text="PENDIENTE">
      <formula>NOT(ISERROR(SEARCH("PENDIENTE",R27)))</formula>
    </cfRule>
    <cfRule type="containsText" dxfId="5077" priority="5771" operator="containsText" text="ENTREGADO">
      <formula>NOT(ISERROR(SEARCH("ENTREGADO",R27)))</formula>
    </cfRule>
    <cfRule type="containsText" dxfId="5076" priority="5772" operator="containsText" text="ENTREGADO">
      <formula>NOT(ISERROR(SEARCH("ENTREGADO",R27)))</formula>
    </cfRule>
    <cfRule type="containsText" dxfId="5075" priority="5773" operator="containsText" text="ENTREGADO">
      <formula>NOT(ISERROR(SEARCH("ENTREGADO",R27)))</formula>
    </cfRule>
    <cfRule type="containsText" dxfId="5074" priority="5774" operator="containsText" text="PENDIENTE">
      <formula>NOT(ISERROR(SEARCH("PENDIENTE",R27)))</formula>
    </cfRule>
    <cfRule type="containsText" dxfId="5073" priority="5775" operator="containsText" text="ENTREGADO">
      <formula>NOT(ISERROR(SEARCH("ENTREGADO",R27)))</formula>
    </cfRule>
    <cfRule type="containsText" dxfId="5072" priority="5776" operator="containsText" text="ENTREGADO">
      <formula>NOT(ISERROR(SEARCH("ENTREGADO",R27)))</formula>
    </cfRule>
    <cfRule type="containsText" dxfId="5071" priority="5777" operator="containsText" text="PENDIENTE">
      <formula>NOT(ISERROR(SEARCH("PENDIENTE",R27)))</formula>
    </cfRule>
    <cfRule type="containsText" dxfId="5070" priority="5778" operator="containsText" text="ENTREGADO">
      <formula>NOT(ISERROR(SEARCH("ENTREGADO",R27)))</formula>
    </cfRule>
    <cfRule type="containsText" dxfId="5069" priority="5779" operator="containsText" text="PRIORIDAD">
      <formula>NOT(ISERROR(SEARCH("PRIORIDAD",R27)))</formula>
    </cfRule>
    <cfRule type="containsText" dxfId="5068" priority="5780" operator="containsText" text="PENDIENTE">
      <formula>NOT(ISERROR(SEARCH("PENDIENTE",R27)))</formula>
    </cfRule>
    <cfRule type="containsText" dxfId="5067" priority="5781" operator="containsText" text="ENTREGADO">
      <formula>NOT(ISERROR(SEARCH("ENTREGADO",R27)))</formula>
    </cfRule>
    <cfRule type="containsText" dxfId="5066" priority="5782" operator="containsText" text="ENTREGADO">
      <formula>NOT(ISERROR(SEARCH("ENTREGADO",R27)))</formula>
    </cfRule>
    <cfRule type="containsText" dxfId="5065" priority="5783" operator="containsText" text="ENTREGADO">
      <formula>NOT(ISERROR(SEARCH("ENTREGADO",R27)))</formula>
    </cfRule>
    <cfRule type="containsText" dxfId="5064" priority="5785" operator="containsText" text="ENTREGADO">
      <formula>NOT(ISERROR(SEARCH("ENTREGADO",R27)))</formula>
    </cfRule>
  </conditionalFormatting>
  <conditionalFormatting sqref="R28">
    <cfRule type="containsText" dxfId="5063" priority="5953" operator="containsText" text="PRIORIDAD">
      <formula>NOT(ISERROR(SEARCH("PRIORIDAD",R28)))</formula>
    </cfRule>
    <cfRule type="containsText" dxfId="5062" priority="5954" operator="containsText" text="PENDIENTE">
      <formula>NOT(ISERROR(SEARCH("PENDIENTE",R28)))</formula>
    </cfRule>
    <cfRule type="containsText" dxfId="5061" priority="5955" operator="containsText" text="ENTREGADO">
      <formula>NOT(ISERROR(SEARCH("ENTREGADO",R28)))</formula>
    </cfRule>
    <cfRule type="containsText" dxfId="5060" priority="5956" operator="containsText" text="ENTREGADO">
      <formula>NOT(ISERROR(SEARCH("ENTREGADO",R28)))</formula>
    </cfRule>
    <cfRule type="containsText" dxfId="5059" priority="5957" operator="containsText" text="ENTREGADO">
      <formula>NOT(ISERROR(SEARCH("ENTREGADO",R28)))</formula>
    </cfRule>
    <cfRule type="containsText" dxfId="5058" priority="5958" operator="containsText" text="PENDIENTE">
      <formula>NOT(ISERROR(SEARCH("PENDIENTE",R28)))</formula>
    </cfRule>
    <cfRule type="containsText" dxfId="5057" priority="5959" operator="containsText" text="ENTREGADO">
      <formula>NOT(ISERROR(SEARCH("ENTREGADO",R28)))</formula>
    </cfRule>
    <cfRule type="containsText" dxfId="5056" priority="5960" operator="containsText" text="ENTREGADO">
      <formula>NOT(ISERROR(SEARCH("ENTREGADO",R28)))</formula>
    </cfRule>
    <cfRule type="containsText" dxfId="5055" priority="5961" operator="containsText" text="PENDIENTE">
      <formula>NOT(ISERROR(SEARCH("PENDIENTE",R28)))</formula>
    </cfRule>
    <cfRule type="containsText" dxfId="5054" priority="5962" operator="containsText" text="ENTREGADO">
      <formula>NOT(ISERROR(SEARCH("ENTREGADO",R28)))</formula>
    </cfRule>
    <cfRule type="containsText" dxfId="5053" priority="5963" operator="containsText" text="PRIORIDAD">
      <formula>NOT(ISERROR(SEARCH("PRIORIDAD",R28)))</formula>
    </cfRule>
    <cfRule type="containsText" dxfId="5052" priority="5964" operator="containsText" text="PENDIENTE">
      <formula>NOT(ISERROR(SEARCH("PENDIENTE",R28)))</formula>
    </cfRule>
    <cfRule type="containsText" dxfId="5051" priority="5965" operator="containsText" text="ENTREGADO">
      <formula>NOT(ISERROR(SEARCH("ENTREGADO",R28)))</formula>
    </cfRule>
    <cfRule type="containsText" dxfId="5050" priority="5966" operator="containsText" text="ENTREGADO">
      <formula>NOT(ISERROR(SEARCH("ENTREGADO",R28)))</formula>
    </cfRule>
    <cfRule type="containsText" dxfId="5049" priority="5967" operator="containsText" text="ENTREGADO">
      <formula>NOT(ISERROR(SEARCH("ENTREGADO",R28)))</formula>
    </cfRule>
    <cfRule type="containsText" dxfId="5048" priority="5968" operator="containsText" text="PENDIENTE">
      <formula>NOT(ISERROR(SEARCH("PENDIENTE",R28)))</formula>
    </cfRule>
    <cfRule type="containsText" dxfId="5047" priority="5969" operator="containsText" text="ENTREGADO">
      <formula>NOT(ISERROR(SEARCH("ENTREGADO",R28)))</formula>
    </cfRule>
  </conditionalFormatting>
  <conditionalFormatting sqref="R28:R29">
    <cfRule type="containsText" dxfId="5046" priority="5945" operator="containsText" text="ENTREGADO">
      <formula>NOT(ISERROR(SEARCH("ENTREGADO",R28)))</formula>
    </cfRule>
  </conditionalFormatting>
  <conditionalFormatting sqref="R29">
    <cfRule type="containsText" dxfId="5045" priority="5929" operator="containsText" text="PRIORIDAD">
      <formula>NOT(ISERROR(SEARCH("PRIORIDAD",R29)))</formula>
    </cfRule>
    <cfRule type="containsText" dxfId="5044" priority="5930" operator="containsText" text="PENDIENTE">
      <formula>NOT(ISERROR(SEARCH("PENDIENTE",R29)))</formula>
    </cfRule>
    <cfRule type="containsText" dxfId="5043" priority="5931" operator="containsText" text="ENTREGADO">
      <formula>NOT(ISERROR(SEARCH("ENTREGADO",R29)))</formula>
    </cfRule>
    <cfRule type="containsText" dxfId="5042" priority="5932" operator="containsText" text="ENTREGADO">
      <formula>NOT(ISERROR(SEARCH("ENTREGADO",R29)))</formula>
    </cfRule>
    <cfRule type="containsText" dxfId="5041" priority="5933" operator="containsText" text="ENTREGADO">
      <formula>NOT(ISERROR(SEARCH("ENTREGADO",R29)))</formula>
    </cfRule>
    <cfRule type="containsText" dxfId="5040" priority="5934" operator="containsText" text="PENDIENTE">
      <formula>NOT(ISERROR(SEARCH("PENDIENTE",R29)))</formula>
    </cfRule>
    <cfRule type="containsText" dxfId="5039" priority="5935" operator="containsText" text="ENTREGADO">
      <formula>NOT(ISERROR(SEARCH("ENTREGADO",R29)))</formula>
    </cfRule>
    <cfRule type="containsText" dxfId="5038" priority="5936" operator="containsText" text="ENTREGADO">
      <formula>NOT(ISERROR(SEARCH("ENTREGADO",R29)))</formula>
    </cfRule>
    <cfRule type="containsText" dxfId="5037" priority="5937" operator="containsText" text="PENDIENTE">
      <formula>NOT(ISERROR(SEARCH("PENDIENTE",R29)))</formula>
    </cfRule>
    <cfRule type="containsText" dxfId="5036" priority="5938" operator="containsText" text="ENTREGADO">
      <formula>NOT(ISERROR(SEARCH("ENTREGADO",R29)))</formula>
    </cfRule>
    <cfRule type="containsText" dxfId="5035" priority="5939" operator="containsText" text="PRIORIDAD">
      <formula>NOT(ISERROR(SEARCH("PRIORIDAD",R29)))</formula>
    </cfRule>
    <cfRule type="containsText" dxfId="5034" priority="5940" operator="containsText" text="PENDIENTE">
      <formula>NOT(ISERROR(SEARCH("PENDIENTE",R29)))</formula>
    </cfRule>
    <cfRule type="containsText" dxfId="5033" priority="5941" operator="containsText" text="ENTREGADO">
      <formula>NOT(ISERROR(SEARCH("ENTREGADO",R29)))</formula>
    </cfRule>
    <cfRule type="containsText" dxfId="5032" priority="5942" operator="containsText" text="ENTREGADO">
      <formula>NOT(ISERROR(SEARCH("ENTREGADO",R29)))</formula>
    </cfRule>
    <cfRule type="containsText" dxfId="5031" priority="5943" operator="containsText" text="ENTREGADO">
      <formula>NOT(ISERROR(SEARCH("ENTREGADO",R29)))</formula>
    </cfRule>
    <cfRule type="containsText" dxfId="5030" priority="5944" operator="containsText" text="PENDIENTE">
      <formula>NOT(ISERROR(SEARCH("PENDIENTE",R29)))</formula>
    </cfRule>
  </conditionalFormatting>
  <conditionalFormatting sqref="R29:R30">
    <cfRule type="containsText" dxfId="5029" priority="5891" operator="containsText" text="ENTREGADO">
      <formula>NOT(ISERROR(SEARCH("ENTREGADO",R29)))</formula>
    </cfRule>
  </conditionalFormatting>
  <conditionalFormatting sqref="R30">
    <cfRule type="containsText" dxfId="5028" priority="5875" operator="containsText" text="PRIORIDAD">
      <formula>NOT(ISERROR(SEARCH("PRIORIDAD",R30)))</formula>
    </cfRule>
    <cfRule type="containsText" dxfId="5027" priority="5876" operator="containsText" text="PENDIENTE">
      <formula>NOT(ISERROR(SEARCH("PENDIENTE",R30)))</formula>
    </cfRule>
    <cfRule type="containsText" dxfId="5026" priority="5877" operator="containsText" text="ENTREGADO">
      <formula>NOT(ISERROR(SEARCH("ENTREGADO",R30)))</formula>
    </cfRule>
    <cfRule type="containsText" dxfId="5025" priority="5878" operator="containsText" text="ENTREGADO">
      <formula>NOT(ISERROR(SEARCH("ENTREGADO",R30)))</formula>
    </cfRule>
    <cfRule type="containsText" dxfId="5024" priority="5879" operator="containsText" text="ENTREGADO">
      <formula>NOT(ISERROR(SEARCH("ENTREGADO",R30)))</formula>
    </cfRule>
    <cfRule type="containsText" dxfId="5023" priority="5880" operator="containsText" text="PENDIENTE">
      <formula>NOT(ISERROR(SEARCH("PENDIENTE",R30)))</formula>
    </cfRule>
    <cfRule type="containsText" dxfId="5022" priority="5881" operator="containsText" text="ENTREGADO">
      <formula>NOT(ISERROR(SEARCH("ENTREGADO",R30)))</formula>
    </cfRule>
    <cfRule type="containsText" dxfId="5021" priority="5882" operator="containsText" text="ENTREGADO">
      <formula>NOT(ISERROR(SEARCH("ENTREGADO",R30)))</formula>
    </cfRule>
    <cfRule type="containsText" dxfId="5020" priority="5883" operator="containsText" text="PENDIENTE">
      <formula>NOT(ISERROR(SEARCH("PENDIENTE",R30)))</formula>
    </cfRule>
    <cfRule type="containsText" dxfId="5019" priority="5884" operator="containsText" text="ENTREGADO">
      <formula>NOT(ISERROR(SEARCH("ENTREGADO",R30)))</formula>
    </cfRule>
    <cfRule type="containsText" dxfId="5018" priority="5885" operator="containsText" text="PRIORIDAD">
      <formula>NOT(ISERROR(SEARCH("PRIORIDAD",R30)))</formula>
    </cfRule>
    <cfRule type="containsText" dxfId="5017" priority="5886" operator="containsText" text="PENDIENTE">
      <formula>NOT(ISERROR(SEARCH("PENDIENTE",R30)))</formula>
    </cfRule>
    <cfRule type="containsText" dxfId="5016" priority="5887" operator="containsText" text="ENTREGADO">
      <formula>NOT(ISERROR(SEARCH("ENTREGADO",R30)))</formula>
    </cfRule>
    <cfRule type="containsText" dxfId="5015" priority="5888" operator="containsText" text="ENTREGADO">
      <formula>NOT(ISERROR(SEARCH("ENTREGADO",R30)))</formula>
    </cfRule>
    <cfRule type="containsText" dxfId="5014" priority="5889" operator="containsText" text="ENTREGADO">
      <formula>NOT(ISERROR(SEARCH("ENTREGADO",R30)))</formula>
    </cfRule>
    <cfRule type="containsText" dxfId="5013" priority="5890" operator="containsText" text="PENDIENTE">
      <formula>NOT(ISERROR(SEARCH("PENDIENTE",R30)))</formula>
    </cfRule>
  </conditionalFormatting>
  <conditionalFormatting sqref="R30:R32">
    <cfRule type="containsText" dxfId="5012" priority="5863" operator="containsText" text="ENTREGADO">
      <formula>NOT(ISERROR(SEARCH("ENTREGADO",R30)))</formula>
    </cfRule>
  </conditionalFormatting>
  <conditionalFormatting sqref="R31">
    <cfRule type="containsText" dxfId="5011" priority="5859" operator="containsText" text="ENTREGADO">
      <formula>NOT(ISERROR(SEARCH("ENTREGADO",R31)))</formula>
    </cfRule>
    <cfRule type="containsText" dxfId="5010" priority="5860" operator="containsText" text="PENDIENTE">
      <formula>NOT(ISERROR(SEARCH("PENDIENTE",R31)))</formula>
    </cfRule>
    <cfRule type="containsText" dxfId="5009" priority="5862" operator="containsText" text="ENTREGADO">
      <formula>NOT(ISERROR(SEARCH("ENTREGADO",R31)))</formula>
    </cfRule>
  </conditionalFormatting>
  <conditionalFormatting sqref="R32">
    <cfRule type="containsText" dxfId="5008" priority="5893" operator="containsText" text="PRIORIDAD">
      <formula>NOT(ISERROR(SEARCH("PRIORIDAD",R32)))</formula>
    </cfRule>
    <cfRule type="containsText" dxfId="5007" priority="5894" operator="containsText" text="PENDIENTE">
      <formula>NOT(ISERROR(SEARCH("PENDIENTE",R32)))</formula>
    </cfRule>
    <cfRule type="containsText" dxfId="5006" priority="5895" operator="containsText" text="ENTREGADO">
      <formula>NOT(ISERROR(SEARCH("ENTREGADO",R32)))</formula>
    </cfRule>
    <cfRule type="containsText" dxfId="5005" priority="5896" operator="containsText" text="ENTREGADO">
      <formula>NOT(ISERROR(SEARCH("ENTREGADO",R32)))</formula>
    </cfRule>
    <cfRule type="containsText" dxfId="5004" priority="5897" operator="containsText" text="ENTREGADO">
      <formula>NOT(ISERROR(SEARCH("ENTREGADO",R32)))</formula>
    </cfRule>
    <cfRule type="containsText" dxfId="5003" priority="5898" operator="containsText" text="PENDIENTE">
      <formula>NOT(ISERROR(SEARCH("PENDIENTE",R32)))</formula>
    </cfRule>
    <cfRule type="containsText" dxfId="5002" priority="5899" operator="containsText" text="ENTREGADO">
      <formula>NOT(ISERROR(SEARCH("ENTREGADO",R32)))</formula>
    </cfRule>
    <cfRule type="containsText" dxfId="5001" priority="5900" operator="containsText" text="ENTREGADO">
      <formula>NOT(ISERROR(SEARCH("ENTREGADO",R32)))</formula>
    </cfRule>
    <cfRule type="containsText" dxfId="5000" priority="5901" operator="containsText" text="PENDIENTE">
      <formula>NOT(ISERROR(SEARCH("PENDIENTE",R32)))</formula>
    </cfRule>
    <cfRule type="containsText" dxfId="4999" priority="5902" operator="containsText" text="ENTREGADO">
      <formula>NOT(ISERROR(SEARCH("ENTREGADO",R32)))</formula>
    </cfRule>
    <cfRule type="containsText" dxfId="4998" priority="5903" operator="containsText" text="PRIORIDAD">
      <formula>NOT(ISERROR(SEARCH("PRIORIDAD",R32)))</formula>
    </cfRule>
    <cfRule type="containsText" dxfId="4997" priority="5904" operator="containsText" text="PENDIENTE">
      <formula>NOT(ISERROR(SEARCH("PENDIENTE",R32)))</formula>
    </cfRule>
    <cfRule type="containsText" dxfId="4996" priority="5905" operator="containsText" text="ENTREGADO">
      <formula>NOT(ISERROR(SEARCH("ENTREGADO",R32)))</formula>
    </cfRule>
    <cfRule type="containsText" dxfId="4995" priority="5906" operator="containsText" text="ENTREGADO">
      <formula>NOT(ISERROR(SEARCH("ENTREGADO",R32)))</formula>
    </cfRule>
    <cfRule type="containsText" dxfId="4994" priority="5907" operator="containsText" text="ENTREGADO">
      <formula>NOT(ISERROR(SEARCH("ENTREGADO",R32)))</formula>
    </cfRule>
    <cfRule type="containsText" dxfId="4993" priority="5908" operator="containsText" text="PENDIENTE">
      <formula>NOT(ISERROR(SEARCH("PENDIENTE",R32)))</formula>
    </cfRule>
    <cfRule type="containsText" dxfId="4992" priority="5909" operator="containsText" text="ENTREGADO">
      <formula>NOT(ISERROR(SEARCH("ENTREGADO",R32)))</formula>
    </cfRule>
  </conditionalFormatting>
  <conditionalFormatting sqref="R33">
    <cfRule type="containsText" dxfId="4991" priority="4099" operator="containsText" text="ENTREGADO">
      <formula>NOT(ISERROR(SEARCH("ENTREGADO",R33)))</formula>
    </cfRule>
    <cfRule type="containsText" dxfId="4990" priority="4100" operator="containsText" text="PENDIENTE">
      <formula>NOT(ISERROR(SEARCH("PENDIENTE",R33)))</formula>
    </cfRule>
    <cfRule type="containsText" dxfId="4989" priority="4101" operator="containsText" text="ENTREGADO">
      <formula>NOT(ISERROR(SEARCH("ENTREGADO",R33)))</formula>
    </cfRule>
    <cfRule type="containsText" dxfId="4988" priority="4103" operator="containsText" text="ENTREGADO">
      <formula>NOT(ISERROR(SEARCH("ENTREGADO",R33)))</formula>
    </cfRule>
  </conditionalFormatting>
  <conditionalFormatting sqref="R34">
    <cfRule type="containsText" dxfId="4987" priority="5911" operator="containsText" text="PRIORIDAD">
      <formula>NOT(ISERROR(SEARCH("PRIORIDAD",R34)))</formula>
    </cfRule>
    <cfRule type="containsText" dxfId="4986" priority="5912" operator="containsText" text="PENDIENTE">
      <formula>NOT(ISERROR(SEARCH("PENDIENTE",R34)))</formula>
    </cfRule>
    <cfRule type="containsText" dxfId="4985" priority="5913" operator="containsText" text="ENTREGADO">
      <formula>NOT(ISERROR(SEARCH("ENTREGADO",R34)))</formula>
    </cfRule>
    <cfRule type="containsText" dxfId="4984" priority="5914" operator="containsText" text="ENTREGADO">
      <formula>NOT(ISERROR(SEARCH("ENTREGADO",R34)))</formula>
    </cfRule>
    <cfRule type="containsText" dxfId="4983" priority="5915" operator="containsText" text="ENTREGADO">
      <formula>NOT(ISERROR(SEARCH("ENTREGADO",R34)))</formula>
    </cfRule>
    <cfRule type="containsText" dxfId="4982" priority="5916" operator="containsText" text="PENDIENTE">
      <formula>NOT(ISERROR(SEARCH("PENDIENTE",R34)))</formula>
    </cfRule>
    <cfRule type="containsText" dxfId="4981" priority="5917" operator="containsText" text="ENTREGADO">
      <formula>NOT(ISERROR(SEARCH("ENTREGADO",R34)))</formula>
    </cfRule>
    <cfRule type="containsText" dxfId="4980" priority="5918" operator="containsText" text="ENTREGADO">
      <formula>NOT(ISERROR(SEARCH("ENTREGADO",R34)))</formula>
    </cfRule>
    <cfRule type="containsText" dxfId="4979" priority="5919" operator="containsText" text="PENDIENTE">
      <formula>NOT(ISERROR(SEARCH("PENDIENTE",R34)))</formula>
    </cfRule>
    <cfRule type="containsText" dxfId="4978" priority="5920" operator="containsText" text="ENTREGADO">
      <formula>NOT(ISERROR(SEARCH("ENTREGADO",R34)))</formula>
    </cfRule>
    <cfRule type="containsText" dxfId="4977" priority="5922" operator="containsText" text="PENDIENTE">
      <formula>NOT(ISERROR(SEARCH("PENDIENTE",R34)))</formula>
    </cfRule>
    <cfRule type="containsText" dxfId="4976" priority="5923" operator="containsText" text="ENTREGADO">
      <formula>NOT(ISERROR(SEARCH("ENTREGADO",R34)))</formula>
    </cfRule>
    <cfRule type="containsText" dxfId="4975" priority="5924" operator="containsText" text="ENTREGADO">
      <formula>NOT(ISERROR(SEARCH("ENTREGADO",R34)))</formula>
    </cfRule>
    <cfRule type="containsText" dxfId="4974" priority="5925" operator="containsText" text="ENTREGADO">
      <formula>NOT(ISERROR(SEARCH("ENTREGADO",R34)))</formula>
    </cfRule>
    <cfRule type="containsText" dxfId="4973" priority="5926" operator="containsText" text="PENDIENTE">
      <formula>NOT(ISERROR(SEARCH("PENDIENTE",R34)))</formula>
    </cfRule>
  </conditionalFormatting>
  <conditionalFormatting sqref="R34:R35">
    <cfRule type="containsText" dxfId="4972" priority="5857" operator="containsText" text="ENTREGADO">
      <formula>NOT(ISERROR(SEARCH("ENTREGADO",R34)))</formula>
    </cfRule>
  </conditionalFormatting>
  <conditionalFormatting sqref="R35">
    <cfRule type="containsText" dxfId="4971" priority="5854" operator="containsText" text="PENDIENTE">
      <formula>NOT(ISERROR(SEARCH("PENDIENTE",R35)))</formula>
    </cfRule>
    <cfRule type="containsText" dxfId="4970" priority="5855" operator="containsText" text="ENTREGADO">
      <formula>NOT(ISERROR(SEARCH("ENTREGADO",R35)))</formula>
    </cfRule>
    <cfRule type="containsText" dxfId="4969" priority="5856" operator="containsText" text="ENTREGADO">
      <formula>NOT(ISERROR(SEARCH("ENTREGADO",R35)))</formula>
    </cfRule>
  </conditionalFormatting>
  <conditionalFormatting sqref="R35:R36">
    <cfRule type="containsText" dxfId="4968" priority="5851" operator="containsText" text="ENTREGADO">
      <formula>NOT(ISERROR(SEARCH("ENTREGADO",R35)))</formula>
    </cfRule>
  </conditionalFormatting>
  <conditionalFormatting sqref="R35:R38 R49:R52 R40:R44">
    <cfRule type="containsText" dxfId="4967" priority="5304" operator="containsText" text="PRIORIDAD">
      <formula>NOT(ISERROR(SEARCH("PRIORIDAD",R35)))</formula>
    </cfRule>
  </conditionalFormatting>
  <conditionalFormatting sqref="R36">
    <cfRule type="containsText" dxfId="4966" priority="5848" operator="containsText" text="PENDIENTE">
      <formula>NOT(ISERROR(SEARCH("PENDIENTE",R36)))</formula>
    </cfRule>
    <cfRule type="containsText" dxfId="4965" priority="5849" operator="containsText" text="ENTREGADO">
      <formula>NOT(ISERROR(SEARCH("ENTREGADO",R36)))</formula>
    </cfRule>
    <cfRule type="containsText" dxfId="4964" priority="5850" operator="containsText" text="ENTREGADO">
      <formula>NOT(ISERROR(SEARCH("ENTREGADO",R36)))</formula>
    </cfRule>
  </conditionalFormatting>
  <conditionalFormatting sqref="R36:R37">
    <cfRule type="containsText" dxfId="4963" priority="5839" operator="containsText" text="ENTREGADO">
      <formula>NOT(ISERROR(SEARCH("ENTREGADO",R36)))</formula>
    </cfRule>
  </conditionalFormatting>
  <conditionalFormatting sqref="R37">
    <cfRule type="containsText" dxfId="4962" priority="5836" operator="containsText" text="PENDIENTE">
      <formula>NOT(ISERROR(SEARCH("PENDIENTE",R37)))</formula>
    </cfRule>
    <cfRule type="containsText" dxfId="4961" priority="5837" operator="containsText" text="ENTREGADO">
      <formula>NOT(ISERROR(SEARCH("ENTREGADO",R37)))</formula>
    </cfRule>
    <cfRule type="containsText" dxfId="4960" priority="5838" operator="containsText" text="ENTREGADO">
      <formula>NOT(ISERROR(SEARCH("ENTREGADO",R37)))</formula>
    </cfRule>
  </conditionalFormatting>
  <conditionalFormatting sqref="R37:R38">
    <cfRule type="containsText" dxfId="4959" priority="5833" operator="containsText" text="ENTREGADO">
      <formula>NOT(ISERROR(SEARCH("ENTREGADO",R37)))</formula>
    </cfRule>
  </conditionalFormatting>
  <conditionalFormatting sqref="R38">
    <cfRule type="containsText" dxfId="4958" priority="5830" operator="containsText" text="PENDIENTE">
      <formula>NOT(ISERROR(SEARCH("PENDIENTE",R38)))</formula>
    </cfRule>
    <cfRule type="containsText" dxfId="4957" priority="5832" operator="containsText" text="ENTREGADO">
      <formula>NOT(ISERROR(SEARCH("ENTREGADO",R38)))</formula>
    </cfRule>
  </conditionalFormatting>
  <conditionalFormatting sqref="R38 R40">
    <cfRule type="containsText" dxfId="4956" priority="5310" operator="containsText" text="ENTREGADO">
      <formula>NOT(ISERROR(SEARCH("ENTREGADO",R38)))</formula>
    </cfRule>
  </conditionalFormatting>
  <conditionalFormatting sqref="R40">
    <cfRule type="containsText" dxfId="4955" priority="5294" operator="containsText" text="PRIORIDAD">
      <formula>NOT(ISERROR(SEARCH("PRIORIDAD",R40)))</formula>
    </cfRule>
    <cfRule type="containsText" dxfId="4954" priority="5295" operator="containsText" text="PENDIENTE">
      <formula>NOT(ISERROR(SEARCH("PENDIENTE",R40)))</formula>
    </cfRule>
    <cfRule type="containsText" dxfId="4953" priority="5296" operator="containsText" text="ENTREGADO">
      <formula>NOT(ISERROR(SEARCH("ENTREGADO",R40)))</formula>
    </cfRule>
    <cfRule type="containsText" dxfId="4952" priority="5297" operator="containsText" text="ENTREGADO">
      <formula>NOT(ISERROR(SEARCH("ENTREGADO",R40)))</formula>
    </cfRule>
    <cfRule type="containsText" dxfId="4951" priority="5298" operator="containsText" text="ENTREGADO">
      <formula>NOT(ISERROR(SEARCH("ENTREGADO",R40)))</formula>
    </cfRule>
    <cfRule type="containsText" dxfId="4950" priority="5299" operator="containsText" text="PENDIENTE">
      <formula>NOT(ISERROR(SEARCH("PENDIENTE",R40)))</formula>
    </cfRule>
    <cfRule type="containsText" dxfId="4949" priority="5300" operator="containsText" text="ENTREGADO">
      <formula>NOT(ISERROR(SEARCH("ENTREGADO",R40)))</formula>
    </cfRule>
    <cfRule type="containsText" dxfId="4948" priority="5301" operator="containsText" text="ENTREGADO">
      <formula>NOT(ISERROR(SEARCH("ENTREGADO",R40)))</formula>
    </cfRule>
    <cfRule type="containsText" dxfId="4947" priority="5302" operator="containsText" text="PENDIENTE">
      <formula>NOT(ISERROR(SEARCH("PENDIENTE",R40)))</formula>
    </cfRule>
    <cfRule type="containsText" dxfId="4946" priority="5303" operator="containsText" text="ENTREGADO">
      <formula>NOT(ISERROR(SEARCH("ENTREGADO",R40)))</formula>
    </cfRule>
    <cfRule type="containsText" dxfId="4945" priority="5305" operator="containsText" text="PENDIENTE">
      <formula>NOT(ISERROR(SEARCH("PENDIENTE",R40)))</formula>
    </cfRule>
    <cfRule type="containsText" dxfId="4944" priority="5306" operator="containsText" text="ENTREGADO">
      <formula>NOT(ISERROR(SEARCH("ENTREGADO",R40)))</formula>
    </cfRule>
    <cfRule type="containsText" dxfId="4943" priority="5307" operator="containsText" text="ENTREGADO">
      <formula>NOT(ISERROR(SEARCH("ENTREGADO",R40)))</formula>
    </cfRule>
  </conditionalFormatting>
  <conditionalFormatting sqref="R41:R43">
    <cfRule type="containsText" dxfId="4942" priority="5800" operator="containsText" text="PENDIENTE">
      <formula>NOT(ISERROR(SEARCH("PENDIENTE",R41)))</formula>
    </cfRule>
    <cfRule type="containsText" dxfId="4941" priority="5801" operator="containsText" text="ENTREGADO">
      <formula>NOT(ISERROR(SEARCH("ENTREGADO",R41)))</formula>
    </cfRule>
    <cfRule type="containsText" dxfId="4940" priority="5802" operator="containsText" text="ENTREGADO">
      <formula>NOT(ISERROR(SEARCH("ENTREGADO",R41)))</formula>
    </cfRule>
    <cfRule type="containsText" dxfId="4939" priority="5803" operator="containsText" text="ENTREGADO">
      <formula>NOT(ISERROR(SEARCH("ENTREGADO",R41)))</formula>
    </cfRule>
  </conditionalFormatting>
  <conditionalFormatting sqref="R41:R44">
    <cfRule type="containsText" dxfId="4938" priority="5767" operator="containsText" text="ENTREGADO">
      <formula>NOT(ISERROR(SEARCH("ENTREGADO",R41)))</formula>
    </cfRule>
  </conditionalFormatting>
  <conditionalFormatting sqref="R44">
    <cfRule type="containsText" dxfId="4937" priority="5764" operator="containsText" text="PENDIENTE">
      <formula>NOT(ISERROR(SEARCH("PENDIENTE",R44)))</formula>
    </cfRule>
    <cfRule type="containsText" dxfId="4936" priority="5765" operator="containsText" text="ENTREGADO">
      <formula>NOT(ISERROR(SEARCH("ENTREGADO",R44)))</formula>
    </cfRule>
    <cfRule type="containsText" dxfId="4935" priority="5766" operator="containsText" text="ENTREGADO">
      <formula>NOT(ISERROR(SEARCH("ENTREGADO",R44)))</formula>
    </cfRule>
  </conditionalFormatting>
  <conditionalFormatting sqref="R44 R49">
    <cfRule type="containsText" dxfId="4934" priority="5703" operator="containsText" text="ENTREGADO">
      <formula>NOT(ISERROR(SEARCH("ENTREGADO",R44)))</formula>
    </cfRule>
  </conditionalFormatting>
  <conditionalFormatting sqref="R49">
    <cfRule type="containsText" dxfId="4933" priority="5700" operator="containsText" text="PENDIENTE">
      <formula>NOT(ISERROR(SEARCH("PENDIENTE",R49)))</formula>
    </cfRule>
    <cfRule type="containsText" dxfId="4932" priority="5702" operator="containsText" text="ENTREGADO">
      <formula>NOT(ISERROR(SEARCH("ENTREGADO",R49)))</formula>
    </cfRule>
  </conditionalFormatting>
  <conditionalFormatting sqref="R49:R50">
    <cfRule type="containsText" dxfId="4931" priority="5643" operator="containsText" text="ENTREGADO">
      <formula>NOT(ISERROR(SEARCH("ENTREGADO",R49)))</formula>
    </cfRule>
  </conditionalFormatting>
  <conditionalFormatting sqref="R50">
    <cfRule type="containsText" dxfId="4930" priority="5641" operator="containsText" text="ENTREGADO">
      <formula>NOT(ISERROR(SEARCH("ENTREGADO",R50)))</formula>
    </cfRule>
    <cfRule type="containsText" dxfId="4929" priority="5642" operator="containsText" text="ENTREGADO">
      <formula>NOT(ISERROR(SEARCH("ENTREGADO",R50)))</formula>
    </cfRule>
  </conditionalFormatting>
  <conditionalFormatting sqref="R51">
    <cfRule type="containsText" dxfId="4928" priority="5758" operator="containsText" text="PENDIENTE">
      <formula>NOT(ISERROR(SEARCH("PENDIENTE",R51)))</formula>
    </cfRule>
    <cfRule type="containsText" dxfId="4927" priority="5759" operator="containsText" text="ENTREGADO">
      <formula>NOT(ISERROR(SEARCH("ENTREGADO",R51)))</formula>
    </cfRule>
    <cfRule type="containsText" dxfId="4926" priority="5760" operator="containsText" text="ENTREGADO">
      <formula>NOT(ISERROR(SEARCH("ENTREGADO",R51)))</formula>
    </cfRule>
    <cfRule type="containsText" dxfId="4925" priority="5761" operator="containsText" text="ENTREGADO">
      <formula>NOT(ISERROR(SEARCH("ENTREGADO",R51)))</formula>
    </cfRule>
  </conditionalFormatting>
  <conditionalFormatting sqref="R51:R52">
    <cfRule type="containsText" dxfId="4924" priority="5715" operator="containsText" text="ENTREGADO">
      <formula>NOT(ISERROR(SEARCH("ENTREGADO",R51)))</formula>
    </cfRule>
  </conditionalFormatting>
  <conditionalFormatting sqref="R52">
    <cfRule type="containsText" dxfId="4923" priority="5711" operator="containsText" text="ENTREGADO">
      <formula>NOT(ISERROR(SEARCH("ENTREGADO",R52)))</formula>
    </cfRule>
    <cfRule type="containsText" dxfId="4922" priority="5712" operator="containsText" text="PENDIENTE">
      <formula>NOT(ISERROR(SEARCH("PENDIENTE",R52)))</formula>
    </cfRule>
    <cfRule type="containsText" dxfId="4921" priority="5713" operator="containsText" text="ENTREGADO">
      <formula>NOT(ISERROR(SEARCH("ENTREGADO",R52)))</formula>
    </cfRule>
    <cfRule type="containsText" dxfId="4920" priority="5714" operator="containsText" text="ENTREGADO">
      <formula>NOT(ISERROR(SEARCH("ENTREGADO",R52)))</formula>
    </cfRule>
  </conditionalFormatting>
  <conditionalFormatting sqref="R53">
    <cfRule type="containsText" dxfId="4919" priority="5148" operator="containsText" text="ENTREGADO">
      <formula>NOT(ISERROR(SEARCH("ENTREGADO",R53)))</formula>
    </cfRule>
    <cfRule type="containsText" dxfId="4918" priority="5149" operator="containsText" text="PENDIENTE">
      <formula>NOT(ISERROR(SEARCH("PENDIENTE",R53)))</formula>
    </cfRule>
    <cfRule type="containsText" dxfId="4917" priority="5150" operator="containsText" text="ENTREGADO">
      <formula>NOT(ISERROR(SEARCH("ENTREGADO",R53)))</formula>
    </cfRule>
    <cfRule type="containsText" dxfId="4916" priority="5151" operator="containsText" text="ENTREGADO">
      <formula>NOT(ISERROR(SEARCH("ENTREGADO",R53)))</formula>
    </cfRule>
    <cfRule type="containsText" dxfId="4915" priority="5152" operator="containsText" text="ENTREGADO">
      <formula>NOT(ISERROR(SEARCH("ENTREGADO",R53)))</formula>
    </cfRule>
  </conditionalFormatting>
  <conditionalFormatting sqref="R53:R55">
    <cfRule type="containsText" dxfId="4914" priority="5145" operator="containsText" text="PRIORIDAD">
      <formula>NOT(ISERROR(SEARCH("PRIORIDAD",R53)))</formula>
    </cfRule>
  </conditionalFormatting>
  <conditionalFormatting sqref="R54">
    <cfRule type="containsText" dxfId="4913" priority="5706" operator="containsText" text="PENDIENTE">
      <formula>NOT(ISERROR(SEARCH("PENDIENTE",R54)))</formula>
    </cfRule>
    <cfRule type="containsText" dxfId="4912" priority="5707" operator="containsText" text="ENTREGADO">
      <formula>NOT(ISERROR(SEARCH("ENTREGADO",R54)))</formula>
    </cfRule>
    <cfRule type="containsText" dxfId="4911" priority="5708" operator="containsText" text="ENTREGADO">
      <formula>NOT(ISERROR(SEARCH("ENTREGADO",R54)))</formula>
    </cfRule>
    <cfRule type="containsText" dxfId="4910" priority="5709" operator="containsText" text="ENTREGADO">
      <formula>NOT(ISERROR(SEARCH("ENTREGADO",R54)))</formula>
    </cfRule>
  </conditionalFormatting>
  <conditionalFormatting sqref="R54:R55">
    <cfRule type="containsText" dxfId="4909" priority="5697" operator="containsText" text="ENTREGADO">
      <formula>NOT(ISERROR(SEARCH("ENTREGADO",R54)))</formula>
    </cfRule>
  </conditionalFormatting>
  <conditionalFormatting sqref="R55">
    <cfRule type="containsText" dxfId="4908" priority="5695" operator="containsText" text="ENTREGADO">
      <formula>NOT(ISERROR(SEARCH("ENTREGADO",R55)))</formula>
    </cfRule>
  </conditionalFormatting>
  <conditionalFormatting sqref="R55 R59">
    <cfRule type="containsText" dxfId="4907" priority="5696" operator="containsText" text="ENTREGADO">
      <formula>NOT(ISERROR(SEARCH("ENTREGADO",R55)))</formula>
    </cfRule>
  </conditionalFormatting>
  <conditionalFormatting sqref="R59">
    <cfRule type="containsText" dxfId="4906" priority="5971" operator="containsText" text="PENDIENTE">
      <formula>NOT(ISERROR(SEARCH("PENDIENTE",R59)))</formula>
    </cfRule>
    <cfRule type="containsText" dxfId="4905" priority="5972" operator="containsText" text="ENTREGADO">
      <formula>NOT(ISERROR(SEARCH("ENTREGADO",R59)))</formula>
    </cfRule>
  </conditionalFormatting>
  <conditionalFormatting sqref="R59 R61:R62">
    <cfRule type="containsText" dxfId="4904" priority="5977" operator="containsText" text="PRIORIDAD">
      <formula>NOT(ISERROR(SEARCH("PRIORIDAD",R59)))</formula>
    </cfRule>
  </conditionalFormatting>
  <conditionalFormatting sqref="R61:R64 R66">
    <cfRule type="containsText" dxfId="4903" priority="5579" operator="containsText" text="ENTREGADO">
      <formula>NOT(ISERROR(SEARCH("ENTREGADO",R61)))</formula>
    </cfRule>
  </conditionalFormatting>
  <conditionalFormatting sqref="R61:R65">
    <cfRule type="containsText" dxfId="4902" priority="4003" operator="containsText" text="ENTREGADO">
      <formula>NOT(ISERROR(SEARCH("ENTREGADO",R61)))</formula>
    </cfRule>
    <cfRule type="containsText" dxfId="4901" priority="4004" operator="containsText" text="PENDIENTE">
      <formula>NOT(ISERROR(SEARCH("PENDIENTE",R61)))</formula>
    </cfRule>
  </conditionalFormatting>
  <conditionalFormatting sqref="R65">
    <cfRule type="containsText" dxfId="4900" priority="4005" operator="containsText" text="ENTREGADO">
      <formula>NOT(ISERROR(SEARCH("ENTREGADO",R65)))</formula>
    </cfRule>
  </conditionalFormatting>
  <conditionalFormatting sqref="R66">
    <cfRule type="containsText" dxfId="4899" priority="5724" operator="containsText" text="PENDIENTE">
      <formula>NOT(ISERROR(SEARCH("PENDIENTE",R66)))</formula>
    </cfRule>
    <cfRule type="containsText" dxfId="4898" priority="5725" operator="containsText" text="ENTREGADO">
      <formula>NOT(ISERROR(SEARCH("ENTREGADO",R66)))</formula>
    </cfRule>
    <cfRule type="containsText" dxfId="4897" priority="5726" operator="containsText" text="ENTREGADO">
      <formula>NOT(ISERROR(SEARCH("ENTREGADO",R66)))</formula>
    </cfRule>
    <cfRule type="containsText" dxfId="4896" priority="5727" operator="containsText" text="ENTREGADO">
      <formula>NOT(ISERROR(SEARCH("ENTREGADO",R66)))</formula>
    </cfRule>
  </conditionalFormatting>
  <conditionalFormatting sqref="R67">
    <cfRule type="containsText" dxfId="4895" priority="4872" operator="containsText" text="PENDIENTE">
      <formula>NOT(ISERROR(SEARCH("PENDIENTE",R67)))</formula>
    </cfRule>
    <cfRule type="containsText" dxfId="4894" priority="4873" operator="containsText" text="ENTREGADO">
      <formula>NOT(ISERROR(SEARCH("ENTREGADO",R67)))</formula>
    </cfRule>
    <cfRule type="containsText" dxfId="4893" priority="4874" operator="containsText" text="ENTREGADO">
      <formula>NOT(ISERROR(SEARCH("ENTREGADO",R67)))</formula>
    </cfRule>
    <cfRule type="containsText" dxfId="4892" priority="4875" operator="containsText" text="ENTREGADO">
      <formula>NOT(ISERROR(SEARCH("ENTREGADO",R67)))</formula>
    </cfRule>
  </conditionalFormatting>
  <conditionalFormatting sqref="R67:R68">
    <cfRule type="containsText" dxfId="4891" priority="4748" operator="containsText" text="ENTREGADO">
      <formula>NOT(ISERROR(SEARCH("ENTREGADO",R67)))</formula>
    </cfRule>
  </conditionalFormatting>
  <conditionalFormatting sqref="R68">
    <cfRule type="containsText" dxfId="4890" priority="4746" operator="containsText" text="ENTREGADO">
      <formula>NOT(ISERROR(SEARCH("ENTREGADO",R68)))</formula>
    </cfRule>
    <cfRule type="containsText" dxfId="4889" priority="4747" operator="containsText" text="ENTREGADO">
      <formula>NOT(ISERROR(SEARCH("ENTREGADO",R68)))</formula>
    </cfRule>
    <cfRule type="containsText" dxfId="4888" priority="4749" operator="containsText" text="PRIORIDAD">
      <formula>NOT(ISERROR(SEARCH("PRIORIDAD",R68)))</formula>
    </cfRule>
  </conditionalFormatting>
  <conditionalFormatting sqref="R69">
    <cfRule type="containsText" dxfId="4887" priority="4626" operator="containsText" text="ENTREGADO">
      <formula>NOT(ISERROR(SEARCH("ENTREGADO",R69)))</formula>
    </cfRule>
    <cfRule type="containsText" dxfId="4886" priority="4627" operator="containsText" text="ENTREGADO">
      <formula>NOT(ISERROR(SEARCH("ENTREGADO",R69)))</formula>
    </cfRule>
    <cfRule type="containsText" dxfId="4885" priority="4628" operator="containsText" text="ENTREGADO">
      <formula>NOT(ISERROR(SEARCH("ENTREGADO",R69)))</formula>
    </cfRule>
    <cfRule type="containsText" dxfId="4884" priority="4629" operator="containsText" text="PRIORIDAD">
      <formula>NOT(ISERROR(SEARCH("PRIORIDAD",R69)))</formula>
    </cfRule>
  </conditionalFormatting>
  <conditionalFormatting sqref="R70">
    <cfRule type="containsText" dxfId="4883" priority="3017" operator="containsText" text="ENTREGADO">
      <formula>NOT(ISERROR(SEARCH("ENTREGADO",R70)))</formula>
    </cfRule>
    <cfRule type="containsText" dxfId="4882" priority="3018" operator="containsText" text="ENTREGADO">
      <formula>NOT(ISERROR(SEARCH("ENTREGADO",R70)))</formula>
    </cfRule>
    <cfRule type="containsText" dxfId="4881" priority="3019" operator="containsText" text="ENTREGADO">
      <formula>NOT(ISERROR(SEARCH("ENTREGADO",R70)))</formula>
    </cfRule>
  </conditionalFormatting>
  <conditionalFormatting sqref="R5:S5">
    <cfRule type="containsText" dxfId="4880" priority="5841" operator="containsText" text="PENDIENTE">
      <formula>NOT(ISERROR(SEARCH("PENDIENTE",R5)))</formula>
    </cfRule>
  </conditionalFormatting>
  <conditionalFormatting sqref="R24:S26 A27 P27">
    <cfRule type="containsText" dxfId="4879" priority="10519" operator="containsText" text="PENDIENTE">
      <formula>NOT(ISERROR(SEARCH("PENDIENTE",A24)))</formula>
    </cfRule>
  </conditionalFormatting>
  <conditionalFormatting sqref="R40:S40">
    <cfRule type="containsText" dxfId="4878" priority="5308" operator="containsText" text="ENTREGADO">
      <formula>NOT(ISERROR(SEARCH("ENTREGADO",R40)))</formula>
    </cfRule>
    <cfRule type="containsText" dxfId="4877" priority="5309" operator="containsText" text="PENDIENTE">
      <formula>NOT(ISERROR(SEARCH("PENDIENTE",R40)))</formula>
    </cfRule>
  </conditionalFormatting>
  <conditionalFormatting sqref="R27:T27">
    <cfRule type="containsText" dxfId="4876" priority="5784" operator="containsText" text="PENDIENTE">
      <formula>NOT(ISERROR(SEARCH("PENDIENTE",R27)))</formula>
    </cfRule>
  </conditionalFormatting>
  <conditionalFormatting sqref="S3">
    <cfRule type="containsText" dxfId="4875" priority="19352" operator="containsText" text="TOLUCA">
      <formula>NOT(ISERROR(SEARCH("TOLUCA",S3)))</formula>
    </cfRule>
    <cfRule type="containsText" dxfId="4874" priority="19353" operator="containsText" text="ENTREGADO">
      <formula>NOT(ISERROR(SEARCH("ENTREGADO",S3)))</formula>
    </cfRule>
    <cfRule type="containsText" dxfId="4873" priority="19354" operator="containsText" text="DRAGON">
      <formula>NOT(ISERROR(SEARCH("DRAGON",S3)))</formula>
    </cfRule>
    <cfRule type="containsText" dxfId="4872" priority="19355" operator="containsText" text="AIFA">
      <formula>NOT(ISERROR(SEARCH("AIFA",S3)))</formula>
    </cfRule>
    <cfRule type="containsText" dxfId="4871" priority="19356" operator="containsText" text="AICM">
      <formula>NOT(ISERROR(SEARCH("AICM",S3)))</formula>
    </cfRule>
    <cfRule type="containsText" dxfId="4870" priority="19357" operator="containsText" text="LAREDO">
      <formula>NOT(ISERROR(SEARCH("LAREDO",S3)))</formula>
    </cfRule>
    <cfRule type="containsText" dxfId="4869" priority="19358" operator="containsText" text="TOLUCA">
      <formula>NOT(ISERROR(SEARCH("TOLUCA",S3)))</formula>
    </cfRule>
    <cfRule type="containsText" dxfId="4868" priority="19359" operator="containsText" text="MANZANILLO">
      <formula>NOT(ISERROR(SEARCH("MANZANILLO",S3)))</formula>
    </cfRule>
    <cfRule type="containsText" dxfId="4867" priority="19360" operator="containsText" text="VERACRUZ">
      <formula>NOT(ISERROR(SEARCH("VERACRUZ",S3)))</formula>
    </cfRule>
  </conditionalFormatting>
  <conditionalFormatting sqref="S4">
    <cfRule type="containsText" dxfId="4866" priority="16977" operator="containsText" text="ENTREGADO">
      <formula>NOT(ISERROR(SEARCH("ENTREGADO",S4)))</formula>
    </cfRule>
    <cfRule type="containsText" dxfId="4865" priority="16982" operator="containsText" text="PENDIENTE">
      <formula>NOT(ISERROR(SEARCH("PENDIENTE",S4)))</formula>
    </cfRule>
    <cfRule type="containsText" dxfId="4864" priority="16983" operator="containsText" text="ENTREGADO">
      <formula>NOT(ISERROR(SEARCH("ENTREGADO",S4)))</formula>
    </cfRule>
    <cfRule type="containsText" dxfId="4863" priority="16984" operator="containsText" text="ENTREGADO">
      <formula>NOT(ISERROR(SEARCH("ENTREGADO",S4)))</formula>
    </cfRule>
    <cfRule type="containsText" dxfId="4862" priority="16985" operator="containsText" text="PENDIENTE">
      <formula>NOT(ISERROR(SEARCH("PENDIENTE",S4)))</formula>
    </cfRule>
    <cfRule type="containsText" dxfId="4861" priority="16986" operator="containsText" text="ENTREGADO">
      <formula>NOT(ISERROR(SEARCH("ENTREGADO",S4)))</formula>
    </cfRule>
    <cfRule type="containsText" dxfId="4860" priority="16987" operator="containsText" text="PRIORIDAD">
      <formula>NOT(ISERROR(SEARCH("PRIORIDAD",S4)))</formula>
    </cfRule>
    <cfRule type="containsText" dxfId="4859" priority="16988" operator="containsText" text="PENDIENTE">
      <formula>NOT(ISERROR(SEARCH("PENDIENTE",S4)))</formula>
    </cfRule>
    <cfRule type="containsText" dxfId="4858" priority="16989" operator="containsText" text="ENTREGADO">
      <formula>NOT(ISERROR(SEARCH("ENTREGADO",S4)))</formula>
    </cfRule>
    <cfRule type="containsText" dxfId="4857" priority="16990" operator="containsText" text="PENDIENTE">
      <formula>NOT(ISERROR(SEARCH("PENDIENTE",S4)))</formula>
    </cfRule>
    <cfRule type="containsText" dxfId="4856" priority="16991" operator="containsText" text="ENTREGADO">
      <formula>NOT(ISERROR(SEARCH("ENTREGADO",S4)))</formula>
    </cfRule>
    <cfRule type="containsText" dxfId="4855" priority="16992" operator="containsText" text="PENDIENTE">
      <formula>NOT(ISERROR(SEARCH("PENDIENTE",S4)))</formula>
    </cfRule>
    <cfRule type="containsText" dxfId="4854" priority="16993" operator="containsText" text="ENTREGADO">
      <formula>NOT(ISERROR(SEARCH("ENTREGADO",S4)))</formula>
    </cfRule>
    <cfRule type="containsText" dxfId="4853" priority="16997" operator="containsText" text="PENDIENTE">
      <formula>NOT(ISERROR(SEARCH("PENDIENTE",S4)))</formula>
    </cfRule>
    <cfRule type="containsText" dxfId="4852" priority="16998" operator="containsText" text="ENTREGADO">
      <formula>NOT(ISERROR(SEARCH("ENTREGADO",S4)))</formula>
    </cfRule>
  </conditionalFormatting>
  <conditionalFormatting sqref="S4:S5">
    <cfRule type="containsText" dxfId="4851" priority="9098" operator="containsText" text="PENDIENTE">
      <formula>NOT(ISERROR(SEARCH("PENDIENTE",S4)))</formula>
    </cfRule>
  </conditionalFormatting>
  <conditionalFormatting sqref="S5">
    <cfRule type="containsText" dxfId="4850" priority="9081" operator="containsText" text="PENDIENTE">
      <formula>NOT(ISERROR(SEARCH("PENDIENTE",S5)))</formula>
    </cfRule>
    <cfRule type="containsText" dxfId="4849" priority="9082" operator="containsText" text="ENTREGADO">
      <formula>NOT(ISERROR(SEARCH("ENTREGADO",S5)))</formula>
    </cfRule>
    <cfRule type="containsText" dxfId="4848" priority="9083" operator="containsText" text="ENTREGADO">
      <formula>NOT(ISERROR(SEARCH("ENTREGADO",S5)))</formula>
    </cfRule>
    <cfRule type="containsText" dxfId="4847" priority="9084" operator="containsText" text="PENDIENTE">
      <formula>NOT(ISERROR(SEARCH("PENDIENTE",S5)))</formula>
    </cfRule>
    <cfRule type="containsText" dxfId="4846" priority="9085" operator="containsText" text="ENTREGADO">
      <formula>NOT(ISERROR(SEARCH("ENTREGADO",S5)))</formula>
    </cfRule>
    <cfRule type="containsText" dxfId="4845" priority="9086" operator="containsText" text="PRIORIDAD">
      <formula>NOT(ISERROR(SEARCH("PRIORIDAD",S5)))</formula>
    </cfRule>
    <cfRule type="containsText" dxfId="4844" priority="9087" operator="containsText" text="PENDIENTE">
      <formula>NOT(ISERROR(SEARCH("PENDIENTE",S5)))</formula>
    </cfRule>
    <cfRule type="containsText" dxfId="4843" priority="9088" operator="containsText" text="ENTREGADO">
      <formula>NOT(ISERROR(SEARCH("ENTREGADO",S5)))</formula>
    </cfRule>
    <cfRule type="containsText" dxfId="4842" priority="9089" operator="containsText" text="PENDIENTE">
      <formula>NOT(ISERROR(SEARCH("PENDIENTE",S5)))</formula>
    </cfRule>
    <cfRule type="containsText" dxfId="4841" priority="9090" operator="containsText" text="ENTREGADO">
      <formula>NOT(ISERROR(SEARCH("ENTREGADO",S5)))</formula>
    </cfRule>
    <cfRule type="containsText" dxfId="4840" priority="9091" operator="containsText" text="PENDIENTE">
      <formula>NOT(ISERROR(SEARCH("PENDIENTE",S5)))</formula>
    </cfRule>
    <cfRule type="containsText" dxfId="4839" priority="9092" operator="containsText" text="ENTREGADO">
      <formula>NOT(ISERROR(SEARCH("ENTREGADO",S5)))</formula>
    </cfRule>
    <cfRule type="containsText" dxfId="4838" priority="9093" operator="containsText" text="ENTREGADO">
      <formula>NOT(ISERROR(SEARCH("ENTREGADO",S5)))</formula>
    </cfRule>
    <cfRule type="containsText" dxfId="4837" priority="9094" operator="containsText" text="PENDIENTE">
      <formula>NOT(ISERROR(SEARCH("PENDIENTE",S5)))</formula>
    </cfRule>
    <cfRule type="containsText" dxfId="4836" priority="9095" operator="containsText" text="ENTREGADO">
      <formula>NOT(ISERROR(SEARCH("ENTREGADO",S5)))</formula>
    </cfRule>
    <cfRule type="containsText" dxfId="4835" priority="9096" operator="containsText" text="PENDIENTE">
      <formula>NOT(ISERROR(SEARCH("PENDIENTE",S5)))</formula>
    </cfRule>
    <cfRule type="containsText" dxfId="4834" priority="9097" operator="containsText" text="ENTREGADO">
      <formula>NOT(ISERROR(SEARCH("ENTREGADO",S5)))</formula>
    </cfRule>
  </conditionalFormatting>
  <conditionalFormatting sqref="S5:S6">
    <cfRule type="containsText" dxfId="4833" priority="9026" operator="containsText" text="ENTREGADO">
      <formula>NOT(ISERROR(SEARCH("ENTREGADO",S5)))</formula>
    </cfRule>
  </conditionalFormatting>
  <conditionalFormatting sqref="S6">
    <cfRule type="containsText" dxfId="4832" priority="9025" operator="containsText" text="TOLUCA">
      <formula>NOT(ISERROR(SEARCH("TOLUCA",S6)))</formula>
    </cfRule>
    <cfRule type="containsText" dxfId="4831" priority="9027" operator="containsText" text="DRAGON">
      <formula>NOT(ISERROR(SEARCH("DRAGON",S6)))</formula>
    </cfRule>
    <cfRule type="containsText" dxfId="4830" priority="9028" operator="containsText" text="AIFA">
      <formula>NOT(ISERROR(SEARCH("AIFA",S6)))</formula>
    </cfRule>
    <cfRule type="containsText" dxfId="4829" priority="9029" operator="containsText" text="AICM">
      <formula>NOT(ISERROR(SEARCH("AICM",S6)))</formula>
    </cfRule>
    <cfRule type="containsText" dxfId="4828" priority="9030" operator="containsText" text="LAREDO">
      <formula>NOT(ISERROR(SEARCH("LAREDO",S6)))</formula>
    </cfRule>
    <cfRule type="containsText" dxfId="4827" priority="9031" operator="containsText" text="TOLUCA">
      <formula>NOT(ISERROR(SEARCH("TOLUCA",S6)))</formula>
    </cfRule>
    <cfRule type="containsText" dxfId="4826" priority="9032" operator="containsText" text="MANZANILLO">
      <formula>NOT(ISERROR(SEARCH("MANZANILLO",S6)))</formula>
    </cfRule>
    <cfRule type="containsText" dxfId="4825" priority="9033" operator="containsText" text="VERACRUZ">
      <formula>NOT(ISERROR(SEARCH("VERACRUZ",S6)))</formula>
    </cfRule>
  </conditionalFormatting>
  <conditionalFormatting sqref="S7">
    <cfRule type="containsText" dxfId="4824" priority="5530" operator="containsText" text="TOLUCA">
      <formula>NOT(ISERROR(SEARCH("TOLUCA",S7)))</formula>
    </cfRule>
    <cfRule type="containsText" dxfId="4823" priority="5531" operator="containsText" text="ENTREGADO">
      <formula>NOT(ISERROR(SEARCH("ENTREGADO",S7)))</formula>
    </cfRule>
    <cfRule type="containsText" dxfId="4822" priority="5532" operator="containsText" text="DRAGON">
      <formula>NOT(ISERROR(SEARCH("DRAGON",S7)))</formula>
    </cfRule>
    <cfRule type="containsText" dxfId="4821" priority="5533" operator="containsText" text="AIFA">
      <formula>NOT(ISERROR(SEARCH("AIFA",S7)))</formula>
    </cfRule>
    <cfRule type="containsText" dxfId="4820" priority="5534" operator="containsText" text="AICM">
      <formula>NOT(ISERROR(SEARCH("AICM",S7)))</formula>
    </cfRule>
    <cfRule type="containsText" dxfId="4819" priority="5535" operator="containsText" text="LAREDO">
      <formula>NOT(ISERROR(SEARCH("LAREDO",S7)))</formula>
    </cfRule>
    <cfRule type="containsText" dxfId="4818" priority="5536" operator="containsText" text="TOLUCA">
      <formula>NOT(ISERROR(SEARCH("TOLUCA",S7)))</formula>
    </cfRule>
    <cfRule type="containsText" dxfId="4817" priority="5537" operator="containsText" text="MANZANILLO">
      <formula>NOT(ISERROR(SEARCH("MANZANILLO",S7)))</formula>
    </cfRule>
    <cfRule type="containsText" dxfId="4816" priority="5538" operator="containsText" text="VERACRUZ">
      <formula>NOT(ISERROR(SEARCH("VERACRUZ",S7)))</formula>
    </cfRule>
  </conditionalFormatting>
  <conditionalFormatting sqref="S8">
    <cfRule type="containsText" dxfId="4815" priority="11800" operator="containsText" text="PRIORIDAD">
      <formula>NOT(ISERROR(SEARCH("PRIORIDAD",S8)))</formula>
    </cfRule>
    <cfRule type="containsText" dxfId="4814" priority="11801" operator="containsText" text="ENTREGADO">
      <formula>NOT(ISERROR(SEARCH("ENTREGADO",S8)))</formula>
    </cfRule>
  </conditionalFormatting>
  <conditionalFormatting sqref="S8:S9">
    <cfRule type="containsText" dxfId="4813" priority="7718" operator="containsText" text="ENTREGADO">
      <formula>NOT(ISERROR(SEARCH("ENTREGADO",S8)))</formula>
    </cfRule>
  </conditionalFormatting>
  <conditionalFormatting sqref="S8:S23">
    <cfRule type="containsText" dxfId="4812" priority="5060" operator="containsText" text="ENTREGADO">
      <formula>NOT(ISERROR(SEARCH("ENTREGADO",S8)))</formula>
    </cfRule>
    <cfRule type="containsText" dxfId="4811" priority="5061" operator="containsText" text="PENDIENTE">
      <formula>NOT(ISERROR(SEARCH("PENDIENTE",S8)))</formula>
    </cfRule>
  </conditionalFormatting>
  <conditionalFormatting sqref="S9">
    <cfRule type="containsText" dxfId="4810" priority="7717" operator="containsText" text="PRIORIDAD">
      <formula>NOT(ISERROR(SEARCH("PRIORIDAD",S9)))</formula>
    </cfRule>
  </conditionalFormatting>
  <conditionalFormatting sqref="S10">
    <cfRule type="containsText" dxfId="4809" priority="6353" operator="containsText" text="PRIORIDAD">
      <formula>NOT(ISERROR(SEARCH("PRIORIDAD",S10)))</formula>
    </cfRule>
  </conditionalFormatting>
  <conditionalFormatting sqref="S10:S11">
    <cfRule type="containsText" dxfId="4808" priority="6265" operator="containsText" text="ENTREGADO">
      <formula>NOT(ISERROR(SEARCH("ENTREGADO",S10)))</formula>
    </cfRule>
  </conditionalFormatting>
  <conditionalFormatting sqref="S11">
    <cfRule type="containsText" dxfId="4807" priority="6264" operator="containsText" text="PRIORIDAD">
      <formula>NOT(ISERROR(SEARCH("PRIORIDAD",S11)))</formula>
    </cfRule>
  </conditionalFormatting>
  <conditionalFormatting sqref="S12">
    <cfRule type="containsText" dxfId="4806" priority="6976" operator="containsText" text="PRIORIDAD">
      <formula>NOT(ISERROR(SEARCH("PRIORIDAD",S12)))</formula>
    </cfRule>
  </conditionalFormatting>
  <conditionalFormatting sqref="S12:S13">
    <cfRule type="containsText" dxfId="4805" priority="6888" operator="containsText" text="ENTREGADO">
      <formula>NOT(ISERROR(SEARCH("ENTREGADO",S12)))</formula>
    </cfRule>
  </conditionalFormatting>
  <conditionalFormatting sqref="S13">
    <cfRule type="containsText" dxfId="4804" priority="6887" operator="containsText" text="PRIORIDAD">
      <formula>NOT(ISERROR(SEARCH("PRIORIDAD",S13)))</formula>
    </cfRule>
  </conditionalFormatting>
  <conditionalFormatting sqref="S14">
    <cfRule type="containsText" dxfId="4803" priority="6798" operator="containsText" text="PRIORIDAD">
      <formula>NOT(ISERROR(SEARCH("PRIORIDAD",S14)))</formula>
    </cfRule>
  </conditionalFormatting>
  <conditionalFormatting sqref="S14:S15">
    <cfRule type="containsText" dxfId="4802" priority="6710" operator="containsText" text="ENTREGADO">
      <formula>NOT(ISERROR(SEARCH("ENTREGADO",S14)))</formula>
    </cfRule>
  </conditionalFormatting>
  <conditionalFormatting sqref="S15">
    <cfRule type="containsText" dxfId="4801" priority="6709" operator="containsText" text="PRIORIDAD">
      <formula>NOT(ISERROR(SEARCH("PRIORIDAD",S15)))</formula>
    </cfRule>
  </conditionalFormatting>
  <conditionalFormatting sqref="S16">
    <cfRule type="containsText" dxfId="4800" priority="6620" operator="containsText" text="PRIORIDAD">
      <formula>NOT(ISERROR(SEARCH("PRIORIDAD",S16)))</formula>
    </cfRule>
  </conditionalFormatting>
  <conditionalFormatting sqref="S16:S18">
    <cfRule type="containsText" dxfId="4799" priority="6532" operator="containsText" text="ENTREGADO">
      <formula>NOT(ISERROR(SEARCH("ENTREGADO",S16)))</formula>
    </cfRule>
  </conditionalFormatting>
  <conditionalFormatting sqref="S17">
    <cfRule type="containsText" dxfId="4798" priority="6531" operator="containsText" text="PRIORIDAD">
      <formula>NOT(ISERROR(SEARCH("PRIORIDAD",S17)))</formula>
    </cfRule>
  </conditionalFormatting>
  <conditionalFormatting sqref="S18">
    <cfRule type="containsText" dxfId="4797" priority="8565" operator="containsText" text="PRIORIDAD">
      <formula>NOT(ISERROR(SEARCH("PRIORIDAD",S18)))</formula>
    </cfRule>
  </conditionalFormatting>
  <conditionalFormatting sqref="S19">
    <cfRule type="containsText" dxfId="4796" priority="12607" operator="containsText" text="PRIORIDAD">
      <formula>NOT(ISERROR(SEARCH("PRIORIDAD",S19)))</formula>
    </cfRule>
  </conditionalFormatting>
  <conditionalFormatting sqref="S19:S20">
    <cfRule type="containsText" dxfId="4795" priority="9015" operator="containsText" text="ENTREGADO">
      <formula>NOT(ISERROR(SEARCH("ENTREGADO",S19)))</formula>
    </cfRule>
  </conditionalFormatting>
  <conditionalFormatting sqref="S20">
    <cfRule type="containsText" dxfId="4794" priority="9014" operator="containsText" text="PRIORIDAD">
      <formula>NOT(ISERROR(SEARCH("PRIORIDAD",S20)))</formula>
    </cfRule>
  </conditionalFormatting>
  <conditionalFormatting sqref="S20:S21">
    <cfRule type="containsText" dxfId="4793" priority="9009" operator="containsText" text="ENTREGADO">
      <formula>NOT(ISERROR(SEARCH("ENTREGADO",S20)))</formula>
    </cfRule>
  </conditionalFormatting>
  <conditionalFormatting sqref="S21">
    <cfRule type="containsText" dxfId="4792" priority="9008" operator="containsText" text="PRIORIDAD">
      <formula>NOT(ISERROR(SEARCH("PRIORIDAD",S21)))</formula>
    </cfRule>
  </conditionalFormatting>
  <conditionalFormatting sqref="S21:S22">
    <cfRule type="containsText" dxfId="4791" priority="8911" operator="containsText" text="ENTREGADO">
      <formula>NOT(ISERROR(SEARCH("ENTREGADO",S21)))</formula>
    </cfRule>
  </conditionalFormatting>
  <conditionalFormatting sqref="S22">
    <cfRule type="containsText" dxfId="4790" priority="8816" operator="containsText" text="ENTREGADO">
      <formula>NOT(ISERROR(SEARCH("ENTREGADO",S22)))</formula>
    </cfRule>
    <cfRule type="containsText" dxfId="4789" priority="8910" operator="containsText" text="PRIORIDAD">
      <formula>NOT(ISERROR(SEARCH("PRIORIDAD",S22)))</formula>
    </cfRule>
  </conditionalFormatting>
  <conditionalFormatting sqref="S23">
    <cfRule type="containsText" dxfId="4788" priority="5071" operator="containsText" text="ENTREGADO">
      <formula>NOT(ISERROR(SEARCH("ENTREGADO",S23)))</formula>
    </cfRule>
    <cfRule type="containsText" dxfId="4787" priority="5072" operator="containsText" text="PRIORIDAD">
      <formula>NOT(ISERROR(SEARCH("PRIORIDAD",S23)))</formula>
    </cfRule>
  </conditionalFormatting>
  <conditionalFormatting sqref="S23:S26">
    <cfRule type="containsText" dxfId="4786" priority="5073" operator="containsText" text="ENTREGADO">
      <formula>NOT(ISERROR(SEARCH("ENTREGADO",S23)))</formula>
    </cfRule>
  </conditionalFormatting>
  <conditionalFormatting sqref="S27">
    <cfRule type="containsText" dxfId="4785" priority="10369" operator="containsText" text="ACCEL">
      <formula>NOT(ISERROR(SEARCH("ACCEL",S27)))</formula>
    </cfRule>
    <cfRule type="containsText" dxfId="4784" priority="10370" operator="containsText" text="TOLUCA">
      <formula>NOT(ISERROR(SEARCH("TOLUCA",S27)))</formula>
    </cfRule>
    <cfRule type="containsText" dxfId="4783" priority="10371" operator="containsText" text="DRAGON">
      <formula>NOT(ISERROR(SEARCH("DRAGON",S27)))</formula>
    </cfRule>
    <cfRule type="containsText" dxfId="4782" priority="10372" operator="containsText" text="AIFA">
      <formula>NOT(ISERROR(SEARCH("AIFA",S27)))</formula>
    </cfRule>
    <cfRule type="containsText" dxfId="4781" priority="10373" operator="containsText" text="AICM">
      <formula>NOT(ISERROR(SEARCH("AICM",S27)))</formula>
    </cfRule>
    <cfRule type="containsText" dxfId="4780" priority="10374" operator="containsText" text="LAREDO">
      <formula>NOT(ISERROR(SEARCH("LAREDO",S27)))</formula>
    </cfRule>
    <cfRule type="containsText" dxfId="4779" priority="10375" operator="containsText" text="TOLUCA">
      <formula>NOT(ISERROR(SEARCH("TOLUCA",S27)))</formula>
    </cfRule>
    <cfRule type="containsText" dxfId="4778" priority="10376" operator="containsText" text="MANZANILLO">
      <formula>NOT(ISERROR(SEARCH("MANZANILLO",S27)))</formula>
    </cfRule>
    <cfRule type="containsText" dxfId="4777" priority="10377" operator="containsText" text="VERACRUZ">
      <formula>NOT(ISERROR(SEARCH("VERACRUZ",S27)))</formula>
    </cfRule>
  </conditionalFormatting>
  <conditionalFormatting sqref="S28">
    <cfRule type="containsText" dxfId="4776" priority="21204" operator="containsText" text="PENDIENTE">
      <formula>NOT(ISERROR(SEARCH("PENDIENTE",S28)))</formula>
    </cfRule>
    <cfRule type="containsText" dxfId="4775" priority="21205" operator="containsText" text="ENTREGADO">
      <formula>NOT(ISERROR(SEARCH("ENTREGADO",S28)))</formula>
    </cfRule>
    <cfRule type="containsText" dxfId="4774" priority="21206" operator="containsText" text="ENTREGADO">
      <formula>NOT(ISERROR(SEARCH("ENTREGADO",S28)))</formula>
    </cfRule>
    <cfRule type="containsText" dxfId="4773" priority="21207" operator="containsText" text="PENDIENTE">
      <formula>NOT(ISERROR(SEARCH("PENDIENTE",S28)))</formula>
    </cfRule>
    <cfRule type="containsText" dxfId="4772" priority="21208" operator="containsText" text="ENTREGADO">
      <formula>NOT(ISERROR(SEARCH("ENTREGADO",S28)))</formula>
    </cfRule>
    <cfRule type="containsText" dxfId="4771" priority="21209" operator="containsText" text="PRIORIDAD">
      <formula>NOT(ISERROR(SEARCH("PRIORIDAD",S28)))</formula>
    </cfRule>
    <cfRule type="containsText" dxfId="4770" priority="21210" operator="containsText" text="PENDIENTE">
      <formula>NOT(ISERROR(SEARCH("PENDIENTE",S28)))</formula>
    </cfRule>
    <cfRule type="containsText" dxfId="4769" priority="21211" operator="containsText" text="ENTREGADO">
      <formula>NOT(ISERROR(SEARCH("ENTREGADO",S28)))</formula>
    </cfRule>
    <cfRule type="containsText" dxfId="4768" priority="21212" operator="containsText" text="PENDIENTE">
      <formula>NOT(ISERROR(SEARCH("PENDIENTE",S28)))</formula>
    </cfRule>
    <cfRule type="containsText" dxfId="4767" priority="21213" operator="containsText" text="ENTREGADO">
      <formula>NOT(ISERROR(SEARCH("ENTREGADO",S28)))</formula>
    </cfRule>
    <cfRule type="containsText" dxfId="4766" priority="21214" operator="containsText" text="PENDIENTE">
      <formula>NOT(ISERROR(SEARCH("PENDIENTE",S28)))</formula>
    </cfRule>
    <cfRule type="containsText" dxfId="4765" priority="21215" operator="containsText" text="ENTREGADO">
      <formula>NOT(ISERROR(SEARCH("ENTREGADO",S28)))</formula>
    </cfRule>
    <cfRule type="containsText" dxfId="4764" priority="21216" operator="containsText" text="ENTREGADO">
      <formula>NOT(ISERROR(SEARCH("ENTREGADO",S28)))</formula>
    </cfRule>
    <cfRule type="containsText" dxfId="4763" priority="21217" operator="containsText" text="PENDIENTE">
      <formula>NOT(ISERROR(SEARCH("PENDIENTE",S28)))</formula>
    </cfRule>
    <cfRule type="containsText" dxfId="4762" priority="21218" operator="containsText" text="ENTREGADO">
      <formula>NOT(ISERROR(SEARCH("ENTREGADO",S28)))</formula>
    </cfRule>
    <cfRule type="containsText" dxfId="4761" priority="21219" operator="containsText" text="PENDIENTE">
      <formula>NOT(ISERROR(SEARCH("PENDIENTE",S28)))</formula>
    </cfRule>
    <cfRule type="containsText" dxfId="4760" priority="21220" operator="containsText" text="ENTREGADO">
      <formula>NOT(ISERROR(SEARCH("ENTREGADO",S28)))</formula>
    </cfRule>
    <cfRule type="containsText" dxfId="4759" priority="21221" operator="containsText" text="PENDIENTE">
      <formula>NOT(ISERROR(SEARCH("PENDIENTE",S28)))</formula>
    </cfRule>
    <cfRule type="containsText" dxfId="4758" priority="21222" operator="containsText" text="ENTREGADO">
      <formula>NOT(ISERROR(SEARCH("ENTREGADO",S28)))</formula>
    </cfRule>
    <cfRule type="containsText" dxfId="4757" priority="21223" operator="containsText" text="ENTREGADO">
      <formula>NOT(ISERROR(SEARCH("ENTREGADO",S28)))</formula>
    </cfRule>
    <cfRule type="containsText" dxfId="4756" priority="21224" operator="containsText" text="PENDIENTE">
      <formula>NOT(ISERROR(SEARCH("PENDIENTE",S28)))</formula>
    </cfRule>
    <cfRule type="containsText" dxfId="4755" priority="21225" operator="containsText" text="ENTREGADO">
      <formula>NOT(ISERROR(SEARCH("ENTREGADO",S28)))</formula>
    </cfRule>
    <cfRule type="containsText" dxfId="4754" priority="21226" operator="containsText" text="PRIORIDAD">
      <formula>NOT(ISERROR(SEARCH("PRIORIDAD",S28)))</formula>
    </cfRule>
    <cfRule type="containsText" dxfId="4753" priority="21227" operator="containsText" text="PENDIENTE">
      <formula>NOT(ISERROR(SEARCH("PENDIENTE",S28)))</formula>
    </cfRule>
    <cfRule type="containsText" dxfId="4752" priority="21228" operator="containsText" text="ENTREGADO">
      <formula>NOT(ISERROR(SEARCH("ENTREGADO",S28)))</formula>
    </cfRule>
    <cfRule type="containsText" dxfId="4751" priority="21229" operator="containsText" text="PENDIENTE">
      <formula>NOT(ISERROR(SEARCH("PENDIENTE",S28)))</formula>
    </cfRule>
    <cfRule type="containsText" dxfId="4750" priority="21230" operator="containsText" text="ENTREGADO">
      <formula>NOT(ISERROR(SEARCH("ENTREGADO",S28)))</formula>
    </cfRule>
    <cfRule type="containsText" dxfId="4749" priority="21231" operator="containsText" text="PENDIENTE">
      <formula>NOT(ISERROR(SEARCH("PENDIENTE",S28)))</formula>
    </cfRule>
    <cfRule type="containsText" dxfId="4748" priority="21232" operator="containsText" text="ENTREGADO">
      <formula>NOT(ISERROR(SEARCH("ENTREGADO",S28)))</formula>
    </cfRule>
    <cfRule type="containsText" dxfId="4747" priority="21233" operator="containsText" text="ENTREGADO">
      <formula>NOT(ISERROR(SEARCH("ENTREGADO",S28)))</formula>
    </cfRule>
    <cfRule type="containsText" dxfId="4746" priority="21234" operator="containsText" text="PENDIENTE">
      <formula>NOT(ISERROR(SEARCH("PENDIENTE",S28)))</formula>
    </cfRule>
    <cfRule type="containsText" dxfId="4745" priority="21235" operator="containsText" text="ENTREGADO">
      <formula>NOT(ISERROR(SEARCH("ENTREGADO",S28)))</formula>
    </cfRule>
    <cfRule type="containsText" dxfId="4744" priority="21236" operator="containsText" text="PENDIENTE">
      <formula>NOT(ISERROR(SEARCH("PENDIENTE",S28)))</formula>
    </cfRule>
    <cfRule type="containsText" dxfId="4743" priority="21237" operator="containsText" text="ENTREGADO">
      <formula>NOT(ISERROR(SEARCH("ENTREGADO",S28)))</formula>
    </cfRule>
    <cfRule type="containsText" dxfId="4742" priority="21238" operator="containsText" text="PENDIENTE">
      <formula>NOT(ISERROR(SEARCH("PENDIENTE",S28)))</formula>
    </cfRule>
    <cfRule type="containsText" dxfId="4741" priority="21239" operator="containsText" text="ENTREGADO">
      <formula>NOT(ISERROR(SEARCH("ENTREGADO",S28)))</formula>
    </cfRule>
    <cfRule type="containsText" dxfId="4740" priority="21240" operator="containsText" text="ENTREGADO">
      <formula>NOT(ISERROR(SEARCH("ENTREGADO",S28)))</formula>
    </cfRule>
    <cfRule type="containsText" dxfId="4739" priority="21241" operator="containsText" text="PENDIENTE">
      <formula>NOT(ISERROR(SEARCH("PENDIENTE",S28)))</formula>
    </cfRule>
    <cfRule type="containsText" dxfId="4738" priority="21242" operator="containsText" text="ENTREGADO">
      <formula>NOT(ISERROR(SEARCH("ENTREGADO",S28)))</formula>
    </cfRule>
    <cfRule type="containsText" dxfId="4737" priority="21243" operator="containsText" text="PRIORIDAD">
      <formula>NOT(ISERROR(SEARCH("PRIORIDAD",S28)))</formula>
    </cfRule>
    <cfRule type="containsText" dxfId="4736" priority="21244" operator="containsText" text="PENDIENTE">
      <formula>NOT(ISERROR(SEARCH("PENDIENTE",S28)))</formula>
    </cfRule>
    <cfRule type="containsText" dxfId="4735" priority="21245" operator="containsText" text="ENTREGADO">
      <formula>NOT(ISERROR(SEARCH("ENTREGADO",S28)))</formula>
    </cfRule>
    <cfRule type="containsText" dxfId="4734" priority="21246" operator="containsText" text="PENDIENTE">
      <formula>NOT(ISERROR(SEARCH("PENDIENTE",S28)))</formula>
    </cfRule>
    <cfRule type="containsText" dxfId="4733" priority="21247" operator="containsText" text="ENTREGADO">
      <formula>NOT(ISERROR(SEARCH("ENTREGADO",S28)))</formula>
    </cfRule>
    <cfRule type="containsText" dxfId="4732" priority="21248" operator="containsText" text="PENDIENTE">
      <formula>NOT(ISERROR(SEARCH("PENDIENTE",S28)))</formula>
    </cfRule>
    <cfRule type="containsText" dxfId="4731" priority="21249" operator="containsText" text="ENTREGADO">
      <formula>NOT(ISERROR(SEARCH("ENTREGADO",S28)))</formula>
    </cfRule>
    <cfRule type="containsText" dxfId="4730" priority="21250" operator="containsText" text="ENTREGADO">
      <formula>NOT(ISERROR(SEARCH("ENTREGADO",S28)))</formula>
    </cfRule>
    <cfRule type="containsText" dxfId="4729" priority="21251" operator="containsText" text="PENDIENTE">
      <formula>NOT(ISERROR(SEARCH("PENDIENTE",S28)))</formula>
    </cfRule>
    <cfRule type="containsText" dxfId="4728" priority="21252" operator="containsText" text="ENTREGADO">
      <formula>NOT(ISERROR(SEARCH("ENTREGADO",S28)))</formula>
    </cfRule>
    <cfRule type="containsText" dxfId="4727" priority="21253" operator="containsText" text="PENDIENTE">
      <formula>NOT(ISERROR(SEARCH("PENDIENTE",S28)))</formula>
    </cfRule>
    <cfRule type="containsText" dxfId="4726" priority="21254" operator="containsText" text="ENTREGADO">
      <formula>NOT(ISERROR(SEARCH("ENTREGADO",S28)))</formula>
    </cfRule>
    <cfRule type="containsText" dxfId="4725" priority="21255" operator="containsText" text="PENDIENTE">
      <formula>NOT(ISERROR(SEARCH("PENDIENTE",S28)))</formula>
    </cfRule>
    <cfRule type="containsText" dxfId="4724" priority="21256" operator="containsText" text="ENTREGADO">
      <formula>NOT(ISERROR(SEARCH("ENTREGADO",S28)))</formula>
    </cfRule>
    <cfRule type="containsText" dxfId="4723" priority="21257" operator="containsText" text="PENDIENTE">
      <formula>NOT(ISERROR(SEARCH("PENDIENTE",S28)))</formula>
    </cfRule>
    <cfRule type="containsText" dxfId="4722" priority="21258" operator="containsText" text="ENTREGADO">
      <formula>NOT(ISERROR(SEARCH("ENTREGADO",S28)))</formula>
    </cfRule>
    <cfRule type="containsText" dxfId="4721" priority="21259" operator="containsText" text="ENTREGADO">
      <formula>NOT(ISERROR(SEARCH("ENTREGADO",S28)))</formula>
    </cfRule>
    <cfRule type="containsText" dxfId="4720" priority="21260" operator="containsText" text="PENDIENTE">
      <formula>NOT(ISERROR(SEARCH("PENDIENTE",S28)))</formula>
    </cfRule>
    <cfRule type="containsText" dxfId="4719" priority="21261" operator="containsText" text="ENTREGADO">
      <formula>NOT(ISERROR(SEARCH("ENTREGADO",S28)))</formula>
    </cfRule>
    <cfRule type="containsText" dxfId="4718" priority="21262" operator="containsText" text="PENDIENTE">
      <formula>NOT(ISERROR(SEARCH("PENDIENTE",S28)))</formula>
    </cfRule>
    <cfRule type="containsText" dxfId="4717" priority="21263" operator="containsText" text="ENTREGADO">
      <formula>NOT(ISERROR(SEARCH("ENTREGADO",S28)))</formula>
    </cfRule>
    <cfRule type="containsText" dxfId="4716" priority="21264" operator="containsText" text="PENDIENTE">
      <formula>NOT(ISERROR(SEARCH("PENDIENTE",S28)))</formula>
    </cfRule>
    <cfRule type="containsText" dxfId="4715" priority="21265" operator="containsText" text="ENTREGADO">
      <formula>NOT(ISERROR(SEARCH("ENTREGADO",S28)))</formula>
    </cfRule>
    <cfRule type="containsText" dxfId="4714" priority="21266" operator="containsText" text="ENTREGADO">
      <formula>NOT(ISERROR(SEARCH("ENTREGADO",S28)))</formula>
    </cfRule>
    <cfRule type="containsText" dxfId="4713" priority="21267" operator="containsText" text="PENDIENTE">
      <formula>NOT(ISERROR(SEARCH("PENDIENTE",S28)))</formula>
    </cfRule>
    <cfRule type="containsText" dxfId="4712" priority="21268" operator="containsText" text="ENTREGADO">
      <formula>NOT(ISERROR(SEARCH("ENTREGADO",S28)))</formula>
    </cfRule>
    <cfRule type="containsText" dxfId="4711" priority="21269" operator="containsText" text="PRIORIDAD">
      <formula>NOT(ISERROR(SEARCH("PRIORIDAD",S28)))</formula>
    </cfRule>
    <cfRule type="containsText" dxfId="4710" priority="21270" operator="containsText" text="ENTREGADO">
      <formula>NOT(ISERROR(SEARCH("ENTREGADO",S28)))</formula>
    </cfRule>
    <cfRule type="containsText" dxfId="4709" priority="21271" operator="containsText" text="PENDIENTE">
      <formula>NOT(ISERROR(SEARCH("PENDIENTE",S28)))</formula>
    </cfRule>
    <cfRule type="containsText" dxfId="4708" priority="21272" operator="containsText" text="ENTREGADO">
      <formula>NOT(ISERROR(SEARCH("ENTREGADO",S28)))</formula>
    </cfRule>
    <cfRule type="containsText" dxfId="4707" priority="21273" operator="containsText" text="PENDIENTE">
      <formula>NOT(ISERROR(SEARCH("PENDIENTE",S28)))</formula>
    </cfRule>
    <cfRule type="containsText" dxfId="4706" priority="21274" operator="containsText" text="ENTREGADO">
      <formula>NOT(ISERROR(SEARCH("ENTREGADO",S28)))</formula>
    </cfRule>
    <cfRule type="containsText" dxfId="4705" priority="21275" operator="containsText" text="PENDIENTE">
      <formula>NOT(ISERROR(SEARCH("PENDIENTE",S28)))</formula>
    </cfRule>
    <cfRule type="containsText" dxfId="4704" priority="21276" operator="containsText" text="ENTREGADO">
      <formula>NOT(ISERROR(SEARCH("ENTREGADO",S28)))</formula>
    </cfRule>
    <cfRule type="containsText" dxfId="4703" priority="21277" operator="containsText" text="ENTREGADO">
      <formula>NOT(ISERROR(SEARCH("ENTREGADO",S28)))</formula>
    </cfRule>
    <cfRule type="containsText" dxfId="4702" priority="21278" operator="containsText" text="PENDIENTE">
      <formula>NOT(ISERROR(SEARCH("PENDIENTE",S28)))</formula>
    </cfRule>
    <cfRule type="containsText" dxfId="4701" priority="21279" operator="containsText" text="ENTREGADO">
      <formula>NOT(ISERROR(SEARCH("ENTREGADO",S28)))</formula>
    </cfRule>
    <cfRule type="containsText" dxfId="4700" priority="21280" operator="containsText" text="PENDIENTE">
      <formula>NOT(ISERROR(SEARCH("PENDIENTE",S28)))</formula>
    </cfRule>
    <cfRule type="containsText" dxfId="4699" priority="21281" operator="containsText" text="ENTREGADO">
      <formula>NOT(ISERROR(SEARCH("ENTREGADO",S28)))</formula>
    </cfRule>
    <cfRule type="containsText" dxfId="4698" priority="21282" operator="containsText" text="ENTREGADO">
      <formula>NOT(ISERROR(SEARCH("ENTREGADO",S28)))</formula>
    </cfRule>
    <cfRule type="containsText" dxfId="4697" priority="21283" operator="containsText" text="PENDIENTE">
      <formula>NOT(ISERROR(SEARCH("PENDIENTE",S28)))</formula>
    </cfRule>
    <cfRule type="containsText" dxfId="4696" priority="21284" operator="containsText" text="ENTREGADO">
      <formula>NOT(ISERROR(SEARCH("ENTREGADO",S28)))</formula>
    </cfRule>
    <cfRule type="containsText" dxfId="4695" priority="21285" operator="containsText" text="PRIORIDAD">
      <formula>NOT(ISERROR(SEARCH("PRIORIDAD",S28)))</formula>
    </cfRule>
    <cfRule type="containsText" dxfId="4694" priority="21286" operator="containsText" text="PENDIENTE">
      <formula>NOT(ISERROR(SEARCH("PENDIENTE",S28)))</formula>
    </cfRule>
    <cfRule type="containsText" dxfId="4693" priority="21287" operator="containsText" text="ENTREGADO">
      <formula>NOT(ISERROR(SEARCH("ENTREGADO",S28)))</formula>
    </cfRule>
    <cfRule type="containsText" dxfId="4692" priority="21288" operator="containsText" text="PENDIENTE">
      <formula>NOT(ISERROR(SEARCH("PENDIENTE",S28)))</formula>
    </cfRule>
    <cfRule type="containsText" dxfId="4691" priority="21289" operator="containsText" text="ENTREGADO">
      <formula>NOT(ISERROR(SEARCH("ENTREGADO",S28)))</formula>
    </cfRule>
    <cfRule type="containsText" dxfId="4690" priority="21290" operator="containsText" text="PENDIENTE">
      <formula>NOT(ISERROR(SEARCH("PENDIENTE",S28)))</formula>
    </cfRule>
    <cfRule type="containsText" dxfId="4689" priority="21291" operator="containsText" text="ENTREGADO">
      <formula>NOT(ISERROR(SEARCH("ENTREGADO",S28)))</formula>
    </cfRule>
    <cfRule type="containsText" dxfId="4688" priority="21292" operator="containsText" text="ENTREGADO">
      <formula>NOT(ISERROR(SEARCH("ENTREGADO",S28)))</formula>
    </cfRule>
    <cfRule type="containsText" dxfId="4687" priority="21293" operator="containsText" text="PENDIENTE">
      <formula>NOT(ISERROR(SEARCH("PENDIENTE",S28)))</formula>
    </cfRule>
    <cfRule type="containsText" dxfId="4686" priority="21294" operator="containsText" text="ENTREGADO">
      <formula>NOT(ISERROR(SEARCH("ENTREGADO",S28)))</formula>
    </cfRule>
    <cfRule type="containsText" dxfId="4685" priority="21295" operator="containsText" text="PENDIENTE">
      <formula>NOT(ISERROR(SEARCH("PENDIENTE",S28)))</formula>
    </cfRule>
    <cfRule type="containsText" dxfId="4684" priority="21296" operator="containsText" text="ENTREGADO">
      <formula>NOT(ISERROR(SEARCH("ENTREGADO",S28)))</formula>
    </cfRule>
    <cfRule type="containsText" dxfId="4683" priority="21297" operator="containsText" text="PENDIENTE">
      <formula>NOT(ISERROR(SEARCH("PENDIENTE",S28)))</formula>
    </cfRule>
    <cfRule type="containsText" dxfId="4682" priority="21298" operator="containsText" text="ENTREGADO">
      <formula>NOT(ISERROR(SEARCH("ENTREGADO",S28)))</formula>
    </cfRule>
    <cfRule type="containsText" dxfId="4681" priority="21299" operator="containsText" text="ENTREGADO">
      <formula>NOT(ISERROR(SEARCH("ENTREGADO",S28)))</formula>
    </cfRule>
    <cfRule type="containsText" dxfId="4680" priority="21300" operator="containsText" text="PENDIENTE">
      <formula>NOT(ISERROR(SEARCH("PENDIENTE",S28)))</formula>
    </cfRule>
    <cfRule type="containsText" dxfId="4679" priority="21301" operator="containsText" text="ENTREGADO">
      <formula>NOT(ISERROR(SEARCH("ENTREGADO",S28)))</formula>
    </cfRule>
    <cfRule type="containsText" dxfId="4678" priority="21302" operator="containsText" text="PRIORIDAD">
      <formula>NOT(ISERROR(SEARCH("PRIORIDAD",S28)))</formula>
    </cfRule>
    <cfRule type="containsText" dxfId="4677" priority="21303" operator="containsText" text="PENDIENTE">
      <formula>NOT(ISERROR(SEARCH("PENDIENTE",S28)))</formula>
    </cfRule>
    <cfRule type="containsText" dxfId="4676" priority="21304" operator="containsText" text="ENTREGADO">
      <formula>NOT(ISERROR(SEARCH("ENTREGADO",S28)))</formula>
    </cfRule>
    <cfRule type="containsText" dxfId="4675" priority="21305" operator="containsText" text="PENDIENTE">
      <formula>NOT(ISERROR(SEARCH("PENDIENTE",S28)))</formula>
    </cfRule>
    <cfRule type="containsText" dxfId="4674" priority="21306" operator="containsText" text="ENTREGADO">
      <formula>NOT(ISERROR(SEARCH("ENTREGADO",S28)))</formula>
    </cfRule>
    <cfRule type="containsText" dxfId="4673" priority="21307" operator="containsText" text="PENDIENTE">
      <formula>NOT(ISERROR(SEARCH("PENDIENTE",S28)))</formula>
    </cfRule>
    <cfRule type="containsText" dxfId="4672" priority="21308" operator="containsText" text="ENTREGADO">
      <formula>NOT(ISERROR(SEARCH("ENTREGADO",S28)))</formula>
    </cfRule>
    <cfRule type="containsText" dxfId="4671" priority="21309" operator="containsText" text="ENTREGADO">
      <formula>NOT(ISERROR(SEARCH("ENTREGADO",S28)))</formula>
    </cfRule>
    <cfRule type="containsText" dxfId="4670" priority="21310" operator="containsText" text="PENDIENTE">
      <formula>NOT(ISERROR(SEARCH("PENDIENTE",S28)))</formula>
    </cfRule>
    <cfRule type="containsText" dxfId="4669" priority="21311" operator="containsText" text="ENTREGADO">
      <formula>NOT(ISERROR(SEARCH("ENTREGADO",S28)))</formula>
    </cfRule>
    <cfRule type="containsText" dxfId="4668" priority="21312" operator="containsText" text="PENDIENTE">
      <formula>NOT(ISERROR(SEARCH("PENDIENTE",S28)))</formula>
    </cfRule>
    <cfRule type="containsText" dxfId="4667" priority="21313" operator="containsText" text="ENTREGADO">
      <formula>NOT(ISERROR(SEARCH("ENTREGADO",S28)))</formula>
    </cfRule>
    <cfRule type="containsText" dxfId="4666" priority="21314" operator="containsText" text="PENDIENTE">
      <formula>NOT(ISERROR(SEARCH("PENDIENTE",S28)))</formula>
    </cfRule>
    <cfRule type="containsText" dxfId="4665" priority="21315" operator="containsText" text="ENTREGADO">
      <formula>NOT(ISERROR(SEARCH("ENTREGADO",S28)))</formula>
    </cfRule>
    <cfRule type="containsText" dxfId="4664" priority="21316" operator="containsText" text="ENTREGADO">
      <formula>NOT(ISERROR(SEARCH("ENTREGADO",S28)))</formula>
    </cfRule>
    <cfRule type="containsText" dxfId="4663" priority="21317" operator="containsText" text="PENDIENTE">
      <formula>NOT(ISERROR(SEARCH("PENDIENTE",S28)))</formula>
    </cfRule>
    <cfRule type="containsText" dxfId="4662" priority="21318" operator="containsText" text="ENTREGADO">
      <formula>NOT(ISERROR(SEARCH("ENTREGADO",S28)))</formula>
    </cfRule>
    <cfRule type="containsText" dxfId="4661" priority="21319" operator="containsText" text="PRIORIDAD">
      <formula>NOT(ISERROR(SEARCH("PRIORIDAD",S28)))</formula>
    </cfRule>
    <cfRule type="containsText" dxfId="4660" priority="21320" operator="containsText" text="PENDIENTE">
      <formula>NOT(ISERROR(SEARCH("PENDIENTE",S28)))</formula>
    </cfRule>
    <cfRule type="containsText" dxfId="4659" priority="21321" operator="containsText" text="ENTREGADO">
      <formula>NOT(ISERROR(SEARCH("ENTREGADO",S28)))</formula>
    </cfRule>
    <cfRule type="containsText" dxfId="4658" priority="21322" operator="containsText" text="PENDIENTE">
      <formula>NOT(ISERROR(SEARCH("PENDIENTE",S28)))</formula>
    </cfRule>
    <cfRule type="containsText" dxfId="4657" priority="21323" operator="containsText" text="ENTREGADO">
      <formula>NOT(ISERROR(SEARCH("ENTREGADO",S28)))</formula>
    </cfRule>
    <cfRule type="containsText" dxfId="4656" priority="21324" operator="containsText" text="PENDIENTE">
      <formula>NOT(ISERROR(SEARCH("PENDIENTE",S28)))</formula>
    </cfRule>
    <cfRule type="containsText" dxfId="4655" priority="21325" operator="containsText" text="ENTREGADO">
      <formula>NOT(ISERROR(SEARCH("ENTREGADO",S28)))</formula>
    </cfRule>
    <cfRule type="containsText" dxfId="4654" priority="21326" operator="containsText" text="ENTREGADO">
      <formula>NOT(ISERROR(SEARCH("ENTREGADO",S28)))</formula>
    </cfRule>
    <cfRule type="containsText" dxfId="4653" priority="21327" operator="containsText" text="PENDIENTE">
      <formula>NOT(ISERROR(SEARCH("PENDIENTE",S28)))</formula>
    </cfRule>
    <cfRule type="containsText" dxfId="4652" priority="21328" operator="containsText" text="ENTREGADO">
      <formula>NOT(ISERROR(SEARCH("ENTREGADO",S28)))</formula>
    </cfRule>
    <cfRule type="containsText" dxfId="4651" priority="21329" operator="containsText" text="PENDIENTE">
      <formula>NOT(ISERROR(SEARCH("PENDIENTE",S28)))</formula>
    </cfRule>
    <cfRule type="containsText" dxfId="4650" priority="21330" operator="containsText" text="ENTREGADO">
      <formula>NOT(ISERROR(SEARCH("ENTREGADO",S28)))</formula>
    </cfRule>
    <cfRule type="containsText" dxfId="4649" priority="21331" operator="containsText" text="PENDIENTE">
      <formula>NOT(ISERROR(SEARCH("PENDIENTE",S28)))</formula>
    </cfRule>
    <cfRule type="containsText" dxfId="4648" priority="21332" operator="containsText" text="ENTREGADO">
      <formula>NOT(ISERROR(SEARCH("ENTREGADO",S28)))</formula>
    </cfRule>
    <cfRule type="containsText" dxfId="4647" priority="21333" operator="containsText" text="ENTREGADO">
      <formula>NOT(ISERROR(SEARCH("ENTREGADO",S28)))</formula>
    </cfRule>
    <cfRule type="containsText" dxfId="4646" priority="21334" operator="containsText" text="PENDIENTE">
      <formula>NOT(ISERROR(SEARCH("PENDIENTE",S28)))</formula>
    </cfRule>
    <cfRule type="containsText" dxfId="4645" priority="21335" operator="containsText" text="ENTREGADO">
      <formula>NOT(ISERROR(SEARCH("ENTREGADO",S28)))</formula>
    </cfRule>
    <cfRule type="containsText" dxfId="4644" priority="21336" operator="containsText" text="PRIORIDAD">
      <formula>NOT(ISERROR(SEARCH("PRIORIDAD",S28)))</formula>
    </cfRule>
    <cfRule type="containsText" dxfId="4643" priority="21337" operator="containsText" text="PENDIENTE">
      <formula>NOT(ISERROR(SEARCH("PENDIENTE",S28)))</formula>
    </cfRule>
    <cfRule type="containsText" dxfId="4642" priority="21338" operator="containsText" text="ENTREGADO">
      <formula>NOT(ISERROR(SEARCH("ENTREGADO",S28)))</formula>
    </cfRule>
    <cfRule type="containsText" dxfId="4641" priority="21339" operator="containsText" text="PENDIENTE">
      <formula>NOT(ISERROR(SEARCH("PENDIENTE",S28)))</formula>
    </cfRule>
    <cfRule type="containsText" dxfId="4640" priority="21340" operator="containsText" text="ENTREGADO">
      <formula>NOT(ISERROR(SEARCH("ENTREGADO",S28)))</formula>
    </cfRule>
    <cfRule type="containsText" dxfId="4639" priority="21341" operator="containsText" text="PENDIENTE">
      <formula>NOT(ISERROR(SEARCH("PENDIENTE",S28)))</formula>
    </cfRule>
    <cfRule type="containsText" dxfId="4638" priority="21342" operator="containsText" text="ENTREGADO">
      <formula>NOT(ISERROR(SEARCH("ENTREGADO",S28)))</formula>
    </cfRule>
    <cfRule type="containsText" dxfId="4637" priority="21343" operator="containsText" text="ENTREGADO">
      <formula>NOT(ISERROR(SEARCH("ENTREGADO",S28)))</formula>
    </cfRule>
    <cfRule type="containsText" dxfId="4636" priority="21344" operator="containsText" text="PENDIENTE">
      <formula>NOT(ISERROR(SEARCH("PENDIENTE",S28)))</formula>
    </cfRule>
    <cfRule type="containsText" dxfId="4635" priority="21345" operator="containsText" text="ENTREGADO">
      <formula>NOT(ISERROR(SEARCH("ENTREGADO",S28)))</formula>
    </cfRule>
    <cfRule type="containsText" dxfId="4634" priority="21346" operator="containsText" text="PENDIENTE">
      <formula>NOT(ISERROR(SEARCH("PENDIENTE",S28)))</formula>
    </cfRule>
    <cfRule type="containsText" dxfId="4633" priority="21347" operator="containsText" text="ENTREGADO">
      <formula>NOT(ISERROR(SEARCH("ENTREGADO",S28)))</formula>
    </cfRule>
    <cfRule type="containsText" dxfId="4632" priority="21348" operator="containsText" text="PENDIENTE">
      <formula>NOT(ISERROR(SEARCH("PENDIENTE",S28)))</formula>
    </cfRule>
  </conditionalFormatting>
  <conditionalFormatting sqref="S29">
    <cfRule type="containsText" dxfId="4631" priority="8493" operator="containsText" text="ACCEL">
      <formula>NOT(ISERROR(SEARCH("ACCEL",S29)))</formula>
    </cfRule>
    <cfRule type="containsText" dxfId="4630" priority="8494" operator="containsText" text="TOLUCA">
      <formula>NOT(ISERROR(SEARCH("TOLUCA",S29)))</formula>
    </cfRule>
    <cfRule type="containsText" dxfId="4629" priority="8495" operator="containsText" text="DRAGON">
      <formula>NOT(ISERROR(SEARCH("DRAGON",S29)))</formula>
    </cfRule>
    <cfRule type="containsText" dxfId="4628" priority="8496" operator="containsText" text="AIFA">
      <formula>NOT(ISERROR(SEARCH("AIFA",S29)))</formula>
    </cfRule>
    <cfRule type="containsText" dxfId="4627" priority="8497" operator="containsText" text="AICM">
      <formula>NOT(ISERROR(SEARCH("AICM",S29)))</formula>
    </cfRule>
    <cfRule type="containsText" dxfId="4626" priority="8498" operator="containsText" text="LAREDO">
      <formula>NOT(ISERROR(SEARCH("LAREDO",S29)))</formula>
    </cfRule>
    <cfRule type="containsText" dxfId="4625" priority="8499" operator="containsText" text="TOLUCA">
      <formula>NOT(ISERROR(SEARCH("TOLUCA",S29)))</formula>
    </cfRule>
    <cfRule type="containsText" dxfId="4624" priority="8500" operator="containsText" text="MANZANILLO">
      <formula>NOT(ISERROR(SEARCH("MANZANILLO",S29)))</formula>
    </cfRule>
    <cfRule type="containsText" dxfId="4623" priority="8501" operator="containsText" text="VERACRUZ">
      <formula>NOT(ISERROR(SEARCH("VERACRUZ",S29)))</formula>
    </cfRule>
  </conditionalFormatting>
  <conditionalFormatting sqref="S29:S32 S34">
    <cfRule type="containsText" dxfId="4622" priority="7502" operator="containsText" text="PENDIENTE">
      <formula>NOT(ISERROR(SEARCH("PENDIENTE",S29)))</formula>
    </cfRule>
    <cfRule type="containsText" dxfId="4621" priority="7503" operator="containsText" text="ENTREGADO">
      <formula>NOT(ISERROR(SEARCH("ENTREGADO",S29)))</formula>
    </cfRule>
  </conditionalFormatting>
  <conditionalFormatting sqref="S29:S32">
    <cfRule type="containsText" dxfId="4620" priority="7501" operator="containsText" text="ENTREGADO">
      <formula>NOT(ISERROR(SEARCH("ENTREGADO",S29)))</formula>
    </cfRule>
  </conditionalFormatting>
  <conditionalFormatting sqref="S30">
    <cfRule type="containsText" dxfId="4619" priority="8481" operator="containsText" text="ACCEL">
      <formula>NOT(ISERROR(SEARCH("ACCEL",S30)))</formula>
    </cfRule>
    <cfRule type="containsText" dxfId="4618" priority="8482" operator="containsText" text="TOLUCA">
      <formula>NOT(ISERROR(SEARCH("TOLUCA",S30)))</formula>
    </cfRule>
    <cfRule type="containsText" dxfId="4617" priority="8483" operator="containsText" text="DRAGON">
      <formula>NOT(ISERROR(SEARCH("DRAGON",S30)))</formula>
    </cfRule>
    <cfRule type="containsText" dxfId="4616" priority="8484" operator="containsText" text="AIFA">
      <formula>NOT(ISERROR(SEARCH("AIFA",S30)))</formula>
    </cfRule>
    <cfRule type="containsText" dxfId="4615" priority="8485" operator="containsText" text="AICM">
      <formula>NOT(ISERROR(SEARCH("AICM",S30)))</formula>
    </cfRule>
    <cfRule type="containsText" dxfId="4614" priority="8486" operator="containsText" text="LAREDO">
      <formula>NOT(ISERROR(SEARCH("LAREDO",S30)))</formula>
    </cfRule>
    <cfRule type="containsText" dxfId="4613" priority="8487" operator="containsText" text="TOLUCA">
      <formula>NOT(ISERROR(SEARCH("TOLUCA",S30)))</formula>
    </cfRule>
    <cfRule type="containsText" dxfId="4612" priority="8488" operator="containsText" text="MANZANILLO">
      <formula>NOT(ISERROR(SEARCH("MANZANILLO",S30)))</formula>
    </cfRule>
    <cfRule type="containsText" dxfId="4611" priority="8489" operator="containsText" text="VERACRUZ">
      <formula>NOT(ISERROR(SEARCH("VERACRUZ",S30)))</formula>
    </cfRule>
  </conditionalFormatting>
  <conditionalFormatting sqref="S31">
    <cfRule type="containsText" dxfId="4610" priority="8469" operator="containsText" text="ACCEL">
      <formula>NOT(ISERROR(SEARCH("ACCEL",S31)))</formula>
    </cfRule>
    <cfRule type="containsText" dxfId="4609" priority="8470" operator="containsText" text="TOLUCA">
      <formula>NOT(ISERROR(SEARCH("TOLUCA",S31)))</formula>
    </cfRule>
    <cfRule type="containsText" dxfId="4608" priority="8471" operator="containsText" text="DRAGON">
      <formula>NOT(ISERROR(SEARCH("DRAGON",S31)))</formula>
    </cfRule>
    <cfRule type="containsText" dxfId="4607" priority="8472" operator="containsText" text="AIFA">
      <formula>NOT(ISERROR(SEARCH("AIFA",S31)))</formula>
    </cfRule>
    <cfRule type="containsText" dxfId="4606" priority="8473" operator="containsText" text="AICM">
      <formula>NOT(ISERROR(SEARCH("AICM",S31)))</formula>
    </cfRule>
    <cfRule type="containsText" dxfId="4605" priority="8474" operator="containsText" text="LAREDO">
      <formula>NOT(ISERROR(SEARCH("LAREDO",S31)))</formula>
    </cfRule>
    <cfRule type="containsText" dxfId="4604" priority="8475" operator="containsText" text="TOLUCA">
      <formula>NOT(ISERROR(SEARCH("TOLUCA",S31)))</formula>
    </cfRule>
    <cfRule type="containsText" dxfId="4603" priority="8476" operator="containsText" text="MANZANILLO">
      <formula>NOT(ISERROR(SEARCH("MANZANILLO",S31)))</formula>
    </cfRule>
    <cfRule type="containsText" dxfId="4602" priority="8477" operator="containsText" text="VERACRUZ">
      <formula>NOT(ISERROR(SEARCH("VERACRUZ",S31)))</formula>
    </cfRule>
  </conditionalFormatting>
  <conditionalFormatting sqref="S32">
    <cfRule type="containsText" dxfId="4601" priority="8439" operator="containsText" text="ACCEL">
      <formula>NOT(ISERROR(SEARCH("ACCEL",S32)))</formula>
    </cfRule>
    <cfRule type="containsText" dxfId="4600" priority="8440" operator="containsText" text="TOLUCA">
      <formula>NOT(ISERROR(SEARCH("TOLUCA",S32)))</formula>
    </cfRule>
    <cfRule type="containsText" dxfId="4599" priority="8441" operator="containsText" text="DRAGON">
      <formula>NOT(ISERROR(SEARCH("DRAGON",S32)))</formula>
    </cfRule>
    <cfRule type="containsText" dxfId="4598" priority="8442" operator="containsText" text="AIFA">
      <formula>NOT(ISERROR(SEARCH("AIFA",S32)))</formula>
    </cfRule>
    <cfRule type="containsText" dxfId="4597" priority="8443" operator="containsText" text="AICM">
      <formula>NOT(ISERROR(SEARCH("AICM",S32)))</formula>
    </cfRule>
    <cfRule type="containsText" dxfId="4596" priority="8444" operator="containsText" text="LAREDO">
      <formula>NOT(ISERROR(SEARCH("LAREDO",S32)))</formula>
    </cfRule>
    <cfRule type="containsText" dxfId="4595" priority="8445" operator="containsText" text="TOLUCA">
      <formula>NOT(ISERROR(SEARCH("TOLUCA",S32)))</formula>
    </cfRule>
    <cfRule type="containsText" dxfId="4594" priority="8446" operator="containsText" text="MANZANILLO">
      <formula>NOT(ISERROR(SEARCH("MANZANILLO",S32)))</formula>
    </cfRule>
    <cfRule type="containsText" dxfId="4593" priority="8447" operator="containsText" text="VERACRUZ">
      <formula>NOT(ISERROR(SEARCH("VERACRUZ",S32)))</formula>
    </cfRule>
  </conditionalFormatting>
  <conditionalFormatting sqref="S33">
    <cfRule type="containsText" dxfId="4592" priority="4122" operator="containsText" text="TOLUCA">
      <formula>NOT(ISERROR(SEARCH("TOLUCA",S33)))</formula>
    </cfRule>
    <cfRule type="containsText" dxfId="4591" priority="4123" operator="containsText" text="ENTREGADO">
      <formula>NOT(ISERROR(SEARCH("ENTREGADO",S33)))</formula>
    </cfRule>
    <cfRule type="containsText" dxfId="4590" priority="4124" operator="containsText" text="DRAGON">
      <formula>NOT(ISERROR(SEARCH("DRAGON",S33)))</formula>
    </cfRule>
    <cfRule type="containsText" dxfId="4589" priority="4125" operator="containsText" text="AIFA">
      <formula>NOT(ISERROR(SEARCH("AIFA",S33)))</formula>
    </cfRule>
    <cfRule type="containsText" dxfId="4588" priority="4126" operator="containsText" text="AICM">
      <formula>NOT(ISERROR(SEARCH("AICM",S33)))</formula>
    </cfRule>
    <cfRule type="containsText" dxfId="4587" priority="4127" operator="containsText" text="LAREDO">
      <formula>NOT(ISERROR(SEARCH("LAREDO",S33)))</formula>
    </cfRule>
    <cfRule type="containsText" dxfId="4586" priority="4128" operator="containsText" text="TOLUCA">
      <formula>NOT(ISERROR(SEARCH("TOLUCA",S33)))</formula>
    </cfRule>
    <cfRule type="containsText" dxfId="4585" priority="4129" operator="containsText" text="MANZANILLO">
      <formula>NOT(ISERROR(SEARCH("MANZANILLO",S33)))</formula>
    </cfRule>
    <cfRule type="containsText" dxfId="4584" priority="4130" operator="containsText" text="VERACRUZ">
      <formula>NOT(ISERROR(SEARCH("VERACRUZ",S33)))</formula>
    </cfRule>
  </conditionalFormatting>
  <conditionalFormatting sqref="S34">
    <cfRule type="containsText" dxfId="4583" priority="7504" operator="containsText" text="ACCEL">
      <formula>NOT(ISERROR(SEARCH("ACCEL",S34)))</formula>
    </cfRule>
    <cfRule type="containsText" dxfId="4582" priority="7505" operator="containsText" text="TOLUCA">
      <formula>NOT(ISERROR(SEARCH("TOLUCA",S34)))</formula>
    </cfRule>
    <cfRule type="containsText" dxfId="4581" priority="7506" operator="containsText" text="DRAGON">
      <formula>NOT(ISERROR(SEARCH("DRAGON",S34)))</formula>
    </cfRule>
    <cfRule type="containsText" dxfId="4580" priority="7507" operator="containsText" text="AIFA">
      <formula>NOT(ISERROR(SEARCH("AIFA",S34)))</formula>
    </cfRule>
    <cfRule type="containsText" dxfId="4579" priority="7508" operator="containsText" text="AICM">
      <formula>NOT(ISERROR(SEARCH("AICM",S34)))</formula>
    </cfRule>
    <cfRule type="containsText" dxfId="4578" priority="7509" operator="containsText" text="LAREDO">
      <formula>NOT(ISERROR(SEARCH("LAREDO",S34)))</formula>
    </cfRule>
    <cfRule type="containsText" dxfId="4577" priority="7510" operator="containsText" text="TOLUCA">
      <formula>NOT(ISERROR(SEARCH("TOLUCA",S34)))</formula>
    </cfRule>
    <cfRule type="containsText" dxfId="4576" priority="7511" operator="containsText" text="MANZANILLO">
      <formula>NOT(ISERROR(SEARCH("MANZANILLO",S34)))</formula>
    </cfRule>
    <cfRule type="containsText" dxfId="4575" priority="7512" operator="containsText" text="VERACRUZ">
      <formula>NOT(ISERROR(SEARCH("VERACRUZ",S34)))</formula>
    </cfRule>
  </conditionalFormatting>
  <conditionalFormatting sqref="S35">
    <cfRule type="containsText" dxfId="4574" priority="3098" operator="containsText" text="TOLUCA">
      <formula>NOT(ISERROR(SEARCH("TOLUCA",S35)))</formula>
    </cfRule>
    <cfRule type="containsText" dxfId="4573" priority="3099" operator="containsText" text="ENTREGADO">
      <formula>NOT(ISERROR(SEARCH("ENTREGADO",S35)))</formula>
    </cfRule>
    <cfRule type="containsText" dxfId="4572" priority="3100" operator="containsText" text="DRAGON">
      <formula>NOT(ISERROR(SEARCH("DRAGON",S35)))</formula>
    </cfRule>
    <cfRule type="containsText" dxfId="4571" priority="3101" operator="containsText" text="AIFA">
      <formula>NOT(ISERROR(SEARCH("AIFA",S35)))</formula>
    </cfRule>
    <cfRule type="containsText" dxfId="4570" priority="3102" operator="containsText" text="AICM">
      <formula>NOT(ISERROR(SEARCH("AICM",S35)))</formula>
    </cfRule>
    <cfRule type="containsText" dxfId="4569" priority="3103" operator="containsText" text="LAREDO">
      <formula>NOT(ISERROR(SEARCH("LAREDO",S35)))</formula>
    </cfRule>
    <cfRule type="containsText" dxfId="4568" priority="3104" operator="containsText" text="TOLUCA">
      <formula>NOT(ISERROR(SEARCH("TOLUCA",S35)))</formula>
    </cfRule>
    <cfRule type="containsText" dxfId="4567" priority="3105" operator="containsText" text="MANZANILLO">
      <formula>NOT(ISERROR(SEARCH("MANZANILLO",S35)))</formula>
    </cfRule>
    <cfRule type="containsText" dxfId="4566" priority="3106" operator="containsText" text="VERACRUZ">
      <formula>NOT(ISERROR(SEARCH("VERACRUZ",S35)))</formula>
    </cfRule>
  </conditionalFormatting>
  <conditionalFormatting sqref="S36">
    <cfRule type="containsText" dxfId="4565" priority="3089" operator="containsText" text="TOLUCA">
      <formula>NOT(ISERROR(SEARCH("TOLUCA",S36)))</formula>
    </cfRule>
    <cfRule type="containsText" dxfId="4564" priority="3090" operator="containsText" text="ENTREGADO">
      <formula>NOT(ISERROR(SEARCH("ENTREGADO",S36)))</formula>
    </cfRule>
    <cfRule type="containsText" dxfId="4563" priority="3091" operator="containsText" text="DRAGON">
      <formula>NOT(ISERROR(SEARCH("DRAGON",S36)))</formula>
    </cfRule>
    <cfRule type="containsText" dxfId="4562" priority="3092" operator="containsText" text="AIFA">
      <formula>NOT(ISERROR(SEARCH("AIFA",S36)))</formula>
    </cfRule>
    <cfRule type="containsText" dxfId="4561" priority="3093" operator="containsText" text="AICM">
      <formula>NOT(ISERROR(SEARCH("AICM",S36)))</formula>
    </cfRule>
    <cfRule type="containsText" dxfId="4560" priority="3094" operator="containsText" text="LAREDO">
      <formula>NOT(ISERROR(SEARCH("LAREDO",S36)))</formula>
    </cfRule>
    <cfRule type="containsText" dxfId="4559" priority="3095" operator="containsText" text="TOLUCA">
      <formula>NOT(ISERROR(SEARCH("TOLUCA",S36)))</formula>
    </cfRule>
    <cfRule type="containsText" dxfId="4558" priority="3096" operator="containsText" text="MANZANILLO">
      <formula>NOT(ISERROR(SEARCH("MANZANILLO",S36)))</formula>
    </cfRule>
    <cfRule type="containsText" dxfId="4557" priority="3097" operator="containsText" text="VERACRUZ">
      <formula>NOT(ISERROR(SEARCH("VERACRUZ",S36)))</formula>
    </cfRule>
  </conditionalFormatting>
  <conditionalFormatting sqref="S37">
    <cfRule type="containsText" dxfId="4556" priority="8370" operator="containsText" text="ACCEL">
      <formula>NOT(ISERROR(SEARCH("ACCEL",S37)))</formula>
    </cfRule>
    <cfRule type="containsText" dxfId="4555" priority="8371" operator="containsText" text="TOLUCA">
      <formula>NOT(ISERROR(SEARCH("TOLUCA",S37)))</formula>
    </cfRule>
    <cfRule type="containsText" dxfId="4554" priority="8372" operator="containsText" text="DRAGON">
      <formula>NOT(ISERROR(SEARCH("DRAGON",S37)))</formula>
    </cfRule>
    <cfRule type="containsText" dxfId="4553" priority="8373" operator="containsText" text="AIFA">
      <formula>NOT(ISERROR(SEARCH("AIFA",S37)))</formula>
    </cfRule>
    <cfRule type="containsText" dxfId="4552" priority="8374" operator="containsText" text="AICM">
      <formula>NOT(ISERROR(SEARCH("AICM",S37)))</formula>
    </cfRule>
    <cfRule type="containsText" dxfId="4551" priority="8375" operator="containsText" text="LAREDO">
      <formula>NOT(ISERROR(SEARCH("LAREDO",S37)))</formula>
    </cfRule>
    <cfRule type="containsText" dxfId="4550" priority="8376" operator="containsText" text="TOLUCA">
      <formula>NOT(ISERROR(SEARCH("TOLUCA",S37)))</formula>
    </cfRule>
    <cfRule type="containsText" dxfId="4549" priority="8377" operator="containsText" text="MANZANILLO">
      <formula>NOT(ISERROR(SEARCH("MANZANILLO",S37)))</formula>
    </cfRule>
    <cfRule type="containsText" dxfId="4548" priority="8378" operator="containsText" text="VERACRUZ">
      <formula>NOT(ISERROR(SEARCH("VERACRUZ",S37)))</formula>
    </cfRule>
  </conditionalFormatting>
  <conditionalFormatting sqref="S37:S38">
    <cfRule type="containsText" dxfId="4547" priority="7688" operator="containsText" text="ENTREGADO">
      <formula>NOT(ISERROR(SEARCH("ENTREGADO",S37)))</formula>
    </cfRule>
    <cfRule type="containsText" dxfId="4546" priority="7689" operator="containsText" text="PENDIENTE">
      <formula>NOT(ISERROR(SEARCH("PENDIENTE",S37)))</formula>
    </cfRule>
    <cfRule type="containsText" dxfId="4545" priority="8348" operator="containsText" text="ENTREGADO">
      <formula>NOT(ISERROR(SEARCH("ENTREGADO",S37)))</formula>
    </cfRule>
  </conditionalFormatting>
  <conditionalFormatting sqref="S38">
    <cfRule type="containsText" dxfId="4544" priority="8349" operator="containsText" text="ACCEL">
      <formula>NOT(ISERROR(SEARCH("ACCEL",S38)))</formula>
    </cfRule>
    <cfRule type="containsText" dxfId="4543" priority="8350" operator="containsText" text="TOLUCA">
      <formula>NOT(ISERROR(SEARCH("TOLUCA",S38)))</formula>
    </cfRule>
    <cfRule type="containsText" dxfId="4542" priority="8351" operator="containsText" text="DRAGON">
      <formula>NOT(ISERROR(SEARCH("DRAGON",S38)))</formula>
    </cfRule>
    <cfRule type="containsText" dxfId="4541" priority="8352" operator="containsText" text="AIFA">
      <formula>NOT(ISERROR(SEARCH("AIFA",S38)))</formula>
    </cfRule>
    <cfRule type="containsText" dxfId="4540" priority="8353" operator="containsText" text="AICM">
      <formula>NOT(ISERROR(SEARCH("AICM",S38)))</formula>
    </cfRule>
    <cfRule type="containsText" dxfId="4539" priority="8354" operator="containsText" text="LAREDO">
      <formula>NOT(ISERROR(SEARCH("LAREDO",S38)))</formula>
    </cfRule>
    <cfRule type="containsText" dxfId="4538" priority="8355" operator="containsText" text="TOLUCA">
      <formula>NOT(ISERROR(SEARCH("TOLUCA",S38)))</formula>
    </cfRule>
    <cfRule type="containsText" dxfId="4537" priority="8356" operator="containsText" text="MANZANILLO">
      <formula>NOT(ISERROR(SEARCH("MANZANILLO",S38)))</formula>
    </cfRule>
    <cfRule type="containsText" dxfId="4536" priority="8357" operator="containsText" text="VERACRUZ">
      <formula>NOT(ISERROR(SEARCH("VERACRUZ",S38)))</formula>
    </cfRule>
  </conditionalFormatting>
  <conditionalFormatting sqref="S40">
    <cfRule type="containsText" dxfId="4535" priority="5322" operator="containsText" text="ENTREGADO">
      <formula>NOT(ISERROR(SEARCH("ENTREGADO",S40)))</formula>
    </cfRule>
    <cfRule type="containsText" dxfId="4534" priority="5323" operator="containsText" text="ACCEL">
      <formula>NOT(ISERROR(SEARCH("ACCEL",S40)))</formula>
    </cfRule>
    <cfRule type="containsText" dxfId="4533" priority="5324" operator="containsText" text="TOLUCA">
      <formula>NOT(ISERROR(SEARCH("TOLUCA",S40)))</formula>
    </cfRule>
    <cfRule type="containsText" dxfId="4532" priority="5325" operator="containsText" text="DRAGON">
      <formula>NOT(ISERROR(SEARCH("DRAGON",S40)))</formula>
    </cfRule>
    <cfRule type="containsText" dxfId="4531" priority="5326" operator="containsText" text="AIFA">
      <formula>NOT(ISERROR(SEARCH("AIFA",S40)))</formula>
    </cfRule>
    <cfRule type="containsText" dxfId="4530" priority="5327" operator="containsText" text="AICM">
      <formula>NOT(ISERROR(SEARCH("AICM",S40)))</formula>
    </cfRule>
    <cfRule type="containsText" dxfId="4529" priority="5328" operator="containsText" text="LAREDO">
      <formula>NOT(ISERROR(SEARCH("LAREDO",S40)))</formula>
    </cfRule>
    <cfRule type="containsText" dxfId="4528" priority="5329" operator="containsText" text="TOLUCA">
      <formula>NOT(ISERROR(SEARCH("TOLUCA",S40)))</formula>
    </cfRule>
    <cfRule type="containsText" dxfId="4527" priority="5330" operator="containsText" text="MANZANILLO">
      <formula>NOT(ISERROR(SEARCH("MANZANILLO",S40)))</formula>
    </cfRule>
    <cfRule type="containsText" dxfId="4526" priority="5331" operator="containsText" text="VERACRUZ">
      <formula>NOT(ISERROR(SEARCH("VERACRUZ",S40)))</formula>
    </cfRule>
  </conditionalFormatting>
  <conditionalFormatting sqref="S18:T18">
    <cfRule type="containsText" dxfId="4525" priority="8566" operator="containsText" text="ENTREGADO">
      <formula>NOT(ISERROR(SEARCH("ENTREGADO",S18)))</formula>
    </cfRule>
  </conditionalFormatting>
  <conditionalFormatting sqref="S19:T19">
    <cfRule type="containsText" dxfId="4524" priority="12608" operator="containsText" text="ENTREGADO">
      <formula>NOT(ISERROR(SEARCH("ENTREGADO",S19)))</formula>
    </cfRule>
  </conditionalFormatting>
  <conditionalFormatting sqref="S9:X10">
    <cfRule type="containsText" dxfId="4523" priority="6354" operator="containsText" text="ENTREGADO">
      <formula>NOT(ISERROR(SEARCH("ENTREGADO",S9)))</formula>
    </cfRule>
  </conditionalFormatting>
  <conditionalFormatting sqref="S11:X11">
    <cfRule type="containsText" dxfId="4522" priority="6263" operator="containsText" text="ENTREGADO">
      <formula>NOT(ISERROR(SEARCH("ENTREGADO",S11)))</formula>
    </cfRule>
  </conditionalFormatting>
  <conditionalFormatting sqref="S12:X12">
    <cfRule type="containsText" dxfId="4521" priority="6977" operator="containsText" text="ENTREGADO">
      <formula>NOT(ISERROR(SEARCH("ENTREGADO",S12)))</formula>
    </cfRule>
  </conditionalFormatting>
  <conditionalFormatting sqref="S13:X14">
    <cfRule type="containsText" dxfId="4520" priority="6799" operator="containsText" text="ENTREGADO">
      <formula>NOT(ISERROR(SEARCH("ENTREGADO",S13)))</formula>
    </cfRule>
  </conditionalFormatting>
  <conditionalFormatting sqref="S15:X16">
    <cfRule type="containsText" dxfId="4519" priority="6621" operator="containsText" text="ENTREGADO">
      <formula>NOT(ISERROR(SEARCH("ENTREGADO",S15)))</formula>
    </cfRule>
  </conditionalFormatting>
  <conditionalFormatting sqref="S17:X17">
    <cfRule type="containsText" dxfId="4518" priority="6530" operator="containsText" text="ENTREGADO">
      <formula>NOT(ISERROR(SEARCH("ENTREGADO",S17)))</formula>
    </cfRule>
  </conditionalFormatting>
  <conditionalFormatting sqref="S28:X28">
    <cfRule type="containsText" dxfId="4517" priority="21129" operator="containsText" text="PENDIENTE">
      <formula>NOT(ISERROR(SEARCH("PENDIENTE",S28)))</formula>
    </cfRule>
    <cfRule type="containsText" dxfId="4516" priority="21130" operator="containsText" text="ENTREGADO">
      <formula>NOT(ISERROR(SEARCH("ENTREGADO",S28)))</formula>
    </cfRule>
  </conditionalFormatting>
  <conditionalFormatting sqref="S2:XFD2 S4:T4 AK4:AL4 AN4:BA4 AI27:AL27 AN27:AO27 AR27:BA27 AD27:AG30 AI28:AO28 AR28:AW28 AI29:AL30 AN29:AO30 AR29:BA30 AD32:AG32 AI32:AL32 AN32:AO32 AR32:BA32 AD34:AG34 AI34:AL34 AN34:AO34 AR34:BA34 AD40:AG40 AI40:AL40 AN40:AO40 AR40:BA40 BB54">
    <cfRule type="containsText" dxfId="4515" priority="25426" operator="containsText" text="PENDIENTE">
      <formula>NOT(ISERROR(SEARCH("PENDIENTE",S2)))</formula>
    </cfRule>
  </conditionalFormatting>
  <conditionalFormatting sqref="S2:XFD2 AK4:AL4 AN4:BA4 AN27:AO27 AR27:BA27 AD27:AG30 AI29:AL30 AN29:AO30 AR29:BA30 AD32:AG32 AI32:AL32 AN32:AO32 AR32:BA32 AD34:AG34 AI34:AL34 AN34:AO34 AR34:BA34 AD40:AG40 AI40:AL40 AN40:AO40 AR40:BA40 BB54 S4:T4 AI27:AL27 AI28:AO28 AR28:AW28">
    <cfRule type="containsText" dxfId="4514" priority="25425" operator="containsText" text="ENTREGADO">
      <formula>NOT(ISERROR(SEARCH("ENTREGADO",S2)))</formula>
    </cfRule>
  </conditionalFormatting>
  <conditionalFormatting sqref="T3 V3:W3 BH3:XFD3 E3 Y3:Z3">
    <cfRule type="containsText" dxfId="4513" priority="19377" operator="containsText" text="ENTREGADO">
      <formula>NOT(ISERROR(SEARCH("ENTREGADO",#REF!)))</formula>
    </cfRule>
  </conditionalFormatting>
  <conditionalFormatting sqref="T3 V3:W3 BH3:XFD3 Y3:AA3">
    <cfRule type="containsText" dxfId="4512" priority="19369" operator="containsText" text="ENTREGADO">
      <formula>NOT(ISERROR(SEARCH("ENTREGADO",T3)))</formula>
    </cfRule>
  </conditionalFormatting>
  <conditionalFormatting sqref="T4 V4:X4 AD4:AF4 AH4:AI4 BC4 BH4:XFD4 D4:E4 A4">
    <cfRule type="containsText" dxfId="4511" priority="17010" operator="containsText" text="PRIORIDAD">
      <formula>NOT(ISERROR(SEARCH("PRIORIDAD",A4)))</formula>
    </cfRule>
  </conditionalFormatting>
  <conditionalFormatting sqref="T4 V4:X4 AD4:AF4 AH4:AI4 BC4 BH4:XFD4">
    <cfRule type="containsText" dxfId="4510" priority="17007" operator="containsText" text="ENTREGADO">
      <formula>NOT(ISERROR(SEARCH("ENTREGADO",T4)))</formula>
    </cfRule>
  </conditionalFormatting>
  <conditionalFormatting sqref="T4 V4:X4 AD4:AF4 AH4:AI4 BH4:XFD4 BB4:BC4">
    <cfRule type="containsText" dxfId="4509" priority="17049" operator="containsText" text="PENDIENTE">
      <formula>NOT(ISERROR(SEARCH("PENDIENTE",T4)))</formula>
    </cfRule>
  </conditionalFormatting>
  <conditionalFormatting sqref="T4 V4:X4 AD4:AF4 AH4:AI4 BH4:XFD4 BC4">
    <cfRule type="containsText" dxfId="4508" priority="17048" operator="containsText" text="PENDIENTE">
      <formula>NOT(ISERROR(SEARCH("PENDIENTE",#REF!)))</formula>
    </cfRule>
  </conditionalFormatting>
  <conditionalFormatting sqref="T4 V4:X4 AD4:AF4 AH4:AI4 BH4:XFD4">
    <cfRule type="containsText" dxfId="4507" priority="17047" operator="containsText" text="ENTREGADO">
      <formula>NOT(ISERROR(SEARCH("ENTREGADO",T4)))</formula>
    </cfRule>
  </conditionalFormatting>
  <conditionalFormatting sqref="T4 AD4:AF4 BC4 V4:X4 BH4:XFD4 AH4:AI4">
    <cfRule type="containsText" dxfId="4506" priority="17006" operator="containsText" text="PENDIENTE">
      <formula>NOT(ISERROR(SEARCH("PENDIENTE",#REF!)))</formula>
    </cfRule>
    <cfRule type="containsText" dxfId="4505" priority="17038" operator="containsText" text="ENTREGADO">
      <formula>NOT(ISERROR(SEARCH("ENTREGADO",#REF!)))</formula>
    </cfRule>
    <cfRule type="containsText" dxfId="4504" priority="17056" operator="containsText" text="ENTREGADO">
      <formula>NOT(ISERROR(SEARCH("ENTREGADO",#REF!)))</formula>
    </cfRule>
  </conditionalFormatting>
  <conditionalFormatting sqref="T4">
    <cfRule type="containsText" dxfId="4503" priority="17017" operator="containsText" text="ENTREGADO">
      <formula>NOT(ISERROR(SEARCH("ENTREGADO",T4)))</formula>
    </cfRule>
    <cfRule type="containsText" dxfId="4502" priority="17018" operator="containsText" text="ENTREGADO">
      <formula>NOT(ISERROR(SEARCH("ENTREGADO",#REF!)))</formula>
    </cfRule>
    <cfRule type="containsText" dxfId="4501" priority="17019" operator="containsText" text="ENTREGADO">
      <formula>NOT(ISERROR(SEARCH("ENTREGADO",T4)))</formula>
    </cfRule>
    <cfRule type="containsText" dxfId="4500" priority="17020" operator="containsText" text="PENDIENTE">
      <formula>NOT(ISERROR(SEARCH("PENDIENTE",#REF!)))</formula>
    </cfRule>
    <cfRule type="containsText" dxfId="4499" priority="17021" operator="containsText" text="PENDIENTE">
      <formula>NOT(ISERROR(SEARCH("PENDIENTE",T4)))</formula>
    </cfRule>
    <cfRule type="containsText" dxfId="4498" priority="17022" operator="containsText" text="ENTREGADO">
      <formula>NOT(ISERROR(SEARCH("ENTREGADO",T4)))</formula>
    </cfRule>
  </conditionalFormatting>
  <conditionalFormatting sqref="T18 AX18:BC18 BH18:XFD18 G18:H18">
    <cfRule type="containsText" dxfId="4497" priority="8591" operator="containsText" text="ENTREGADO">
      <formula>NOT(ISERROR(SEARCH("ENTREGADO",#REF!)))</formula>
    </cfRule>
  </conditionalFormatting>
  <conditionalFormatting sqref="T20 G20:H20 AX20:BC20 A20 BH20:XFD20">
    <cfRule type="containsText" dxfId="4496" priority="11999" operator="containsText" text="PENDIENTE">
      <formula>NOT(ISERROR(SEARCH("PENDIENTE",#REF!)))</formula>
    </cfRule>
  </conditionalFormatting>
  <conditionalFormatting sqref="T20 AX20:BC20 BH20:XFD20">
    <cfRule type="containsText" dxfId="4495" priority="11991" operator="containsText" text="ENTREGADO">
      <formula>NOT(ISERROR(SEARCH("ENTREGADO",T20)))</formula>
    </cfRule>
    <cfRule type="containsText" dxfId="4494" priority="11992" operator="containsText" text="ENTREGADO">
      <formula>NOT(ISERROR(SEARCH("ENTREGADO",#REF!)))</formula>
    </cfRule>
  </conditionalFormatting>
  <conditionalFormatting sqref="T21 G21:H21 AX21:BC21 A21 BH21:XFD21">
    <cfRule type="containsText" dxfId="4493" priority="10928" operator="containsText" text="PENDIENTE">
      <formula>NOT(ISERROR(SEARCH("PENDIENTE",#REF!)))</formula>
    </cfRule>
  </conditionalFormatting>
  <conditionalFormatting sqref="T21 AX21:BC21 BH21:XFD21">
    <cfRule type="containsText" dxfId="4492" priority="10920" operator="containsText" text="ENTREGADO">
      <formula>NOT(ISERROR(SEARCH("ENTREGADO",T21)))</formula>
    </cfRule>
    <cfRule type="containsText" dxfId="4491" priority="10921" operator="containsText" text="ENTREGADO">
      <formula>NOT(ISERROR(SEARCH("ENTREGADO",#REF!)))</formula>
    </cfRule>
  </conditionalFormatting>
  <conditionalFormatting sqref="T22 G22:H22 AX22:BC22 A22 BH22:XFD22">
    <cfRule type="containsText" dxfId="4490" priority="8987" operator="containsText" text="PENDIENTE">
      <formula>NOT(ISERROR(SEARCH("PENDIENTE",#REF!)))</formula>
    </cfRule>
  </conditionalFormatting>
  <conditionalFormatting sqref="T22 AX22:BC22 BH22:XFD22">
    <cfRule type="containsText" dxfId="4489" priority="8979" operator="containsText" text="ENTREGADO">
      <formula>NOT(ISERROR(SEARCH("ENTREGADO",T22)))</formula>
    </cfRule>
    <cfRule type="containsText" dxfId="4488" priority="8980" operator="containsText" text="ENTREGADO">
      <formula>NOT(ISERROR(SEARCH("ENTREGADO",#REF!)))</formula>
    </cfRule>
  </conditionalFormatting>
  <conditionalFormatting sqref="T23 G23:H23 AX23:BC23 BH23:XFD23 A23">
    <cfRule type="containsText" dxfId="4487" priority="5117" operator="containsText" text="PENDIENTE">
      <formula>NOT(ISERROR(SEARCH("PENDIENTE",#REF!)))</formula>
    </cfRule>
  </conditionalFormatting>
  <conditionalFormatting sqref="T23 AX23:BC23 BH23:XFD23 G23:H23 A23">
    <cfRule type="containsText" dxfId="4486" priority="5110" operator="containsText" text="ENTREGADO">
      <formula>NOT(ISERROR(SEARCH("ENTREGADO",#REF!)))</formula>
    </cfRule>
  </conditionalFormatting>
  <conditionalFormatting sqref="T25 AX25:BC25">
    <cfRule type="containsText" dxfId="4485" priority="4553" operator="containsText" text="ENTREGADO">
      <formula>NOT(ISERROR(SEARCH("ENTREGADO",#REF!)))</formula>
    </cfRule>
    <cfRule type="containsText" dxfId="4484" priority="4580" operator="containsText" text="PENDIENTE">
      <formula>NOT(ISERROR(SEARCH("PENDIENTE",#REF!)))</formula>
    </cfRule>
    <cfRule type="containsText" dxfId="4483" priority="4588" operator="containsText" text="ENTREGADO">
      <formula>NOT(ISERROR(SEARCH("ENTREGADO",T25)))</formula>
    </cfRule>
  </conditionalFormatting>
  <conditionalFormatting sqref="T26 AX26:BC26">
    <cfRule type="containsText" dxfId="4482" priority="4514" operator="containsText" text="ENTREGADO">
      <formula>NOT(ISERROR(SEARCH("ENTREGADO",#REF!)))</formula>
    </cfRule>
    <cfRule type="containsText" dxfId="4481" priority="4541" operator="containsText" text="PENDIENTE">
      <formula>NOT(ISERROR(SEARCH("PENDIENTE",#REF!)))</formula>
    </cfRule>
    <cfRule type="containsText" dxfId="4480" priority="4549" operator="containsText" text="ENTREGADO">
      <formula>NOT(ISERROR(SEARCH("ENTREGADO",T26)))</formula>
    </cfRule>
  </conditionalFormatting>
  <conditionalFormatting sqref="T27 V27:X27 BC27 BH27:XFD27">
    <cfRule type="containsText" dxfId="4479" priority="10562" operator="containsText" text="ENTREGADO">
      <formula>NOT(ISERROR(SEARCH("ENTREGADO",T27)))</formula>
    </cfRule>
    <cfRule type="containsText" dxfId="4478" priority="10564" operator="containsText" text="PENDIENTE">
      <formula>NOT(ISERROR(SEARCH("PENDIENTE",T27)))</formula>
    </cfRule>
    <cfRule type="containsText" dxfId="4477" priority="10565" operator="containsText" text="ENTREGADO">
      <formula>NOT(ISERROR(SEARCH("ENTREGADO",T27)))</formula>
    </cfRule>
  </conditionalFormatting>
  <conditionalFormatting sqref="T27 BB27:BC27 BH27:XFD27 V27:X27 BB27:BB34">
    <cfRule type="containsText" dxfId="4476" priority="10563" operator="containsText" text="PENDIENTE">
      <formula>NOT(ISERROR(SEARCH("PENDIENTE",#REF!)))</formula>
    </cfRule>
  </conditionalFormatting>
  <conditionalFormatting sqref="T27 BC27 BH27:XFD27 V27:X27">
    <cfRule type="containsText" dxfId="4475" priority="10554" operator="containsText" text="ENTREGADO">
      <formula>NOT(ISERROR(SEARCH("ENTREGADO",#REF!)))</formula>
    </cfRule>
    <cfRule type="containsText" dxfId="4474" priority="10567" operator="containsText" text="ENTREGADO">
      <formula>NOT(ISERROR(SEARCH("ENTREGADO",#REF!)))</formula>
    </cfRule>
  </conditionalFormatting>
  <conditionalFormatting sqref="T27">
    <cfRule type="containsText" dxfId="4473" priority="10537" operator="containsText" text="ENTREGADO">
      <formula>NOT(ISERROR(SEARCH("ENTREGADO",T27)))</formula>
    </cfRule>
    <cfRule type="containsText" dxfId="4472" priority="10538" operator="containsText" text="ENTREGADO">
      <formula>NOT(ISERROR(SEARCH("ENTREGADO",#REF!)))</formula>
    </cfRule>
    <cfRule type="containsText" dxfId="4471" priority="10539" operator="containsText" text="ENTREGADO">
      <formula>NOT(ISERROR(SEARCH("ENTREGADO",T27)))</formula>
    </cfRule>
    <cfRule type="containsText" dxfId="4470" priority="10540" operator="containsText" text="PENDIENTE">
      <formula>NOT(ISERROR(SEARCH("PENDIENTE",#REF!)))</formula>
    </cfRule>
    <cfRule type="containsText" dxfId="4469" priority="10541" operator="containsText" text="PENDIENTE">
      <formula>NOT(ISERROR(SEARCH("PENDIENTE",T27)))</formula>
    </cfRule>
    <cfRule type="containsText" dxfId="4468" priority="10542" operator="containsText" text="ENTREGADO">
      <formula>NOT(ISERROR(SEARCH("ENTREGADO",T27)))</formula>
    </cfRule>
  </conditionalFormatting>
  <conditionalFormatting sqref="T28">
    <cfRule type="containsText" dxfId="4467" priority="21114" operator="containsText" text="ENTREGADO">
      <formula>NOT(ISERROR(SEARCH("ENTREGADO",T28)))</formula>
    </cfRule>
  </conditionalFormatting>
  <conditionalFormatting sqref="T29">
    <cfRule type="containsText" dxfId="4466" priority="18818" operator="containsText" text="ENTREGADO">
      <formula>NOT(ISERROR(SEARCH("ENTREGADO",T29)))</formula>
    </cfRule>
  </conditionalFormatting>
  <conditionalFormatting sqref="T30 V30:X30 BC30 BH30:XFD30">
    <cfRule type="containsText" dxfId="4465" priority="17258" operator="containsText" text="ENTREGADO">
      <formula>NOT(ISERROR(SEARCH("ENTREGADO",T30)))</formula>
    </cfRule>
  </conditionalFormatting>
  <conditionalFormatting sqref="T30 V30:X30 BH30:XFD30 BC30">
    <cfRule type="containsText" dxfId="4464" priority="17217" operator="containsText" text="PENDIENTE">
      <formula>NOT(ISERROR(SEARCH("PENDIENTE",T30)))</formula>
    </cfRule>
  </conditionalFormatting>
  <conditionalFormatting sqref="T30 BB30:BC30 BH30:XFD30 V30:X30">
    <cfRule type="containsText" dxfId="4463" priority="17259" operator="containsText" text="PENDIENTE">
      <formula>NOT(ISERROR(SEARCH("PENDIENTE",#REF!)))</formula>
    </cfRule>
  </conditionalFormatting>
  <conditionalFormatting sqref="T30 BC30 BH30:XFD30 P30 G30:H30 K30:N30 V30:X30">
    <cfRule type="containsText" dxfId="4462" priority="17223" operator="containsText" text="ENTREGADO">
      <formula>NOT(ISERROR(SEARCH("ENTREGADO",G30)))</formula>
    </cfRule>
  </conditionalFormatting>
  <conditionalFormatting sqref="T30 BC30 BH30:XFD30 V30:X30">
    <cfRule type="containsText" dxfId="4461" priority="17250" operator="containsText" text="ENTREGADO">
      <formula>NOT(ISERROR(SEARCH("ENTREGADO",#REF!)))</formula>
    </cfRule>
    <cfRule type="containsText" dxfId="4460" priority="17261" operator="containsText" text="ENTREGADO">
      <formula>NOT(ISERROR(SEARCH("ENTREGADO",T30)))</formula>
    </cfRule>
    <cfRule type="containsText" dxfId="4459" priority="17263" operator="containsText" text="ENTREGADO">
      <formula>NOT(ISERROR(SEARCH("ENTREGADO",#REF!)))</formula>
    </cfRule>
  </conditionalFormatting>
  <conditionalFormatting sqref="T30 BH30:XFD30 V30:X30">
    <cfRule type="containsText" dxfId="4458" priority="17221" operator="containsText" text="PENDIENTE">
      <formula>NOT(ISERROR(SEARCH("PENDIENTE",#REF!)))</formula>
    </cfRule>
  </conditionalFormatting>
  <conditionalFormatting sqref="T30">
    <cfRule type="containsText" dxfId="4457" priority="17233" operator="containsText" text="ENTREGADO">
      <formula>NOT(ISERROR(SEARCH("ENTREGADO",T30)))</formula>
    </cfRule>
    <cfRule type="containsText" dxfId="4456" priority="17234" operator="containsText" text="ENTREGADO">
      <formula>NOT(ISERROR(SEARCH("ENTREGADO",#REF!)))</formula>
    </cfRule>
    <cfRule type="containsText" dxfId="4455" priority="17235" operator="containsText" text="ENTREGADO">
      <formula>NOT(ISERROR(SEARCH("ENTREGADO",T30)))</formula>
    </cfRule>
    <cfRule type="containsText" dxfId="4454" priority="17236" operator="containsText" text="PENDIENTE">
      <formula>NOT(ISERROR(SEARCH("PENDIENTE",#REF!)))</formula>
    </cfRule>
    <cfRule type="containsText" dxfId="4453" priority="17237" operator="containsText" text="PENDIENTE">
      <formula>NOT(ISERROR(SEARCH("PENDIENTE",T30)))</formula>
    </cfRule>
    <cfRule type="containsText" dxfId="4452" priority="17238" operator="containsText" text="ENTREGADO">
      <formula>NOT(ISERROR(SEARCH("ENTREGADO",T30)))</formula>
    </cfRule>
  </conditionalFormatting>
  <conditionalFormatting sqref="T30:T31 BH30:XFD32 V31:X31 AD31:AG31 AI31:AL31 AN31:AO31 AR31:AW31 AY31:BA31 BC31">
    <cfRule type="containsText" dxfId="4451" priority="15654" operator="containsText" text="PENDIENTE">
      <formula>NOT(ISERROR(SEARCH("PENDIENTE",T30)))</formula>
    </cfRule>
  </conditionalFormatting>
  <conditionalFormatting sqref="T31 V31:X31 AD31:AG31 AI31:AL31 AN31:AO31 AR31:AW31 BH31:XFD31 AY31:BC31">
    <cfRule type="containsText" dxfId="4450" priority="15655" operator="containsText" text="ENTREGADO">
      <formula>NOT(ISERROR(SEARCH("ENTREGADO",T31)))</formula>
    </cfRule>
  </conditionalFormatting>
  <conditionalFormatting sqref="T31 V31:X31 AD31:AG31 BC31 BH31:XFD31 AI31:AL31 AN31:AO31 AR31:AW31 AY31:BA31">
    <cfRule type="containsText" dxfId="4449" priority="15653" operator="containsText" text="PENDIENTE">
      <formula>NOT(ISERROR(SEARCH("PENDIENTE",#REF!)))</formula>
    </cfRule>
  </conditionalFormatting>
  <conditionalFormatting sqref="T31 BC31 BH31:XFD31 V31:X31 AD31:AG31 AI31:AL31 AN31:AO31 AR31:AW31 AY31:BA31">
    <cfRule type="containsText" dxfId="4448" priority="15652" operator="containsText" text="ENTREGADO">
      <formula>NOT(ISERROR(SEARCH("ENTREGADO",T31)))</formula>
    </cfRule>
  </conditionalFormatting>
  <conditionalFormatting sqref="T31">
    <cfRule type="containsText" dxfId="4447" priority="15602" operator="containsText" text="ENTREGADO">
      <formula>NOT(ISERROR(SEARCH("ENTREGADO",T31)))</formula>
    </cfRule>
  </conditionalFormatting>
  <conditionalFormatting sqref="T32">
    <cfRule type="containsText" dxfId="4446" priority="18114" operator="containsText" text="ENTREGADO">
      <formula>NOT(ISERROR(SEARCH("ENTREGADO",T32)))</formula>
    </cfRule>
  </conditionalFormatting>
  <conditionalFormatting sqref="T33 V33:W33 Y33:AA33 BD33:XFD33">
    <cfRule type="containsText" dxfId="4445" priority="4137" operator="containsText" text="ENTREGADO">
      <formula>NOT(ISERROR(SEARCH("ENTREGADO",T33)))</formula>
    </cfRule>
  </conditionalFormatting>
  <conditionalFormatting sqref="T33 V33:W33 BH33:XFD33 Y33:Z33">
    <cfRule type="containsText" dxfId="4444" priority="4144" operator="containsText" text="ENTREGADO">
      <formula>NOT(ISERROR(SEARCH("ENTREGADO",#REF!)))</formula>
    </cfRule>
  </conditionalFormatting>
  <conditionalFormatting sqref="T34">
    <cfRule type="containsText" dxfId="4443" priority="18466" operator="containsText" text="ENTREGADO">
      <formula>NOT(ISERROR(SEARCH("ENTREGADO",T34)))</formula>
    </cfRule>
  </conditionalFormatting>
  <conditionalFormatting sqref="T35 V35:X35 AD35:AG35 AI35:AL35 AN35:AO35 AR35:BA35 BC35 BH35:XFD35">
    <cfRule type="containsText" dxfId="4442" priority="15506" operator="containsText" text="ENTREGADO">
      <formula>NOT(ISERROR(SEARCH("ENTREGADO",T35)))</formula>
    </cfRule>
  </conditionalFormatting>
  <conditionalFormatting sqref="T35 V35:X35 AD35:AG35 BC35 BH35:XFD35 A35 AI35:AL35 AN35:AO35 AR35:BA35">
    <cfRule type="containsText" dxfId="4441" priority="15507" operator="containsText" text="PENDIENTE">
      <formula>NOT(ISERROR(SEARCH("PENDIENTE",#REF!)))</formula>
    </cfRule>
  </conditionalFormatting>
  <conditionalFormatting sqref="T35">
    <cfRule type="containsText" dxfId="4440" priority="15494" operator="containsText" text="ENTREGADO">
      <formula>NOT(ISERROR(SEARCH("ENTREGADO",#REF!)))</formula>
    </cfRule>
  </conditionalFormatting>
  <conditionalFormatting sqref="T36 A36 BC36 V36:X36 AD36:AG36 BH36:XFD36 AI36:AO36 AR36:BA36">
    <cfRule type="containsText" dxfId="4439" priority="15387" operator="containsText" text="PENDIENTE">
      <formula>NOT(ISERROR(SEARCH("PENDIENTE",#REF!)))</formula>
    </cfRule>
  </conditionalFormatting>
  <conditionalFormatting sqref="T36 V36:X36 AD36:AG36 AI36:AO36 AR36:BA36 BC36 BH36:XFD36 A36">
    <cfRule type="containsText" dxfId="4438" priority="15388" operator="containsText" text="PENDIENTE">
      <formula>NOT(ISERROR(SEARCH("PENDIENTE",A36)))</formula>
    </cfRule>
  </conditionalFormatting>
  <conditionalFormatting sqref="T36 V36:X36 AD36:AG36 AI36:AO36 AR36:BA36 BC36 BH36:XFD36">
    <cfRule type="containsText" dxfId="4437" priority="15386" operator="containsText" text="ENTREGADO">
      <formula>NOT(ISERROR(SEARCH("ENTREGADO",T36)))</formula>
    </cfRule>
  </conditionalFormatting>
  <conditionalFormatting sqref="T36">
    <cfRule type="containsText" dxfId="4436" priority="15373" operator="containsText" text="ENTREGADO">
      <formula>NOT(ISERROR(SEARCH("ENTREGADO",T36)))</formula>
    </cfRule>
    <cfRule type="containsText" dxfId="4435" priority="15374" operator="containsText" text="ENTREGADO">
      <formula>NOT(ISERROR(SEARCH("ENTREGADO",#REF!)))</formula>
    </cfRule>
  </conditionalFormatting>
  <conditionalFormatting sqref="T37 V37:X37 AD37:AG37 AI37:AL37 AN37:AO37 AR37:BA37 BC37 BH37:XFD37 A37">
    <cfRule type="containsText" dxfId="4434" priority="13969" operator="containsText" text="PENDIENTE">
      <formula>NOT(ISERROR(SEARCH("PENDIENTE",A37)))</formula>
    </cfRule>
  </conditionalFormatting>
  <conditionalFormatting sqref="T37 V37:X37 AD37:AG37 AI37:AL37 AN37:AO37 AR37:BA37 BC37 BH37:XFD37">
    <cfRule type="containsText" dxfId="4433" priority="13967" operator="containsText" text="ENTREGADO">
      <formula>NOT(ISERROR(SEARCH("ENTREGADO",T37)))</formula>
    </cfRule>
  </conditionalFormatting>
  <conditionalFormatting sqref="T37 V37:X37 AD37:AG37 BC37 BH37:XFD37 A37 AI37:AL37 AN37:AO37 AR37:BA37">
    <cfRule type="containsText" dxfId="4432" priority="13968" operator="containsText" text="PENDIENTE">
      <formula>NOT(ISERROR(SEARCH("PENDIENTE",#REF!)))</formula>
    </cfRule>
  </conditionalFormatting>
  <conditionalFormatting sqref="T37">
    <cfRule type="containsText" dxfId="4431" priority="13954" operator="containsText" text="ENTREGADO">
      <formula>NOT(ISERROR(SEARCH("ENTREGADO",T37)))</formula>
    </cfRule>
    <cfRule type="containsText" dxfId="4430" priority="13955" operator="containsText" text="ENTREGADO">
      <formula>NOT(ISERROR(SEARCH("ENTREGADO",#REF!)))</formula>
    </cfRule>
  </conditionalFormatting>
  <conditionalFormatting sqref="T38 V38:X38">
    <cfRule type="containsText" dxfId="4429" priority="13819" operator="containsText" text="ENTREGADO">
      <formula>NOT(ISERROR(SEARCH("ENTREGADO",T38)))</formula>
    </cfRule>
    <cfRule type="containsText" dxfId="4428" priority="13820" operator="containsText" text="PENDIENTE">
      <formula>NOT(ISERROR(SEARCH("PENDIENTE",#REF!)))</formula>
    </cfRule>
    <cfRule type="containsText" dxfId="4427" priority="13821" operator="containsText" text="PENDIENTE">
      <formula>NOT(ISERROR(SEARCH("PENDIENTE",T38)))</formula>
    </cfRule>
    <cfRule type="containsText" dxfId="4426" priority="13822" operator="containsText" text="ENTREGADO">
      <formula>NOT(ISERROR(SEARCH("ENTREGADO",T38)))</formula>
    </cfRule>
  </conditionalFormatting>
  <conditionalFormatting sqref="T38">
    <cfRule type="containsText" dxfId="4425" priority="13817" operator="containsText" text="ENTREGADO">
      <formula>NOT(ISERROR(SEARCH("ENTREGADO",T38)))</formula>
    </cfRule>
    <cfRule type="containsText" dxfId="4424" priority="13818" operator="containsText" text="ENTREGADO">
      <formula>NOT(ISERROR(SEARCH("ENTREGADO",#REF!)))</formula>
    </cfRule>
  </conditionalFormatting>
  <conditionalFormatting sqref="T40">
    <cfRule type="containsText" dxfId="4423" priority="5472" operator="containsText" text="ENTREGADO">
      <formula>NOT(ISERROR(SEARCH("ENTREGADO",T40)))</formula>
    </cfRule>
  </conditionalFormatting>
  <conditionalFormatting sqref="T41:T43 V41:X43">
    <cfRule type="containsText" dxfId="4422" priority="11041" operator="containsText" text="ENTREGADO">
      <formula>NOT(ISERROR(SEARCH("ENTREGADO",T41)))</formula>
    </cfRule>
    <cfRule type="containsText" dxfId="4421" priority="11042" operator="containsText" text="PENDIENTE">
      <formula>NOT(ISERROR(SEARCH("PENDIENTE",#REF!)))</formula>
    </cfRule>
    <cfRule type="containsText" dxfId="4420" priority="11043" operator="containsText" text="PENDIENTE">
      <formula>NOT(ISERROR(SEARCH("PENDIENTE",T41)))</formula>
    </cfRule>
    <cfRule type="containsText" dxfId="4419" priority="11044" operator="containsText" text="ENTREGADO">
      <formula>NOT(ISERROR(SEARCH("ENTREGADO",T41)))</formula>
    </cfRule>
  </conditionalFormatting>
  <conditionalFormatting sqref="T41:T43">
    <cfRule type="containsText" dxfId="4418" priority="11040" operator="containsText" text="ENTREGADO">
      <formula>NOT(ISERROR(SEARCH("ENTREGADO",#REF!)))</formula>
    </cfRule>
  </conditionalFormatting>
  <conditionalFormatting sqref="T44 A44 BC44 V44:X44 AD44:AG44 BH44:XFD44 AI44:AL44 AN44:AO44 AR44:BA44">
    <cfRule type="containsText" dxfId="4417" priority="9901" operator="containsText" text="PENDIENTE">
      <formula>NOT(ISERROR(SEARCH("PENDIENTE",#REF!)))</formula>
    </cfRule>
  </conditionalFormatting>
  <conditionalFormatting sqref="T44 V44:X44 AD44:AG44 AI44:AL44 AN44:AO44 AR44:BA44 BC44 BH44:XFD44 A44">
    <cfRule type="containsText" dxfId="4416" priority="9902" operator="containsText" text="PENDIENTE">
      <formula>NOT(ISERROR(SEARCH("PENDIENTE",A44)))</formula>
    </cfRule>
  </conditionalFormatting>
  <conditionalFormatting sqref="T44 V44:X44 AD44:AG44 AI44:AL44 AN44:AO44 AR44:BA44 BC44 BH44:XFD44">
    <cfRule type="containsText" dxfId="4415" priority="9900" operator="containsText" text="ENTREGADO">
      <formula>NOT(ISERROR(SEARCH("ENTREGADO",T44)))</formula>
    </cfRule>
  </conditionalFormatting>
  <conditionalFormatting sqref="T44">
    <cfRule type="containsText" dxfId="4414" priority="9887" operator="containsText" text="ENTREGADO">
      <formula>NOT(ISERROR(SEARCH("ENTREGADO",T44)))</formula>
    </cfRule>
    <cfRule type="containsText" dxfId="4413" priority="9888" operator="containsText" text="ENTREGADO">
      <formula>NOT(ISERROR(SEARCH("ENTREGADO",#REF!)))</formula>
    </cfRule>
  </conditionalFormatting>
  <conditionalFormatting sqref="T49 V49:X49 AD49:AG49 AI49:AL49 AN49:AO49 AR49:BA49 BC49 BH49:XFD49 A49">
    <cfRule type="containsText" dxfId="4412" priority="7421" operator="containsText" text="PENDIENTE">
      <formula>NOT(ISERROR(SEARCH("PENDIENTE",A49)))</formula>
    </cfRule>
  </conditionalFormatting>
  <conditionalFormatting sqref="T49 V49:X49 AD49:AG49 BC49 BH49:XFD49 A49 AI49:AL49 AN49:AO49 AR49:BA49">
    <cfRule type="containsText" dxfId="4411" priority="7420" operator="containsText" text="PENDIENTE">
      <formula>NOT(ISERROR(SEARCH("PENDIENTE",#REF!)))</formula>
    </cfRule>
  </conditionalFormatting>
  <conditionalFormatting sqref="T49 BC49:XFD49 V49:X49 AD49:AG49 AI49:AL49 AN49:AO49 AR49:BA49">
    <cfRule type="containsText" dxfId="4410" priority="7419" operator="containsText" text="ENTREGADO">
      <formula>NOT(ISERROR(SEARCH("ENTREGADO",T49)))</formula>
    </cfRule>
  </conditionalFormatting>
  <conditionalFormatting sqref="T49 BC49:XFD49">
    <cfRule type="containsText" dxfId="4409" priority="7406" operator="containsText" text="ENTREGADO">
      <formula>NOT(ISERROR(SEARCH("ENTREGADO",T49)))</formula>
    </cfRule>
  </conditionalFormatting>
  <conditionalFormatting sqref="T49 BH41:XFD44 BC44 BC49 BH49:XFD49">
    <cfRule type="containsText" dxfId="4408" priority="7407" operator="containsText" text="ENTREGADO">
      <formula>NOT(ISERROR(SEARCH("ENTREGADO",#REF!)))</formula>
    </cfRule>
  </conditionalFormatting>
  <conditionalFormatting sqref="T50 A50 BC50 V50:X50 AD50:AG50 BH50:XFD50 AI50:AL50 AN50:AO50 AR50:BA50">
    <cfRule type="containsText" dxfId="4407" priority="6063" operator="containsText" text="PENDIENTE">
      <formula>NOT(ISERROR(SEARCH("PENDIENTE",#REF!)))</formula>
    </cfRule>
  </conditionalFormatting>
  <conditionalFormatting sqref="T50 V50:X50 AD50:AG50 AI50:AL50 AN50:AO50 AR50:BA50 BC50 BH50:XFD50 A50">
    <cfRule type="containsText" dxfId="4406" priority="6064" operator="containsText" text="PENDIENTE">
      <formula>NOT(ISERROR(SEARCH("PENDIENTE",A50)))</formula>
    </cfRule>
  </conditionalFormatting>
  <conditionalFormatting sqref="T50 V50:X50 AD50:AG50 AI50:AL50 AN50:AO50 AR50:BA50 BC50 BH50:XFD50">
    <cfRule type="containsText" dxfId="4405" priority="6062" operator="containsText" text="ENTREGADO">
      <formula>NOT(ISERROR(SEARCH("ENTREGADO",T50)))</formula>
    </cfRule>
  </conditionalFormatting>
  <conditionalFormatting sqref="T50 V50:X50 BH50:XFD50 AR50:BA50 BC50 AI50:AL50 AN50:AO50 AD50:AG50">
    <cfRule type="containsText" dxfId="4404" priority="6049" operator="containsText" text="ENTREGADO">
      <formula>NOT(ISERROR(SEARCH("ENTREGADO",T50)))</formula>
    </cfRule>
  </conditionalFormatting>
  <conditionalFormatting sqref="T50 BC50 V50:X50 AD50:AG50 BH50:XFD50 AI50:AL50 AN50:AO50 AR50:BA50">
    <cfRule type="containsText" dxfId="4403" priority="6050" operator="containsText" text="ENTREGADO">
      <formula>NOT(ISERROR(SEARCH("ENTREGADO",#REF!)))</formula>
    </cfRule>
  </conditionalFormatting>
  <conditionalFormatting sqref="V51:X51 AD51:AG51 AI51:AL51 AN51:AO51 AR51:BA51 BC51 BH51:XFD51 A51">
    <cfRule type="containsText" dxfId="4402" priority="9620" operator="containsText" text="PENDIENTE">
      <formula>NOT(ISERROR(SEARCH("PENDIENTE",A51)))</formula>
    </cfRule>
  </conditionalFormatting>
  <conditionalFormatting sqref="V51:X51 AD51:AG51 AI51:AL51 AN51:AO51 AR51:BA51 BC51 BH51:XFD51">
    <cfRule type="containsText" dxfId="4401" priority="9618" operator="containsText" text="ENTREGADO">
      <formula>NOT(ISERROR(SEARCH("ENTREGADO",V51)))</formula>
    </cfRule>
  </conditionalFormatting>
  <conditionalFormatting sqref="V51:X51 AD51:AG51 BC51 BH51:XFD51 A51 AI51:AL51 AN51:AO51 AR51:BA51">
    <cfRule type="containsText" dxfId="4400" priority="9619" operator="containsText" text="PENDIENTE">
      <formula>NOT(ISERROR(SEARCH("PENDIENTE",#REF!)))</formula>
    </cfRule>
  </conditionalFormatting>
  <conditionalFormatting sqref="T52 A52 BC52 V52:X52 AD52:AG52 BH52:XFD52 AI52:AL52 AN52:AO52 AR52:BA52">
    <cfRule type="containsText" dxfId="4399" priority="9337" operator="containsText" text="PENDIENTE">
      <formula>NOT(ISERROR(SEARCH("PENDIENTE",#REF!)))</formula>
    </cfRule>
  </conditionalFormatting>
  <conditionalFormatting sqref="T52 V52:X52 AD52:AG52 AI52:AL52 AN52:AO52 AR52:BA52 BC52 BH52:XFD52 A52 A54">
    <cfRule type="containsText" dxfId="4398" priority="9338" operator="containsText" text="PENDIENTE">
      <formula>NOT(ISERROR(SEARCH("PENDIENTE",A52)))</formula>
    </cfRule>
  </conditionalFormatting>
  <conditionalFormatting sqref="T53 A53 BC53 V53:X53 AD53:AG53 BH53:XFD53 AI53:AL53 AN53:AO53 AR53:BA53">
    <cfRule type="containsText" dxfId="4397" priority="5211" operator="containsText" text="PENDIENTE">
      <formula>NOT(ISERROR(SEARCH("PENDIENTE",#REF!)))</formula>
    </cfRule>
  </conditionalFormatting>
  <conditionalFormatting sqref="T53 V53:X53 AD53:AG53 AI53:AL53 AN53:AO53 AR53:BA53 BC53 BH53:XFD53 A53">
    <cfRule type="containsText" dxfId="4396" priority="5212" operator="containsText" text="PENDIENTE">
      <formula>NOT(ISERROR(SEARCH("PENDIENTE",A53)))</formula>
    </cfRule>
  </conditionalFormatting>
  <conditionalFormatting sqref="T55 V55:X55 AD55:AG55 AI55:AL55 AN55:AO55 AR55:BA55 BC55 BH55:XFD55 A55 A59">
    <cfRule type="containsText" dxfId="4395" priority="7291" operator="containsText" text="PENDIENTE">
      <formula>NOT(ISERROR(SEARCH("PENDIENTE",A55)))</formula>
    </cfRule>
  </conditionalFormatting>
  <conditionalFormatting sqref="T55 V55:X55 AD55:AG55 AI55:AL55 AN55:AO55 AR55:BA55 BC55 BH55:XFD55">
    <cfRule type="containsText" dxfId="4394" priority="7289" operator="containsText" text="ENTREGADO">
      <formula>NOT(ISERROR(SEARCH("ENTREGADO",T55)))</formula>
    </cfRule>
  </conditionalFormatting>
  <conditionalFormatting sqref="T55 V55:X55 AD55:AG55 BC55 BH55:XFD55 A55 AI55:AL55 AN55:AO55 AR55:BA55 A59">
    <cfRule type="containsText" dxfId="4393" priority="7290" operator="containsText" text="PENDIENTE">
      <formula>NOT(ISERROR(SEARCH("PENDIENTE",#REF!)))</formula>
    </cfRule>
  </conditionalFormatting>
  <conditionalFormatting sqref="T55 V55:X55 AD55:AG55 BC55 BH55:XFD55 AI55:AL55 AN55:AO55 AR55:BA55">
    <cfRule type="containsText" dxfId="4392" priority="7277" operator="containsText" text="ENTREGADO">
      <formula>NOT(ISERROR(SEARCH("ENTREGADO",#REF!)))</formula>
    </cfRule>
  </conditionalFormatting>
  <conditionalFormatting sqref="T66 V66:X66">
    <cfRule type="containsText" dxfId="4391" priority="8005" operator="containsText" text="ENTREGADO">
      <formula>NOT(ISERROR(SEARCH("ENTREGADO",#REF!)))</formula>
    </cfRule>
    <cfRule type="containsText" dxfId="4390" priority="8006" operator="containsText" text="ENTREGADO">
      <formula>NOT(ISERROR(SEARCH("ENTREGADO",T66)))</formula>
    </cfRule>
    <cfRule type="containsText" dxfId="4389" priority="8007" operator="containsText" text="PENDIENTE">
      <formula>NOT(ISERROR(SEARCH("PENDIENTE",#REF!)))</formula>
    </cfRule>
    <cfRule type="containsText" dxfId="4388" priority="8008" operator="containsText" text="PENDIENTE">
      <formula>NOT(ISERROR(SEARCH("PENDIENTE",T66)))</formula>
    </cfRule>
    <cfRule type="containsText" dxfId="4387" priority="8009" operator="containsText" text="ENTREGADO">
      <formula>NOT(ISERROR(SEARCH("ENTREGADO",T66)))</formula>
    </cfRule>
  </conditionalFormatting>
  <conditionalFormatting sqref="T67 V67:X67">
    <cfRule type="containsText" dxfId="4386" priority="4921" operator="containsText" text="ENTREGADO">
      <formula>NOT(ISERROR(SEARCH("ENTREGADO",#REF!)))</formula>
    </cfRule>
    <cfRule type="containsText" dxfId="4385" priority="4922" operator="containsText" text="ENTREGADO">
      <formula>NOT(ISERROR(SEARCH("ENTREGADO",T67)))</formula>
    </cfRule>
    <cfRule type="containsText" dxfId="4384" priority="4923" operator="containsText" text="PENDIENTE">
      <formula>NOT(ISERROR(SEARCH("PENDIENTE",#REF!)))</formula>
    </cfRule>
    <cfRule type="containsText" dxfId="4383" priority="4924" operator="containsText" text="PENDIENTE">
      <formula>NOT(ISERROR(SEARCH("PENDIENTE",T67)))</formula>
    </cfRule>
    <cfRule type="containsText" dxfId="4382" priority="4925" operator="containsText" text="ENTREGADO">
      <formula>NOT(ISERROR(SEARCH("ENTREGADO",T67)))</formula>
    </cfRule>
  </conditionalFormatting>
  <conditionalFormatting sqref="T68 V68:X68">
    <cfRule type="containsText" dxfId="4381" priority="4794" operator="containsText" text="ENTREGADO">
      <formula>NOT(ISERROR(SEARCH("ENTREGADO",#REF!)))</formula>
    </cfRule>
    <cfRule type="containsText" dxfId="4380" priority="4795" operator="containsText" text="ENTREGADO">
      <formula>NOT(ISERROR(SEARCH("ENTREGADO",T68)))</formula>
    </cfRule>
    <cfRule type="containsText" dxfId="4379" priority="4796" operator="containsText" text="PENDIENTE">
      <formula>NOT(ISERROR(SEARCH("PENDIENTE",#REF!)))</formula>
    </cfRule>
    <cfRule type="containsText" dxfId="4378" priority="4797" operator="containsText" text="PENDIENTE">
      <formula>NOT(ISERROR(SEARCH("PENDIENTE",T68)))</formula>
    </cfRule>
    <cfRule type="containsText" dxfId="4377" priority="4798" operator="containsText" text="ENTREGADO">
      <formula>NOT(ISERROR(SEARCH("ENTREGADO",T68)))</formula>
    </cfRule>
  </conditionalFormatting>
  <conditionalFormatting sqref="T69 V69:X69">
    <cfRule type="containsText" dxfId="4376" priority="4666" operator="containsText" text="ENTREGADO">
      <formula>NOT(ISERROR(SEARCH("ENTREGADO",#REF!)))</formula>
    </cfRule>
    <cfRule type="containsText" dxfId="4375" priority="4667" operator="containsText" text="ENTREGADO">
      <formula>NOT(ISERROR(SEARCH("ENTREGADO",T69)))</formula>
    </cfRule>
    <cfRule type="containsText" dxfId="4374" priority="4668" operator="containsText" text="PENDIENTE">
      <formula>NOT(ISERROR(SEARCH("PENDIENTE",#REF!)))</formula>
    </cfRule>
    <cfRule type="containsText" dxfId="4373" priority="4669" operator="containsText" text="PENDIENTE">
      <formula>NOT(ISERROR(SEARCH("PENDIENTE",T69)))</formula>
    </cfRule>
    <cfRule type="containsText" dxfId="4372" priority="4670" operator="containsText" text="ENTREGADO">
      <formula>NOT(ISERROR(SEARCH("ENTREGADO",T69)))</formula>
    </cfRule>
  </conditionalFormatting>
  <conditionalFormatting sqref="T70 V70:X70 AD70:AG70 AI70:AL70 AN70:AO70 AR70:BA70 BC70 BH70:XFD70 A70">
    <cfRule type="containsText" dxfId="4371" priority="3051" operator="containsText" text="PENDIENTE">
      <formula>NOT(ISERROR(SEARCH("PENDIENTE",A70)))</formula>
    </cfRule>
  </conditionalFormatting>
  <conditionalFormatting sqref="T70 V70:X70 AD70:AG70 AI70:AL70 AN70:AO70 AR70:BA70 BC70 BH70:XFD70">
    <cfRule type="containsText" dxfId="4370" priority="3049" operator="containsText" text="ENTREGADO">
      <formula>NOT(ISERROR(SEARCH("ENTREGADO",T70)))</formula>
    </cfRule>
  </conditionalFormatting>
  <conditionalFormatting sqref="T70 V70:X70 AD70:AG70 BC70 BH70:XFD70 A70 AI70:AL70 AN70:AO70 AR70:BA70">
    <cfRule type="containsText" dxfId="4369" priority="3050" operator="containsText" text="PENDIENTE">
      <formula>NOT(ISERROR(SEARCH("PENDIENTE",#REF!)))</formula>
    </cfRule>
  </conditionalFormatting>
  <conditionalFormatting sqref="T70 V70:X70 AD70:AG70 BC70 BH70:XFD70 AI70:AL70 AN70:AO70 AR70:BA70">
    <cfRule type="containsText" dxfId="4368" priority="3044" operator="containsText" text="ENTREGADO">
      <formula>NOT(ISERROR(SEARCH("ENTREGADO",#REF!)))</formula>
    </cfRule>
  </conditionalFormatting>
  <conditionalFormatting sqref="T28:U28">
    <cfRule type="containsText" dxfId="4367" priority="21115" operator="containsText" text="ENTREGADO">
      <formula>NOT(ISERROR(SEARCH("ENTREGADO",#REF!)))</formula>
    </cfRule>
    <cfRule type="containsText" dxfId="4366" priority="21116" operator="containsText" text="ENTREGADO">
      <formula>NOT(ISERROR(SEARCH("ENTREGADO",T28)))</formula>
    </cfRule>
    <cfRule type="containsText" dxfId="4365" priority="21117" operator="containsText" text="PENDIENTE">
      <formula>NOT(ISERROR(SEARCH("PENDIENTE",#REF!)))</formula>
    </cfRule>
    <cfRule type="containsText" dxfId="4364" priority="21118" operator="containsText" text="PENDIENTE">
      <formula>NOT(ISERROR(SEARCH("PENDIENTE",T28)))</formula>
    </cfRule>
    <cfRule type="containsText" dxfId="4363" priority="21119" operator="containsText" text="ENTREGADO">
      <formula>NOT(ISERROR(SEARCH("ENTREGADO",T28)))</formula>
    </cfRule>
  </conditionalFormatting>
  <conditionalFormatting sqref="T29:U29">
    <cfRule type="containsText" dxfId="4362" priority="18819" operator="containsText" text="ENTREGADO">
      <formula>NOT(ISERROR(SEARCH("ENTREGADO",#REF!)))</formula>
    </cfRule>
    <cfRule type="containsText" dxfId="4361" priority="18820" operator="containsText" text="ENTREGADO">
      <formula>NOT(ISERROR(SEARCH("ENTREGADO",T29)))</formula>
    </cfRule>
    <cfRule type="containsText" dxfId="4360" priority="18821" operator="containsText" text="PENDIENTE">
      <formula>NOT(ISERROR(SEARCH("PENDIENTE",#REF!)))</formula>
    </cfRule>
    <cfRule type="containsText" dxfId="4359" priority="18822" operator="containsText" text="PENDIENTE">
      <formula>NOT(ISERROR(SEARCH("PENDIENTE",T29)))</formula>
    </cfRule>
    <cfRule type="containsText" dxfId="4358" priority="18823" operator="containsText" text="ENTREGADO">
      <formula>NOT(ISERROR(SEARCH("ENTREGADO",T29)))</formula>
    </cfRule>
  </conditionalFormatting>
  <conditionalFormatting sqref="T31:U31">
    <cfRule type="containsText" dxfId="4357" priority="3265" operator="containsText" text="PRIORIDAD">
      <formula>NOT(ISERROR(SEARCH("PRIORIDAD",T31)))</formula>
    </cfRule>
  </conditionalFormatting>
  <conditionalFormatting sqref="T32:U32">
    <cfRule type="containsText" dxfId="4356" priority="18115" operator="containsText" text="ENTREGADO">
      <formula>NOT(ISERROR(SEARCH("ENTREGADO",#REF!)))</formula>
    </cfRule>
    <cfRule type="containsText" dxfId="4355" priority="18116" operator="containsText" text="ENTREGADO">
      <formula>NOT(ISERROR(SEARCH("ENTREGADO",T32)))</formula>
    </cfRule>
    <cfRule type="containsText" dxfId="4354" priority="18117" operator="containsText" text="PENDIENTE">
      <formula>NOT(ISERROR(SEARCH("PENDIENTE",#REF!)))</formula>
    </cfRule>
    <cfRule type="containsText" dxfId="4353" priority="18118" operator="containsText" text="PENDIENTE">
      <formula>NOT(ISERROR(SEARCH("PENDIENTE",T32)))</formula>
    </cfRule>
    <cfRule type="containsText" dxfId="4352" priority="18119" operator="containsText" text="ENTREGADO">
      <formula>NOT(ISERROR(SEARCH("ENTREGADO",T32)))</formula>
    </cfRule>
  </conditionalFormatting>
  <conditionalFormatting sqref="T34:U34">
    <cfRule type="containsText" dxfId="4351" priority="18467" operator="containsText" text="ENTREGADO">
      <formula>NOT(ISERROR(SEARCH("ENTREGADO",#REF!)))</formula>
    </cfRule>
    <cfRule type="containsText" dxfId="4350" priority="18468" operator="containsText" text="ENTREGADO">
      <formula>NOT(ISERROR(SEARCH("ENTREGADO",T34)))</formula>
    </cfRule>
    <cfRule type="containsText" dxfId="4349" priority="18469" operator="containsText" text="PENDIENTE">
      <formula>NOT(ISERROR(SEARCH("PENDIENTE",#REF!)))</formula>
    </cfRule>
    <cfRule type="containsText" dxfId="4348" priority="18470" operator="containsText" text="PENDIENTE">
      <formula>NOT(ISERROR(SEARCH("PENDIENTE",T34)))</formula>
    </cfRule>
    <cfRule type="containsText" dxfId="4347" priority="18471" operator="containsText" text="ENTREGADO">
      <formula>NOT(ISERROR(SEARCH("ENTREGADO",T34)))</formula>
    </cfRule>
  </conditionalFormatting>
  <conditionalFormatting sqref="T35:U35">
    <cfRule type="containsText" dxfId="4346" priority="15463" operator="containsText" text="PRIORIDAD">
      <formula>NOT(ISERROR(SEARCH("PRIORIDAD",T35)))</formula>
    </cfRule>
    <cfRule type="containsText" dxfId="4345" priority="15464" operator="containsText" text="ENTREGADO">
      <formula>NOT(ISERROR(SEARCH("ENTREGADO",T35)))</formula>
    </cfRule>
  </conditionalFormatting>
  <conditionalFormatting sqref="T36:U36">
    <cfRule type="containsText" dxfId="4344" priority="15343" operator="containsText" text="PRIORIDAD">
      <formula>NOT(ISERROR(SEARCH("PRIORIDAD",T36)))</formula>
    </cfRule>
  </conditionalFormatting>
  <conditionalFormatting sqref="T37:U37">
    <cfRule type="containsText" dxfId="4343" priority="13916" operator="containsText" text="PRIORIDAD">
      <formula>NOT(ISERROR(SEARCH("PRIORIDAD",T37)))</formula>
    </cfRule>
  </conditionalFormatting>
  <conditionalFormatting sqref="T38:U38">
    <cfRule type="containsText" dxfId="4342" priority="13793" operator="containsText" text="PRIORIDAD">
      <formula>NOT(ISERROR(SEARCH("PRIORIDAD",T38)))</formula>
    </cfRule>
  </conditionalFormatting>
  <conditionalFormatting sqref="T40:U40">
    <cfRule type="containsText" dxfId="4341" priority="5473" operator="containsText" text="ENTREGADO">
      <formula>NOT(ISERROR(SEARCH("ENTREGADO",#REF!)))</formula>
    </cfRule>
    <cfRule type="containsText" dxfId="4340" priority="5474" operator="containsText" text="ENTREGADO">
      <formula>NOT(ISERROR(SEARCH("ENTREGADO",T40)))</formula>
    </cfRule>
    <cfRule type="containsText" dxfId="4339" priority="5475" operator="containsText" text="PENDIENTE">
      <formula>NOT(ISERROR(SEARCH("PENDIENTE",#REF!)))</formula>
    </cfRule>
    <cfRule type="containsText" dxfId="4338" priority="5476" operator="containsText" text="PENDIENTE">
      <formula>NOT(ISERROR(SEARCH("PENDIENTE",T40)))</formula>
    </cfRule>
    <cfRule type="containsText" dxfId="4337" priority="5477" operator="containsText" text="ENTREGADO">
      <formula>NOT(ISERROR(SEARCH("ENTREGADO",T40)))</formula>
    </cfRule>
  </conditionalFormatting>
  <conditionalFormatting sqref="T41:U43">
    <cfRule type="containsText" dxfId="4336" priority="11015" operator="containsText" text="PRIORIDAD">
      <formula>NOT(ISERROR(SEARCH("PRIORIDAD",T41)))</formula>
    </cfRule>
    <cfRule type="containsText" dxfId="4335" priority="11016" operator="containsText" text="ENTREGADO">
      <formula>NOT(ISERROR(SEARCH("ENTREGADO",T41)))</formula>
    </cfRule>
  </conditionalFormatting>
  <conditionalFormatting sqref="T44:U44">
    <cfRule type="containsText" dxfId="4334" priority="9849" operator="containsText" text="PRIORIDAD">
      <formula>NOT(ISERROR(SEARCH("PRIORIDAD",T44)))</formula>
    </cfRule>
  </conditionalFormatting>
  <conditionalFormatting sqref="T52:U52">
    <cfRule type="containsText" dxfId="4333" priority="9282" operator="containsText" text="ENTREGADO">
      <formula>NOT(ISERROR(SEARCH("ENTREGADO",#REF!)))</formula>
    </cfRule>
  </conditionalFormatting>
  <conditionalFormatting sqref="T53:U53">
    <cfRule type="containsText" dxfId="4332" priority="5182" operator="containsText" text="ENTREGADO">
      <formula>NOT(ISERROR(SEARCH("ENTREGADO",T53)))</formula>
    </cfRule>
    <cfRule type="containsText" dxfId="4331" priority="5184" operator="containsText" text="ENTREGADO">
      <formula>NOT(ISERROR(SEARCH("ENTREGADO",#REF!)))</formula>
    </cfRule>
  </conditionalFormatting>
  <conditionalFormatting sqref="T66:U69">
    <cfRule type="containsText" dxfId="4330" priority="4639" operator="containsText" text="ENTREGADO">
      <formula>NOT(ISERROR(SEARCH("ENTREGADO",T66)))</formula>
    </cfRule>
  </conditionalFormatting>
  <conditionalFormatting sqref="T3:W3">
    <cfRule type="containsText" dxfId="4329" priority="19367" operator="containsText" text="ENTREGADO">
      <formula>NOT(ISERROR(SEARCH("ENTREGADO",T3)))</formula>
    </cfRule>
  </conditionalFormatting>
  <conditionalFormatting sqref="T33:W33 Y33:Z33">
    <cfRule type="containsText" dxfId="4328" priority="4136" operator="containsText" text="ENTREGADO">
      <formula>NOT(ISERROR(SEARCH("ENTREGADO",T33)))</formula>
    </cfRule>
  </conditionalFormatting>
  <conditionalFormatting sqref="T5:X5 BH4:XFD5">
    <cfRule type="containsText" dxfId="4327" priority="14108" operator="containsText" text="ENTREGADO">
      <formula>NOT(ISERROR(SEARCH("ENTREGADO",T4)))</formula>
    </cfRule>
  </conditionalFormatting>
  <conditionalFormatting sqref="T5:X5 BH5:XFD5 G5:I5 E5">
    <cfRule type="containsText" dxfId="4326" priority="14109" operator="containsText" text="ENTREGADO">
      <formula>NOT(ISERROR(SEARCH("ENTREGADO",#REF!)))</formula>
    </cfRule>
  </conditionalFormatting>
  <conditionalFormatting sqref="T6:X6 C7 A19 T19 AX19:BC19 T7 AX7:BC7 BH19:XFD19 BH6:XFD7 G19:H19 G6:I6 E6:E7 G7:H7">
    <cfRule type="containsText" dxfId="4325" priority="12661" operator="containsText" text="ENTREGADO">
      <formula>NOT(ISERROR(SEARCH("ENTREGADO",#REF!)))</formula>
    </cfRule>
  </conditionalFormatting>
  <conditionalFormatting sqref="T6:X6 G6:I6 A19 C7 AX19:BC19 G19:H19 T19 AX7:BC7 T7 BH19:XFD19 BH6:XFD7 G7:H7">
    <cfRule type="containsText" dxfId="4324" priority="12668" operator="containsText" text="PENDIENTE">
      <formula>NOT(ISERROR(SEARCH("PENDIENTE",#REF!)))</formula>
    </cfRule>
  </conditionalFormatting>
  <conditionalFormatting sqref="T7:X7">
    <cfRule type="containsText" dxfId="4323" priority="11795" operator="containsText" text="ENTREGADO">
      <formula>NOT(ISERROR(SEARCH("ENTREGADO",T7)))</formula>
    </cfRule>
  </conditionalFormatting>
  <conditionalFormatting sqref="T8:X8 BH8:XFD8">
    <cfRule type="containsText" dxfId="4322" priority="11853" operator="containsText" text="ENTREGADO">
      <formula>NOT(ISERROR(SEARCH("ENTREGADO",T8)))</formula>
    </cfRule>
    <cfRule type="containsText" dxfId="4321" priority="11854" operator="containsText" text="ENTREGADO">
      <formula>NOT(ISERROR(SEARCH("ENTREGADO",#REF!)))</formula>
    </cfRule>
  </conditionalFormatting>
  <conditionalFormatting sqref="T9:X9 G9 A9 K9 BH9:XFD9 M9:N9">
    <cfRule type="containsText" dxfId="4320" priority="7778" operator="containsText" text="PENDIENTE">
      <formula>NOT(ISERROR(SEARCH("PENDIENTE",#REF!)))</formula>
    </cfRule>
  </conditionalFormatting>
  <conditionalFormatting sqref="T9:X9 BD9:XFD9 K9:K17 M9:N17">
    <cfRule type="containsText" dxfId="4319" priority="7771" operator="containsText" text="ENTREGADO">
      <formula>NOT(ISERROR(SEARCH("ENTREGADO",#REF!)))</formula>
    </cfRule>
  </conditionalFormatting>
  <conditionalFormatting sqref="T9:X10 BH10:XFD10">
    <cfRule type="containsText" dxfId="4318" priority="6406" operator="containsText" text="ENTREGADO">
      <formula>NOT(ISERROR(SEARCH("ENTREGADO",T9)))</formula>
    </cfRule>
  </conditionalFormatting>
  <conditionalFormatting sqref="T10:X10 G10 A10 BH10:XFD10">
    <cfRule type="containsText" dxfId="4317" priority="6414" operator="containsText" text="PENDIENTE">
      <formula>NOT(ISERROR(SEARCH("PENDIENTE",#REF!)))</formula>
    </cfRule>
  </conditionalFormatting>
  <conditionalFormatting sqref="T10:X10 BH10:XFD10">
    <cfRule type="containsText" dxfId="4316" priority="6407" operator="containsText" text="ENTREGADO">
      <formula>NOT(ISERROR(SEARCH("ENTREGADO",#REF!)))</formula>
    </cfRule>
  </conditionalFormatting>
  <conditionalFormatting sqref="T11:X11 G11 A11 BH11:XFD11">
    <cfRule type="containsText" dxfId="4315" priority="6325" operator="containsText" text="PENDIENTE">
      <formula>NOT(ISERROR(SEARCH("PENDIENTE",#REF!)))</formula>
    </cfRule>
  </conditionalFormatting>
  <conditionalFormatting sqref="T11:X11 BH11:XFD11 G9:G11 A9:A18">
    <cfRule type="containsText" dxfId="4314" priority="6318" operator="containsText" text="ENTREGADO">
      <formula>NOT(ISERROR(SEARCH("ENTREGADO",#REF!)))</formula>
    </cfRule>
  </conditionalFormatting>
  <conditionalFormatting sqref="T12:X12 BH12:XFD12">
    <cfRule type="containsText" dxfId="4313" priority="7029" operator="containsText" text="ENTREGADO">
      <formula>NOT(ISERROR(SEARCH("ENTREGADO",T12)))</formula>
    </cfRule>
    <cfRule type="containsText" dxfId="4312" priority="7030" operator="containsText" text="ENTREGADO">
      <formula>NOT(ISERROR(SEARCH("ENTREGADO",#REF!)))</formula>
    </cfRule>
  </conditionalFormatting>
  <conditionalFormatting sqref="T13:X13 G13 A13 BH13:XFD13">
    <cfRule type="containsText" dxfId="4311" priority="6948" operator="containsText" text="PENDIENTE">
      <formula>NOT(ISERROR(SEARCH("PENDIENTE",#REF!)))</formula>
    </cfRule>
  </conditionalFormatting>
  <conditionalFormatting sqref="T13:X13 BD13:XFD13">
    <cfRule type="containsText" dxfId="4310" priority="6941" operator="containsText" text="ENTREGADO">
      <formula>NOT(ISERROR(SEARCH("ENTREGADO",#REF!)))</formula>
    </cfRule>
  </conditionalFormatting>
  <conditionalFormatting sqref="T13:X14 BH14:XFD14">
    <cfRule type="containsText" dxfId="4309" priority="6851" operator="containsText" text="ENTREGADO">
      <formula>NOT(ISERROR(SEARCH("ENTREGADO",T13)))</formula>
    </cfRule>
  </conditionalFormatting>
  <conditionalFormatting sqref="T14:X14 BH14:XFD14">
    <cfRule type="containsText" dxfId="4308" priority="6852" operator="containsText" text="ENTREGADO">
      <formula>NOT(ISERROR(SEARCH("ENTREGADO",#REF!)))</formula>
    </cfRule>
  </conditionalFormatting>
  <conditionalFormatting sqref="T15:X15 G15 A15 BH15:XFD15">
    <cfRule type="containsText" dxfId="4307" priority="6770" operator="containsText" text="PENDIENTE">
      <formula>NOT(ISERROR(SEARCH("PENDIENTE",#REF!)))</formula>
    </cfRule>
  </conditionalFormatting>
  <conditionalFormatting sqref="T15:X15 BH15:XFD15">
    <cfRule type="containsText" dxfId="4306" priority="6763" operator="containsText" text="ENTREGADO">
      <formula>NOT(ISERROR(SEARCH("ENTREGADO",#REF!)))</formula>
    </cfRule>
  </conditionalFormatting>
  <conditionalFormatting sqref="T15:X16 BH16:XFD16">
    <cfRule type="containsText" dxfId="4305" priority="6673" operator="containsText" text="ENTREGADO">
      <formula>NOT(ISERROR(SEARCH("ENTREGADO",T15)))</formula>
    </cfRule>
  </conditionalFormatting>
  <conditionalFormatting sqref="T16:X16 G16 A16 BH16:XFD16">
    <cfRule type="containsText" dxfId="4304" priority="6681" operator="containsText" text="PENDIENTE">
      <formula>NOT(ISERROR(SEARCH("PENDIENTE",#REF!)))</formula>
    </cfRule>
  </conditionalFormatting>
  <conditionalFormatting sqref="T16:X16 BH16:XFD16">
    <cfRule type="containsText" dxfId="4303" priority="6674" operator="containsText" text="ENTREGADO">
      <formula>NOT(ISERROR(SEARCH("ENTREGADO",#REF!)))</formula>
    </cfRule>
  </conditionalFormatting>
  <conditionalFormatting sqref="T17:X17 G17 A17 BH17:XFD17">
    <cfRule type="containsText" dxfId="4302" priority="6592" operator="containsText" text="PENDIENTE">
      <formula>NOT(ISERROR(SEARCH("PENDIENTE",#REF!)))</formula>
    </cfRule>
  </conditionalFormatting>
  <conditionalFormatting sqref="T17:X17 BH17:XFD17">
    <cfRule type="containsText" dxfId="4301" priority="6585" operator="containsText" text="ENTREGADO">
      <formula>NOT(ISERROR(SEARCH("ENTREGADO",#REF!)))</formula>
    </cfRule>
  </conditionalFormatting>
  <conditionalFormatting sqref="T20:X20">
    <cfRule type="containsText" dxfId="4300" priority="11731" operator="containsText" text="ENTREGADO">
      <formula>NOT(ISERROR(SEARCH("ENTREGADO",T20)))</formula>
    </cfRule>
  </conditionalFormatting>
  <conditionalFormatting sqref="T21:X21">
    <cfRule type="containsText" dxfId="4299" priority="10881" operator="containsText" text="ENTREGADO">
      <formula>NOT(ISERROR(SEARCH("ENTREGADO",T21)))</formula>
    </cfRule>
  </conditionalFormatting>
  <conditionalFormatting sqref="T22:X22">
    <cfRule type="containsText" dxfId="4298" priority="8955" operator="containsText" text="ENTREGADO">
      <formula>NOT(ISERROR(SEARCH("ENTREGADO",T22)))</formula>
    </cfRule>
  </conditionalFormatting>
  <conditionalFormatting sqref="T23:X23">
    <cfRule type="containsText" dxfId="4297" priority="5102" operator="containsText" text="ENTREGADO">
      <formula>NOT(ISERROR(SEARCH("ENTREGADO",T23)))</formula>
    </cfRule>
  </conditionalFormatting>
  <conditionalFormatting sqref="T25:X25 AD25:AG25 AI25:AL25 AN25:AO25 AR25:BG25">
    <cfRule type="containsText" dxfId="4296" priority="4587" operator="containsText" text="ENTREGADO">
      <formula>NOT(ISERROR(SEARCH("ENTREGADO",T25)))</formula>
    </cfRule>
  </conditionalFormatting>
  <conditionalFormatting sqref="T26:X26 AD25:AG26 AI25:AL26 AN25:AO27 AR26:BG26">
    <cfRule type="containsText" dxfId="4295" priority="4548" operator="containsText" text="ENTREGADO">
      <formula>NOT(ISERROR(SEARCH("ENTREGADO",T25)))</formula>
    </cfRule>
  </conditionalFormatting>
  <conditionalFormatting sqref="T28:X28">
    <cfRule type="containsText" dxfId="4294" priority="21101" operator="containsText" text="ENTREGADO">
      <formula>NOT(ISERROR(SEARCH("ENTREGADO",T28)))</formula>
    </cfRule>
    <cfRule type="containsText" dxfId="4293" priority="21102" operator="containsText" text="PENDIENTE">
      <formula>NOT(ISERROR(SEARCH("PENDIENTE",T28)))</formula>
    </cfRule>
    <cfRule type="containsText" dxfId="4292" priority="21103" operator="containsText" text="PENDIENTE">
      <formula>NOT(ISERROR(SEARCH("PENDIENTE",#REF!)))</formula>
    </cfRule>
    <cfRule type="containsText" dxfId="4291" priority="21104" operator="containsText" text="ENTREGADO">
      <formula>NOT(ISERROR(SEARCH("ENTREGADO",T28)))</formula>
    </cfRule>
    <cfRule type="containsText" dxfId="4290" priority="21107" operator="containsText" text="PRIORIDAD">
      <formula>NOT(ISERROR(SEARCH("PRIORIDAD",T28)))</formula>
    </cfRule>
    <cfRule type="containsText" dxfId="4289" priority="21126" operator="containsText" text="ENTREGADO">
      <formula>NOT(ISERROR(SEARCH("ENTREGADO",#REF!)))</formula>
    </cfRule>
    <cfRule type="containsText" dxfId="4288" priority="21127" operator="containsText" text="ENTREGADO">
      <formula>NOT(ISERROR(SEARCH("ENTREGADO",T28)))</formula>
    </cfRule>
    <cfRule type="containsText" dxfId="4287" priority="21128" operator="containsText" text="PENDIENTE">
      <formula>NOT(ISERROR(SEARCH("PENDIENTE",#REF!)))</formula>
    </cfRule>
    <cfRule type="containsText" dxfId="4286" priority="21131" operator="containsText" text="ENTREGADO">
      <formula>NOT(ISERROR(SEARCH("ENTREGADO",#REF!)))</formula>
    </cfRule>
  </conditionalFormatting>
  <conditionalFormatting sqref="T29:X29 BC29 BH29:XFD29">
    <cfRule type="containsText" dxfId="4285" priority="18835" operator="containsText" text="ENTREGADO">
      <formula>NOT(ISERROR(SEARCH("ENTREGADO",#REF!)))</formula>
    </cfRule>
    <cfRule type="containsText" dxfId="4284" priority="18843" operator="containsText" text="ENTREGADO">
      <formula>NOT(ISERROR(SEARCH("ENTREGADO",T29)))</formula>
    </cfRule>
    <cfRule type="containsText" dxfId="4283" priority="18844" operator="containsText" text="PENDIENTE">
      <formula>NOT(ISERROR(SEARCH("PENDIENTE",#REF!)))</formula>
    </cfRule>
    <cfRule type="containsText" dxfId="4282" priority="18846" operator="containsText" text="ENTREGADO">
      <formula>NOT(ISERROR(SEARCH("ENTREGADO",T29)))</formula>
    </cfRule>
    <cfRule type="containsText" dxfId="4281" priority="18848" operator="containsText" text="ENTREGADO">
      <formula>NOT(ISERROR(SEARCH("ENTREGADO",#REF!)))</formula>
    </cfRule>
  </conditionalFormatting>
  <conditionalFormatting sqref="T29:X29 BH29:XFD29 BC29 P29">
    <cfRule type="containsText" dxfId="4280" priority="18808" operator="containsText" text="ENTREGADO">
      <formula>NOT(ISERROR(SEARCH("ENTREGADO",P29)))</formula>
    </cfRule>
  </conditionalFormatting>
  <conditionalFormatting sqref="T29:X29 BH29:XFD29 BC29">
    <cfRule type="containsText" dxfId="4279" priority="18802" operator="containsText" text="PENDIENTE">
      <formula>NOT(ISERROR(SEARCH("PENDIENTE",T29)))</formula>
    </cfRule>
  </conditionalFormatting>
  <conditionalFormatting sqref="T29:X29 BH29:XFD29">
    <cfRule type="containsText" dxfId="4278" priority="18801" operator="containsText" text="ENTREGADO">
      <formula>NOT(ISERROR(SEARCH("ENTREGADO",T29)))</formula>
    </cfRule>
    <cfRule type="containsText" dxfId="4277" priority="18806" operator="containsText" text="PENDIENTE">
      <formula>NOT(ISERROR(SEARCH("PENDIENTE",#REF!)))</formula>
    </cfRule>
  </conditionalFormatting>
  <conditionalFormatting sqref="T32:X32 BB32:BC32 BH32:XFD32">
    <cfRule type="containsText" dxfId="4276" priority="18140" operator="containsText" text="PENDIENTE">
      <formula>NOT(ISERROR(SEARCH("PENDIENTE",#REF!)))</formula>
    </cfRule>
  </conditionalFormatting>
  <conditionalFormatting sqref="T32:X32 BC32 BH32:XFD32 P32 G32:H32 J32:N32">
    <cfRule type="containsText" dxfId="4275" priority="18104" operator="containsText" text="ENTREGADO">
      <formula>NOT(ISERROR(SEARCH("ENTREGADO",G32)))</formula>
    </cfRule>
  </conditionalFormatting>
  <conditionalFormatting sqref="T32:X32 BC32 BH32:XFD32">
    <cfRule type="containsText" dxfId="4274" priority="18131" operator="containsText" text="ENTREGADO">
      <formula>NOT(ISERROR(SEARCH("ENTREGADO",#REF!)))</formula>
    </cfRule>
    <cfRule type="containsText" dxfId="4273" priority="18139" operator="containsText" text="ENTREGADO">
      <formula>NOT(ISERROR(SEARCH("ENTREGADO",T32)))</formula>
    </cfRule>
    <cfRule type="containsText" dxfId="4272" priority="18141" operator="containsText" text="PENDIENTE">
      <formula>NOT(ISERROR(SEARCH("PENDIENTE",T32)))</formula>
    </cfRule>
    <cfRule type="containsText" dxfId="4271" priority="18142" operator="containsText" text="ENTREGADO">
      <formula>NOT(ISERROR(SEARCH("ENTREGADO",T32)))</formula>
    </cfRule>
    <cfRule type="containsText" dxfId="4270" priority="18144" operator="containsText" text="ENTREGADO">
      <formula>NOT(ISERROR(SEARCH("ENTREGADO",#REF!)))</formula>
    </cfRule>
  </conditionalFormatting>
  <conditionalFormatting sqref="T32:X32 BH32:XFD32 BC32">
    <cfRule type="containsText" dxfId="4269" priority="18098" operator="containsText" text="PENDIENTE">
      <formula>NOT(ISERROR(SEARCH("PENDIENTE",T32)))</formula>
    </cfRule>
  </conditionalFormatting>
  <conditionalFormatting sqref="T32:X32 BH32:XFD32">
    <cfRule type="containsText" dxfId="4268" priority="18097" operator="containsText" text="ENTREGADO">
      <formula>NOT(ISERROR(SEARCH("ENTREGADO",T32)))</formula>
    </cfRule>
    <cfRule type="containsText" dxfId="4267" priority="18102" operator="containsText" text="PENDIENTE">
      <formula>NOT(ISERROR(SEARCH("PENDIENTE",#REF!)))</formula>
    </cfRule>
  </conditionalFormatting>
  <conditionalFormatting sqref="T34:X34 BB34:BC34 BH34:XFD34">
    <cfRule type="containsText" dxfId="4266" priority="18492" operator="containsText" text="PENDIENTE">
      <formula>NOT(ISERROR(SEARCH("PENDIENTE",#REF!)))</formula>
    </cfRule>
  </conditionalFormatting>
  <conditionalFormatting sqref="T34:X34 BC34 BH34:XFD34">
    <cfRule type="containsText" dxfId="4265" priority="18483" operator="containsText" text="ENTREGADO">
      <formula>NOT(ISERROR(SEARCH("ENTREGADO",#REF!)))</formula>
    </cfRule>
    <cfRule type="containsText" dxfId="4264" priority="18491" operator="containsText" text="ENTREGADO">
      <formula>NOT(ISERROR(SEARCH("ENTREGADO",T34)))</formula>
    </cfRule>
    <cfRule type="containsText" dxfId="4263" priority="18493" operator="containsText" text="PENDIENTE">
      <formula>NOT(ISERROR(SEARCH("PENDIENTE",T34)))</formula>
    </cfRule>
    <cfRule type="containsText" dxfId="4262" priority="18494" operator="containsText" text="ENTREGADO">
      <formula>NOT(ISERROR(SEARCH("ENTREGADO",T34)))</formula>
    </cfRule>
    <cfRule type="containsText" dxfId="4261" priority="18496" operator="containsText" text="ENTREGADO">
      <formula>NOT(ISERROR(SEARCH("ENTREGADO",#REF!)))</formula>
    </cfRule>
  </conditionalFormatting>
  <conditionalFormatting sqref="T34:X34 BH34:XFD34 BC34 P34">
    <cfRule type="containsText" dxfId="4260" priority="18456" operator="containsText" text="ENTREGADO">
      <formula>NOT(ISERROR(SEARCH("ENTREGADO",P34)))</formula>
    </cfRule>
  </conditionalFormatting>
  <conditionalFormatting sqref="T34:X34 BH34:XFD34 BC34">
    <cfRule type="containsText" dxfId="4259" priority="18450" operator="containsText" text="PENDIENTE">
      <formula>NOT(ISERROR(SEARCH("PENDIENTE",T34)))</formula>
    </cfRule>
  </conditionalFormatting>
  <conditionalFormatting sqref="T34:X34 BH34:XFD34">
    <cfRule type="containsText" dxfId="4258" priority="18449" operator="containsText" text="ENTREGADO">
      <formula>NOT(ISERROR(SEARCH("ENTREGADO",T34)))</formula>
    </cfRule>
    <cfRule type="containsText" dxfId="4257" priority="18454" operator="containsText" text="PENDIENTE">
      <formula>NOT(ISERROR(SEARCH("PENDIENTE",#REF!)))</formula>
    </cfRule>
  </conditionalFormatting>
  <conditionalFormatting sqref="T40:X40 BC40 BH40:XFD40 P40 G40:H40 J40:N40">
    <cfRule type="containsText" dxfId="4256" priority="5462" operator="containsText" text="ENTREGADO">
      <formula>NOT(ISERROR(SEARCH("ENTREGADO",G40)))</formula>
    </cfRule>
  </conditionalFormatting>
  <conditionalFormatting sqref="T40:X40 BC40 BH40:XFD40 AD40:AG40 AI40:AL40 AN40:AO40 AR40:BA40">
    <cfRule type="containsText" dxfId="4255" priority="5461" operator="containsText" text="PENDIENTE">
      <formula>NOT(ISERROR(SEARCH("PENDIENTE",#REF!)))</formula>
    </cfRule>
  </conditionalFormatting>
  <conditionalFormatting sqref="T40:X40 BC40 BH40:XFD40">
    <cfRule type="containsText" dxfId="4254" priority="5487" operator="containsText" text="ENTREGADO">
      <formula>NOT(ISERROR(SEARCH("ENTREGADO",#REF!)))</formula>
    </cfRule>
    <cfRule type="containsText" dxfId="4253" priority="5493" operator="containsText" text="ENTREGADO">
      <formula>NOT(ISERROR(SEARCH("ENTREGADO",T40)))</formula>
    </cfRule>
    <cfRule type="containsText" dxfId="4252" priority="5494" operator="containsText" text="PENDIENTE">
      <formula>NOT(ISERROR(SEARCH("PENDIENTE",#REF!)))</formula>
    </cfRule>
    <cfRule type="containsText" dxfId="4251" priority="5495" operator="containsText" text="PENDIENTE">
      <formula>NOT(ISERROR(SEARCH("PENDIENTE",T40)))</formula>
    </cfRule>
    <cfRule type="containsText" dxfId="4250" priority="5498" operator="containsText" text="ENTREGADO">
      <formula>NOT(ISERROR(SEARCH("ENTREGADO",#REF!)))</formula>
    </cfRule>
  </conditionalFormatting>
  <conditionalFormatting sqref="T40:X40 BH40:XFD40 BC40">
    <cfRule type="containsText" dxfId="4249" priority="5459" operator="containsText" text="PENDIENTE">
      <formula>NOT(ISERROR(SEARCH("PENDIENTE",T40)))</formula>
    </cfRule>
  </conditionalFormatting>
  <conditionalFormatting sqref="T49:X49">
    <cfRule type="containsText" dxfId="4248" priority="7376" operator="containsText" text="PRIORIDAD">
      <formula>NOT(ISERROR(SEARCH("PRIORIDAD",T49)))</formula>
    </cfRule>
  </conditionalFormatting>
  <conditionalFormatting sqref="T50:X50">
    <cfRule type="containsText" dxfId="4247" priority="6019" operator="containsText" text="PRIORIDAD">
      <formula>NOT(ISERROR(SEARCH("PRIORIDAD",T50)))</formula>
    </cfRule>
  </conditionalFormatting>
  <conditionalFormatting sqref="U51:X51">
    <cfRule type="containsText" dxfId="4246" priority="9567" operator="containsText" text="PRIORIDAD">
      <formula>NOT(ISERROR(SEARCH("PRIORIDAD",U51)))</formula>
    </cfRule>
    <cfRule type="containsText" dxfId="4245" priority="9568" operator="containsText" text="ENTREGADO">
      <formula>NOT(ISERROR(SEARCH("ENTREGADO",U51)))</formula>
    </cfRule>
  </conditionalFormatting>
  <conditionalFormatting sqref="T52:X52">
    <cfRule type="containsText" dxfId="4244" priority="9280" operator="containsText" text="ENTREGADO">
      <formula>NOT(ISERROR(SEARCH("ENTREGADO",T52)))</formula>
    </cfRule>
  </conditionalFormatting>
  <conditionalFormatting sqref="T54:X55">
    <cfRule type="containsText" dxfId="4243" priority="7247" operator="containsText" text="ENTREGADO">
      <formula>NOT(ISERROR(SEARCH("ENTREGADO",T54)))</formula>
    </cfRule>
  </conditionalFormatting>
  <conditionalFormatting sqref="T61:X65 AR61:XFD65">
    <cfRule type="containsText" dxfId="4242" priority="4019" operator="containsText" text="PRIORIDAD">
      <formula>NOT(ISERROR(SEARCH("PRIORIDAD",T61)))</formula>
    </cfRule>
  </conditionalFormatting>
  <conditionalFormatting sqref="T65:X65 AD65:AG65 AI65:AL65 AN65:AO65 AR65:XFD65 C65:H65 J65:N65">
    <cfRule type="containsText" dxfId="4241" priority="4028" operator="containsText" text="ENTREGADO">
      <formula>NOT(ISERROR(SEARCH("ENTREGADO",C65)))</formula>
    </cfRule>
  </conditionalFormatting>
  <conditionalFormatting sqref="T70:X70">
    <cfRule type="containsText" dxfId="4240" priority="3034" operator="containsText" text="ENTREGADO">
      <formula>NOT(ISERROR(SEARCH("ENTREGADO",T70)))</formula>
    </cfRule>
  </conditionalFormatting>
  <conditionalFormatting sqref="T5:Z5 AB5:AC5">
    <cfRule type="containsText" dxfId="4239" priority="14091" operator="containsText" text="ENTREGADO">
      <formula>NOT(ISERROR(SEARCH("ENTREGADO",T5)))</formula>
    </cfRule>
  </conditionalFormatting>
  <conditionalFormatting sqref="T6:Z6">
    <cfRule type="containsText" dxfId="4238" priority="12619" operator="containsText" text="ENTREGADO">
      <formula>NOT(ISERROR(SEARCH("ENTREGADO",T6)))</formula>
    </cfRule>
    <cfRule type="containsText" dxfId="4237" priority="12620" operator="containsText" text="ENTREGADO">
      <formula>NOT(ISERROR(SEARCH("ENTREGADO",T6)))</formula>
    </cfRule>
  </conditionalFormatting>
  <conditionalFormatting sqref="T8:Z8 AB8:AC8">
    <cfRule type="containsText" dxfId="4236" priority="11836" operator="containsText" text="ENTREGADO">
      <formula>NOT(ISERROR(SEARCH("ENTREGADO",T8)))</formula>
    </cfRule>
  </conditionalFormatting>
  <conditionalFormatting sqref="T28:Z28 AB28:AC28">
    <cfRule type="containsText" dxfId="4235" priority="21097" operator="containsText" text="PENDIENTE">
      <formula>NOT(ISERROR(SEARCH("PENDIENTE",T28)))</formula>
    </cfRule>
  </conditionalFormatting>
  <conditionalFormatting sqref="T29:Z29 AB29:AC29">
    <cfRule type="containsText" dxfId="4234" priority="18757" operator="containsText" text="PENDIENTE">
      <formula>NOT(ISERROR(SEARCH("PENDIENTE",T29)))</formula>
    </cfRule>
  </conditionalFormatting>
  <conditionalFormatting sqref="T32:Z32 AB32:AC32">
    <cfRule type="containsText" dxfId="4233" priority="18062" operator="containsText" text="PENDIENTE">
      <formula>NOT(ISERROR(SEARCH("PENDIENTE",T32)))</formula>
    </cfRule>
  </conditionalFormatting>
  <conditionalFormatting sqref="T34:Z34 AB34:AC34">
    <cfRule type="containsText" dxfId="4232" priority="18405" operator="containsText" text="PENDIENTE">
      <formula>NOT(ISERROR(SEARCH("PENDIENTE",T34)))</formula>
    </cfRule>
  </conditionalFormatting>
  <conditionalFormatting sqref="T40:Z40 AB40:AC40">
    <cfRule type="containsText" dxfId="4231" priority="5439" operator="containsText" text="PENDIENTE">
      <formula>NOT(ISERROR(SEARCH("PENDIENTE",T40)))</formula>
    </cfRule>
  </conditionalFormatting>
  <conditionalFormatting sqref="T1:XFD1 A1">
    <cfRule type="containsText" dxfId="4230" priority="25454" operator="containsText" text="ENTREGADO">
      <formula>NOT(ISERROR(SEARCH("ENTREGADO",#REF!)))</formula>
    </cfRule>
  </conditionalFormatting>
  <conditionalFormatting sqref="T1:XFD1">
    <cfRule type="containsText" dxfId="4229" priority="25430" operator="containsText" text="PRIORIDAD">
      <formula>NOT(ISERROR(SEARCH("PRIORIDAD",#REF!)))</formula>
    </cfRule>
    <cfRule type="containsText" dxfId="4228" priority="25431" operator="containsText" text="ENTREGADO">
      <formula>NOT(ISERROR(SEARCH("ENTREGADO",#REF!)))</formula>
    </cfRule>
  </conditionalFormatting>
  <conditionalFormatting sqref="U3 U24:X24">
    <cfRule type="containsText" dxfId="4227" priority="19363" operator="containsText" text="ENTREGADO">
      <formula>NOT(ISERROR(SEARCH("ENTREGADO",#REF!)))</formula>
    </cfRule>
    <cfRule type="containsText" dxfId="4226" priority="19364" operator="containsText" text="PENDIENTE">
      <formula>NOT(ISERROR(SEARCH("PENDIENTE",#REF!)))</formula>
    </cfRule>
    <cfRule type="containsText" dxfId="4225" priority="19365" operator="containsText" text="PENDIENTE">
      <formula>NOT(ISERROR(SEARCH("PENDIENTE",U3)))</formula>
    </cfRule>
    <cfRule type="containsText" dxfId="4224" priority="19366" operator="containsText" text="PRIORIDAD">
      <formula>NOT(ISERROR(SEARCH("PRIORIDAD",U3)))</formula>
    </cfRule>
  </conditionalFormatting>
  <conditionalFormatting sqref="U3">
    <cfRule type="containsText" dxfId="4223" priority="19362" operator="containsText" text="ENTREGADO">
      <formula>NOT(ISERROR(SEARCH("ENTREGADO",U3)))</formula>
    </cfRule>
  </conditionalFormatting>
  <conditionalFormatting sqref="U3:U4">
    <cfRule type="containsText" dxfId="4222" priority="16870" operator="containsText" text="ENTREGADO">
      <formula>NOT(ISERROR(SEARCH("ENTREGADO",U3)))</formula>
    </cfRule>
  </conditionalFormatting>
  <conditionalFormatting sqref="U4">
    <cfRule type="containsText" dxfId="4221" priority="16864" operator="containsText" text="ENTREGADO">
      <formula>NOT(ISERROR(SEARCH("ENTREGADO",U4)))</formula>
    </cfRule>
    <cfRule type="containsText" dxfId="4220" priority="16865" operator="containsText" text="ENTREGADO">
      <formula>NOT(ISERROR(SEARCH("ENTREGADO",U4)))</formula>
    </cfRule>
    <cfRule type="containsText" dxfId="4219" priority="16866" operator="containsText" text="ENTREGADO">
      <formula>NOT(ISERROR(SEARCH("ENTREGADO",#REF!)))</formula>
    </cfRule>
    <cfRule type="containsText" dxfId="4218" priority="16867" operator="containsText" text="PENDIENTE">
      <formula>NOT(ISERROR(SEARCH("PENDIENTE",#REF!)))</formula>
    </cfRule>
    <cfRule type="containsText" dxfId="4217" priority="16868" operator="containsText" text="PENDIENTE">
      <formula>NOT(ISERROR(SEARCH("PENDIENTE",U4)))</formula>
    </cfRule>
    <cfRule type="containsText" dxfId="4216" priority="16869" operator="containsText" text="PRIORIDAD">
      <formula>NOT(ISERROR(SEARCH("PRIORIDAD",U4)))</formula>
    </cfRule>
  </conditionalFormatting>
  <conditionalFormatting sqref="U27">
    <cfRule type="containsText" dxfId="4215" priority="4590" operator="containsText" text="PENDIENTE">
      <formula>NOT(ISERROR(SEARCH("PENDIENTE",U27)))</formula>
    </cfRule>
    <cfRule type="containsText" dxfId="4214" priority="4591" operator="containsText" text="ENTREGADO">
      <formula>NOT(ISERROR(SEARCH("ENTREGADO",U27)))</formula>
    </cfRule>
    <cfRule type="containsText" dxfId="4213" priority="4592" operator="containsText" text="PENDIENTE">
      <formula>NOT(ISERROR(SEARCH("PENDIENTE",U27)))</formula>
    </cfRule>
    <cfRule type="containsText" dxfId="4212" priority="4593" operator="containsText" text="PENDIENTE">
      <formula>NOT(ISERROR(SEARCH("PENDIENTE",#REF!)))</formula>
    </cfRule>
    <cfRule type="containsText" dxfId="4211" priority="4594" operator="containsText" text="ENTREGADO">
      <formula>NOT(ISERROR(SEARCH("ENTREGADO",U27)))</formula>
    </cfRule>
    <cfRule type="containsText" dxfId="4210" priority="4595" operator="containsText" text="PRIORIDAD">
      <formula>NOT(ISERROR(SEARCH("PRIORIDAD",U27)))</formula>
    </cfRule>
    <cfRule type="containsText" dxfId="4209" priority="4596" operator="containsText" text="ENTREGADO">
      <formula>NOT(ISERROR(SEARCH("ENTREGADO",#REF!)))</formula>
    </cfRule>
    <cfRule type="containsText" dxfId="4208" priority="4597" operator="containsText" text="ENTREGADO">
      <formula>NOT(ISERROR(SEARCH("ENTREGADO",U27)))</formula>
    </cfRule>
    <cfRule type="containsText" dxfId="4207" priority="4598" operator="containsText" text="PENDIENTE">
      <formula>NOT(ISERROR(SEARCH("PENDIENTE",#REF!)))</formula>
    </cfRule>
    <cfRule type="containsText" dxfId="4206" priority="4599" operator="containsText" text="PENDIENTE">
      <formula>NOT(ISERROR(SEARCH("PENDIENTE",U27)))</formula>
    </cfRule>
    <cfRule type="containsText" dxfId="4205" priority="4600" operator="containsText" text="ENTREGADO">
      <formula>NOT(ISERROR(SEARCH("ENTREGADO",U27)))</formula>
    </cfRule>
    <cfRule type="containsText" dxfId="4204" priority="4601" operator="containsText" text="ENTREGADO">
      <formula>NOT(ISERROR(SEARCH("ENTREGADO",#REF!)))</formula>
    </cfRule>
    <cfRule type="containsText" dxfId="4203" priority="4602" operator="containsText" text="ENTREGADO">
      <formula>NOT(ISERROR(SEARCH("ENTREGADO",U27)))</formula>
    </cfRule>
    <cfRule type="containsText" dxfId="4202" priority="4603" operator="containsText" text="PENDIENTE">
      <formula>NOT(ISERROR(SEARCH("PENDIENTE",#REF!)))</formula>
    </cfRule>
    <cfRule type="containsText" dxfId="4201" priority="4604" operator="containsText" text="PENDIENTE">
      <formula>NOT(ISERROR(SEARCH("PENDIENTE",U27)))</formula>
    </cfRule>
    <cfRule type="containsText" dxfId="4200" priority="4605" operator="containsText" text="ENTREGADO">
      <formula>NOT(ISERROR(SEARCH("ENTREGADO",U27)))</formula>
    </cfRule>
    <cfRule type="containsText" dxfId="4199" priority="4606" operator="containsText" text="ENTREGADO">
      <formula>NOT(ISERROR(SEARCH("ENTREGADO",#REF!)))</formula>
    </cfRule>
  </conditionalFormatting>
  <conditionalFormatting sqref="U30">
    <cfRule type="containsText" dxfId="4198" priority="3278" operator="containsText" text="ENTREGADO">
      <formula>NOT(ISERROR(SEARCH("ENTREGADO",U30)))</formula>
    </cfRule>
    <cfRule type="containsText" dxfId="4197" priority="3279" operator="containsText" text="PENDIENTE">
      <formula>NOT(ISERROR(SEARCH("PENDIENTE",U30)))</formula>
    </cfRule>
    <cfRule type="containsText" dxfId="4196" priority="3280" operator="containsText" text="PENDIENTE">
      <formula>NOT(ISERROR(SEARCH("PENDIENTE",#REF!)))</formula>
    </cfRule>
    <cfRule type="containsText" dxfId="4195" priority="3281" operator="containsText" text="ENTREGADO">
      <formula>NOT(ISERROR(SEARCH("ENTREGADO",U30)))</formula>
    </cfRule>
    <cfRule type="containsText" dxfId="4194" priority="3282" operator="containsText" text="PRIORIDAD">
      <formula>NOT(ISERROR(SEARCH("PRIORIDAD",U30)))</formula>
    </cfRule>
    <cfRule type="containsText" dxfId="4193" priority="3283" operator="containsText" text="ENTREGADO">
      <formula>NOT(ISERROR(SEARCH("ENTREGADO",#REF!)))</formula>
    </cfRule>
    <cfRule type="containsText" dxfId="4192" priority="3284" operator="containsText" text="ENTREGADO">
      <formula>NOT(ISERROR(SEARCH("ENTREGADO",U30)))</formula>
    </cfRule>
    <cfRule type="containsText" dxfId="4191" priority="3285" operator="containsText" text="PENDIENTE">
      <formula>NOT(ISERROR(SEARCH("PENDIENTE",#REF!)))</formula>
    </cfRule>
    <cfRule type="containsText" dxfId="4190" priority="3286" operator="containsText" text="PENDIENTE">
      <formula>NOT(ISERROR(SEARCH("PENDIENTE",U30)))</formula>
    </cfRule>
    <cfRule type="containsText" dxfId="4189" priority="3287" operator="containsText" text="ENTREGADO">
      <formula>NOT(ISERROR(SEARCH("ENTREGADO",U30)))</formula>
    </cfRule>
    <cfRule type="containsText" dxfId="4188" priority="3288" operator="containsText" text="ENTREGADO">
      <formula>NOT(ISERROR(SEARCH("ENTREGADO",#REF!)))</formula>
    </cfRule>
    <cfRule type="containsText" dxfId="4187" priority="3289" operator="containsText" text="ENTREGADO">
      <formula>NOT(ISERROR(SEARCH("ENTREGADO",U30)))</formula>
    </cfRule>
    <cfRule type="containsText" dxfId="4186" priority="3290" operator="containsText" text="PENDIENTE">
      <formula>NOT(ISERROR(SEARCH("PENDIENTE",#REF!)))</formula>
    </cfRule>
    <cfRule type="containsText" dxfId="4185" priority="3291" operator="containsText" text="PENDIENTE">
      <formula>NOT(ISERROR(SEARCH("PENDIENTE",U30)))</formula>
    </cfRule>
    <cfRule type="containsText" dxfId="4184" priority="3292" operator="containsText" text="ENTREGADO">
      <formula>NOT(ISERROR(SEARCH("ENTREGADO",U30)))</formula>
    </cfRule>
    <cfRule type="containsText" dxfId="4183" priority="3293" operator="containsText" text="ENTREGADO">
      <formula>NOT(ISERROR(SEARCH("ENTREGADO",#REF!)))</formula>
    </cfRule>
  </conditionalFormatting>
  <conditionalFormatting sqref="U30:U31">
    <cfRule type="containsText" dxfId="4182" priority="3274" operator="containsText" text="PENDIENTE">
      <formula>NOT(ISERROR(SEARCH("PENDIENTE",U30)))</formula>
    </cfRule>
  </conditionalFormatting>
  <conditionalFormatting sqref="U31">
    <cfRule type="containsText" dxfId="4181" priority="3260" operator="containsText" text="PENDIENTE">
      <formula>NOT(ISERROR(SEARCH("PENDIENTE",U31)))</formula>
    </cfRule>
    <cfRule type="containsText" dxfId="4180" priority="3261" operator="containsText" text="ENTREGADO">
      <formula>NOT(ISERROR(SEARCH("ENTREGADO",U31)))</formula>
    </cfRule>
    <cfRule type="containsText" dxfId="4179" priority="3262" operator="containsText" text="PENDIENTE">
      <formula>NOT(ISERROR(SEARCH("PENDIENTE",U31)))</formula>
    </cfRule>
    <cfRule type="containsText" dxfId="4178" priority="3263" operator="containsText" text="PENDIENTE">
      <formula>NOT(ISERROR(SEARCH("PENDIENTE",#REF!)))</formula>
    </cfRule>
    <cfRule type="containsText" dxfId="4177" priority="3264" operator="containsText" text="ENTREGADO">
      <formula>NOT(ISERROR(SEARCH("ENTREGADO",U31)))</formula>
    </cfRule>
    <cfRule type="containsText" dxfId="4176" priority="3266" operator="containsText" text="ENTREGADO">
      <formula>NOT(ISERROR(SEARCH("ENTREGADO",#REF!)))</formula>
    </cfRule>
    <cfRule type="containsText" dxfId="4175" priority="3267" operator="containsText" text="ENTREGADO">
      <formula>NOT(ISERROR(SEARCH("ENTREGADO",U31)))</formula>
    </cfRule>
    <cfRule type="containsText" dxfId="4174" priority="3268" operator="containsText" text="PENDIENTE">
      <formula>NOT(ISERROR(SEARCH("PENDIENTE",#REF!)))</formula>
    </cfRule>
    <cfRule type="containsText" dxfId="4173" priority="3269" operator="containsText" text="PENDIENTE">
      <formula>NOT(ISERROR(SEARCH("PENDIENTE",U31)))</formula>
    </cfRule>
    <cfRule type="containsText" dxfId="4172" priority="3270" operator="containsText" text="ENTREGADO">
      <formula>NOT(ISERROR(SEARCH("ENTREGADO",U31)))</formula>
    </cfRule>
    <cfRule type="containsText" dxfId="4171" priority="3271" operator="containsText" text="ENTREGADO">
      <formula>NOT(ISERROR(SEARCH("ENTREGADO",#REF!)))</formula>
    </cfRule>
    <cfRule type="containsText" dxfId="4170" priority="3272" operator="containsText" text="ENTREGADO">
      <formula>NOT(ISERROR(SEARCH("ENTREGADO",U31)))</formula>
    </cfRule>
    <cfRule type="containsText" dxfId="4169" priority="3273" operator="containsText" text="PENDIENTE">
      <formula>NOT(ISERROR(SEARCH("PENDIENTE",#REF!)))</formula>
    </cfRule>
    <cfRule type="containsText" dxfId="4168" priority="3275" operator="containsText" text="ENTREGADO">
      <formula>NOT(ISERROR(SEARCH("ENTREGADO",U31)))</formula>
    </cfRule>
    <cfRule type="containsText" dxfId="4167" priority="3276" operator="containsText" text="ENTREGADO">
      <formula>NOT(ISERROR(SEARCH("ENTREGADO",#REF!)))</formula>
    </cfRule>
  </conditionalFormatting>
  <conditionalFormatting sqref="U33">
    <cfRule type="containsText" dxfId="4166" priority="4115" operator="containsText" text="ENTREGADO">
      <formula>NOT(ISERROR(SEARCH("ENTREGADO",U33)))</formula>
    </cfRule>
    <cfRule type="containsText" dxfId="4165" priority="4131" operator="containsText" text="ENTREGADO">
      <formula>NOT(ISERROR(SEARCH("ENTREGADO",U33)))</formula>
    </cfRule>
    <cfRule type="containsText" dxfId="4164" priority="4132" operator="containsText" text="ENTREGADO">
      <formula>NOT(ISERROR(SEARCH("ENTREGADO",#REF!)))</formula>
    </cfRule>
    <cfRule type="containsText" dxfId="4163" priority="4133" operator="containsText" text="PENDIENTE">
      <formula>NOT(ISERROR(SEARCH("PENDIENTE",#REF!)))</formula>
    </cfRule>
    <cfRule type="containsText" dxfId="4162" priority="4134" operator="containsText" text="PENDIENTE">
      <formula>NOT(ISERROR(SEARCH("PENDIENTE",U33)))</formula>
    </cfRule>
    <cfRule type="containsText" dxfId="4161" priority="4135" operator="containsText" text="PRIORIDAD">
      <formula>NOT(ISERROR(SEARCH("PRIORIDAD",U33)))</formula>
    </cfRule>
  </conditionalFormatting>
  <conditionalFormatting sqref="U35">
    <cfRule type="containsText" dxfId="4160" priority="15459" operator="containsText" text="ENTREGADO">
      <formula>NOT(ISERROR(SEARCH("ENTREGADO",U35)))</formula>
    </cfRule>
    <cfRule type="containsText" dxfId="4159" priority="15460" operator="containsText" text="ENTREGADO">
      <formula>NOT(ISERROR(SEARCH("ENTREGADO",#REF!)))</formula>
    </cfRule>
    <cfRule type="containsText" dxfId="4158" priority="15461" operator="containsText" text="PENDIENTE">
      <formula>NOT(ISERROR(SEARCH("PENDIENTE",#REF!)))</formula>
    </cfRule>
    <cfRule type="containsText" dxfId="4157" priority="15462" operator="containsText" text="PENDIENTE">
      <formula>NOT(ISERROR(SEARCH("PENDIENTE",U35)))</formula>
    </cfRule>
  </conditionalFormatting>
  <conditionalFormatting sqref="U35:U36">
    <cfRule type="containsText" dxfId="4156" priority="15344" operator="containsText" text="ENTREGADO">
      <formula>NOT(ISERROR(SEARCH("ENTREGADO",U35)))</formula>
    </cfRule>
  </conditionalFormatting>
  <conditionalFormatting sqref="U36">
    <cfRule type="containsText" dxfId="4155" priority="15339" operator="containsText" text="ENTREGADO">
      <formula>NOT(ISERROR(SEARCH("ENTREGADO",U36)))</formula>
    </cfRule>
    <cfRule type="containsText" dxfId="4154" priority="15340" operator="containsText" text="ENTREGADO">
      <formula>NOT(ISERROR(SEARCH("ENTREGADO",#REF!)))</formula>
    </cfRule>
    <cfRule type="containsText" dxfId="4153" priority="15341" operator="containsText" text="PENDIENTE">
      <formula>NOT(ISERROR(SEARCH("PENDIENTE",#REF!)))</formula>
    </cfRule>
    <cfRule type="containsText" dxfId="4152" priority="15342" operator="containsText" text="PENDIENTE">
      <formula>NOT(ISERROR(SEARCH("PENDIENTE",U36)))</formula>
    </cfRule>
  </conditionalFormatting>
  <conditionalFormatting sqref="U36:U37">
    <cfRule type="containsText" dxfId="4151" priority="13917" operator="containsText" text="ENTREGADO">
      <formula>NOT(ISERROR(SEARCH("ENTREGADO",U36)))</formula>
    </cfRule>
  </conditionalFormatting>
  <conditionalFormatting sqref="U37">
    <cfRule type="containsText" dxfId="4150" priority="13912" operator="containsText" text="ENTREGADO">
      <formula>NOT(ISERROR(SEARCH("ENTREGADO",U37)))</formula>
    </cfRule>
    <cfRule type="containsText" dxfId="4149" priority="13913" operator="containsText" text="ENTREGADO">
      <formula>NOT(ISERROR(SEARCH("ENTREGADO",#REF!)))</formula>
    </cfRule>
    <cfRule type="containsText" dxfId="4148" priority="13914" operator="containsText" text="PENDIENTE">
      <formula>NOT(ISERROR(SEARCH("PENDIENTE",#REF!)))</formula>
    </cfRule>
    <cfRule type="containsText" dxfId="4147" priority="13915" operator="containsText" text="PENDIENTE">
      <formula>NOT(ISERROR(SEARCH("PENDIENTE",U37)))</formula>
    </cfRule>
  </conditionalFormatting>
  <conditionalFormatting sqref="U37:U38">
    <cfRule type="containsText" dxfId="4146" priority="13794" operator="containsText" text="ENTREGADO">
      <formula>NOT(ISERROR(SEARCH("ENTREGADO",U37)))</formula>
    </cfRule>
  </conditionalFormatting>
  <conditionalFormatting sqref="U38">
    <cfRule type="containsText" dxfId="4145" priority="13788" operator="containsText" text="ENTREGADO">
      <formula>NOT(ISERROR(SEARCH("ENTREGADO",U38)))</formula>
    </cfRule>
    <cfRule type="containsText" dxfId="4144" priority="13789" operator="containsText" text="ENTREGADO">
      <formula>NOT(ISERROR(SEARCH("ENTREGADO",U38)))</formula>
    </cfRule>
    <cfRule type="containsText" dxfId="4143" priority="13790" operator="containsText" text="ENTREGADO">
      <formula>NOT(ISERROR(SEARCH("ENTREGADO",#REF!)))</formula>
    </cfRule>
    <cfRule type="containsText" dxfId="4142" priority="13791" operator="containsText" text="PENDIENTE">
      <formula>NOT(ISERROR(SEARCH("PENDIENTE",#REF!)))</formula>
    </cfRule>
    <cfRule type="containsText" dxfId="4141" priority="13792" operator="containsText" text="PENDIENTE">
      <formula>NOT(ISERROR(SEARCH("PENDIENTE",U38)))</formula>
    </cfRule>
  </conditionalFormatting>
  <conditionalFormatting sqref="U41:U43">
    <cfRule type="containsText" dxfId="4140" priority="11011" operator="containsText" text="ENTREGADO">
      <formula>NOT(ISERROR(SEARCH("ENTREGADO",U41)))</formula>
    </cfRule>
    <cfRule type="containsText" dxfId="4139" priority="11012" operator="containsText" text="ENTREGADO">
      <formula>NOT(ISERROR(SEARCH("ENTREGADO",#REF!)))</formula>
    </cfRule>
    <cfRule type="containsText" dxfId="4138" priority="11013" operator="containsText" text="PENDIENTE">
      <formula>NOT(ISERROR(SEARCH("PENDIENTE",#REF!)))</formula>
    </cfRule>
    <cfRule type="containsText" dxfId="4137" priority="11014" operator="containsText" text="PENDIENTE">
      <formula>NOT(ISERROR(SEARCH("PENDIENTE",U41)))</formula>
    </cfRule>
  </conditionalFormatting>
  <conditionalFormatting sqref="U41:U44">
    <cfRule type="containsText" dxfId="4136" priority="9850" operator="containsText" text="ENTREGADO">
      <formula>NOT(ISERROR(SEARCH("ENTREGADO",U41)))</formula>
    </cfRule>
  </conditionalFormatting>
  <conditionalFormatting sqref="U44">
    <cfRule type="containsText" dxfId="4135" priority="9845" operator="containsText" text="ENTREGADO">
      <formula>NOT(ISERROR(SEARCH("ENTREGADO",U44)))</formula>
    </cfRule>
    <cfRule type="containsText" dxfId="4134" priority="9846" operator="containsText" text="ENTREGADO">
      <formula>NOT(ISERROR(SEARCH("ENTREGADO",#REF!)))</formula>
    </cfRule>
    <cfRule type="containsText" dxfId="4133" priority="9847" operator="containsText" text="PENDIENTE">
      <formula>NOT(ISERROR(SEARCH("PENDIENTE",#REF!)))</formula>
    </cfRule>
    <cfRule type="containsText" dxfId="4132" priority="9848" operator="containsText" text="PENDIENTE">
      <formula>NOT(ISERROR(SEARCH("PENDIENTE",U44)))</formula>
    </cfRule>
  </conditionalFormatting>
  <conditionalFormatting sqref="U44 U49">
    <cfRule type="containsText" dxfId="4131" priority="7377" operator="containsText" text="ENTREGADO">
      <formula>NOT(ISERROR(SEARCH("ENTREGADO",U44)))</formula>
    </cfRule>
  </conditionalFormatting>
  <conditionalFormatting sqref="U49">
    <cfRule type="containsText" dxfId="4130" priority="7372" operator="containsText" text="ENTREGADO">
      <formula>NOT(ISERROR(SEARCH("ENTREGADO",U49)))</formula>
    </cfRule>
    <cfRule type="containsText" dxfId="4129" priority="7373" operator="containsText" text="ENTREGADO">
      <formula>NOT(ISERROR(SEARCH("ENTREGADO",#REF!)))</formula>
    </cfRule>
    <cfRule type="containsText" dxfId="4128" priority="7374" operator="containsText" text="PENDIENTE">
      <formula>NOT(ISERROR(SEARCH("PENDIENTE",#REF!)))</formula>
    </cfRule>
    <cfRule type="containsText" dxfId="4127" priority="7375" operator="containsText" text="PENDIENTE">
      <formula>NOT(ISERROR(SEARCH("PENDIENTE",U49)))</formula>
    </cfRule>
  </conditionalFormatting>
  <conditionalFormatting sqref="U49:U50">
    <cfRule type="containsText" dxfId="4126" priority="6020" operator="containsText" text="ENTREGADO">
      <formula>NOT(ISERROR(SEARCH("ENTREGADO",U49)))</formula>
    </cfRule>
  </conditionalFormatting>
  <conditionalFormatting sqref="U50">
    <cfRule type="containsText" dxfId="4125" priority="6014" operator="containsText" text="ENTREGADO">
      <formula>NOT(ISERROR(SEARCH("ENTREGADO",U50)))</formula>
    </cfRule>
    <cfRule type="containsText" dxfId="4124" priority="6015" operator="containsText" text="ENTREGADO">
      <formula>NOT(ISERROR(SEARCH("ENTREGADO",U50)))</formula>
    </cfRule>
    <cfRule type="containsText" dxfId="4123" priority="6016" operator="containsText" text="ENTREGADO">
      <formula>NOT(ISERROR(SEARCH("ENTREGADO",#REF!)))</formula>
    </cfRule>
    <cfRule type="containsText" dxfId="4122" priority="6017" operator="containsText" text="PENDIENTE">
      <formula>NOT(ISERROR(SEARCH("PENDIENTE",#REF!)))</formula>
    </cfRule>
    <cfRule type="containsText" dxfId="4121" priority="6018" operator="containsText" text="PENDIENTE">
      <formula>NOT(ISERROR(SEARCH("PENDIENTE",U50)))</formula>
    </cfRule>
  </conditionalFormatting>
  <conditionalFormatting sqref="U51">
    <cfRule type="containsText" dxfId="4120" priority="9563" operator="containsText" text="ENTREGADO">
      <formula>NOT(ISERROR(SEARCH("ENTREGADO",U51)))</formula>
    </cfRule>
    <cfRule type="containsText" dxfId="4119" priority="9564" operator="containsText" text="ENTREGADO">
      <formula>NOT(ISERROR(SEARCH("ENTREGADO",#REF!)))</formula>
    </cfRule>
    <cfRule type="containsText" dxfId="4118" priority="9565" operator="containsText" text="PENDIENTE">
      <formula>NOT(ISERROR(SEARCH("PENDIENTE",#REF!)))</formula>
    </cfRule>
    <cfRule type="containsText" dxfId="4117" priority="9566" operator="containsText" text="PENDIENTE">
      <formula>NOT(ISERROR(SEARCH("PENDIENTE",U51)))</formula>
    </cfRule>
  </conditionalFormatting>
  <conditionalFormatting sqref="U51:U52">
    <cfRule type="containsText" dxfId="4116" priority="9286" operator="containsText" text="ENTREGADO">
      <formula>NOT(ISERROR(SEARCH("ENTREGADO",U51)))</formula>
    </cfRule>
  </conditionalFormatting>
  <conditionalFormatting sqref="U52">
    <cfRule type="containsText" dxfId="4115" priority="9281" operator="containsText" text="ENTREGADO">
      <formula>NOT(ISERROR(SEARCH("ENTREGADO",U52)))</formula>
    </cfRule>
    <cfRule type="containsText" dxfId="4114" priority="9283" operator="containsText" text="PENDIENTE">
      <formula>NOT(ISERROR(SEARCH("PENDIENTE",#REF!)))</formula>
    </cfRule>
    <cfRule type="containsText" dxfId="4113" priority="9284" operator="containsText" text="PENDIENTE">
      <formula>NOT(ISERROR(SEARCH("PENDIENTE",U52)))</formula>
    </cfRule>
    <cfRule type="containsText" dxfId="4112" priority="9285" operator="containsText" text="PRIORIDAD">
      <formula>NOT(ISERROR(SEARCH("PRIORIDAD",U52)))</formula>
    </cfRule>
  </conditionalFormatting>
  <conditionalFormatting sqref="U53">
    <cfRule type="containsText" dxfId="4111" priority="5183" operator="containsText" text="ENTREGADO">
      <formula>NOT(ISERROR(SEARCH("ENTREGADO",U53)))</formula>
    </cfRule>
    <cfRule type="containsText" dxfId="4110" priority="5185" operator="containsText" text="PENDIENTE">
      <formula>NOT(ISERROR(SEARCH("PENDIENTE",#REF!)))</formula>
    </cfRule>
    <cfRule type="containsText" dxfId="4109" priority="5186" operator="containsText" text="PENDIENTE">
      <formula>NOT(ISERROR(SEARCH("PENDIENTE",U53)))</formula>
    </cfRule>
    <cfRule type="containsText" dxfId="4108" priority="5187" operator="containsText" text="PRIORIDAD">
      <formula>NOT(ISERROR(SEARCH("PRIORIDAD",U53)))</formula>
    </cfRule>
  </conditionalFormatting>
  <conditionalFormatting sqref="U55">
    <cfRule type="containsText" dxfId="4107" priority="7241" operator="containsText" text="ENTREGADO">
      <formula>NOT(ISERROR(SEARCH("ENTREGADO",U55)))</formula>
    </cfRule>
    <cfRule type="containsText" dxfId="4106" priority="7242" operator="containsText" text="ENTREGADO">
      <formula>NOT(ISERROR(SEARCH("ENTREGADO",U55)))</formula>
    </cfRule>
    <cfRule type="containsText" dxfId="4105" priority="7243" operator="containsText" text="ENTREGADO">
      <formula>NOT(ISERROR(SEARCH("ENTREGADO",#REF!)))</formula>
    </cfRule>
    <cfRule type="containsText" dxfId="4104" priority="7244" operator="containsText" text="PENDIENTE">
      <formula>NOT(ISERROR(SEARCH("PENDIENTE",#REF!)))</formula>
    </cfRule>
    <cfRule type="containsText" dxfId="4103" priority="7245" operator="containsText" text="PENDIENTE">
      <formula>NOT(ISERROR(SEARCH("PENDIENTE",U55)))</formula>
    </cfRule>
    <cfRule type="containsText" dxfId="4102" priority="7246" operator="containsText" text="PRIORIDAD">
      <formula>NOT(ISERROR(SEARCH("PRIORIDAD",U55)))</formula>
    </cfRule>
  </conditionalFormatting>
  <conditionalFormatting sqref="U66">
    <cfRule type="containsText" dxfId="4101" priority="7977" operator="containsText" text="ENTREGADO">
      <formula>NOT(ISERROR(SEARCH("ENTREGADO",#REF!)))</formula>
    </cfRule>
    <cfRule type="containsText" dxfId="4100" priority="7978" operator="containsText" text="PENDIENTE">
      <formula>NOT(ISERROR(SEARCH("PENDIENTE",#REF!)))</formula>
    </cfRule>
    <cfRule type="containsText" dxfId="4099" priority="7979" operator="containsText" text="PENDIENTE">
      <formula>NOT(ISERROR(SEARCH("PENDIENTE",U66)))</formula>
    </cfRule>
    <cfRule type="containsText" dxfId="4098" priority="7980" operator="containsText" text="PRIORIDAD">
      <formula>NOT(ISERROR(SEARCH("PRIORIDAD",U66)))</formula>
    </cfRule>
    <cfRule type="containsText" dxfId="4097" priority="7981" operator="containsText" text="ENTREGADO">
      <formula>NOT(ISERROR(SEARCH("ENTREGADO",U66)))</formula>
    </cfRule>
  </conditionalFormatting>
  <conditionalFormatting sqref="U66:U69">
    <cfRule type="containsText" dxfId="4096" priority="4640" operator="containsText" text="ENTREGADO">
      <formula>NOT(ISERROR(SEARCH("ENTREGADO",U66)))</formula>
    </cfRule>
  </conditionalFormatting>
  <conditionalFormatting sqref="U67">
    <cfRule type="containsText" dxfId="4095" priority="4896" operator="containsText" text="ENTREGADO">
      <formula>NOT(ISERROR(SEARCH("ENTREGADO",#REF!)))</formula>
    </cfRule>
    <cfRule type="containsText" dxfId="4094" priority="4897" operator="containsText" text="PENDIENTE">
      <formula>NOT(ISERROR(SEARCH("PENDIENTE",#REF!)))</formula>
    </cfRule>
    <cfRule type="containsText" dxfId="4093" priority="4898" operator="containsText" text="PENDIENTE">
      <formula>NOT(ISERROR(SEARCH("PENDIENTE",U67)))</formula>
    </cfRule>
    <cfRule type="containsText" dxfId="4092" priority="4899" operator="containsText" text="PRIORIDAD">
      <formula>NOT(ISERROR(SEARCH("PRIORIDAD",U67)))</formula>
    </cfRule>
  </conditionalFormatting>
  <conditionalFormatting sqref="U68">
    <cfRule type="containsText" dxfId="4091" priority="4769" operator="containsText" text="ENTREGADO">
      <formula>NOT(ISERROR(SEARCH("ENTREGADO",#REF!)))</formula>
    </cfRule>
    <cfRule type="containsText" dxfId="4090" priority="4770" operator="containsText" text="PENDIENTE">
      <formula>NOT(ISERROR(SEARCH("PENDIENTE",#REF!)))</formula>
    </cfRule>
    <cfRule type="containsText" dxfId="4089" priority="4771" operator="containsText" text="PENDIENTE">
      <formula>NOT(ISERROR(SEARCH("PENDIENTE",U68)))</formula>
    </cfRule>
    <cfRule type="containsText" dxfId="4088" priority="4772" operator="containsText" text="PRIORIDAD">
      <formula>NOT(ISERROR(SEARCH("PRIORIDAD",U68)))</formula>
    </cfRule>
    <cfRule type="containsText" dxfId="4087" priority="4773" operator="containsText" text="ENTREGADO">
      <formula>NOT(ISERROR(SEARCH("ENTREGADO",U68)))</formula>
    </cfRule>
  </conditionalFormatting>
  <conditionalFormatting sqref="U69">
    <cfRule type="containsText" dxfId="4086" priority="4645" operator="containsText" text="ENTREGADO">
      <formula>NOT(ISERROR(SEARCH("ENTREGADO",U69)))</formula>
    </cfRule>
  </conditionalFormatting>
  <conditionalFormatting sqref="U69">
    <cfRule type="containsText" dxfId="4085" priority="4641" operator="containsText" text="ENTREGADO">
      <formula>NOT(ISERROR(SEARCH("ENTREGADO",#REF!)))</formula>
    </cfRule>
    <cfRule type="containsText" dxfId="4084" priority="4642" operator="containsText" text="PENDIENTE">
      <formula>NOT(ISERROR(SEARCH("PENDIENTE",#REF!)))</formula>
    </cfRule>
    <cfRule type="containsText" dxfId="4083" priority="4643" operator="containsText" text="PENDIENTE">
      <formula>NOT(ISERROR(SEARCH("PENDIENTE",U69)))</formula>
    </cfRule>
    <cfRule type="containsText" dxfId="4082" priority="4644" operator="containsText" text="PRIORIDAD">
      <formula>NOT(ISERROR(SEARCH("PRIORIDAD",U69)))</formula>
    </cfRule>
  </conditionalFormatting>
  <conditionalFormatting sqref="U70">
    <cfRule type="containsText" dxfId="4081" priority="3028" operator="containsText" text="ENTREGADO">
      <formula>NOT(ISERROR(SEARCH("ENTREGADO",U70)))</formula>
    </cfRule>
    <cfRule type="containsText" dxfId="4080" priority="3029" operator="containsText" text="ENTREGADO">
      <formula>NOT(ISERROR(SEARCH("ENTREGADO",U70)))</formula>
    </cfRule>
    <cfRule type="containsText" dxfId="4079" priority="3030" operator="containsText" text="ENTREGADO">
      <formula>NOT(ISERROR(SEARCH("ENTREGADO",#REF!)))</formula>
    </cfRule>
    <cfRule type="containsText" dxfId="4078" priority="3031" operator="containsText" text="PENDIENTE">
      <formula>NOT(ISERROR(SEARCH("PENDIENTE",#REF!)))</formula>
    </cfRule>
    <cfRule type="containsText" dxfId="4077" priority="3032" operator="containsText" text="PENDIENTE">
      <formula>NOT(ISERROR(SEARCH("PENDIENTE",U70)))</formula>
    </cfRule>
    <cfRule type="containsText" dxfId="4076" priority="3033" operator="containsText" text="PRIORIDAD">
      <formula>NOT(ISERROR(SEARCH("PRIORIDAD",U70)))</formula>
    </cfRule>
  </conditionalFormatting>
  <conditionalFormatting sqref="U7:X7">
    <cfRule type="containsText" dxfId="4075" priority="11790" operator="containsText" text="ENTREGADO">
      <formula>NOT(ISERROR(SEARCH("ENTREGADO",U7)))</formula>
    </cfRule>
    <cfRule type="containsText" dxfId="4074" priority="11791" operator="containsText" text="ENTREGADO">
      <formula>NOT(ISERROR(SEARCH("ENTREGADO",#REF!)))</formula>
    </cfRule>
    <cfRule type="containsText" dxfId="4073" priority="11792" operator="containsText" text="PENDIENTE">
      <formula>NOT(ISERROR(SEARCH("PENDIENTE",#REF!)))</formula>
    </cfRule>
    <cfRule type="containsText" dxfId="4072" priority="11793" operator="containsText" text="PENDIENTE">
      <formula>NOT(ISERROR(SEARCH("PENDIENTE",U7)))</formula>
    </cfRule>
    <cfRule type="containsText" dxfId="4071" priority="11794" operator="containsText" text="PRIORIDAD">
      <formula>NOT(ISERROR(SEARCH("PRIORIDAD",U7)))</formula>
    </cfRule>
  </conditionalFormatting>
  <conditionalFormatting sqref="U18:X18">
    <cfRule type="containsText" dxfId="4070" priority="8549" operator="containsText" text="ENTREGADO">
      <formula>NOT(ISERROR(SEARCH("ENTREGADO",U18)))</formula>
    </cfRule>
    <cfRule type="containsText" dxfId="4069" priority="8550" operator="containsText" text="ENTREGADO">
      <formula>NOT(ISERROR(SEARCH("ENTREGADO",#REF!)))</formula>
    </cfRule>
    <cfRule type="containsText" dxfId="4068" priority="8551" operator="containsText" text="PENDIENTE">
      <formula>NOT(ISERROR(SEARCH("PENDIENTE",#REF!)))</formula>
    </cfRule>
    <cfRule type="containsText" dxfId="4067" priority="8552" operator="containsText" text="PENDIENTE">
      <formula>NOT(ISERROR(SEARCH("PENDIENTE",U18)))</formula>
    </cfRule>
    <cfRule type="containsText" dxfId="4066" priority="8553" operator="containsText" text="PRIORIDAD">
      <formula>NOT(ISERROR(SEARCH("PRIORIDAD",U18)))</formula>
    </cfRule>
    <cfRule type="containsText" dxfId="4065" priority="8554" operator="containsText" text="ENTREGADO">
      <formula>NOT(ISERROR(SEARCH("ENTREGADO",U18)))</formula>
    </cfRule>
  </conditionalFormatting>
  <conditionalFormatting sqref="U19:X19">
    <cfRule type="containsText" dxfId="4064" priority="11758" operator="containsText" text="ENTREGADO">
      <formula>NOT(ISERROR(SEARCH("ENTREGADO",U19)))</formula>
    </cfRule>
    <cfRule type="containsText" dxfId="4063" priority="11759" operator="containsText" text="ENTREGADO">
      <formula>NOT(ISERROR(SEARCH("ENTREGADO",#REF!)))</formula>
    </cfRule>
    <cfRule type="containsText" dxfId="4062" priority="11760" operator="containsText" text="PENDIENTE">
      <formula>NOT(ISERROR(SEARCH("PENDIENTE",#REF!)))</formula>
    </cfRule>
    <cfRule type="containsText" dxfId="4061" priority="11761" operator="containsText" text="PENDIENTE">
      <formula>NOT(ISERROR(SEARCH("PENDIENTE",U19)))</formula>
    </cfRule>
    <cfRule type="containsText" dxfId="4060" priority="11762" operator="containsText" text="PRIORIDAD">
      <formula>NOT(ISERROR(SEARCH("PRIORIDAD",U19)))</formula>
    </cfRule>
    <cfRule type="containsText" dxfId="4059" priority="11763" operator="containsText" text="ENTREGADO">
      <formula>NOT(ISERROR(SEARCH("ENTREGADO",U19)))</formula>
    </cfRule>
  </conditionalFormatting>
  <conditionalFormatting sqref="U20:X20">
    <cfRule type="containsText" dxfId="4058" priority="11726" operator="containsText" text="ENTREGADO">
      <formula>NOT(ISERROR(SEARCH("ENTREGADO",U20)))</formula>
    </cfRule>
    <cfRule type="containsText" dxfId="4057" priority="11727" operator="containsText" text="ENTREGADO">
      <formula>NOT(ISERROR(SEARCH("ENTREGADO",#REF!)))</formula>
    </cfRule>
    <cfRule type="containsText" dxfId="4056" priority="11728" operator="containsText" text="PENDIENTE">
      <formula>NOT(ISERROR(SEARCH("PENDIENTE",#REF!)))</formula>
    </cfRule>
    <cfRule type="containsText" dxfId="4055" priority="11729" operator="containsText" text="PENDIENTE">
      <formula>NOT(ISERROR(SEARCH("PENDIENTE",U20)))</formula>
    </cfRule>
    <cfRule type="containsText" dxfId="4054" priority="11730" operator="containsText" text="PRIORIDAD">
      <formula>NOT(ISERROR(SEARCH("PRIORIDAD",U20)))</formula>
    </cfRule>
  </conditionalFormatting>
  <conditionalFormatting sqref="U21:X21">
    <cfRule type="containsText" dxfId="4053" priority="10876" operator="containsText" text="ENTREGADO">
      <formula>NOT(ISERROR(SEARCH("ENTREGADO",U21)))</formula>
    </cfRule>
    <cfRule type="containsText" dxfId="4052" priority="10877" operator="containsText" text="ENTREGADO">
      <formula>NOT(ISERROR(SEARCH("ENTREGADO",#REF!)))</formula>
    </cfRule>
    <cfRule type="containsText" dxfId="4051" priority="10878" operator="containsText" text="PENDIENTE">
      <formula>NOT(ISERROR(SEARCH("PENDIENTE",#REF!)))</formula>
    </cfRule>
    <cfRule type="containsText" dxfId="4050" priority="10879" operator="containsText" text="PENDIENTE">
      <formula>NOT(ISERROR(SEARCH("PENDIENTE",U21)))</formula>
    </cfRule>
    <cfRule type="containsText" dxfId="4049" priority="10880" operator="containsText" text="PRIORIDAD">
      <formula>NOT(ISERROR(SEARCH("PRIORIDAD",U21)))</formula>
    </cfRule>
  </conditionalFormatting>
  <conditionalFormatting sqref="U22:X22">
    <cfRule type="containsText" dxfId="4048" priority="8950" operator="containsText" text="ENTREGADO">
      <formula>NOT(ISERROR(SEARCH("ENTREGADO",U22)))</formula>
    </cfRule>
    <cfRule type="containsText" dxfId="4047" priority="8951" operator="containsText" text="ENTREGADO">
      <formula>NOT(ISERROR(SEARCH("ENTREGADO",#REF!)))</formula>
    </cfRule>
    <cfRule type="containsText" dxfId="4046" priority="8952" operator="containsText" text="PENDIENTE">
      <formula>NOT(ISERROR(SEARCH("PENDIENTE",#REF!)))</formula>
    </cfRule>
    <cfRule type="containsText" dxfId="4045" priority="8953" operator="containsText" text="PENDIENTE">
      <formula>NOT(ISERROR(SEARCH("PENDIENTE",U22)))</formula>
    </cfRule>
    <cfRule type="containsText" dxfId="4044" priority="8954" operator="containsText" text="PRIORIDAD">
      <formula>NOT(ISERROR(SEARCH("PRIORIDAD",U22)))</formula>
    </cfRule>
  </conditionalFormatting>
  <conditionalFormatting sqref="U23:X23">
    <cfRule type="containsText" dxfId="4043" priority="5098" operator="containsText" text="ENTREGADO">
      <formula>NOT(ISERROR(SEARCH("ENTREGADO",#REF!)))</formula>
    </cfRule>
    <cfRule type="containsText" dxfId="4042" priority="5099" operator="containsText" text="PENDIENTE">
      <formula>NOT(ISERROR(SEARCH("PENDIENTE",#REF!)))</formula>
    </cfRule>
    <cfRule type="containsText" dxfId="4041" priority="5100" operator="containsText" text="PENDIENTE">
      <formula>NOT(ISERROR(SEARCH("PENDIENTE",U23)))</formula>
    </cfRule>
    <cfRule type="containsText" dxfId="4040" priority="5101" operator="containsText" text="PRIORIDAD">
      <formula>NOT(ISERROR(SEARCH("PRIORIDAD",U23)))</formula>
    </cfRule>
  </conditionalFormatting>
  <conditionalFormatting sqref="U23:X24">
    <cfRule type="containsText" dxfId="4039" priority="5097" operator="containsText" text="ENTREGADO">
      <formula>NOT(ISERROR(SEARCH("ENTREGADO",U23)))</formula>
    </cfRule>
  </conditionalFormatting>
  <conditionalFormatting sqref="U25:X25">
    <cfRule type="containsText" dxfId="4038" priority="4583" operator="containsText" text="ENTREGADO">
      <formula>NOT(ISERROR(SEARCH("ENTREGADO",#REF!)))</formula>
    </cfRule>
    <cfRule type="containsText" dxfId="4037" priority="4584" operator="containsText" text="PENDIENTE">
      <formula>NOT(ISERROR(SEARCH("PENDIENTE",#REF!)))</formula>
    </cfRule>
    <cfRule type="containsText" dxfId="4036" priority="4585" operator="containsText" text="PENDIENTE">
      <formula>NOT(ISERROR(SEARCH("PENDIENTE",U25)))</formula>
    </cfRule>
    <cfRule type="containsText" dxfId="4035" priority="4586" operator="containsText" text="PRIORIDAD">
      <formula>NOT(ISERROR(SEARCH("PRIORIDAD",U25)))</formula>
    </cfRule>
  </conditionalFormatting>
  <conditionalFormatting sqref="U25:X26">
    <cfRule type="containsText" dxfId="4034" priority="4543" operator="containsText" text="ENTREGADO">
      <formula>NOT(ISERROR(SEARCH("ENTREGADO",U25)))</formula>
    </cfRule>
  </conditionalFormatting>
  <conditionalFormatting sqref="U26:X26">
    <cfRule type="containsText" dxfId="4033" priority="4544" operator="containsText" text="ENTREGADO">
      <formula>NOT(ISERROR(SEARCH("ENTREGADO",#REF!)))</formula>
    </cfRule>
    <cfRule type="containsText" dxfId="4032" priority="4545" operator="containsText" text="PENDIENTE">
      <formula>NOT(ISERROR(SEARCH("PENDIENTE",#REF!)))</formula>
    </cfRule>
    <cfRule type="containsText" dxfId="4031" priority="4546" operator="containsText" text="PENDIENTE">
      <formula>NOT(ISERROR(SEARCH("PENDIENTE",U26)))</formula>
    </cfRule>
    <cfRule type="containsText" dxfId="4030" priority="4547" operator="containsText" text="PRIORIDAD">
      <formula>NOT(ISERROR(SEARCH("PRIORIDAD",U26)))</formula>
    </cfRule>
  </conditionalFormatting>
  <conditionalFormatting sqref="U53:X53">
    <cfRule type="containsText" dxfId="4029" priority="5188" operator="containsText" text="ENTREGADO">
      <formula>NOT(ISERROR(SEARCH("ENTREGADO",U53)))</formula>
    </cfRule>
  </conditionalFormatting>
  <conditionalFormatting sqref="U67:X67">
    <cfRule type="containsText" dxfId="4028" priority="4900" operator="containsText" text="ENTREGADO">
      <formula>NOT(ISERROR(SEARCH("ENTREGADO",U67)))</formula>
    </cfRule>
  </conditionalFormatting>
  <conditionalFormatting sqref="U7:Z7 AB7:AC7">
    <cfRule type="containsText" dxfId="4027" priority="11788" operator="containsText" text="ENTREGADO">
      <formula>NOT(ISERROR(SEARCH("ENTREGADO",U7)))</formula>
    </cfRule>
  </conditionalFormatting>
  <conditionalFormatting sqref="U18:Z18 AB18:AC18">
    <cfRule type="containsText" dxfId="4026" priority="8547" operator="containsText" text="ENTREGADO">
      <formula>NOT(ISERROR(SEARCH("ENTREGADO",U18)))</formula>
    </cfRule>
  </conditionalFormatting>
  <conditionalFormatting sqref="U19:Z19 AB19:AC19">
    <cfRule type="containsText" dxfId="4025" priority="11756" operator="containsText" text="ENTREGADO">
      <formula>NOT(ISERROR(SEARCH("ENTREGADO",U19)))</formula>
    </cfRule>
  </conditionalFormatting>
  <conditionalFormatting sqref="U20:Z20 AB20:AC20">
    <cfRule type="containsText" dxfId="4024" priority="11724" operator="containsText" text="ENTREGADO">
      <formula>NOT(ISERROR(SEARCH("ENTREGADO",U20)))</formula>
    </cfRule>
  </conditionalFormatting>
  <conditionalFormatting sqref="U21:Z21 AB21:AC21">
    <cfRule type="containsText" dxfId="4023" priority="10874" operator="containsText" text="ENTREGADO">
      <formula>NOT(ISERROR(SEARCH("ENTREGADO",U21)))</formula>
    </cfRule>
  </conditionalFormatting>
  <conditionalFormatting sqref="U22:Z22 AB22:AC22">
    <cfRule type="containsText" dxfId="4022" priority="8948" operator="containsText" text="ENTREGADO">
      <formula>NOT(ISERROR(SEARCH("ENTREGADO",U22)))</formula>
    </cfRule>
  </conditionalFormatting>
  <conditionalFormatting sqref="U23:AC23">
    <cfRule type="containsText" dxfId="4021" priority="5096" operator="containsText" text="ENTREGADO">
      <formula>NOT(ISERROR(SEARCH("ENTREGADO",U23)))</formula>
    </cfRule>
  </conditionalFormatting>
  <conditionalFormatting sqref="V33:W33 Y33:AL33 AN33:BC33">
    <cfRule type="containsText" dxfId="4020" priority="4175" operator="containsText" text="PENDIENTE">
      <formula>NOT(ISERROR(SEARCH("PENDIENTE",#REF!)))</formula>
    </cfRule>
  </conditionalFormatting>
  <conditionalFormatting sqref="V27:X27 S27:T27">
    <cfRule type="containsText" dxfId="4019" priority="10368" operator="containsText" text="ENTREGADO">
      <formula>NOT(ISERROR(SEARCH("ENTREGADO",S27)))</formula>
    </cfRule>
  </conditionalFormatting>
  <conditionalFormatting sqref="V30:X30 T30 BH30:XFD30">
    <cfRule type="containsText" dxfId="4018" priority="17216" operator="containsText" text="ENTREGADO">
      <formula>NOT(ISERROR(SEARCH("ENTREGADO",T30)))</formula>
    </cfRule>
  </conditionalFormatting>
  <conditionalFormatting sqref="V49:X49 AD49:AG49 AI49:AL49 AN49:AO49 AR49:BA49">
    <cfRule type="containsText" dxfId="4017" priority="7395" operator="containsText" text="ENTREGADO">
      <formula>NOT(ISERROR(SEARCH("ENTREGADO",#REF!)))</formula>
    </cfRule>
  </conditionalFormatting>
  <conditionalFormatting sqref="V49:X49">
    <cfRule type="containsText" dxfId="4016" priority="7394" operator="containsText" text="ENTREGADO">
      <formula>NOT(ISERROR(SEARCH("ENTREGADO",V49)))</formula>
    </cfRule>
  </conditionalFormatting>
  <conditionalFormatting sqref="V51:X51 AD51:AG51 AI51:AL51 AN51:AO51 AR51:BA51">
    <cfRule type="containsText" dxfId="4015" priority="9594" operator="containsText" text="ENTREGADO">
      <formula>NOT(ISERROR(SEARCH("ENTREGADO",#REF!)))</formula>
    </cfRule>
  </conditionalFormatting>
  <conditionalFormatting sqref="V52:X52 AD52:AG52 AI52:AL52 AN52:AO52 AR52:BA52">
    <cfRule type="containsText" dxfId="4014" priority="9307" operator="containsText" text="ENTREGADO">
      <formula>NOT(ISERROR(SEARCH("ENTREGADO",#REF!)))</formula>
    </cfRule>
  </conditionalFormatting>
  <conditionalFormatting sqref="V53:X53 AD53:AG53 AI53:AL53 AN53:AO53 AR53:BA53">
    <cfRule type="containsText" dxfId="4013" priority="5195" operator="containsText" text="ENTREGADO">
      <formula>NOT(ISERROR(SEARCH("ENTREGADO",#REF!)))</formula>
    </cfRule>
  </conditionalFormatting>
  <conditionalFormatting sqref="V4:Z4 AB4:AF4">
    <cfRule type="containsText" dxfId="4012" priority="16932" operator="containsText" text="ENTREGADO">
      <formula>NOT(ISERROR(SEARCH("ENTREGADO",V4)))</formula>
    </cfRule>
    <cfRule type="containsText" dxfId="4011" priority="16956" operator="containsText" text="PENDIENTE">
      <formula>NOT(ISERROR(SEARCH("PENDIENTE",V4)))</formula>
    </cfRule>
  </conditionalFormatting>
  <conditionalFormatting sqref="V30:Z30 AB30:AC30">
    <cfRule type="containsText" dxfId="4010" priority="17181" operator="containsText" text="PENDIENTE">
      <formula>NOT(ISERROR(SEARCH("PENDIENTE",V30)))</formula>
    </cfRule>
  </conditionalFormatting>
  <conditionalFormatting sqref="V31:Z31 AB31:AG31 AI31:AL31 AN31:AO31 AR31:AW31 AY31:BA31">
    <cfRule type="containsText" dxfId="4009" priority="15623" operator="containsText" text="ENTREGADO">
      <formula>NOT(ISERROR(SEARCH("ENTREGADO",#REF!)))</formula>
    </cfRule>
    <cfRule type="containsText" dxfId="4008" priority="15627" operator="containsText" text="ENTREGADO">
      <formula>NOT(ISERROR(SEARCH("ENTREGADO",V31)))</formula>
    </cfRule>
  </conditionalFormatting>
  <conditionalFormatting sqref="V31:Z31 AB31:AG31 AI31:AL31 AN31:AO31">
    <cfRule type="containsText" dxfId="4007" priority="15621" operator="containsText" text="PRIORIDAD">
      <formula>NOT(ISERROR(SEARCH("PRIORIDAD",V31)))</formula>
    </cfRule>
  </conditionalFormatting>
  <conditionalFormatting sqref="V35:Z35 AB35:AG35 AI35:AL35 AN35:AO35 AR35:BA35">
    <cfRule type="containsText" dxfId="4006" priority="15482" operator="containsText" text="ENTREGADO">
      <formula>NOT(ISERROR(SEARCH("ENTREGADO",#REF!)))</formula>
    </cfRule>
  </conditionalFormatting>
  <conditionalFormatting sqref="V35:Z35 AB35:AG35 AI35:AL35 AN35:AO35">
    <cfRule type="containsText" dxfId="4005" priority="15475" operator="containsText" text="PRIORIDAD">
      <formula>NOT(ISERROR(SEARCH("PRIORIDAD",V35)))</formula>
    </cfRule>
    <cfRule type="containsText" dxfId="4004" priority="15481" operator="containsText" text="ENTREGADO">
      <formula>NOT(ISERROR(SEARCH("ENTREGADO",V35)))</formula>
    </cfRule>
  </conditionalFormatting>
  <conditionalFormatting sqref="V36:Z36 AB36:AG36 AI36:AO36 AR36:BA36">
    <cfRule type="containsText" dxfId="4003" priority="15357" operator="containsText" text="ENTREGADO">
      <formula>NOT(ISERROR(SEARCH("ENTREGADO",#REF!)))</formula>
    </cfRule>
  </conditionalFormatting>
  <conditionalFormatting sqref="V36:Z36 AB36:AG36 AI36:AO36">
    <cfRule type="containsText" dxfId="4002" priority="15355" operator="containsText" text="PRIORIDAD">
      <formula>NOT(ISERROR(SEARCH("PRIORIDAD",V36)))</formula>
    </cfRule>
    <cfRule type="containsText" dxfId="4001" priority="15361" operator="containsText" text="ENTREGADO">
      <formula>NOT(ISERROR(SEARCH("ENTREGADO",V36)))</formula>
    </cfRule>
  </conditionalFormatting>
  <conditionalFormatting sqref="V37:Z37 AB37:AG37 AI37:AL37 AN37:AO37 AR37:BA37">
    <cfRule type="containsText" dxfId="4000" priority="13938" operator="containsText" text="ENTREGADO">
      <formula>NOT(ISERROR(SEARCH("ENTREGADO",#REF!)))</formula>
    </cfRule>
  </conditionalFormatting>
  <conditionalFormatting sqref="V37:Z37 AB37:AG37 AR35:BA37 AI37:AL37 AN37:AO37">
    <cfRule type="containsText" dxfId="3999" priority="13936" operator="containsText" text="PRIORIDAD">
      <formula>NOT(ISERROR(SEARCH("PRIORIDAD",V35)))</formula>
    </cfRule>
    <cfRule type="containsText" dxfId="3998" priority="13942" operator="containsText" text="ENTREGADO">
      <formula>NOT(ISERROR(SEARCH("ENTREGADO",V35)))</formula>
    </cfRule>
  </conditionalFormatting>
  <conditionalFormatting sqref="V38:Z38 AB38:AC38">
    <cfRule type="containsText" dxfId="3997" priority="13807" operator="containsText" text="PRIORIDAD">
      <formula>NOT(ISERROR(SEARCH("PRIORIDAD",V38)))</formula>
    </cfRule>
    <cfRule type="containsText" dxfId="3996" priority="13809" operator="containsText" text="ENTREGADO">
      <formula>NOT(ISERROR(SEARCH("ENTREGADO",#REF!)))</formula>
    </cfRule>
    <cfRule type="containsText" dxfId="3995" priority="13813" operator="containsText" text="ENTREGADO">
      <formula>NOT(ISERROR(SEARCH("ENTREGADO",V38)))</formula>
    </cfRule>
  </conditionalFormatting>
  <conditionalFormatting sqref="V41:Z43 AB41:AC43">
    <cfRule type="containsText" dxfId="3994" priority="11029" operator="containsText" text="PRIORIDAD">
      <formula>NOT(ISERROR(SEARCH("PRIORIDAD",V41)))</formula>
    </cfRule>
    <cfRule type="containsText" dxfId="3993" priority="11035" operator="containsText" text="ENTREGADO">
      <formula>NOT(ISERROR(SEARCH("ENTREGADO",V41)))</formula>
    </cfRule>
    <cfRule type="containsText" dxfId="3992" priority="11036" operator="containsText" text="ENTREGADO">
      <formula>NOT(ISERROR(SEARCH("ENTREGADO",#REF!)))</formula>
    </cfRule>
  </conditionalFormatting>
  <conditionalFormatting sqref="V44:Z44 AB44:AG44 AI44:AL44 AN44:AO44 AR44:BA44">
    <cfRule type="containsText" dxfId="3991" priority="9871" operator="containsText" text="ENTREGADO">
      <formula>NOT(ISERROR(SEARCH("ENTREGADO",#REF!)))</formula>
    </cfRule>
  </conditionalFormatting>
  <conditionalFormatting sqref="V44:Z44 AB44:AG44">
    <cfRule type="containsText" dxfId="3990" priority="9869" operator="containsText" text="PRIORIDAD">
      <formula>NOT(ISERROR(SEARCH("PRIORIDAD",V44)))</formula>
    </cfRule>
    <cfRule type="containsText" dxfId="3989" priority="9875" operator="containsText" text="ENTREGADO">
      <formula>NOT(ISERROR(SEARCH("ENTREGADO",V44)))</formula>
    </cfRule>
  </conditionalFormatting>
  <conditionalFormatting sqref="V66:Z66 AB66:AC66">
    <cfRule type="containsText" dxfId="3988" priority="8000" operator="containsText" text="ENTREGADO">
      <formula>NOT(ISERROR(SEARCH("ENTREGADO",V66)))</formula>
    </cfRule>
  </conditionalFormatting>
  <conditionalFormatting sqref="V68:Z68 AB68:AF68">
    <cfRule type="containsText" dxfId="3987" priority="4791" operator="containsText" text="ENTREGADO">
      <formula>NOT(ISERROR(SEARCH("ENTREGADO",V68)))</formula>
    </cfRule>
  </conditionalFormatting>
  <conditionalFormatting sqref="V69:Z69 AB69:AF69">
    <cfRule type="containsText" dxfId="3986" priority="4663" operator="containsText" text="ENTREGADO">
      <formula>NOT(ISERROR(SEARCH("ENTREGADO",V69)))</formula>
    </cfRule>
  </conditionalFormatting>
  <conditionalFormatting sqref="X3">
    <cfRule type="containsText" dxfId="3985" priority="4276" operator="containsText" text="ENTREGADO">
      <formula>NOT(ISERROR(SEARCH("ENTREGADO",X3)))</formula>
    </cfRule>
    <cfRule type="containsText" dxfId="3984" priority="4277" operator="containsText" text="PENDIENTE">
      <formula>NOT(ISERROR(SEARCH("PENDIENTE",X3)))</formula>
    </cfRule>
    <cfRule type="containsText" dxfId="3983" priority="4278" operator="containsText" text="PENDIENTE">
      <formula>NOT(ISERROR(SEARCH("PENDIENTE",#REF!)))</formula>
    </cfRule>
    <cfRule type="containsText" dxfId="3982" priority="4279" operator="containsText" text="ENTREGADO">
      <formula>NOT(ISERROR(SEARCH("ENTREGADO",X3)))</formula>
    </cfRule>
    <cfRule type="containsText" dxfId="3981" priority="4280" operator="containsText" text="PRIORIDAD">
      <formula>NOT(ISERROR(SEARCH("PRIORIDAD",X3)))</formula>
    </cfRule>
    <cfRule type="containsText" dxfId="3980" priority="4281" operator="containsText" text="ENTREGADO">
      <formula>NOT(ISERROR(SEARCH("ENTREGADO",#REF!)))</formula>
    </cfRule>
    <cfRule type="containsText" dxfId="3979" priority="4282" operator="containsText" text="ENTREGADO">
      <formula>NOT(ISERROR(SEARCH("ENTREGADO",X3)))</formula>
    </cfRule>
    <cfRule type="containsText" dxfId="3978" priority="4283" operator="containsText" text="PENDIENTE">
      <formula>NOT(ISERROR(SEARCH("PENDIENTE",#REF!)))</formula>
    </cfRule>
    <cfRule type="containsText" dxfId="3977" priority="4284" operator="containsText" text="PENDIENTE">
      <formula>NOT(ISERROR(SEARCH("PENDIENTE",X3)))</formula>
    </cfRule>
    <cfRule type="containsText" dxfId="3976" priority="4285" operator="containsText" text="ENTREGADO">
      <formula>NOT(ISERROR(SEARCH("ENTREGADO",X3)))</formula>
    </cfRule>
    <cfRule type="containsText" dxfId="3975" priority="4286" operator="containsText" text="ENTREGADO">
      <formula>NOT(ISERROR(SEARCH("ENTREGADO",#REF!)))</formula>
    </cfRule>
    <cfRule type="containsText" dxfId="3974" priority="4287" operator="containsText" text="PENDIENTE">
      <formula>NOT(ISERROR(SEARCH("PENDIENTE",X3)))</formula>
    </cfRule>
  </conditionalFormatting>
  <conditionalFormatting sqref="X33">
    <cfRule type="containsText" dxfId="3973" priority="4086" operator="containsText" text="ENTREGADO">
      <formula>NOT(ISERROR(SEARCH("ENTREGADO",X33)))</formula>
    </cfRule>
    <cfRule type="containsText" dxfId="3972" priority="4087" operator="containsText" text="PENDIENTE">
      <formula>NOT(ISERROR(SEARCH("PENDIENTE",X33)))</formula>
    </cfRule>
    <cfRule type="containsText" dxfId="3971" priority="4088" operator="containsText" text="PENDIENTE">
      <formula>NOT(ISERROR(SEARCH("PENDIENTE",#REF!)))</formula>
    </cfRule>
    <cfRule type="containsText" dxfId="3970" priority="4089" operator="containsText" text="ENTREGADO">
      <formula>NOT(ISERROR(SEARCH("ENTREGADO",X33)))</formula>
    </cfRule>
    <cfRule type="containsText" dxfId="3969" priority="4090" operator="containsText" text="PRIORIDAD">
      <formula>NOT(ISERROR(SEARCH("PRIORIDAD",X33)))</formula>
    </cfRule>
    <cfRule type="containsText" dxfId="3968" priority="4091" operator="containsText" text="ENTREGADO">
      <formula>NOT(ISERROR(SEARCH("ENTREGADO",#REF!)))</formula>
    </cfRule>
    <cfRule type="containsText" dxfId="3967" priority="4092" operator="containsText" text="ENTREGADO">
      <formula>NOT(ISERROR(SEARCH("ENTREGADO",X33)))</formula>
    </cfRule>
    <cfRule type="containsText" dxfId="3966" priority="4093" operator="containsText" text="PENDIENTE">
      <formula>NOT(ISERROR(SEARCH("PENDIENTE",#REF!)))</formula>
    </cfRule>
    <cfRule type="containsText" dxfId="3965" priority="4094" operator="containsText" text="PENDIENTE">
      <formula>NOT(ISERROR(SEARCH("PENDIENTE",X33)))</formula>
    </cfRule>
    <cfRule type="containsText" dxfId="3964" priority="4095" operator="containsText" text="ENTREGADO">
      <formula>NOT(ISERROR(SEARCH("ENTREGADO",X33)))</formula>
    </cfRule>
    <cfRule type="containsText" dxfId="3963" priority="4096" operator="containsText" text="ENTREGADO">
      <formula>NOT(ISERROR(SEARCH("ENTREGADO",#REF!)))</formula>
    </cfRule>
    <cfRule type="containsText" dxfId="3962" priority="4097" operator="containsText" text="PENDIENTE">
      <formula>NOT(ISERROR(SEARCH("PENDIENTE",X33)))</formula>
    </cfRule>
  </conditionalFormatting>
  <conditionalFormatting sqref="Y3:Z4 AB4:AC4">
    <cfRule type="containsText" dxfId="3961" priority="16935" operator="containsText" text="ENTREGADO">
      <formula>NOT(ISERROR(SEARCH("ENTREGADO",Y3)))</formula>
    </cfRule>
  </conditionalFormatting>
  <conditionalFormatting sqref="Y4:Z4 AB4:AC4">
    <cfRule type="containsText" dxfId="3960" priority="16872" operator="containsText" text="PENDIENTE">
      <formula>NOT(ISERROR(SEARCH("PENDIENTE",#REF!)))</formula>
    </cfRule>
    <cfRule type="containsText" dxfId="3959" priority="16874" operator="containsText" text="ENTREGADO">
      <formula>NOT(ISERROR(SEARCH("ENTREGADO",Y4)))</formula>
    </cfRule>
    <cfRule type="containsText" dxfId="3958" priority="16875" operator="containsText" text="PRIORIDAD">
      <formula>NOT(ISERROR(SEARCH("PRIORIDAD",Y4)))</formula>
    </cfRule>
    <cfRule type="containsText" dxfId="3957" priority="16876" operator="containsText" text="ENTREGADO">
      <formula>NOT(ISERROR(SEARCH("ENTREGADO",Y4)))</formula>
    </cfRule>
    <cfRule type="containsText" dxfId="3956" priority="16877" operator="containsText" text="ENTREGADO">
      <formula>NOT(ISERROR(SEARCH("ENTREGADO",#REF!)))</formula>
    </cfRule>
    <cfRule type="containsText" dxfId="3955" priority="16878" operator="containsText" text="ENTREGADO">
      <formula>NOT(ISERROR(SEARCH("ENTREGADO",Y4)))</formula>
    </cfRule>
    <cfRule type="containsText" dxfId="3954" priority="16879" operator="containsText" text="PENDIENTE">
      <formula>NOT(ISERROR(SEARCH("PENDIENTE",#REF!)))</formula>
    </cfRule>
    <cfRule type="containsText" dxfId="3953" priority="16880" operator="containsText" text="PENDIENTE">
      <formula>NOT(ISERROR(SEARCH("PENDIENTE",Y4)))</formula>
    </cfRule>
    <cfRule type="containsText" dxfId="3952" priority="16881" operator="containsText" text="ENTREGADO">
      <formula>NOT(ISERROR(SEARCH("ENTREGADO",Y4)))</formula>
    </cfRule>
    <cfRule type="containsText" dxfId="3951" priority="16882" operator="containsText" text="ENTREGADO">
      <formula>NOT(ISERROR(SEARCH("ENTREGADO",#REF!)))</formula>
    </cfRule>
    <cfRule type="containsText" dxfId="3950" priority="16883" operator="containsText" text="ENTREGADO">
      <formula>NOT(ISERROR(SEARCH("ENTREGADO",#REF!)))</formula>
    </cfRule>
    <cfRule type="containsText" dxfId="3949" priority="16884" operator="containsText" text="ENTREGADO">
      <formula>NOT(ISERROR(SEARCH("ENTREGADO",Y4)))</formula>
    </cfRule>
    <cfRule type="containsText" dxfId="3948" priority="16885" operator="containsText" text="PENDIENTE">
      <formula>NOT(ISERROR(SEARCH("PENDIENTE",Y4)))</formula>
    </cfRule>
    <cfRule type="containsText" dxfId="3947" priority="16886" operator="containsText" text="ENTREGADO">
      <formula>NOT(ISERROR(SEARCH("ENTREGADO",Y4)))</formula>
    </cfRule>
    <cfRule type="containsText" dxfId="3946" priority="16887" operator="containsText" text="PENDIENTE">
      <formula>NOT(ISERROR(SEARCH("PENDIENTE",#REF!)))</formula>
    </cfRule>
    <cfRule type="containsText" dxfId="3945" priority="16888" operator="containsText" text="PRIORIDAD">
      <formula>NOT(ISERROR(SEARCH("PRIORIDAD",Y4)))</formula>
    </cfRule>
    <cfRule type="containsText" dxfId="3944" priority="16889" operator="containsText" text="ENTREGADO">
      <formula>NOT(ISERROR(SEARCH("ENTREGADO",Y4)))</formula>
    </cfRule>
    <cfRule type="containsText" dxfId="3943" priority="16890" operator="containsText" text="ENTREGADO">
      <formula>NOT(ISERROR(SEARCH("ENTREGADO",Y4)))</formula>
    </cfRule>
    <cfRule type="containsText" dxfId="3942" priority="16891" operator="containsText" text="PENDIENTE">
      <formula>NOT(ISERROR(SEARCH("PENDIENTE",Y4)))</formula>
    </cfRule>
    <cfRule type="containsText" dxfId="3941" priority="16892" operator="containsText" text="ENTREGADO">
      <formula>NOT(ISERROR(SEARCH("ENTREGADO",Y4)))</formula>
    </cfRule>
    <cfRule type="containsText" dxfId="3940" priority="16893" operator="containsText" text="ENTREGADO">
      <formula>NOT(ISERROR(SEARCH("ENTREGADO",Y4)))</formula>
    </cfRule>
    <cfRule type="containsText" dxfId="3939" priority="16894" operator="containsText" text="PENDIENTE">
      <formula>NOT(ISERROR(SEARCH("PENDIENTE",#REF!)))</formula>
    </cfRule>
    <cfRule type="containsText" dxfId="3938" priority="16895" operator="containsText" text="PENDIENTE">
      <formula>NOT(ISERROR(SEARCH("PENDIENTE",Y4)))</formula>
    </cfRule>
    <cfRule type="containsText" dxfId="3937" priority="16896" operator="containsText" text="ENTREGADO">
      <formula>NOT(ISERROR(SEARCH("ENTREGADO",Y4)))</formula>
    </cfRule>
    <cfRule type="containsText" dxfId="3936" priority="16897" operator="containsText" text="PRIORIDAD">
      <formula>NOT(ISERROR(SEARCH("PRIORIDAD",Y4)))</formula>
    </cfRule>
    <cfRule type="containsText" dxfId="3935" priority="16898" operator="containsText" text="ENTREGADO">
      <formula>NOT(ISERROR(SEARCH("ENTREGADO",Y4)))</formula>
    </cfRule>
    <cfRule type="containsText" dxfId="3934" priority="16899" operator="containsText" text="ENTREGADO">
      <formula>NOT(ISERROR(SEARCH("ENTREGADO",#REF!)))</formula>
    </cfRule>
    <cfRule type="containsText" dxfId="3933" priority="16900" operator="containsText" text="ENTREGADO">
      <formula>NOT(ISERROR(SEARCH("ENTREGADO",Y4)))</formula>
    </cfRule>
    <cfRule type="containsText" dxfId="3932" priority="16901" operator="containsText" text="PENDIENTE">
      <formula>NOT(ISERROR(SEARCH("PENDIENTE",#REF!)))</formula>
    </cfRule>
    <cfRule type="containsText" dxfId="3931" priority="16902" operator="containsText" text="PENDIENTE">
      <formula>NOT(ISERROR(SEARCH("PENDIENTE",Y4)))</formula>
    </cfRule>
    <cfRule type="containsText" dxfId="3930" priority="16903" operator="containsText" text="ENTREGADO">
      <formula>NOT(ISERROR(SEARCH("ENTREGADO",Y4)))</formula>
    </cfRule>
    <cfRule type="containsText" dxfId="3929" priority="16904" operator="containsText" text="ENTREGADO">
      <formula>NOT(ISERROR(SEARCH("ENTREGADO",#REF!)))</formula>
    </cfRule>
    <cfRule type="containsText" dxfId="3928" priority="16926" operator="containsText" text="PENDIENTE">
      <formula>NOT(ISERROR(SEARCH("PENDIENTE",Y4)))</formula>
    </cfRule>
    <cfRule type="containsText" dxfId="3927" priority="16927" operator="containsText" text="PENDIENTE">
      <formula>NOT(ISERROR(SEARCH("PENDIENTE",#REF!)))</formula>
    </cfRule>
    <cfRule type="containsText" dxfId="3926" priority="16928" operator="containsText" text="ENTREGADO">
      <formula>NOT(ISERROR(SEARCH("ENTREGADO",Y4)))</formula>
    </cfRule>
    <cfRule type="containsText" dxfId="3925" priority="16929" operator="containsText" text="PRIORIDAD">
      <formula>NOT(ISERROR(SEARCH("PRIORIDAD",Y4)))</formula>
    </cfRule>
    <cfRule type="containsText" dxfId="3924" priority="16930" operator="containsText" text="ENTREGADO">
      <formula>NOT(ISERROR(SEARCH("ENTREGADO",Y4)))</formula>
    </cfRule>
    <cfRule type="containsText" dxfId="3923" priority="16931" operator="containsText" text="ENTREGADO">
      <formula>NOT(ISERROR(SEARCH("ENTREGADO",#REF!)))</formula>
    </cfRule>
    <cfRule type="containsText" dxfId="3922" priority="16933" operator="containsText" text="PENDIENTE">
      <formula>NOT(ISERROR(SEARCH("PENDIENTE",#REF!)))</formula>
    </cfRule>
    <cfRule type="containsText" dxfId="3921" priority="16934" operator="containsText" text="PENDIENTE">
      <formula>NOT(ISERROR(SEARCH("PENDIENTE",Y4)))</formula>
    </cfRule>
    <cfRule type="containsText" dxfId="3920" priority="16936" operator="containsText" text="ENTREGADO">
      <formula>NOT(ISERROR(SEARCH("ENTREGADO",#REF!)))</formula>
    </cfRule>
  </conditionalFormatting>
  <conditionalFormatting sqref="Y4:Z5 AB4:AC5">
    <cfRule type="containsText" dxfId="3919" priority="14068" operator="containsText" text="ENTREGADO">
      <formula>NOT(ISERROR(SEARCH("ENTREGADO",Y4)))</formula>
    </cfRule>
    <cfRule type="containsText" dxfId="3918" priority="14089" operator="containsText" text="PENDIENTE">
      <formula>NOT(ISERROR(SEARCH("PENDIENTE",Y4)))</formula>
    </cfRule>
  </conditionalFormatting>
  <conditionalFormatting sqref="Y5:Z5 AB5:AC5">
    <cfRule type="containsText" dxfId="3917" priority="14076" operator="containsText" text="ENTREGADO">
      <formula>NOT(ISERROR(SEARCH("ENTREGADO",#REF!)))</formula>
    </cfRule>
    <cfRule type="containsText" dxfId="3916" priority="14088" operator="containsText" text="PENDIENTE">
      <formula>NOT(ISERROR(SEARCH("PENDIENTE",#REF!)))</formula>
    </cfRule>
    <cfRule type="containsText" dxfId="3915" priority="14090" operator="containsText" text="PRIORIDAD">
      <formula>NOT(ISERROR(SEARCH("PRIORIDAD",Y5)))</formula>
    </cfRule>
  </conditionalFormatting>
  <conditionalFormatting sqref="Y5:Z6 AB5:AC6">
    <cfRule type="containsText" dxfId="3914" priority="12643" operator="containsText" text="ENTREGADO">
      <formula>NOT(ISERROR(SEARCH("ENTREGADO",Y5)))</formula>
    </cfRule>
  </conditionalFormatting>
  <conditionalFormatting sqref="Y6:Z6 AB6:AC6">
    <cfRule type="containsText" dxfId="3913" priority="12640" operator="containsText" text="PENDIENTE">
      <formula>NOT(ISERROR(SEARCH("PENDIENTE",#REF!)))</formula>
    </cfRule>
    <cfRule type="containsText" dxfId="3912" priority="12641" operator="containsText" text="PENDIENTE">
      <formula>NOT(ISERROR(SEARCH("PENDIENTE",Y6)))</formula>
    </cfRule>
    <cfRule type="containsText" dxfId="3911" priority="12642" operator="containsText" text="PRIORIDAD">
      <formula>NOT(ISERROR(SEARCH("PRIORIDAD",Y6)))</formula>
    </cfRule>
  </conditionalFormatting>
  <conditionalFormatting sqref="Y7:Z7 AB7:AC7">
    <cfRule type="containsText" dxfId="3910" priority="11773" operator="containsText" text="ENTREGADO">
      <formula>NOT(ISERROR(SEARCH("ENTREGADO",#REF!)))</formula>
    </cfRule>
    <cfRule type="containsText" dxfId="3909" priority="11785" operator="containsText" text="PENDIENTE">
      <formula>NOT(ISERROR(SEARCH("PENDIENTE",#REF!)))</formula>
    </cfRule>
    <cfRule type="containsText" dxfId="3908" priority="11786" operator="containsText" text="PENDIENTE">
      <formula>NOT(ISERROR(SEARCH("PENDIENTE",Y7)))</formula>
    </cfRule>
    <cfRule type="containsText" dxfId="3907" priority="11787" operator="containsText" text="PRIORIDAD">
      <formula>NOT(ISERROR(SEARCH("PRIORIDAD",Y7)))</formula>
    </cfRule>
  </conditionalFormatting>
  <conditionalFormatting sqref="Y8:Z8 AB8:AC8">
    <cfRule type="containsText" dxfId="3906" priority="11833" operator="containsText" text="PENDIENTE">
      <formula>NOT(ISERROR(SEARCH("PENDIENTE",#REF!)))</formula>
    </cfRule>
    <cfRule type="containsText" dxfId="3905" priority="11834" operator="containsText" text="PENDIENTE">
      <formula>NOT(ISERROR(SEARCH("PENDIENTE",Y8)))</formula>
    </cfRule>
    <cfRule type="containsText" dxfId="3904" priority="11835" operator="containsText" text="PRIORIDAD">
      <formula>NOT(ISERROR(SEARCH("PRIORIDAD",Y8)))</formula>
    </cfRule>
  </conditionalFormatting>
  <conditionalFormatting sqref="Y9:Z17 AB9:AC17">
    <cfRule type="containsText" dxfId="3903" priority="4407" operator="containsText" text="ENTREGADO">
      <formula>NOT(ISERROR(SEARCH("ENTREGADO",Y9)))</formula>
    </cfRule>
    <cfRule type="containsText" dxfId="3902" priority="4415" operator="containsText" text="ENTREGADO">
      <formula>NOT(ISERROR(SEARCH("ENTREGADO",#REF!)))</formula>
    </cfRule>
  </conditionalFormatting>
  <conditionalFormatting sqref="Y18:Z18 AB18:AC18">
    <cfRule type="containsText" dxfId="3901" priority="8544" operator="containsText" text="PENDIENTE">
      <formula>NOT(ISERROR(SEARCH("PENDIENTE",#REF!)))</formula>
    </cfRule>
    <cfRule type="containsText" dxfId="3900" priority="8545" operator="containsText" text="PENDIENTE">
      <formula>NOT(ISERROR(SEARCH("PENDIENTE",Y18)))</formula>
    </cfRule>
    <cfRule type="containsText" dxfId="3899" priority="8546" operator="containsText" text="PRIORIDAD">
      <formula>NOT(ISERROR(SEARCH("PRIORIDAD",Y18)))</formula>
    </cfRule>
  </conditionalFormatting>
  <conditionalFormatting sqref="Y18:Z22 AB18:AC22">
    <cfRule type="containsText" dxfId="3898" priority="8524" operator="containsText" text="ENTREGADO">
      <formula>NOT(ISERROR(SEARCH("ENTREGADO",Y18)))</formula>
    </cfRule>
  </conditionalFormatting>
  <conditionalFormatting sqref="Y18:Z26 AB18:AC26">
    <cfRule type="containsText" dxfId="3897" priority="4485" operator="containsText" text="ENTREGADO">
      <formula>NOT(ISERROR(SEARCH("ENTREGADO",Y18)))</formula>
    </cfRule>
  </conditionalFormatting>
  <conditionalFormatting sqref="Y19:Z19 AB19:AC19">
    <cfRule type="containsText" dxfId="3896" priority="11753" operator="containsText" text="PENDIENTE">
      <formula>NOT(ISERROR(SEARCH("PENDIENTE",#REF!)))</formula>
    </cfRule>
    <cfRule type="containsText" dxfId="3895" priority="11754" operator="containsText" text="PENDIENTE">
      <formula>NOT(ISERROR(SEARCH("PENDIENTE",Y19)))</formula>
    </cfRule>
    <cfRule type="containsText" dxfId="3894" priority="11755" operator="containsText" text="PRIORIDAD">
      <formula>NOT(ISERROR(SEARCH("PRIORIDAD",Y19)))</formula>
    </cfRule>
  </conditionalFormatting>
  <conditionalFormatting sqref="Y20:Z20 AB20:AC20">
    <cfRule type="containsText" dxfId="3893" priority="11721" operator="containsText" text="PENDIENTE">
      <formula>NOT(ISERROR(SEARCH("PENDIENTE",#REF!)))</formula>
    </cfRule>
    <cfRule type="containsText" dxfId="3892" priority="11722" operator="containsText" text="PENDIENTE">
      <formula>NOT(ISERROR(SEARCH("PENDIENTE",Y20)))</formula>
    </cfRule>
    <cfRule type="containsText" dxfId="3891" priority="11723" operator="containsText" text="PRIORIDAD">
      <formula>NOT(ISERROR(SEARCH("PRIORIDAD",Y20)))</formula>
    </cfRule>
  </conditionalFormatting>
  <conditionalFormatting sqref="Y21:Z21 AB21:AC21">
    <cfRule type="containsText" dxfId="3890" priority="10871" operator="containsText" text="PENDIENTE">
      <formula>NOT(ISERROR(SEARCH("PENDIENTE",#REF!)))</formula>
    </cfRule>
    <cfRule type="containsText" dxfId="3889" priority="10872" operator="containsText" text="PENDIENTE">
      <formula>NOT(ISERROR(SEARCH("PENDIENTE",Y21)))</formula>
    </cfRule>
    <cfRule type="containsText" dxfId="3888" priority="10873" operator="containsText" text="PRIORIDAD">
      <formula>NOT(ISERROR(SEARCH("PRIORIDAD",Y21)))</formula>
    </cfRule>
  </conditionalFormatting>
  <conditionalFormatting sqref="Y22:Z22 AB22:AC22">
    <cfRule type="containsText" dxfId="3887" priority="8945" operator="containsText" text="PENDIENTE">
      <formula>NOT(ISERROR(SEARCH("PENDIENTE",#REF!)))</formula>
    </cfRule>
    <cfRule type="containsText" dxfId="3886" priority="8946" operator="containsText" text="PENDIENTE">
      <formula>NOT(ISERROR(SEARCH("PENDIENTE",Y22)))</formula>
    </cfRule>
    <cfRule type="containsText" dxfId="3885" priority="8947" operator="containsText" text="PRIORIDAD">
      <formula>NOT(ISERROR(SEARCH("PRIORIDAD",Y22)))</formula>
    </cfRule>
  </conditionalFormatting>
  <conditionalFormatting sqref="Y23:Z23 AB23:AC23">
    <cfRule type="containsText" dxfId="3884" priority="5081" operator="containsText" text="ENTREGADO">
      <formula>NOT(ISERROR(SEARCH("ENTREGADO",#REF!)))</formula>
    </cfRule>
  </conditionalFormatting>
  <conditionalFormatting sqref="Y24:Z26 AB24:AC26">
    <cfRule type="containsText" dxfId="3883" priority="4493" operator="containsText" text="ENTREGADO">
      <formula>NOT(ISERROR(SEARCH("ENTREGADO",#REF!)))</formula>
    </cfRule>
  </conditionalFormatting>
  <conditionalFormatting sqref="Y27:Z27">
    <cfRule type="containsText" dxfId="3882" priority="10281" operator="containsText" text="PENDIENTE">
      <formula>NOT(ISERROR(SEARCH("PENDIENTE",#REF!)))</formula>
    </cfRule>
    <cfRule type="containsText" dxfId="3881" priority="10282" operator="containsText" text="PENDIENTE">
      <formula>NOT(ISERROR(SEARCH("PENDIENTE",Y27)))</formula>
    </cfRule>
    <cfRule type="containsText" dxfId="3880" priority="10283" operator="containsText" text="ENTREGADO">
      <formula>NOT(ISERROR(SEARCH("ENTREGADO",Y27)))</formula>
    </cfRule>
    <cfRule type="containsText" dxfId="3879" priority="10284" operator="containsText" text="PRIORIDAD">
      <formula>NOT(ISERROR(SEARCH("PRIORIDAD",Y27)))</formula>
    </cfRule>
    <cfRule type="containsText" dxfId="3878" priority="10285" operator="containsText" text="ENTREGADO">
      <formula>NOT(ISERROR(SEARCH("ENTREGADO",Y27)))</formula>
    </cfRule>
    <cfRule type="containsText" dxfId="3877" priority="10286" operator="containsText" text="ENTREGADO">
      <formula>NOT(ISERROR(SEARCH("ENTREGADO",#REF!)))</formula>
    </cfRule>
    <cfRule type="containsText" dxfId="3876" priority="10287" operator="containsText" text="ENTREGADO">
      <formula>NOT(ISERROR(SEARCH("ENTREGADO",Y27)))</formula>
    </cfRule>
    <cfRule type="containsText" dxfId="3875" priority="10288" operator="containsText" text="PENDIENTE">
      <formula>NOT(ISERROR(SEARCH("PENDIENTE",#REF!)))</formula>
    </cfRule>
    <cfRule type="containsText" dxfId="3874" priority="10289" operator="containsText" text="PENDIENTE">
      <formula>NOT(ISERROR(SEARCH("PENDIENTE",Y27)))</formula>
    </cfRule>
    <cfRule type="containsText" dxfId="3873" priority="10290" operator="containsText" text="ENTREGADO">
      <formula>NOT(ISERROR(SEARCH("ENTREGADO",Y27)))</formula>
    </cfRule>
    <cfRule type="containsText" dxfId="3872" priority="10291" operator="containsText" text="ENTREGADO">
      <formula>NOT(ISERROR(SEARCH("ENTREGADO",#REF!)))</formula>
    </cfRule>
    <cfRule type="containsText" dxfId="3871" priority="10292" operator="containsText" text="ENTREGADO">
      <formula>NOT(ISERROR(SEARCH("ENTREGADO",#REF!)))</formula>
    </cfRule>
    <cfRule type="containsText" dxfId="3870" priority="10293" operator="containsText" text="ENTREGADO">
      <formula>NOT(ISERROR(SEARCH("ENTREGADO",Y27)))</formula>
    </cfRule>
    <cfRule type="containsText" dxfId="3869" priority="10294" operator="containsText" text="PENDIENTE">
      <formula>NOT(ISERROR(SEARCH("PENDIENTE",Y27)))</formula>
    </cfRule>
    <cfRule type="containsText" dxfId="3868" priority="10295" operator="containsText" text="ENTREGADO">
      <formula>NOT(ISERROR(SEARCH("ENTREGADO",Y27)))</formula>
    </cfRule>
    <cfRule type="containsText" dxfId="3867" priority="10296" operator="containsText" text="PENDIENTE">
      <formula>NOT(ISERROR(SEARCH("PENDIENTE",#REF!)))</formula>
    </cfRule>
    <cfRule type="containsText" dxfId="3866" priority="10297" operator="containsText" text="PRIORIDAD">
      <formula>NOT(ISERROR(SEARCH("PRIORIDAD",Y27)))</formula>
    </cfRule>
    <cfRule type="containsText" dxfId="3865" priority="10298" operator="containsText" text="ENTREGADO">
      <formula>NOT(ISERROR(SEARCH("ENTREGADO",Y27)))</formula>
    </cfRule>
    <cfRule type="containsText" dxfId="3864" priority="10299" operator="containsText" text="ENTREGADO">
      <formula>NOT(ISERROR(SEARCH("ENTREGADO",Y27)))</formula>
    </cfRule>
    <cfRule type="containsText" dxfId="3863" priority="10300" operator="containsText" text="PENDIENTE">
      <formula>NOT(ISERROR(SEARCH("PENDIENTE",Y27)))</formula>
    </cfRule>
    <cfRule type="containsText" dxfId="3862" priority="10301" operator="containsText" text="ENTREGADO">
      <formula>NOT(ISERROR(SEARCH("ENTREGADO",Y27)))</formula>
    </cfRule>
    <cfRule type="containsText" dxfId="3861" priority="10302" operator="containsText" text="ENTREGADO">
      <formula>NOT(ISERROR(SEARCH("ENTREGADO",Y27)))</formula>
    </cfRule>
    <cfRule type="containsText" dxfId="3860" priority="10303" operator="containsText" text="PENDIENTE">
      <formula>NOT(ISERROR(SEARCH("PENDIENTE",#REF!)))</formula>
    </cfRule>
    <cfRule type="containsText" dxfId="3859" priority="10304" operator="containsText" text="PENDIENTE">
      <formula>NOT(ISERROR(SEARCH("PENDIENTE",Y27)))</formula>
    </cfRule>
    <cfRule type="containsText" dxfId="3858" priority="10305" operator="containsText" text="ENTREGADO">
      <formula>NOT(ISERROR(SEARCH("ENTREGADO",Y27)))</formula>
    </cfRule>
    <cfRule type="containsText" dxfId="3857" priority="10306" operator="containsText" text="PRIORIDAD">
      <formula>NOT(ISERROR(SEARCH("PRIORIDAD",Y27)))</formula>
    </cfRule>
    <cfRule type="containsText" dxfId="3856" priority="10307" operator="containsText" text="ENTREGADO">
      <formula>NOT(ISERROR(SEARCH("ENTREGADO",Y27)))</formula>
    </cfRule>
    <cfRule type="containsText" dxfId="3855" priority="10308" operator="containsText" text="ENTREGADO">
      <formula>NOT(ISERROR(SEARCH("ENTREGADO",#REF!)))</formula>
    </cfRule>
    <cfRule type="containsText" dxfId="3854" priority="10309" operator="containsText" text="ENTREGADO">
      <formula>NOT(ISERROR(SEARCH("ENTREGADO",Y27)))</formula>
    </cfRule>
    <cfRule type="containsText" dxfId="3853" priority="10310" operator="containsText" text="PENDIENTE">
      <formula>NOT(ISERROR(SEARCH("PENDIENTE",#REF!)))</formula>
    </cfRule>
    <cfRule type="containsText" dxfId="3852" priority="10311" operator="containsText" text="PENDIENTE">
      <formula>NOT(ISERROR(SEARCH("PENDIENTE",Y27)))</formula>
    </cfRule>
    <cfRule type="containsText" dxfId="3851" priority="10312" operator="containsText" text="ENTREGADO">
      <formula>NOT(ISERROR(SEARCH("ENTREGADO",Y27)))</formula>
    </cfRule>
    <cfRule type="containsText" dxfId="3850" priority="10313" operator="containsText" text="ENTREGADO">
      <formula>NOT(ISERROR(SEARCH("ENTREGADO",#REF!)))</formula>
    </cfRule>
    <cfRule type="containsText" dxfId="3849" priority="10314" operator="containsText" text="ENTREGADO">
      <formula>NOT(ISERROR(SEARCH("ENTREGADO",Y27)))</formula>
    </cfRule>
    <cfRule type="containsText" dxfId="3848" priority="10315" operator="containsText" text="PENDIENTE">
      <formula>NOT(ISERROR(SEARCH("PENDIENTE",Y27)))</formula>
    </cfRule>
    <cfRule type="containsText" dxfId="3847" priority="10316" operator="containsText" text="PENDIENTE">
      <formula>NOT(ISERROR(SEARCH("PENDIENTE",#REF!)))</formula>
    </cfRule>
    <cfRule type="containsText" dxfId="3846" priority="10317" operator="containsText" text="ENTREGADO">
      <formula>NOT(ISERROR(SEARCH("ENTREGADO",Y27)))</formula>
    </cfRule>
    <cfRule type="containsText" dxfId="3845" priority="10318" operator="containsText" text="PRIORIDAD">
      <formula>NOT(ISERROR(SEARCH("PRIORIDAD",Y27)))</formula>
    </cfRule>
    <cfRule type="containsText" dxfId="3844" priority="10319" operator="containsText" text="ENTREGADO">
      <formula>NOT(ISERROR(SEARCH("ENTREGADO",Y27)))</formula>
    </cfRule>
    <cfRule type="containsText" dxfId="3843" priority="10320" operator="containsText" text="ENTREGADO">
      <formula>NOT(ISERROR(SEARCH("ENTREGADO",#REF!)))</formula>
    </cfRule>
    <cfRule type="containsText" dxfId="3842" priority="10321" operator="containsText" text="ENTREGADO">
      <formula>NOT(ISERROR(SEARCH("ENTREGADO",Y27)))</formula>
    </cfRule>
    <cfRule type="containsText" dxfId="3841" priority="10322" operator="containsText" text="PENDIENTE">
      <formula>NOT(ISERROR(SEARCH("PENDIENTE",#REF!)))</formula>
    </cfRule>
    <cfRule type="containsText" dxfId="3840" priority="10323" operator="containsText" text="PENDIENTE">
      <formula>NOT(ISERROR(SEARCH("PENDIENTE",Y27)))</formula>
    </cfRule>
    <cfRule type="containsText" dxfId="3839" priority="10324" operator="containsText" text="ENTREGADO">
      <formula>NOT(ISERROR(SEARCH("ENTREGADO",Y27)))</formula>
    </cfRule>
    <cfRule type="containsText" dxfId="3838" priority="10325" operator="containsText" text="ENTREGADO">
      <formula>NOT(ISERROR(SEARCH("ENTREGADO",#REF!)))</formula>
    </cfRule>
  </conditionalFormatting>
  <conditionalFormatting sqref="Y27:Z29 AB28:AC29">
    <cfRule type="containsText" dxfId="3837" priority="18733" operator="containsText" text="ENTREGADO">
      <formula>NOT(ISERROR(SEARCH("ENTREGADO",Y27)))</formula>
    </cfRule>
  </conditionalFormatting>
  <conditionalFormatting sqref="Y28:Z28 AB28:AC28">
    <cfRule type="containsText" dxfId="3836" priority="21013" operator="containsText" text="PENDIENTE">
      <formula>NOT(ISERROR(SEARCH("PENDIENTE",#REF!)))</formula>
    </cfRule>
    <cfRule type="containsText" dxfId="3835" priority="21015" operator="containsText" text="ENTREGADO">
      <formula>NOT(ISERROR(SEARCH("ENTREGADO",Y28)))</formula>
    </cfRule>
    <cfRule type="containsText" dxfId="3834" priority="21016" operator="containsText" text="PRIORIDAD">
      <formula>NOT(ISERROR(SEARCH("PRIORIDAD",Y28)))</formula>
    </cfRule>
    <cfRule type="containsText" dxfId="3833" priority="21017" operator="containsText" text="ENTREGADO">
      <formula>NOT(ISERROR(SEARCH("ENTREGADO",Y28)))</formula>
    </cfRule>
    <cfRule type="containsText" dxfId="3832" priority="21018" operator="containsText" text="ENTREGADO">
      <formula>NOT(ISERROR(SEARCH("ENTREGADO",#REF!)))</formula>
    </cfRule>
    <cfRule type="containsText" dxfId="3831" priority="21019" operator="containsText" text="ENTREGADO">
      <formula>NOT(ISERROR(SEARCH("ENTREGADO",Y28)))</formula>
    </cfRule>
    <cfRule type="containsText" dxfId="3830" priority="21020" operator="containsText" text="PENDIENTE">
      <formula>NOT(ISERROR(SEARCH("PENDIENTE",#REF!)))</formula>
    </cfRule>
    <cfRule type="containsText" dxfId="3829" priority="21021" operator="containsText" text="PENDIENTE">
      <formula>NOT(ISERROR(SEARCH("PENDIENTE",Y28)))</formula>
    </cfRule>
    <cfRule type="containsText" dxfId="3828" priority="21022" operator="containsText" text="ENTREGADO">
      <formula>NOT(ISERROR(SEARCH("ENTREGADO",Y28)))</formula>
    </cfRule>
    <cfRule type="containsText" dxfId="3827" priority="21023" operator="containsText" text="ENTREGADO">
      <formula>NOT(ISERROR(SEARCH("ENTREGADO",#REF!)))</formula>
    </cfRule>
    <cfRule type="containsText" dxfId="3826" priority="21024" operator="containsText" text="ENTREGADO">
      <formula>NOT(ISERROR(SEARCH("ENTREGADO",#REF!)))</formula>
    </cfRule>
    <cfRule type="containsText" dxfId="3825" priority="21025" operator="containsText" text="ENTREGADO">
      <formula>NOT(ISERROR(SEARCH("ENTREGADO",Y28)))</formula>
    </cfRule>
    <cfRule type="containsText" dxfId="3824" priority="21026" operator="containsText" text="PENDIENTE">
      <formula>NOT(ISERROR(SEARCH("PENDIENTE",Y28)))</formula>
    </cfRule>
    <cfRule type="containsText" dxfId="3823" priority="21027" operator="containsText" text="ENTREGADO">
      <formula>NOT(ISERROR(SEARCH("ENTREGADO",Y28)))</formula>
    </cfRule>
    <cfRule type="containsText" dxfId="3822" priority="21028" operator="containsText" text="PENDIENTE">
      <formula>NOT(ISERROR(SEARCH("PENDIENTE",#REF!)))</formula>
    </cfRule>
    <cfRule type="containsText" dxfId="3821" priority="21029" operator="containsText" text="PRIORIDAD">
      <formula>NOT(ISERROR(SEARCH("PRIORIDAD",Y28)))</formula>
    </cfRule>
    <cfRule type="containsText" dxfId="3820" priority="21030" operator="containsText" text="ENTREGADO">
      <formula>NOT(ISERROR(SEARCH("ENTREGADO",Y28)))</formula>
    </cfRule>
    <cfRule type="containsText" dxfId="3819" priority="21031" operator="containsText" text="ENTREGADO">
      <formula>NOT(ISERROR(SEARCH("ENTREGADO",Y28)))</formula>
    </cfRule>
    <cfRule type="containsText" dxfId="3818" priority="21032" operator="containsText" text="PENDIENTE">
      <formula>NOT(ISERROR(SEARCH("PENDIENTE",Y28)))</formula>
    </cfRule>
    <cfRule type="containsText" dxfId="3817" priority="21033" operator="containsText" text="ENTREGADO">
      <formula>NOT(ISERROR(SEARCH("ENTREGADO",Y28)))</formula>
    </cfRule>
    <cfRule type="containsText" dxfId="3816" priority="21034" operator="containsText" text="ENTREGADO">
      <formula>NOT(ISERROR(SEARCH("ENTREGADO",Y28)))</formula>
    </cfRule>
    <cfRule type="containsText" dxfId="3815" priority="21035" operator="containsText" text="PENDIENTE">
      <formula>NOT(ISERROR(SEARCH("PENDIENTE",#REF!)))</formula>
    </cfRule>
    <cfRule type="containsText" dxfId="3814" priority="21036" operator="containsText" text="PENDIENTE">
      <formula>NOT(ISERROR(SEARCH("PENDIENTE",Y28)))</formula>
    </cfRule>
    <cfRule type="containsText" dxfId="3813" priority="21037" operator="containsText" text="ENTREGADO">
      <formula>NOT(ISERROR(SEARCH("ENTREGADO",Y28)))</formula>
    </cfRule>
    <cfRule type="containsText" dxfId="3812" priority="21038" operator="containsText" text="PRIORIDAD">
      <formula>NOT(ISERROR(SEARCH("PRIORIDAD",Y28)))</formula>
    </cfRule>
    <cfRule type="containsText" dxfId="3811" priority="21039" operator="containsText" text="ENTREGADO">
      <formula>NOT(ISERROR(SEARCH("ENTREGADO",Y28)))</formula>
    </cfRule>
    <cfRule type="containsText" dxfId="3810" priority="21040" operator="containsText" text="ENTREGADO">
      <formula>NOT(ISERROR(SEARCH("ENTREGADO",#REF!)))</formula>
    </cfRule>
    <cfRule type="containsText" dxfId="3809" priority="21041" operator="containsText" text="ENTREGADO">
      <formula>NOT(ISERROR(SEARCH("ENTREGADO",Y28)))</formula>
    </cfRule>
    <cfRule type="containsText" dxfId="3808" priority="21042" operator="containsText" text="PENDIENTE">
      <formula>NOT(ISERROR(SEARCH("PENDIENTE",#REF!)))</formula>
    </cfRule>
    <cfRule type="containsText" dxfId="3807" priority="21043" operator="containsText" text="PENDIENTE">
      <formula>NOT(ISERROR(SEARCH("PENDIENTE",Y28)))</formula>
    </cfRule>
    <cfRule type="containsText" dxfId="3806" priority="21044" operator="containsText" text="ENTREGADO">
      <formula>NOT(ISERROR(SEARCH("ENTREGADO",Y28)))</formula>
    </cfRule>
    <cfRule type="containsText" dxfId="3805" priority="21045" operator="containsText" text="ENTREGADO">
      <formula>NOT(ISERROR(SEARCH("ENTREGADO",#REF!)))</formula>
    </cfRule>
    <cfRule type="containsText" dxfId="3804" priority="21067" operator="containsText" text="PENDIENTE">
      <formula>NOT(ISERROR(SEARCH("PENDIENTE",Y28)))</formula>
    </cfRule>
    <cfRule type="containsText" dxfId="3803" priority="21068" operator="containsText" text="PENDIENTE">
      <formula>NOT(ISERROR(SEARCH("PENDIENTE",#REF!)))</formula>
    </cfRule>
    <cfRule type="containsText" dxfId="3802" priority="21069" operator="containsText" text="ENTREGADO">
      <formula>NOT(ISERROR(SEARCH("ENTREGADO",Y28)))</formula>
    </cfRule>
    <cfRule type="containsText" dxfId="3801" priority="21070" operator="containsText" text="PRIORIDAD">
      <formula>NOT(ISERROR(SEARCH("PRIORIDAD",Y28)))</formula>
    </cfRule>
    <cfRule type="containsText" dxfId="3800" priority="21071" operator="containsText" text="ENTREGADO">
      <formula>NOT(ISERROR(SEARCH("ENTREGADO",Y28)))</formula>
    </cfRule>
    <cfRule type="containsText" dxfId="3799" priority="21073" operator="containsText" text="ENTREGADO">
      <formula>NOT(ISERROR(SEARCH("ENTREGADO",Y28)))</formula>
    </cfRule>
    <cfRule type="containsText" dxfId="3798" priority="21074" operator="containsText" text="PENDIENTE">
      <formula>NOT(ISERROR(SEARCH("PENDIENTE",#REF!)))</formula>
    </cfRule>
    <cfRule type="containsText" dxfId="3797" priority="21075" operator="containsText" text="PENDIENTE">
      <formula>NOT(ISERROR(SEARCH("PENDIENTE",Y28)))</formula>
    </cfRule>
    <cfRule type="containsText" dxfId="3796" priority="21077" operator="containsText" text="ENTREGADO">
      <formula>NOT(ISERROR(SEARCH("ENTREGADO",#REF!)))</formula>
    </cfRule>
  </conditionalFormatting>
  <conditionalFormatting sqref="Y28:Z28 AB28:AD28">
    <cfRule type="containsText" dxfId="3795" priority="21072" operator="containsText" text="ENTREGADO">
      <formula>NOT(ISERROR(SEARCH("ENTREGADO",#REF!)))</formula>
    </cfRule>
    <cfRule type="containsText" dxfId="3794" priority="21076" operator="containsText" text="ENTREGADO">
      <formula>NOT(ISERROR(SEARCH("ENTREGADO",Y28)))</formula>
    </cfRule>
  </conditionalFormatting>
  <conditionalFormatting sqref="Y28:Z29 AB28:AC29">
    <cfRule type="containsText" dxfId="3793" priority="18735" operator="containsText" text="PENDIENTE">
      <formula>NOT(ISERROR(SEARCH("PENDIENTE",Y28)))</formula>
    </cfRule>
  </conditionalFormatting>
  <conditionalFormatting sqref="Y29:Z29 AB29:AC29">
    <cfRule type="containsText" dxfId="3792" priority="18677" operator="containsText" text="ENTREGADO">
      <formula>NOT(ISERROR(SEARCH("ENTREGADO",Y29)))</formula>
    </cfRule>
    <cfRule type="containsText" dxfId="3791" priority="18678" operator="containsText" text="ENTREGADO">
      <formula>NOT(ISERROR(SEARCH("ENTREGADO",#REF!)))</formula>
    </cfRule>
    <cfRule type="containsText" dxfId="3790" priority="18679" operator="containsText" text="ENTREGADO">
      <formula>NOT(ISERROR(SEARCH("ENTREGADO",Y29)))</formula>
    </cfRule>
    <cfRule type="containsText" dxfId="3789" priority="18680" operator="containsText" text="PENDIENTE">
      <formula>NOT(ISERROR(SEARCH("PENDIENTE",#REF!)))</formula>
    </cfRule>
    <cfRule type="containsText" dxfId="3788" priority="18681" operator="containsText" text="PENDIENTE">
      <formula>NOT(ISERROR(SEARCH("PENDIENTE",Y29)))</formula>
    </cfRule>
    <cfRule type="containsText" dxfId="3787" priority="18682" operator="containsText" text="ENTREGADO">
      <formula>NOT(ISERROR(SEARCH("ENTREGADO",Y29)))</formula>
    </cfRule>
    <cfRule type="containsText" dxfId="3786" priority="18683" operator="containsText" text="ENTREGADO">
      <formula>NOT(ISERROR(SEARCH("ENTREGADO",#REF!)))</formula>
    </cfRule>
    <cfRule type="containsText" dxfId="3785" priority="18684" operator="containsText" text="ENTREGADO">
      <formula>NOT(ISERROR(SEARCH("ENTREGADO",#REF!)))</formula>
    </cfRule>
    <cfRule type="containsText" dxfId="3784" priority="18685" operator="containsText" text="ENTREGADO">
      <formula>NOT(ISERROR(SEARCH("ENTREGADO",Y29)))</formula>
    </cfRule>
    <cfRule type="containsText" dxfId="3783" priority="18686" operator="containsText" text="PENDIENTE">
      <formula>NOT(ISERROR(SEARCH("PENDIENTE",Y29)))</formula>
    </cfRule>
    <cfRule type="containsText" dxfId="3782" priority="18687" operator="containsText" text="ENTREGADO">
      <formula>NOT(ISERROR(SEARCH("ENTREGADO",Y29)))</formula>
    </cfRule>
    <cfRule type="containsText" dxfId="3781" priority="18688" operator="containsText" text="PENDIENTE">
      <formula>NOT(ISERROR(SEARCH("PENDIENTE",#REF!)))</formula>
    </cfRule>
    <cfRule type="containsText" dxfId="3780" priority="18689" operator="containsText" text="PRIORIDAD">
      <formula>NOT(ISERROR(SEARCH("PRIORIDAD",Y29)))</formula>
    </cfRule>
    <cfRule type="containsText" dxfId="3779" priority="18690" operator="containsText" text="ENTREGADO">
      <formula>NOT(ISERROR(SEARCH("ENTREGADO",Y29)))</formula>
    </cfRule>
    <cfRule type="containsText" dxfId="3778" priority="18691" operator="containsText" text="ENTREGADO">
      <formula>NOT(ISERROR(SEARCH("ENTREGADO",Y29)))</formula>
    </cfRule>
    <cfRule type="containsText" dxfId="3777" priority="18692" operator="containsText" text="PENDIENTE">
      <formula>NOT(ISERROR(SEARCH("PENDIENTE",Y29)))</formula>
    </cfRule>
    <cfRule type="containsText" dxfId="3776" priority="18693" operator="containsText" text="ENTREGADO">
      <formula>NOT(ISERROR(SEARCH("ENTREGADO",Y29)))</formula>
    </cfRule>
    <cfRule type="containsText" dxfId="3775" priority="18694" operator="containsText" text="ENTREGADO">
      <formula>NOT(ISERROR(SEARCH("ENTREGADO",Y29)))</formula>
    </cfRule>
    <cfRule type="containsText" dxfId="3774" priority="18695" operator="containsText" text="PENDIENTE">
      <formula>NOT(ISERROR(SEARCH("PENDIENTE",#REF!)))</formula>
    </cfRule>
    <cfRule type="containsText" dxfId="3773" priority="18696" operator="containsText" text="PENDIENTE">
      <formula>NOT(ISERROR(SEARCH("PENDIENTE",Y29)))</formula>
    </cfRule>
    <cfRule type="containsText" dxfId="3772" priority="18697" operator="containsText" text="ENTREGADO">
      <formula>NOT(ISERROR(SEARCH("ENTREGADO",Y29)))</formula>
    </cfRule>
    <cfRule type="containsText" dxfId="3771" priority="18698" operator="containsText" text="PRIORIDAD">
      <formula>NOT(ISERROR(SEARCH("PRIORIDAD",Y29)))</formula>
    </cfRule>
    <cfRule type="containsText" dxfId="3770" priority="18699" operator="containsText" text="ENTREGADO">
      <formula>NOT(ISERROR(SEARCH("ENTREGADO",Y29)))</formula>
    </cfRule>
    <cfRule type="containsText" dxfId="3769" priority="18700" operator="containsText" text="ENTREGADO">
      <formula>NOT(ISERROR(SEARCH("ENTREGADO",#REF!)))</formula>
    </cfRule>
    <cfRule type="containsText" dxfId="3768" priority="18701" operator="containsText" text="ENTREGADO">
      <formula>NOT(ISERROR(SEARCH("ENTREGADO",Y29)))</formula>
    </cfRule>
    <cfRule type="containsText" dxfId="3767" priority="18702" operator="containsText" text="PENDIENTE">
      <formula>NOT(ISERROR(SEARCH("PENDIENTE",#REF!)))</formula>
    </cfRule>
    <cfRule type="containsText" dxfId="3766" priority="18703" operator="containsText" text="PENDIENTE">
      <formula>NOT(ISERROR(SEARCH("PENDIENTE",Y29)))</formula>
    </cfRule>
    <cfRule type="containsText" dxfId="3765" priority="18704" operator="containsText" text="ENTREGADO">
      <formula>NOT(ISERROR(SEARCH("ENTREGADO",Y29)))</formula>
    </cfRule>
    <cfRule type="containsText" dxfId="3764" priority="18705" operator="containsText" text="ENTREGADO">
      <formula>NOT(ISERROR(SEARCH("ENTREGADO",#REF!)))</formula>
    </cfRule>
    <cfRule type="containsText" dxfId="3763" priority="18727" operator="containsText" text="PENDIENTE">
      <formula>NOT(ISERROR(SEARCH("PENDIENTE",Y29)))</formula>
    </cfRule>
    <cfRule type="containsText" dxfId="3762" priority="18728" operator="containsText" text="PENDIENTE">
      <formula>NOT(ISERROR(SEARCH("PENDIENTE",#REF!)))</formula>
    </cfRule>
    <cfRule type="containsText" dxfId="3761" priority="18729" operator="containsText" text="ENTREGADO">
      <formula>NOT(ISERROR(SEARCH("ENTREGADO",Y29)))</formula>
    </cfRule>
    <cfRule type="containsText" dxfId="3760" priority="18730" operator="containsText" text="PRIORIDAD">
      <formula>NOT(ISERROR(SEARCH("PRIORIDAD",Y29)))</formula>
    </cfRule>
    <cfRule type="containsText" dxfId="3759" priority="18731" operator="containsText" text="ENTREGADO">
      <formula>NOT(ISERROR(SEARCH("ENTREGADO",Y29)))</formula>
    </cfRule>
    <cfRule type="containsText" dxfId="3758" priority="18734" operator="containsText" text="PENDIENTE">
      <formula>NOT(ISERROR(SEARCH("PENDIENTE",#REF!)))</formula>
    </cfRule>
    <cfRule type="containsText" dxfId="3757" priority="18737" operator="containsText" text="ENTREGADO">
      <formula>NOT(ISERROR(SEARCH("ENTREGADO",#REF!)))</formula>
    </cfRule>
  </conditionalFormatting>
  <conditionalFormatting sqref="Y29:Z29 AB29:AD29">
    <cfRule type="containsText" dxfId="3756" priority="18732" operator="containsText" text="ENTREGADO">
      <formula>NOT(ISERROR(SEARCH("ENTREGADO",#REF!)))</formula>
    </cfRule>
    <cfRule type="containsText" dxfId="3755" priority="18736" operator="containsText" text="ENTREGADO">
      <formula>NOT(ISERROR(SEARCH("ENTREGADO",Y29)))</formula>
    </cfRule>
  </conditionalFormatting>
  <conditionalFormatting sqref="Y29:Z30 AB29:AC30">
    <cfRule type="containsText" dxfId="3754" priority="17157" operator="containsText" text="ENTREGADO">
      <formula>NOT(ISERROR(SEARCH("ENTREGADO",Y29)))</formula>
    </cfRule>
    <cfRule type="containsText" dxfId="3753" priority="17158" operator="containsText" text="PENDIENTE">
      <formula>NOT(ISERROR(SEARCH("PENDIENTE",#REF!)))</formula>
    </cfRule>
    <cfRule type="containsText" dxfId="3752" priority="17159" operator="containsText" text="PENDIENTE">
      <formula>NOT(ISERROR(SEARCH("PENDIENTE",Y29)))</formula>
    </cfRule>
  </conditionalFormatting>
  <conditionalFormatting sqref="Y29:Z30 AB30:AD30">
    <cfRule type="containsText" dxfId="3751" priority="17160" operator="containsText" text="ENTREGADO">
      <formula>NOT(ISERROR(SEARCH("ENTREGADO",Y29)))</formula>
    </cfRule>
  </conditionalFormatting>
  <conditionalFormatting sqref="Y30:Z30 AB30:AC30">
    <cfRule type="containsText" dxfId="3750" priority="17099" operator="containsText" text="ENTREGADO">
      <formula>NOT(ISERROR(SEARCH("ENTREGADO",Y30)))</formula>
    </cfRule>
    <cfRule type="containsText" dxfId="3749" priority="17100" operator="containsText" text="PRIORIDAD">
      <formula>NOT(ISERROR(SEARCH("PRIORIDAD",Y30)))</formula>
    </cfRule>
    <cfRule type="containsText" dxfId="3748" priority="17101" operator="containsText" text="ENTREGADO">
      <formula>NOT(ISERROR(SEARCH("ENTREGADO",Y30)))</formula>
    </cfRule>
    <cfRule type="containsText" dxfId="3747" priority="17102" operator="containsText" text="ENTREGADO">
      <formula>NOT(ISERROR(SEARCH("ENTREGADO",#REF!)))</formula>
    </cfRule>
    <cfRule type="containsText" dxfId="3746" priority="17103" operator="containsText" text="ENTREGADO">
      <formula>NOT(ISERROR(SEARCH("ENTREGADO",Y30)))</formula>
    </cfRule>
    <cfRule type="containsText" dxfId="3745" priority="17104" operator="containsText" text="PENDIENTE">
      <formula>NOT(ISERROR(SEARCH("PENDIENTE",#REF!)))</formula>
    </cfRule>
    <cfRule type="containsText" dxfId="3744" priority="17105" operator="containsText" text="PENDIENTE">
      <formula>NOT(ISERROR(SEARCH("PENDIENTE",Y30)))</formula>
    </cfRule>
    <cfRule type="containsText" dxfId="3743" priority="17106" operator="containsText" text="ENTREGADO">
      <formula>NOT(ISERROR(SEARCH("ENTREGADO",Y30)))</formula>
    </cfRule>
    <cfRule type="containsText" dxfId="3742" priority="17107" operator="containsText" text="ENTREGADO">
      <formula>NOT(ISERROR(SEARCH("ENTREGADO",#REF!)))</formula>
    </cfRule>
    <cfRule type="containsText" dxfId="3741" priority="17108" operator="containsText" text="ENTREGADO">
      <formula>NOT(ISERROR(SEARCH("ENTREGADO",#REF!)))</formula>
    </cfRule>
    <cfRule type="containsText" dxfId="3740" priority="17109" operator="containsText" text="ENTREGADO">
      <formula>NOT(ISERROR(SEARCH("ENTREGADO",Y30)))</formula>
    </cfRule>
    <cfRule type="containsText" dxfId="3739" priority="17110" operator="containsText" text="PENDIENTE">
      <formula>NOT(ISERROR(SEARCH("PENDIENTE",Y30)))</formula>
    </cfRule>
    <cfRule type="containsText" dxfId="3738" priority="17111" operator="containsText" text="ENTREGADO">
      <formula>NOT(ISERROR(SEARCH("ENTREGADO",Y30)))</formula>
    </cfRule>
    <cfRule type="containsText" dxfId="3737" priority="17112" operator="containsText" text="PENDIENTE">
      <formula>NOT(ISERROR(SEARCH("PENDIENTE",#REF!)))</formula>
    </cfRule>
    <cfRule type="containsText" dxfId="3736" priority="17113" operator="containsText" text="PRIORIDAD">
      <formula>NOT(ISERROR(SEARCH("PRIORIDAD",Y30)))</formula>
    </cfRule>
    <cfRule type="containsText" dxfId="3735" priority="17114" operator="containsText" text="ENTREGADO">
      <formula>NOT(ISERROR(SEARCH("ENTREGADO",Y30)))</formula>
    </cfRule>
    <cfRule type="containsText" dxfId="3734" priority="17115" operator="containsText" text="ENTREGADO">
      <formula>NOT(ISERROR(SEARCH("ENTREGADO",Y30)))</formula>
    </cfRule>
    <cfRule type="containsText" dxfId="3733" priority="17116" operator="containsText" text="PENDIENTE">
      <formula>NOT(ISERROR(SEARCH("PENDIENTE",Y30)))</formula>
    </cfRule>
    <cfRule type="containsText" dxfId="3732" priority="17117" operator="containsText" text="ENTREGADO">
      <formula>NOT(ISERROR(SEARCH("ENTREGADO",Y30)))</formula>
    </cfRule>
    <cfRule type="containsText" dxfId="3731" priority="17118" operator="containsText" text="ENTREGADO">
      <formula>NOT(ISERROR(SEARCH("ENTREGADO",Y30)))</formula>
    </cfRule>
    <cfRule type="containsText" dxfId="3730" priority="17119" operator="containsText" text="PENDIENTE">
      <formula>NOT(ISERROR(SEARCH("PENDIENTE",#REF!)))</formula>
    </cfRule>
    <cfRule type="containsText" dxfId="3729" priority="17120" operator="containsText" text="PENDIENTE">
      <formula>NOT(ISERROR(SEARCH("PENDIENTE",Y30)))</formula>
    </cfRule>
    <cfRule type="containsText" dxfId="3728" priority="17121" operator="containsText" text="ENTREGADO">
      <formula>NOT(ISERROR(SEARCH("ENTREGADO",Y30)))</formula>
    </cfRule>
    <cfRule type="containsText" dxfId="3727" priority="17122" operator="containsText" text="PRIORIDAD">
      <formula>NOT(ISERROR(SEARCH("PRIORIDAD",Y30)))</formula>
    </cfRule>
    <cfRule type="containsText" dxfId="3726" priority="17123" operator="containsText" text="ENTREGADO">
      <formula>NOT(ISERROR(SEARCH("ENTREGADO",Y30)))</formula>
    </cfRule>
    <cfRule type="containsText" dxfId="3725" priority="17124" operator="containsText" text="ENTREGADO">
      <formula>NOT(ISERROR(SEARCH("ENTREGADO",#REF!)))</formula>
    </cfRule>
    <cfRule type="containsText" dxfId="3724" priority="17125" operator="containsText" text="ENTREGADO">
      <formula>NOT(ISERROR(SEARCH("ENTREGADO",Y30)))</formula>
    </cfRule>
    <cfRule type="containsText" dxfId="3723" priority="17126" operator="containsText" text="PENDIENTE">
      <formula>NOT(ISERROR(SEARCH("PENDIENTE",#REF!)))</formula>
    </cfRule>
    <cfRule type="containsText" dxfId="3722" priority="17127" operator="containsText" text="PENDIENTE">
      <formula>NOT(ISERROR(SEARCH("PENDIENTE",Y30)))</formula>
    </cfRule>
    <cfRule type="containsText" dxfId="3721" priority="17128" operator="containsText" text="ENTREGADO">
      <formula>NOT(ISERROR(SEARCH("ENTREGADO",Y30)))</formula>
    </cfRule>
    <cfRule type="containsText" dxfId="3720" priority="17129" operator="containsText" text="ENTREGADO">
      <formula>NOT(ISERROR(SEARCH("ENTREGADO",#REF!)))</formula>
    </cfRule>
    <cfRule type="containsText" dxfId="3719" priority="17151" operator="containsText" text="PENDIENTE">
      <formula>NOT(ISERROR(SEARCH("PENDIENTE",Y30)))</formula>
    </cfRule>
    <cfRule type="containsText" dxfId="3718" priority="17152" operator="containsText" text="PENDIENTE">
      <formula>NOT(ISERROR(SEARCH("PENDIENTE",#REF!)))</formula>
    </cfRule>
    <cfRule type="containsText" dxfId="3717" priority="17153" operator="containsText" text="ENTREGADO">
      <formula>NOT(ISERROR(SEARCH("ENTREGADO",Y30)))</formula>
    </cfRule>
    <cfRule type="containsText" dxfId="3716" priority="17154" operator="containsText" text="PRIORIDAD">
      <formula>NOT(ISERROR(SEARCH("PRIORIDAD",Y30)))</formula>
    </cfRule>
    <cfRule type="containsText" dxfId="3715" priority="17155" operator="containsText" text="ENTREGADO">
      <formula>NOT(ISERROR(SEARCH("ENTREGADO",Y30)))</formula>
    </cfRule>
    <cfRule type="containsText" dxfId="3714" priority="17161" operator="containsText" text="ENTREGADO">
      <formula>NOT(ISERROR(SEARCH("ENTREGADO",#REF!)))</formula>
    </cfRule>
  </conditionalFormatting>
  <conditionalFormatting sqref="Y30:Z30 AB30:AD30">
    <cfRule type="containsText" dxfId="3713" priority="17156" operator="containsText" text="ENTREGADO">
      <formula>NOT(ISERROR(SEARCH("ENTREGADO",#REF!)))</formula>
    </cfRule>
  </conditionalFormatting>
  <conditionalFormatting sqref="Y30:Z32 AB30:AC32">
    <cfRule type="containsText" dxfId="3712" priority="15624" operator="containsText" text="ENTREGADO">
      <formula>NOT(ISERROR(SEARCH("ENTREGADO",Y30)))</formula>
    </cfRule>
    <cfRule type="containsText" dxfId="3711" priority="15625" operator="containsText" text="PENDIENTE">
      <formula>NOT(ISERROR(SEARCH("PENDIENTE",#REF!)))</formula>
    </cfRule>
    <cfRule type="containsText" dxfId="3710" priority="15629" operator="containsText" text="PENDIENTE">
      <formula>NOT(ISERROR(SEARCH("PENDIENTE",Y30)))</formula>
    </cfRule>
  </conditionalFormatting>
  <conditionalFormatting sqref="Y31:Z31 AB31:AC31">
    <cfRule type="containsText" dxfId="3709" priority="15617" operator="containsText" text="ENTREGADO">
      <formula>NOT(ISERROR(SEARCH("ENTREGADO",Y31)))</formula>
    </cfRule>
    <cfRule type="containsText" dxfId="3708" priority="15618" operator="containsText" text="PENDIENTE">
      <formula>NOT(ISERROR(SEARCH("PENDIENTE",#REF!)))</formula>
    </cfRule>
    <cfRule type="containsText" dxfId="3707" priority="15619" operator="containsText" text="PENDIENTE">
      <formula>NOT(ISERROR(SEARCH("PENDIENTE",Y31)))</formula>
    </cfRule>
    <cfRule type="containsText" dxfId="3706" priority="15620" operator="containsText" text="ENTREGADO">
      <formula>NOT(ISERROR(SEARCH("ENTREGADO",Y31)))</formula>
    </cfRule>
    <cfRule type="containsText" dxfId="3705" priority="15622" operator="containsText" text="ENTREGADO">
      <formula>NOT(ISERROR(SEARCH("ENTREGADO",Y31)))</formula>
    </cfRule>
    <cfRule type="containsText" dxfId="3704" priority="15626" operator="containsText" text="PENDIENTE">
      <formula>NOT(ISERROR(SEARCH("PENDIENTE",Y31)))</formula>
    </cfRule>
    <cfRule type="containsText" dxfId="3703" priority="15628" operator="containsText" text="ENTREGADO">
      <formula>NOT(ISERROR(SEARCH("ENTREGADO",#REF!)))</formula>
    </cfRule>
  </conditionalFormatting>
  <conditionalFormatting sqref="Y32:Z32 AB32:AC32">
    <cfRule type="containsText" dxfId="3702" priority="17980" operator="containsText" text="ENTREGADO">
      <formula>NOT(ISERROR(SEARCH("ENTREGADO",Y32)))</formula>
    </cfRule>
    <cfRule type="containsText" dxfId="3701" priority="17981" operator="containsText" text="PRIORIDAD">
      <formula>NOT(ISERROR(SEARCH("PRIORIDAD",Y32)))</formula>
    </cfRule>
    <cfRule type="containsText" dxfId="3700" priority="17982" operator="containsText" text="ENTREGADO">
      <formula>NOT(ISERROR(SEARCH("ENTREGADO",Y32)))</formula>
    </cfRule>
    <cfRule type="containsText" dxfId="3699" priority="17983" operator="containsText" text="ENTREGADO">
      <formula>NOT(ISERROR(SEARCH("ENTREGADO",#REF!)))</formula>
    </cfRule>
    <cfRule type="containsText" dxfId="3698" priority="17984" operator="containsText" text="ENTREGADO">
      <formula>NOT(ISERROR(SEARCH("ENTREGADO",Y32)))</formula>
    </cfRule>
    <cfRule type="containsText" dxfId="3697" priority="17985" operator="containsText" text="PENDIENTE">
      <formula>NOT(ISERROR(SEARCH("PENDIENTE",#REF!)))</formula>
    </cfRule>
    <cfRule type="containsText" dxfId="3696" priority="17986" operator="containsText" text="PENDIENTE">
      <formula>NOT(ISERROR(SEARCH("PENDIENTE",Y32)))</formula>
    </cfRule>
    <cfRule type="containsText" dxfId="3695" priority="17987" operator="containsText" text="ENTREGADO">
      <formula>NOT(ISERROR(SEARCH("ENTREGADO",Y32)))</formula>
    </cfRule>
    <cfRule type="containsText" dxfId="3694" priority="17988" operator="containsText" text="ENTREGADO">
      <formula>NOT(ISERROR(SEARCH("ENTREGADO",#REF!)))</formula>
    </cfRule>
    <cfRule type="containsText" dxfId="3693" priority="17989" operator="containsText" text="ENTREGADO">
      <formula>NOT(ISERROR(SEARCH("ENTREGADO",#REF!)))</formula>
    </cfRule>
    <cfRule type="containsText" dxfId="3692" priority="17990" operator="containsText" text="ENTREGADO">
      <formula>NOT(ISERROR(SEARCH("ENTREGADO",Y32)))</formula>
    </cfRule>
    <cfRule type="containsText" dxfId="3691" priority="17991" operator="containsText" text="PENDIENTE">
      <formula>NOT(ISERROR(SEARCH("PENDIENTE",Y32)))</formula>
    </cfRule>
    <cfRule type="containsText" dxfId="3690" priority="17992" operator="containsText" text="ENTREGADO">
      <formula>NOT(ISERROR(SEARCH("ENTREGADO",Y32)))</formula>
    </cfRule>
    <cfRule type="containsText" dxfId="3689" priority="17993" operator="containsText" text="PENDIENTE">
      <formula>NOT(ISERROR(SEARCH("PENDIENTE",#REF!)))</formula>
    </cfRule>
    <cfRule type="containsText" dxfId="3688" priority="17994" operator="containsText" text="PRIORIDAD">
      <formula>NOT(ISERROR(SEARCH("PRIORIDAD",Y32)))</formula>
    </cfRule>
    <cfRule type="containsText" dxfId="3687" priority="17995" operator="containsText" text="ENTREGADO">
      <formula>NOT(ISERROR(SEARCH("ENTREGADO",Y32)))</formula>
    </cfRule>
    <cfRule type="containsText" dxfId="3686" priority="17996" operator="containsText" text="ENTREGADO">
      <formula>NOT(ISERROR(SEARCH("ENTREGADO",Y32)))</formula>
    </cfRule>
    <cfRule type="containsText" dxfId="3685" priority="17997" operator="containsText" text="PENDIENTE">
      <formula>NOT(ISERROR(SEARCH("PENDIENTE",Y32)))</formula>
    </cfRule>
    <cfRule type="containsText" dxfId="3684" priority="17998" operator="containsText" text="ENTREGADO">
      <formula>NOT(ISERROR(SEARCH("ENTREGADO",Y32)))</formula>
    </cfRule>
    <cfRule type="containsText" dxfId="3683" priority="17999" operator="containsText" text="ENTREGADO">
      <formula>NOT(ISERROR(SEARCH("ENTREGADO",Y32)))</formula>
    </cfRule>
    <cfRule type="containsText" dxfId="3682" priority="18000" operator="containsText" text="PENDIENTE">
      <formula>NOT(ISERROR(SEARCH("PENDIENTE",#REF!)))</formula>
    </cfRule>
    <cfRule type="containsText" dxfId="3681" priority="18001" operator="containsText" text="PENDIENTE">
      <formula>NOT(ISERROR(SEARCH("PENDIENTE",Y32)))</formula>
    </cfRule>
    <cfRule type="containsText" dxfId="3680" priority="18002" operator="containsText" text="ENTREGADO">
      <formula>NOT(ISERROR(SEARCH("ENTREGADO",Y32)))</formula>
    </cfRule>
    <cfRule type="containsText" dxfId="3679" priority="18003" operator="containsText" text="PRIORIDAD">
      <formula>NOT(ISERROR(SEARCH("PRIORIDAD",Y32)))</formula>
    </cfRule>
    <cfRule type="containsText" dxfId="3678" priority="18004" operator="containsText" text="ENTREGADO">
      <formula>NOT(ISERROR(SEARCH("ENTREGADO",Y32)))</formula>
    </cfRule>
    <cfRule type="containsText" dxfId="3677" priority="18005" operator="containsText" text="ENTREGADO">
      <formula>NOT(ISERROR(SEARCH("ENTREGADO",#REF!)))</formula>
    </cfRule>
    <cfRule type="containsText" dxfId="3676" priority="18006" operator="containsText" text="ENTREGADO">
      <formula>NOT(ISERROR(SEARCH("ENTREGADO",Y32)))</formula>
    </cfRule>
    <cfRule type="containsText" dxfId="3675" priority="18007" operator="containsText" text="PENDIENTE">
      <formula>NOT(ISERROR(SEARCH("PENDIENTE",#REF!)))</formula>
    </cfRule>
    <cfRule type="containsText" dxfId="3674" priority="18008" operator="containsText" text="PENDIENTE">
      <formula>NOT(ISERROR(SEARCH("PENDIENTE",Y32)))</formula>
    </cfRule>
    <cfRule type="containsText" dxfId="3673" priority="18009" operator="containsText" text="ENTREGADO">
      <formula>NOT(ISERROR(SEARCH("ENTREGADO",Y32)))</formula>
    </cfRule>
    <cfRule type="containsText" dxfId="3672" priority="18010" operator="containsText" text="ENTREGADO">
      <formula>NOT(ISERROR(SEARCH("ENTREGADO",#REF!)))</formula>
    </cfRule>
    <cfRule type="containsText" dxfId="3671" priority="18032" operator="containsText" text="PENDIENTE">
      <formula>NOT(ISERROR(SEARCH("PENDIENTE",Y32)))</formula>
    </cfRule>
    <cfRule type="containsText" dxfId="3670" priority="18033" operator="containsText" text="PENDIENTE">
      <formula>NOT(ISERROR(SEARCH("PENDIENTE",#REF!)))</formula>
    </cfRule>
    <cfRule type="containsText" dxfId="3669" priority="18034" operator="containsText" text="ENTREGADO">
      <formula>NOT(ISERROR(SEARCH("ENTREGADO",Y32)))</formula>
    </cfRule>
    <cfRule type="containsText" dxfId="3668" priority="18035" operator="containsText" text="PRIORIDAD">
      <formula>NOT(ISERROR(SEARCH("PRIORIDAD",Y32)))</formula>
    </cfRule>
    <cfRule type="containsText" dxfId="3667" priority="18036" operator="containsText" text="ENTREGADO">
      <formula>NOT(ISERROR(SEARCH("ENTREGADO",Y32)))</formula>
    </cfRule>
    <cfRule type="containsText" dxfId="3666" priority="18038" operator="containsText" text="ENTREGADO">
      <formula>NOT(ISERROR(SEARCH("ENTREGADO",Y32)))</formula>
    </cfRule>
    <cfRule type="containsText" dxfId="3665" priority="18039" operator="containsText" text="PENDIENTE">
      <formula>NOT(ISERROR(SEARCH("PENDIENTE",#REF!)))</formula>
    </cfRule>
    <cfRule type="containsText" dxfId="3664" priority="18040" operator="containsText" text="PENDIENTE">
      <formula>NOT(ISERROR(SEARCH("PENDIENTE",Y32)))</formula>
    </cfRule>
    <cfRule type="containsText" dxfId="3663" priority="18042" operator="containsText" text="ENTREGADO">
      <formula>NOT(ISERROR(SEARCH("ENTREGADO",#REF!)))</formula>
    </cfRule>
  </conditionalFormatting>
  <conditionalFormatting sqref="Y32:Z32 AB32:AD32">
    <cfRule type="containsText" dxfId="3662" priority="18037" operator="containsText" text="ENTREGADO">
      <formula>NOT(ISERROR(SEARCH("ENTREGADO",#REF!)))</formula>
    </cfRule>
    <cfRule type="containsText" dxfId="3661" priority="18041" operator="containsText" text="ENTREGADO">
      <formula>NOT(ISERROR(SEARCH("ENTREGADO",Y32)))</formula>
    </cfRule>
  </conditionalFormatting>
  <conditionalFormatting sqref="Y34:Z34 AB34:AC34">
    <cfRule type="containsText" dxfId="3660" priority="18321" operator="containsText" text="PENDIENTE">
      <formula>NOT(ISERROR(SEARCH("PENDIENTE",#REF!)))</formula>
    </cfRule>
    <cfRule type="containsText" dxfId="3659" priority="18323" operator="containsText" text="ENTREGADO">
      <formula>NOT(ISERROR(SEARCH("ENTREGADO",Y34)))</formula>
    </cfRule>
    <cfRule type="containsText" dxfId="3658" priority="18324" operator="containsText" text="PRIORIDAD">
      <formula>NOT(ISERROR(SEARCH("PRIORIDAD",Y34)))</formula>
    </cfRule>
    <cfRule type="containsText" dxfId="3657" priority="18325" operator="containsText" text="ENTREGADO">
      <formula>NOT(ISERROR(SEARCH("ENTREGADO",Y34)))</formula>
    </cfRule>
    <cfRule type="containsText" dxfId="3656" priority="18326" operator="containsText" text="ENTREGADO">
      <formula>NOT(ISERROR(SEARCH("ENTREGADO",#REF!)))</formula>
    </cfRule>
    <cfRule type="containsText" dxfId="3655" priority="18327" operator="containsText" text="ENTREGADO">
      <formula>NOT(ISERROR(SEARCH("ENTREGADO",Y34)))</formula>
    </cfRule>
    <cfRule type="containsText" dxfId="3654" priority="18328" operator="containsText" text="PENDIENTE">
      <formula>NOT(ISERROR(SEARCH("PENDIENTE",#REF!)))</formula>
    </cfRule>
    <cfRule type="containsText" dxfId="3653" priority="18329" operator="containsText" text="PENDIENTE">
      <formula>NOT(ISERROR(SEARCH("PENDIENTE",Y34)))</formula>
    </cfRule>
    <cfRule type="containsText" dxfId="3652" priority="18330" operator="containsText" text="ENTREGADO">
      <formula>NOT(ISERROR(SEARCH("ENTREGADO",Y34)))</formula>
    </cfRule>
    <cfRule type="containsText" dxfId="3651" priority="18331" operator="containsText" text="ENTREGADO">
      <formula>NOT(ISERROR(SEARCH("ENTREGADO",#REF!)))</formula>
    </cfRule>
    <cfRule type="containsText" dxfId="3650" priority="18332" operator="containsText" text="ENTREGADO">
      <formula>NOT(ISERROR(SEARCH("ENTREGADO",#REF!)))</formula>
    </cfRule>
    <cfRule type="containsText" dxfId="3649" priority="18333" operator="containsText" text="ENTREGADO">
      <formula>NOT(ISERROR(SEARCH("ENTREGADO",Y34)))</formula>
    </cfRule>
    <cfRule type="containsText" dxfId="3648" priority="18334" operator="containsText" text="PENDIENTE">
      <formula>NOT(ISERROR(SEARCH("PENDIENTE",Y34)))</formula>
    </cfRule>
    <cfRule type="containsText" dxfId="3647" priority="18335" operator="containsText" text="ENTREGADO">
      <formula>NOT(ISERROR(SEARCH("ENTREGADO",Y34)))</formula>
    </cfRule>
    <cfRule type="containsText" dxfId="3646" priority="18336" operator="containsText" text="PENDIENTE">
      <formula>NOT(ISERROR(SEARCH("PENDIENTE",#REF!)))</formula>
    </cfRule>
    <cfRule type="containsText" dxfId="3645" priority="18337" operator="containsText" text="PRIORIDAD">
      <formula>NOT(ISERROR(SEARCH("PRIORIDAD",Y34)))</formula>
    </cfRule>
    <cfRule type="containsText" dxfId="3644" priority="18338" operator="containsText" text="ENTREGADO">
      <formula>NOT(ISERROR(SEARCH("ENTREGADO",Y34)))</formula>
    </cfRule>
    <cfRule type="containsText" dxfId="3643" priority="18339" operator="containsText" text="ENTREGADO">
      <formula>NOT(ISERROR(SEARCH("ENTREGADO",Y34)))</formula>
    </cfRule>
    <cfRule type="containsText" dxfId="3642" priority="18340" operator="containsText" text="PENDIENTE">
      <formula>NOT(ISERROR(SEARCH("PENDIENTE",Y34)))</formula>
    </cfRule>
    <cfRule type="containsText" dxfId="3641" priority="18341" operator="containsText" text="ENTREGADO">
      <formula>NOT(ISERROR(SEARCH("ENTREGADO",Y34)))</formula>
    </cfRule>
    <cfRule type="containsText" dxfId="3640" priority="18342" operator="containsText" text="ENTREGADO">
      <formula>NOT(ISERROR(SEARCH("ENTREGADO",Y34)))</formula>
    </cfRule>
    <cfRule type="containsText" dxfId="3639" priority="18343" operator="containsText" text="PENDIENTE">
      <formula>NOT(ISERROR(SEARCH("PENDIENTE",#REF!)))</formula>
    </cfRule>
    <cfRule type="containsText" dxfId="3638" priority="18344" operator="containsText" text="PENDIENTE">
      <formula>NOT(ISERROR(SEARCH("PENDIENTE",Y34)))</formula>
    </cfRule>
    <cfRule type="containsText" dxfId="3637" priority="18345" operator="containsText" text="ENTREGADO">
      <formula>NOT(ISERROR(SEARCH("ENTREGADO",Y34)))</formula>
    </cfRule>
    <cfRule type="containsText" dxfId="3636" priority="18346" operator="containsText" text="PRIORIDAD">
      <formula>NOT(ISERROR(SEARCH("PRIORIDAD",Y34)))</formula>
    </cfRule>
    <cfRule type="containsText" dxfId="3635" priority="18347" operator="containsText" text="ENTREGADO">
      <formula>NOT(ISERROR(SEARCH("ENTREGADO",Y34)))</formula>
    </cfRule>
    <cfRule type="containsText" dxfId="3634" priority="18348" operator="containsText" text="ENTREGADO">
      <formula>NOT(ISERROR(SEARCH("ENTREGADO",#REF!)))</formula>
    </cfRule>
    <cfRule type="containsText" dxfId="3633" priority="18349" operator="containsText" text="ENTREGADO">
      <formula>NOT(ISERROR(SEARCH("ENTREGADO",Y34)))</formula>
    </cfRule>
    <cfRule type="containsText" dxfId="3632" priority="18350" operator="containsText" text="PENDIENTE">
      <formula>NOT(ISERROR(SEARCH("PENDIENTE",#REF!)))</formula>
    </cfRule>
    <cfRule type="containsText" dxfId="3631" priority="18351" operator="containsText" text="PENDIENTE">
      <formula>NOT(ISERROR(SEARCH("PENDIENTE",Y34)))</formula>
    </cfRule>
    <cfRule type="containsText" dxfId="3630" priority="18352" operator="containsText" text="ENTREGADO">
      <formula>NOT(ISERROR(SEARCH("ENTREGADO",Y34)))</formula>
    </cfRule>
    <cfRule type="containsText" dxfId="3629" priority="18353" operator="containsText" text="ENTREGADO">
      <formula>NOT(ISERROR(SEARCH("ENTREGADO",#REF!)))</formula>
    </cfRule>
    <cfRule type="containsText" dxfId="3628" priority="18375" operator="containsText" text="PENDIENTE">
      <formula>NOT(ISERROR(SEARCH("PENDIENTE",Y34)))</formula>
    </cfRule>
    <cfRule type="containsText" dxfId="3627" priority="18376" operator="containsText" text="PENDIENTE">
      <formula>NOT(ISERROR(SEARCH("PENDIENTE",#REF!)))</formula>
    </cfRule>
    <cfRule type="containsText" dxfId="3626" priority="18377" operator="containsText" text="ENTREGADO">
      <formula>NOT(ISERROR(SEARCH("ENTREGADO",Y34)))</formula>
    </cfRule>
    <cfRule type="containsText" dxfId="3625" priority="18378" operator="containsText" text="PRIORIDAD">
      <formula>NOT(ISERROR(SEARCH("PRIORIDAD",Y34)))</formula>
    </cfRule>
    <cfRule type="containsText" dxfId="3624" priority="18379" operator="containsText" text="ENTREGADO">
      <formula>NOT(ISERROR(SEARCH("ENTREGADO",Y34)))</formula>
    </cfRule>
    <cfRule type="containsText" dxfId="3623" priority="18381" operator="containsText" text="ENTREGADO">
      <formula>NOT(ISERROR(SEARCH("ENTREGADO",Y34)))</formula>
    </cfRule>
    <cfRule type="containsText" dxfId="3622" priority="18382" operator="containsText" text="PENDIENTE">
      <formula>NOT(ISERROR(SEARCH("PENDIENTE",#REF!)))</formula>
    </cfRule>
    <cfRule type="containsText" dxfId="3621" priority="18383" operator="containsText" text="PENDIENTE">
      <formula>NOT(ISERROR(SEARCH("PENDIENTE",Y34)))</formula>
    </cfRule>
    <cfRule type="containsText" dxfId="3620" priority="18385" operator="containsText" text="ENTREGADO">
      <formula>NOT(ISERROR(SEARCH("ENTREGADO",#REF!)))</formula>
    </cfRule>
  </conditionalFormatting>
  <conditionalFormatting sqref="Y34:Z34 AB34:AD34">
    <cfRule type="containsText" dxfId="3619" priority="18380" operator="containsText" text="ENTREGADO">
      <formula>NOT(ISERROR(SEARCH("ENTREGADO",#REF!)))</formula>
    </cfRule>
    <cfRule type="containsText" dxfId="3618" priority="18384" operator="containsText" text="ENTREGADO">
      <formula>NOT(ISERROR(SEARCH("ENTREGADO",Y34)))</formula>
    </cfRule>
  </conditionalFormatting>
  <conditionalFormatting sqref="Y34:Z35 AB34:AC35">
    <cfRule type="containsText" dxfId="3617" priority="15478" operator="containsText" text="ENTREGADO">
      <formula>NOT(ISERROR(SEARCH("ENTREGADO",Y34)))</formula>
    </cfRule>
    <cfRule type="containsText" dxfId="3616" priority="15483" operator="containsText" text="PENDIENTE">
      <formula>NOT(ISERROR(SEARCH("PENDIENTE",Y34)))</formula>
    </cfRule>
  </conditionalFormatting>
  <conditionalFormatting sqref="Y35:Z35 AB35:AC35">
    <cfRule type="containsText" dxfId="3615" priority="15472" operator="containsText" text="PENDIENTE">
      <formula>NOT(ISERROR(SEARCH("PENDIENTE",#REF!)))</formula>
    </cfRule>
    <cfRule type="containsText" dxfId="3614" priority="15474" operator="containsText" text="ENTREGADO">
      <formula>NOT(ISERROR(SEARCH("ENTREGADO",Y35)))</formula>
    </cfRule>
    <cfRule type="containsText" dxfId="3613" priority="15476" operator="containsText" text="ENTREGADO">
      <formula>NOT(ISERROR(SEARCH("ENTREGADO",Y35)))</formula>
    </cfRule>
    <cfRule type="containsText" dxfId="3612" priority="15477" operator="containsText" text="ENTREGADO">
      <formula>NOT(ISERROR(SEARCH("ENTREGADO",#REF!)))</formula>
    </cfRule>
    <cfRule type="containsText" dxfId="3611" priority="15479" operator="containsText" text="PENDIENTE">
      <formula>NOT(ISERROR(SEARCH("PENDIENTE",#REF!)))</formula>
    </cfRule>
    <cfRule type="containsText" dxfId="3610" priority="15480" operator="containsText" text="PENDIENTE">
      <formula>NOT(ISERROR(SEARCH("PENDIENTE",Y35)))</formula>
    </cfRule>
  </conditionalFormatting>
  <conditionalFormatting sqref="Y35:Z36 AB35:AC36">
    <cfRule type="containsText" dxfId="3609" priority="15358" operator="containsText" text="ENTREGADO">
      <formula>NOT(ISERROR(SEARCH("ENTREGADO",Y35)))</formula>
    </cfRule>
    <cfRule type="containsText" dxfId="3608" priority="15363" operator="containsText" text="PENDIENTE">
      <formula>NOT(ISERROR(SEARCH("PENDIENTE",Y35)))</formula>
    </cfRule>
  </conditionalFormatting>
  <conditionalFormatting sqref="Y36:Z36 AB36:AC36">
    <cfRule type="containsText" dxfId="3607" priority="15354" operator="containsText" text="ENTREGADO">
      <formula>NOT(ISERROR(SEARCH("ENTREGADO",Y36)))</formula>
    </cfRule>
    <cfRule type="containsText" dxfId="3606" priority="15356" operator="containsText" text="ENTREGADO">
      <formula>NOT(ISERROR(SEARCH("ENTREGADO",Y36)))</formula>
    </cfRule>
    <cfRule type="containsText" dxfId="3605" priority="15359" operator="containsText" text="PENDIENTE">
      <formula>NOT(ISERROR(SEARCH("PENDIENTE",#REF!)))</formula>
    </cfRule>
    <cfRule type="containsText" dxfId="3604" priority="15360" operator="containsText" text="PENDIENTE">
      <formula>NOT(ISERROR(SEARCH("PENDIENTE",Y36)))</formula>
    </cfRule>
    <cfRule type="containsText" dxfId="3603" priority="15362" operator="containsText" text="ENTREGADO">
      <formula>NOT(ISERROR(SEARCH("ENTREGADO",#REF!)))</formula>
    </cfRule>
  </conditionalFormatting>
  <conditionalFormatting sqref="Y36:Z37 AB36:AC37">
    <cfRule type="containsText" dxfId="3602" priority="13939" operator="containsText" text="ENTREGADO">
      <formula>NOT(ISERROR(SEARCH("ENTREGADO",Y36)))</formula>
    </cfRule>
    <cfRule type="containsText" dxfId="3601" priority="13940" operator="containsText" text="PENDIENTE">
      <formula>NOT(ISERROR(SEARCH("PENDIENTE",#REF!)))</formula>
    </cfRule>
    <cfRule type="containsText" dxfId="3600" priority="13944" operator="containsText" text="PENDIENTE">
      <formula>NOT(ISERROR(SEARCH("PENDIENTE",Y36)))</formula>
    </cfRule>
  </conditionalFormatting>
  <conditionalFormatting sqref="Y37:Z37 AB37:AC37">
    <cfRule type="containsText" dxfId="3599" priority="13935" operator="containsText" text="ENTREGADO">
      <formula>NOT(ISERROR(SEARCH("ENTREGADO",Y37)))</formula>
    </cfRule>
    <cfRule type="containsText" dxfId="3598" priority="13937" operator="containsText" text="ENTREGADO">
      <formula>NOT(ISERROR(SEARCH("ENTREGADO",Y37)))</formula>
    </cfRule>
    <cfRule type="containsText" dxfId="3597" priority="13941" operator="containsText" text="PENDIENTE">
      <formula>NOT(ISERROR(SEARCH("PENDIENTE",Y37)))</formula>
    </cfRule>
    <cfRule type="containsText" dxfId="3596" priority="13943" operator="containsText" text="ENTREGADO">
      <formula>NOT(ISERROR(SEARCH("ENTREGADO",#REF!)))</formula>
    </cfRule>
  </conditionalFormatting>
  <conditionalFormatting sqref="Y37:Z38 AB37:AC38">
    <cfRule type="containsText" dxfId="3595" priority="13810" operator="containsText" text="ENTREGADO">
      <formula>NOT(ISERROR(SEARCH("ENTREGADO",Y37)))</formula>
    </cfRule>
    <cfRule type="containsText" dxfId="3594" priority="13811" operator="containsText" text="PENDIENTE">
      <formula>NOT(ISERROR(SEARCH("PENDIENTE",#REF!)))</formula>
    </cfRule>
    <cfRule type="containsText" dxfId="3593" priority="13815" operator="containsText" text="PENDIENTE">
      <formula>NOT(ISERROR(SEARCH("PENDIENTE",Y37)))</formula>
    </cfRule>
  </conditionalFormatting>
  <conditionalFormatting sqref="Y38:Z38 AB38:AC38">
    <cfRule type="containsText" dxfId="3592" priority="13804" operator="containsText" text="PENDIENTE">
      <formula>NOT(ISERROR(SEARCH("PENDIENTE",#REF!)))</formula>
    </cfRule>
    <cfRule type="containsText" dxfId="3591" priority="13806" operator="containsText" text="ENTREGADO">
      <formula>NOT(ISERROR(SEARCH("ENTREGADO",Y38)))</formula>
    </cfRule>
    <cfRule type="containsText" dxfId="3590" priority="13808" operator="containsText" text="ENTREGADO">
      <formula>NOT(ISERROR(SEARCH("ENTREGADO",Y38)))</formula>
    </cfRule>
    <cfRule type="containsText" dxfId="3589" priority="13812" operator="containsText" text="PENDIENTE">
      <formula>NOT(ISERROR(SEARCH("PENDIENTE",Y38)))</formula>
    </cfRule>
    <cfRule type="containsText" dxfId="3588" priority="13814" operator="containsText" text="ENTREGADO">
      <formula>NOT(ISERROR(SEARCH("ENTREGADO",#REF!)))</formula>
    </cfRule>
  </conditionalFormatting>
  <conditionalFormatting sqref="Y38:Z38 AB38:AC38 AB40:AC40 Y40:Z40">
    <cfRule type="containsText" dxfId="3587" priority="5415" operator="containsText" text="ENTREGADO">
      <formula>NOT(ISERROR(SEARCH("ENTREGADO",Y38)))</formula>
    </cfRule>
    <cfRule type="containsText" dxfId="3586" priority="5417" operator="containsText" text="PENDIENTE">
      <formula>NOT(ISERROR(SEARCH("PENDIENTE",Y38)))</formula>
    </cfRule>
  </conditionalFormatting>
  <conditionalFormatting sqref="Y40:Z40 AB40:AC40">
    <cfRule type="containsText" dxfId="3585" priority="5354" operator="containsText" text="ENTREGADO">
      <formula>NOT(ISERROR(SEARCH("ENTREGADO",Y40)))</formula>
    </cfRule>
    <cfRule type="containsText" dxfId="3584" priority="5355" operator="containsText" text="PENDIENTE">
      <formula>NOT(ISERROR(SEARCH("PENDIENTE",#REF!)))</formula>
    </cfRule>
    <cfRule type="containsText" dxfId="3583" priority="5356" operator="containsText" text="PENDIENTE">
      <formula>NOT(ISERROR(SEARCH("PENDIENTE",Y40)))</formula>
    </cfRule>
    <cfRule type="containsText" dxfId="3582" priority="5357" operator="containsText" text="ENTREGADO">
      <formula>NOT(ISERROR(SEARCH("ENTREGADO",Y40)))</formula>
    </cfRule>
    <cfRule type="containsText" dxfId="3581" priority="5358" operator="containsText" text="PRIORIDAD">
      <formula>NOT(ISERROR(SEARCH("PRIORIDAD",Y40)))</formula>
    </cfRule>
    <cfRule type="containsText" dxfId="3580" priority="5359" operator="containsText" text="ENTREGADO">
      <formula>NOT(ISERROR(SEARCH("ENTREGADO",Y40)))</formula>
    </cfRule>
    <cfRule type="containsText" dxfId="3579" priority="5360" operator="containsText" text="ENTREGADO">
      <formula>NOT(ISERROR(SEARCH("ENTREGADO",#REF!)))</formula>
    </cfRule>
    <cfRule type="containsText" dxfId="3578" priority="5361" operator="containsText" text="ENTREGADO">
      <formula>NOT(ISERROR(SEARCH("ENTREGADO",Y40)))</formula>
    </cfRule>
    <cfRule type="containsText" dxfId="3577" priority="5362" operator="containsText" text="PENDIENTE">
      <formula>NOT(ISERROR(SEARCH("PENDIENTE",#REF!)))</formula>
    </cfRule>
    <cfRule type="containsText" dxfId="3576" priority="5363" operator="containsText" text="PENDIENTE">
      <formula>NOT(ISERROR(SEARCH("PENDIENTE",Y40)))</formula>
    </cfRule>
    <cfRule type="containsText" dxfId="3575" priority="5364" operator="containsText" text="ENTREGADO">
      <formula>NOT(ISERROR(SEARCH("ENTREGADO",Y40)))</formula>
    </cfRule>
    <cfRule type="containsText" dxfId="3574" priority="5365" operator="containsText" text="ENTREGADO">
      <formula>NOT(ISERROR(SEARCH("ENTREGADO",#REF!)))</formula>
    </cfRule>
    <cfRule type="containsText" dxfId="3573" priority="5366" operator="containsText" text="ENTREGADO">
      <formula>NOT(ISERROR(SEARCH("ENTREGADO",#REF!)))</formula>
    </cfRule>
    <cfRule type="containsText" dxfId="3572" priority="5367" operator="containsText" text="ENTREGADO">
      <formula>NOT(ISERROR(SEARCH("ENTREGADO",Y40)))</formula>
    </cfRule>
    <cfRule type="containsText" dxfId="3571" priority="5368" operator="containsText" text="PENDIENTE">
      <formula>NOT(ISERROR(SEARCH("PENDIENTE",Y40)))</formula>
    </cfRule>
    <cfRule type="containsText" dxfId="3570" priority="5369" operator="containsText" text="ENTREGADO">
      <formula>NOT(ISERROR(SEARCH("ENTREGADO",Y40)))</formula>
    </cfRule>
    <cfRule type="containsText" dxfId="3569" priority="5370" operator="containsText" text="PENDIENTE">
      <formula>NOT(ISERROR(SEARCH("PENDIENTE",#REF!)))</formula>
    </cfRule>
    <cfRule type="containsText" dxfId="3568" priority="5371" operator="containsText" text="PRIORIDAD">
      <formula>NOT(ISERROR(SEARCH("PRIORIDAD",Y40)))</formula>
    </cfRule>
    <cfRule type="containsText" dxfId="3567" priority="5372" operator="containsText" text="ENTREGADO">
      <formula>NOT(ISERROR(SEARCH("ENTREGADO",Y40)))</formula>
    </cfRule>
    <cfRule type="containsText" dxfId="3566" priority="5373" operator="containsText" text="ENTREGADO">
      <formula>NOT(ISERROR(SEARCH("ENTREGADO",Y40)))</formula>
    </cfRule>
    <cfRule type="containsText" dxfId="3565" priority="5374" operator="containsText" text="PENDIENTE">
      <formula>NOT(ISERROR(SEARCH("PENDIENTE",Y40)))</formula>
    </cfRule>
    <cfRule type="containsText" dxfId="3564" priority="5375" operator="containsText" text="ENTREGADO">
      <formula>NOT(ISERROR(SEARCH("ENTREGADO",Y40)))</formula>
    </cfRule>
    <cfRule type="containsText" dxfId="3563" priority="5376" operator="containsText" text="ENTREGADO">
      <formula>NOT(ISERROR(SEARCH("ENTREGADO",Y40)))</formula>
    </cfRule>
    <cfRule type="containsText" dxfId="3562" priority="5377" operator="containsText" text="PENDIENTE">
      <formula>NOT(ISERROR(SEARCH("PENDIENTE",#REF!)))</formula>
    </cfRule>
    <cfRule type="containsText" dxfId="3561" priority="5378" operator="containsText" text="PENDIENTE">
      <formula>NOT(ISERROR(SEARCH("PENDIENTE",Y40)))</formula>
    </cfRule>
    <cfRule type="containsText" dxfId="3560" priority="5379" operator="containsText" text="ENTREGADO">
      <formula>NOT(ISERROR(SEARCH("ENTREGADO",Y40)))</formula>
    </cfRule>
    <cfRule type="containsText" dxfId="3559" priority="5380" operator="containsText" text="PRIORIDAD">
      <formula>NOT(ISERROR(SEARCH("PRIORIDAD",Y40)))</formula>
    </cfRule>
    <cfRule type="containsText" dxfId="3558" priority="5381" operator="containsText" text="ENTREGADO">
      <formula>NOT(ISERROR(SEARCH("ENTREGADO",Y40)))</formula>
    </cfRule>
    <cfRule type="containsText" dxfId="3557" priority="5382" operator="containsText" text="ENTREGADO">
      <formula>NOT(ISERROR(SEARCH("ENTREGADO",#REF!)))</formula>
    </cfRule>
    <cfRule type="containsText" dxfId="3556" priority="5383" operator="containsText" text="ENTREGADO">
      <formula>NOT(ISERROR(SEARCH("ENTREGADO",Y40)))</formula>
    </cfRule>
    <cfRule type="containsText" dxfId="3555" priority="5384" operator="containsText" text="PENDIENTE">
      <formula>NOT(ISERROR(SEARCH("PENDIENTE",#REF!)))</formula>
    </cfRule>
    <cfRule type="containsText" dxfId="3554" priority="5385" operator="containsText" text="PENDIENTE">
      <formula>NOT(ISERROR(SEARCH("PENDIENTE",Y40)))</formula>
    </cfRule>
    <cfRule type="containsText" dxfId="3553" priority="5386" operator="containsText" text="ENTREGADO">
      <formula>NOT(ISERROR(SEARCH("ENTREGADO",Y40)))</formula>
    </cfRule>
    <cfRule type="containsText" dxfId="3552" priority="5387" operator="containsText" text="ENTREGADO">
      <formula>NOT(ISERROR(SEARCH("ENTREGADO",#REF!)))</formula>
    </cfRule>
    <cfRule type="containsText" dxfId="3551" priority="5409" operator="containsText" text="PENDIENTE">
      <formula>NOT(ISERROR(SEARCH("PENDIENTE",Y40)))</formula>
    </cfRule>
    <cfRule type="containsText" dxfId="3550" priority="5410" operator="containsText" text="PENDIENTE">
      <formula>NOT(ISERROR(SEARCH("PENDIENTE",#REF!)))</formula>
    </cfRule>
    <cfRule type="containsText" dxfId="3549" priority="5411" operator="containsText" text="ENTREGADO">
      <formula>NOT(ISERROR(SEARCH("ENTREGADO",Y40)))</formula>
    </cfRule>
    <cfRule type="containsText" dxfId="3548" priority="5412" operator="containsText" text="PRIORIDAD">
      <formula>NOT(ISERROR(SEARCH("PRIORIDAD",Y40)))</formula>
    </cfRule>
    <cfRule type="containsText" dxfId="3547" priority="5413" operator="containsText" text="ENTREGADO">
      <formula>NOT(ISERROR(SEARCH("ENTREGADO",Y40)))</formula>
    </cfRule>
    <cfRule type="containsText" dxfId="3546" priority="5414" operator="containsText" text="ENTREGADO">
      <formula>NOT(ISERROR(SEARCH("ENTREGADO",#REF!)))</formula>
    </cfRule>
    <cfRule type="containsText" dxfId="3545" priority="5416" operator="containsText" text="PENDIENTE">
      <formula>NOT(ISERROR(SEARCH("PENDIENTE",#REF!)))</formula>
    </cfRule>
    <cfRule type="containsText" dxfId="3544" priority="5418" operator="containsText" text="ENTREGADO">
      <formula>NOT(ISERROR(SEARCH("ENTREGADO",Y40)))</formula>
    </cfRule>
    <cfRule type="containsText" dxfId="3543" priority="5419" operator="containsText" text="ENTREGADO">
      <formula>NOT(ISERROR(SEARCH("ENTREGADO",#REF!)))</formula>
    </cfRule>
  </conditionalFormatting>
  <conditionalFormatting sqref="Y41:Z43 AB41:AC43">
    <cfRule type="containsText" dxfId="3542" priority="11026" operator="containsText" text="PENDIENTE">
      <formula>NOT(ISERROR(SEARCH("PENDIENTE",#REF!)))</formula>
    </cfRule>
    <cfRule type="containsText" dxfId="3541" priority="11028" operator="containsText" text="ENTREGADO">
      <formula>NOT(ISERROR(SEARCH("ENTREGADO",Y41)))</formula>
    </cfRule>
    <cfRule type="containsText" dxfId="3540" priority="11030" operator="containsText" text="ENTREGADO">
      <formula>NOT(ISERROR(SEARCH("ENTREGADO",Y41)))</formula>
    </cfRule>
    <cfRule type="containsText" dxfId="3539" priority="11031" operator="containsText" text="ENTREGADO">
      <formula>NOT(ISERROR(SEARCH("ENTREGADO",#REF!)))</formula>
    </cfRule>
    <cfRule type="containsText" dxfId="3538" priority="11032" operator="containsText" text="ENTREGADO">
      <formula>NOT(ISERROR(SEARCH("ENTREGADO",Y41)))</formula>
    </cfRule>
    <cfRule type="containsText" dxfId="3537" priority="11033" operator="containsText" text="PENDIENTE">
      <formula>NOT(ISERROR(SEARCH("PENDIENTE",#REF!)))</formula>
    </cfRule>
    <cfRule type="containsText" dxfId="3536" priority="11034" operator="containsText" text="PENDIENTE">
      <formula>NOT(ISERROR(SEARCH("PENDIENTE",Y41)))</formula>
    </cfRule>
    <cfRule type="containsText" dxfId="3535" priority="11037" operator="containsText" text="PENDIENTE">
      <formula>NOT(ISERROR(SEARCH("PENDIENTE",Y41)))</formula>
    </cfRule>
  </conditionalFormatting>
  <conditionalFormatting sqref="Y41:Z44 AB41:AC44">
    <cfRule type="containsText" dxfId="3534" priority="9872" operator="containsText" text="ENTREGADO">
      <formula>NOT(ISERROR(SEARCH("ENTREGADO",Y41)))</formula>
    </cfRule>
    <cfRule type="containsText" dxfId="3533" priority="9877" operator="containsText" text="PENDIENTE">
      <formula>NOT(ISERROR(SEARCH("PENDIENTE",Y41)))</formula>
    </cfRule>
  </conditionalFormatting>
  <conditionalFormatting sqref="Y44:Z44 AB44:AC44">
    <cfRule type="containsText" dxfId="3532" priority="7391" operator="containsText" text="ENTREGADO">
      <formula>NOT(ISERROR(SEARCH("ENTREGADO",Y44)))</formula>
    </cfRule>
    <cfRule type="containsText" dxfId="3531" priority="7396" operator="containsText" text="PENDIENTE">
      <formula>NOT(ISERROR(SEARCH("PENDIENTE",Y44)))</formula>
    </cfRule>
    <cfRule type="containsText" dxfId="3530" priority="9866" operator="containsText" text="PENDIENTE">
      <formula>NOT(ISERROR(SEARCH("PENDIENTE",#REF!)))</formula>
    </cfRule>
    <cfRule type="containsText" dxfId="3529" priority="9868" operator="containsText" text="ENTREGADO">
      <formula>NOT(ISERROR(SEARCH("ENTREGADO",Y44)))</formula>
    </cfRule>
    <cfRule type="containsText" dxfId="3528" priority="9870" operator="containsText" text="ENTREGADO">
      <formula>NOT(ISERROR(SEARCH("ENTREGADO",Y44)))</formula>
    </cfRule>
    <cfRule type="containsText" dxfId="3527" priority="9873" operator="containsText" text="PENDIENTE">
      <formula>NOT(ISERROR(SEARCH("PENDIENTE",#REF!)))</formula>
    </cfRule>
    <cfRule type="containsText" dxfId="3526" priority="9874" operator="containsText" text="PENDIENTE">
      <formula>NOT(ISERROR(SEARCH("PENDIENTE",Y44)))</formula>
    </cfRule>
    <cfRule type="containsText" dxfId="3525" priority="9876" operator="containsText" text="ENTREGADO">
      <formula>NOT(ISERROR(SEARCH("ENTREGADO",#REF!)))</formula>
    </cfRule>
  </conditionalFormatting>
  <conditionalFormatting sqref="Y49:Z55 AB49:AC55 AB59:AC59 Y59:Z59 Y61:Z64 AB61:AC64">
    <cfRule type="containsText" dxfId="3524" priority="4459" operator="containsText" text="ENTREGADO">
      <formula>NOT(ISERROR(SEARCH("ENTREGADO",Y49)))</formula>
    </cfRule>
    <cfRule type="containsText" dxfId="3523" priority="4467" operator="containsText" text="ENTREGADO">
      <formula>NOT(ISERROR(SEARCH("ENTREGADO",#REF!)))</formula>
    </cfRule>
  </conditionalFormatting>
  <conditionalFormatting sqref="Y65:Z65 AB65:AC65">
    <cfRule type="containsText" dxfId="3522" priority="3970" operator="containsText" text="ENTREGADO">
      <formula>NOT(ISERROR(SEARCH("ENTREGADO",Y65)))</formula>
    </cfRule>
    <cfRule type="containsText" dxfId="3521" priority="3978" operator="containsText" text="ENTREGADO">
      <formula>NOT(ISERROR(SEARCH("ENTREGADO",#REF!)))</formula>
    </cfRule>
  </conditionalFormatting>
  <conditionalFormatting sqref="Y66:Z66 AB66:AC66">
    <cfRule type="containsText" dxfId="3520" priority="7998" operator="containsText" text="PENDIENTE">
      <formula>NOT(ISERROR(SEARCH("PENDIENTE",#REF!)))</formula>
    </cfRule>
  </conditionalFormatting>
  <conditionalFormatting sqref="Y66:Z66 AB66:AC66">
    <cfRule type="containsText" dxfId="3519" priority="7991" operator="containsText" text="PENDIENTE">
      <formula>NOT(ISERROR(SEARCH("PENDIENTE",#REF!)))</formula>
    </cfRule>
    <cfRule type="containsText" dxfId="3518" priority="7993" operator="containsText" text="ENTREGADO">
      <formula>NOT(ISERROR(SEARCH("ENTREGADO",Y66)))</formula>
    </cfRule>
    <cfRule type="containsText" dxfId="3517" priority="7994" operator="containsText" text="PRIORIDAD">
      <formula>NOT(ISERROR(SEARCH("PRIORIDAD",Y66)))</formula>
    </cfRule>
    <cfRule type="containsText" dxfId="3516" priority="7995" operator="containsText" text="ENTREGADO">
      <formula>NOT(ISERROR(SEARCH("ENTREGADO",Y66)))</formula>
    </cfRule>
    <cfRule type="containsText" dxfId="3515" priority="7996" operator="containsText" text="ENTREGADO">
      <formula>NOT(ISERROR(SEARCH("ENTREGADO",#REF!)))</formula>
    </cfRule>
    <cfRule type="containsText" dxfId="3514" priority="7997" operator="containsText" text="ENTREGADO">
      <formula>NOT(ISERROR(SEARCH("ENTREGADO",Y66)))</formula>
    </cfRule>
    <cfRule type="containsText" dxfId="3513" priority="7999" operator="containsText" text="PENDIENTE">
      <formula>NOT(ISERROR(SEARCH("PENDIENTE",Y66)))</formula>
    </cfRule>
    <cfRule type="containsText" dxfId="3512" priority="8001" operator="containsText" text="ENTREGADO">
      <formula>NOT(ISERROR(SEARCH("ENTREGADO",#REF!)))</formula>
    </cfRule>
    <cfRule type="containsText" dxfId="3511" priority="8002" operator="containsText" text="PENDIENTE">
      <formula>NOT(ISERROR(SEARCH("PENDIENTE",Y66)))</formula>
    </cfRule>
  </conditionalFormatting>
  <conditionalFormatting sqref="Y67:Z67 AB67:AC67">
    <cfRule type="containsText" dxfId="3510" priority="4433" operator="containsText" text="ENTREGADO">
      <formula>NOT(ISERROR(SEARCH("ENTREGADO",Y67)))</formula>
    </cfRule>
    <cfRule type="containsText" dxfId="3509" priority="4441" operator="containsText" text="ENTREGADO">
      <formula>NOT(ISERROR(SEARCH("ENTREGADO",#REF!)))</formula>
    </cfRule>
  </conditionalFormatting>
  <conditionalFormatting sqref="Y68:Z68 AB68:AC68">
    <cfRule type="containsText" dxfId="3508" priority="4782" operator="containsText" text="PENDIENTE">
      <formula>NOT(ISERROR(SEARCH("PENDIENTE",#REF!)))</formula>
    </cfRule>
    <cfRule type="containsText" dxfId="3507" priority="4784" operator="containsText" text="ENTREGADO">
      <formula>NOT(ISERROR(SEARCH("ENTREGADO",Y68)))</formula>
    </cfRule>
    <cfRule type="containsText" dxfId="3506" priority="4785" operator="containsText" text="PRIORIDAD">
      <formula>NOT(ISERROR(SEARCH("PRIORIDAD",Y68)))</formula>
    </cfRule>
    <cfRule type="containsText" dxfId="3505" priority="4786" operator="containsText" text="ENTREGADO">
      <formula>NOT(ISERROR(SEARCH("ENTREGADO",Y68)))</formula>
    </cfRule>
    <cfRule type="containsText" dxfId="3504" priority="4787" operator="containsText" text="ENTREGADO">
      <formula>NOT(ISERROR(SEARCH("ENTREGADO",#REF!)))</formula>
    </cfRule>
    <cfRule type="containsText" dxfId="3503" priority="4788" operator="containsText" text="ENTREGADO">
      <formula>NOT(ISERROR(SEARCH("ENTREGADO",Y68)))</formula>
    </cfRule>
    <cfRule type="containsText" dxfId="3502" priority="4789" operator="containsText" text="PENDIENTE">
      <formula>NOT(ISERROR(SEARCH("PENDIENTE",#REF!)))</formula>
    </cfRule>
    <cfRule type="containsText" dxfId="3501" priority="4790" operator="containsText" text="PENDIENTE">
      <formula>NOT(ISERROR(SEARCH("PENDIENTE",Y68)))</formula>
    </cfRule>
    <cfRule type="containsText" dxfId="3500" priority="4792" operator="containsText" text="ENTREGADO">
      <formula>NOT(ISERROR(SEARCH("ENTREGADO",#REF!)))</formula>
    </cfRule>
    <cfRule type="containsText" dxfId="3499" priority="4793" operator="containsText" text="PENDIENTE">
      <formula>NOT(ISERROR(SEARCH("PENDIENTE",Y68)))</formula>
    </cfRule>
  </conditionalFormatting>
  <conditionalFormatting sqref="Y68:Z69 AB68:AC69">
    <cfRule type="containsText" dxfId="3498" priority="4665" operator="containsText" text="PENDIENTE">
      <formula>NOT(ISERROR(SEARCH("PENDIENTE",Y68)))</formula>
    </cfRule>
  </conditionalFormatting>
  <conditionalFormatting sqref="Y68:Z69 AB68:AC69">
    <cfRule type="containsText" dxfId="3497" priority="4660" operator="containsText" text="ENTREGADO">
      <formula>NOT(ISERROR(SEARCH("ENTREGADO",Y68)))</formula>
    </cfRule>
  </conditionalFormatting>
  <conditionalFormatting sqref="Y69:Z69 AB69:AC69">
    <cfRule type="containsText" dxfId="3496" priority="4653" operator="containsText" text="ENTREGADO">
      <formula>NOT(ISERROR(SEARCH("ENTREGADO",Y69)))</formula>
    </cfRule>
    <cfRule type="containsText" dxfId="3495" priority="4654" operator="containsText" text="PENDIENTE">
      <formula>NOT(ISERROR(SEARCH("PENDIENTE",#REF!)))</formula>
    </cfRule>
    <cfRule type="containsText" dxfId="3494" priority="4655" operator="containsText" text="PENDIENTE">
      <formula>NOT(ISERROR(SEARCH("PENDIENTE",Y69)))</formula>
    </cfRule>
    <cfRule type="containsText" dxfId="3493" priority="4656" operator="containsText" text="ENTREGADO">
      <formula>NOT(ISERROR(SEARCH("ENTREGADO",Y69)))</formula>
    </cfRule>
    <cfRule type="containsText" dxfId="3492" priority="4657" operator="containsText" text="PRIORIDAD">
      <formula>NOT(ISERROR(SEARCH("PRIORIDAD",Y69)))</formula>
    </cfRule>
    <cfRule type="containsText" dxfId="3491" priority="4658" operator="containsText" text="ENTREGADO">
      <formula>NOT(ISERROR(SEARCH("ENTREGADO",Y69)))</formula>
    </cfRule>
    <cfRule type="containsText" dxfId="3490" priority="4659" operator="containsText" text="ENTREGADO">
      <formula>NOT(ISERROR(SEARCH("ENTREGADO",#REF!)))</formula>
    </cfRule>
    <cfRule type="containsText" dxfId="3489" priority="4661" operator="containsText" text="PENDIENTE">
      <formula>NOT(ISERROR(SEARCH("PENDIENTE",#REF!)))</formula>
    </cfRule>
    <cfRule type="containsText" dxfId="3488" priority="4662" operator="containsText" text="PENDIENTE">
      <formula>NOT(ISERROR(SEARCH("PENDIENTE",Y69)))</formula>
    </cfRule>
    <cfRule type="containsText" dxfId="3487" priority="4664" operator="containsText" text="ENTREGADO">
      <formula>NOT(ISERROR(SEARCH("ENTREGADO",#REF!)))</formula>
    </cfRule>
  </conditionalFormatting>
  <conditionalFormatting sqref="Y70:Z70 AB70:AC70">
    <cfRule type="containsText" dxfId="3486" priority="2983" operator="containsText" text="ENTREGADO">
      <formula>NOT(ISERROR(SEARCH("ENTREGADO",Y70)))</formula>
    </cfRule>
    <cfRule type="containsText" dxfId="3485" priority="2991" operator="containsText" text="ENTREGADO">
      <formula>NOT(ISERROR(SEARCH("ENTREGADO",#REF!)))</formula>
    </cfRule>
  </conditionalFormatting>
  <conditionalFormatting sqref="Y9:AC17">
    <cfRule type="containsText" dxfId="3484" priority="4408" operator="containsText" text="ENTREGADO">
      <formula>NOT(ISERROR(SEARCH("ENTREGADO",Y9)))</formula>
    </cfRule>
    <cfRule type="containsText" dxfId="3483" priority="4427" operator="containsText" text="PENDIENTE">
      <formula>NOT(ISERROR(SEARCH("PENDIENTE",#REF!)))</formula>
    </cfRule>
    <cfRule type="containsText" dxfId="3482" priority="4428" operator="containsText" text="PENDIENTE">
      <formula>NOT(ISERROR(SEARCH("PENDIENTE",Y9)))</formula>
    </cfRule>
    <cfRule type="containsText" dxfId="3481" priority="4429" operator="containsText" text="PRIORIDAD">
      <formula>NOT(ISERROR(SEARCH("PRIORIDAD",Y9)))</formula>
    </cfRule>
    <cfRule type="containsText" dxfId="3480" priority="4430" operator="containsText" text="ENTREGADO">
      <formula>NOT(ISERROR(SEARCH("ENTREGADO",Y9)))</formula>
    </cfRule>
  </conditionalFormatting>
  <conditionalFormatting sqref="Y23:AC23">
    <cfRule type="containsText" dxfId="3479" priority="5074" operator="containsText" text="ENTREGADO">
      <formula>NOT(ISERROR(SEARCH("ENTREGADO",Y23)))</formula>
    </cfRule>
    <cfRule type="containsText" dxfId="3478" priority="5093" operator="containsText" text="PENDIENTE">
      <formula>NOT(ISERROR(SEARCH("PENDIENTE",#REF!)))</formula>
    </cfRule>
    <cfRule type="containsText" dxfId="3477" priority="5094" operator="containsText" text="PENDIENTE">
      <formula>NOT(ISERROR(SEARCH("PENDIENTE",Y23)))</formula>
    </cfRule>
    <cfRule type="containsText" dxfId="3476" priority="5095" operator="containsText" text="PRIORIDAD">
      <formula>NOT(ISERROR(SEARCH("PRIORIDAD",Y23)))</formula>
    </cfRule>
  </conditionalFormatting>
  <conditionalFormatting sqref="Y24:AC26">
    <cfRule type="containsText" dxfId="3475" priority="4486" operator="containsText" text="ENTREGADO">
      <formula>NOT(ISERROR(SEARCH("ENTREGADO",Y24)))</formula>
    </cfRule>
    <cfRule type="containsText" dxfId="3474" priority="4505" operator="containsText" text="PENDIENTE">
      <formula>NOT(ISERROR(SEARCH("PENDIENTE",#REF!)))</formula>
    </cfRule>
    <cfRule type="containsText" dxfId="3473" priority="4506" operator="containsText" text="PENDIENTE">
      <formula>NOT(ISERROR(SEARCH("PENDIENTE",Y24)))</formula>
    </cfRule>
    <cfRule type="containsText" dxfId="3472" priority="4507" operator="containsText" text="PRIORIDAD">
      <formula>NOT(ISERROR(SEARCH("PRIORIDAD",Y24)))</formula>
    </cfRule>
    <cfRule type="containsText" dxfId="3471" priority="4508" operator="containsText" text="ENTREGADO">
      <formula>NOT(ISERROR(SEARCH("ENTREGADO",Y24)))</formula>
    </cfRule>
  </conditionalFormatting>
  <conditionalFormatting sqref="Y49:AC55 Y59:AC59 Y61:AC64">
    <cfRule type="containsText" dxfId="3470" priority="4460" operator="containsText" text="ENTREGADO">
      <formula>NOT(ISERROR(SEARCH("ENTREGADO",Y49)))</formula>
    </cfRule>
    <cfRule type="containsText" dxfId="3469" priority="4479" operator="containsText" text="PENDIENTE">
      <formula>NOT(ISERROR(SEARCH("PENDIENTE",#REF!)))</formula>
    </cfRule>
    <cfRule type="containsText" dxfId="3468" priority="4480" operator="containsText" text="PENDIENTE">
      <formula>NOT(ISERROR(SEARCH("PENDIENTE",Y49)))</formula>
    </cfRule>
    <cfRule type="containsText" dxfId="3467" priority="4481" operator="containsText" text="PRIORIDAD">
      <formula>NOT(ISERROR(SEARCH("PRIORIDAD",Y49)))</formula>
    </cfRule>
    <cfRule type="containsText" dxfId="3466" priority="4482" operator="containsText" text="ENTREGADO">
      <formula>NOT(ISERROR(SEARCH("ENTREGADO",Y49)))</formula>
    </cfRule>
  </conditionalFormatting>
  <conditionalFormatting sqref="Y65:AC65">
    <cfRule type="containsText" dxfId="3465" priority="3971" operator="containsText" text="ENTREGADO">
      <formula>NOT(ISERROR(SEARCH("ENTREGADO",Y65)))</formula>
    </cfRule>
    <cfRule type="containsText" dxfId="3464" priority="3990" operator="containsText" text="PENDIENTE">
      <formula>NOT(ISERROR(SEARCH("PENDIENTE",#REF!)))</formula>
    </cfRule>
    <cfRule type="containsText" dxfId="3463" priority="3991" operator="containsText" text="PENDIENTE">
      <formula>NOT(ISERROR(SEARCH("PENDIENTE",Y65)))</formula>
    </cfRule>
    <cfRule type="containsText" dxfId="3462" priority="3992" operator="containsText" text="PRIORIDAD">
      <formula>NOT(ISERROR(SEARCH("PRIORIDAD",Y65)))</formula>
    </cfRule>
    <cfRule type="containsText" dxfId="3461" priority="3993" operator="containsText" text="ENTREGADO">
      <formula>NOT(ISERROR(SEARCH("ENTREGADO",Y65)))</formula>
    </cfRule>
  </conditionalFormatting>
  <conditionalFormatting sqref="Y66:AC66">
    <cfRule type="containsText" dxfId="3460" priority="4330" operator="containsText" text="ENTREGADO">
      <formula>NOT(ISERROR(SEARCH("ENTREGADO",Y66)))</formula>
    </cfRule>
    <cfRule type="containsText" dxfId="3459" priority="4336" operator="containsText" text="PENDIENTE">
      <formula>NOT(ISERROR(SEARCH("PENDIENTE",Y66)))</formula>
    </cfRule>
  </conditionalFormatting>
  <conditionalFormatting sqref="Y67:AC67">
    <cfRule type="containsText" dxfId="3458" priority="4434" operator="containsText" text="ENTREGADO">
      <formula>NOT(ISERROR(SEARCH("ENTREGADO",Y67)))</formula>
    </cfRule>
    <cfRule type="containsText" dxfId="3457" priority="4453" operator="containsText" text="PENDIENTE">
      <formula>NOT(ISERROR(SEARCH("PENDIENTE",#REF!)))</formula>
    </cfRule>
    <cfRule type="containsText" dxfId="3456" priority="4454" operator="containsText" text="PENDIENTE">
      <formula>NOT(ISERROR(SEARCH("PENDIENTE",Y67)))</formula>
    </cfRule>
    <cfRule type="containsText" dxfId="3455" priority="4455" operator="containsText" text="PRIORIDAD">
      <formula>NOT(ISERROR(SEARCH("PRIORIDAD",Y67)))</formula>
    </cfRule>
    <cfRule type="containsText" dxfId="3454" priority="4456" operator="containsText" text="ENTREGADO">
      <formula>NOT(ISERROR(SEARCH("ENTREGADO",Y67)))</formula>
    </cfRule>
  </conditionalFormatting>
  <conditionalFormatting sqref="Y70:AC70">
    <cfRule type="containsText" dxfId="3453" priority="2984" operator="containsText" text="ENTREGADO">
      <formula>NOT(ISERROR(SEARCH("ENTREGADO",Y70)))</formula>
    </cfRule>
    <cfRule type="containsText" dxfId="3452" priority="3003" operator="containsText" text="PENDIENTE">
      <formula>NOT(ISERROR(SEARCH("PENDIENTE",#REF!)))</formula>
    </cfRule>
    <cfRule type="containsText" dxfId="3451" priority="3004" operator="containsText" text="PENDIENTE">
      <formula>NOT(ISERROR(SEARCH("PENDIENTE",Y70)))</formula>
    </cfRule>
    <cfRule type="containsText" dxfId="3450" priority="3005" operator="containsText" text="PRIORIDAD">
      <formula>NOT(ISERROR(SEARCH("PRIORIDAD",Y70)))</formula>
    </cfRule>
    <cfRule type="containsText" dxfId="3449" priority="3006" operator="containsText" text="ENTREGADO">
      <formula>NOT(ISERROR(SEARCH("ENTREGADO",Y70)))</formula>
    </cfRule>
  </conditionalFormatting>
  <conditionalFormatting sqref="AA3">
    <cfRule type="containsText" dxfId="3448" priority="19371" operator="containsText" text="PENDIENTE">
      <formula>NOT(ISERROR(SEARCH("PENDIENTE",AA3)))</formula>
    </cfRule>
    <cfRule type="containsText" dxfId="3447" priority="19372" operator="containsText" text="ENTREGADO">
      <formula>NOT(ISERROR(SEARCH("ENTREGADO",AA3)))</formula>
    </cfRule>
    <cfRule type="containsText" dxfId="3446" priority="19373" operator="containsText" text="ENTREGADO">
      <formula>NOT(ISERROR(SEARCH("ENTREGADO",AA3)))</formula>
    </cfRule>
    <cfRule type="containsText" dxfId="3445" priority="19374" operator="containsText" text="PENDIENTE">
      <formula>NOT(ISERROR(SEARCH("PENDIENTE",AA3)))</formula>
    </cfRule>
    <cfRule type="containsText" dxfId="3444" priority="19375" operator="containsText" text="ENTREGADO">
      <formula>NOT(ISERROR(SEARCH("ENTREGADO",AA3)))</formula>
    </cfRule>
    <cfRule type="containsText" dxfId="3443" priority="19376" operator="containsText" text="PENDIENTE">
      <formula>NOT(ISERROR(SEARCH("PENDIENTE",#REF!)))</formula>
    </cfRule>
    <cfRule type="containsText" dxfId="3442" priority="19378" operator="containsText" text="ENTREGADO">
      <formula>NOT(ISERROR(SEARCH("ENTREGADO",#REF!)))</formula>
    </cfRule>
    <cfRule type="containsText" dxfId="3441" priority="19379" operator="containsText" text="PENDIENTE">
      <formula>NOT(ISERROR(SEARCH("PENDIENTE",#REF!)))</formula>
    </cfRule>
    <cfRule type="containsText" dxfId="3440" priority="19382" operator="containsText" text="ENTREGADO">
      <formula>NOT(ISERROR(SEARCH("ENTREGADO",#REF!)))</formula>
    </cfRule>
    <cfRule type="containsText" dxfId="3439" priority="19383" operator="containsText" text="PENDIENTE">
      <formula>NOT(ISERROR(SEARCH("PENDIENTE",#REF!)))</formula>
    </cfRule>
    <cfRule type="containsText" dxfId="3438" priority="19384" operator="containsText" text="ENTREGADO">
      <formula>NOT(ISERROR(SEARCH("ENTREGADO",#REF!)))</formula>
    </cfRule>
    <cfRule type="containsText" dxfId="3437" priority="19385" operator="containsText" text="ENTREGADO">
      <formula>NOT(ISERROR(SEARCH("ENTREGADO",#REF!)))</formula>
    </cfRule>
    <cfRule type="containsText" dxfId="3436" priority="19386" operator="containsText" text="ENTREGADO">
      <formula>NOT(ISERROR(SEARCH("ENTREGADO",AA3)))</formula>
    </cfRule>
    <cfRule type="containsText" dxfId="3435" priority="19390" operator="containsText" text="PENDIENTE">
      <formula>NOT(ISERROR(SEARCH("PENDIENTE",AA3)))</formula>
    </cfRule>
    <cfRule type="containsText" dxfId="3434" priority="19391" operator="containsText" text="ENTREGADO">
      <formula>NOT(ISERROR(SEARCH("ENTREGADO",AA3)))</formula>
    </cfRule>
    <cfRule type="containsText" dxfId="3433" priority="19392" operator="containsText" text="PENDIENTE">
      <formula>NOT(ISERROR(SEARCH("PENDIENTE",AA3)))</formula>
    </cfRule>
    <cfRule type="containsText" dxfId="3432" priority="19393" operator="containsText" text="ENTREGADO">
      <formula>NOT(ISERROR(SEARCH("ENTREGADO",AA3)))</formula>
    </cfRule>
  </conditionalFormatting>
  <conditionalFormatting sqref="AA4:AA8">
    <cfRule type="containsText" dxfId="3431" priority="4383" operator="containsText" text="ENTREGADO">
      <formula>NOT(ISERROR(SEARCH("ENTREGADO",AA4)))</formula>
    </cfRule>
    <cfRule type="containsText" dxfId="3430" priority="4384" operator="containsText" text="PENDIENTE">
      <formula>NOT(ISERROR(SEARCH("PENDIENTE",AA4)))</formula>
    </cfRule>
    <cfRule type="containsText" dxfId="3429" priority="4385" operator="containsText" text="ENTREGADO">
      <formula>NOT(ISERROR(SEARCH("ENTREGADO",AA4)))</formula>
    </cfRule>
    <cfRule type="containsText" dxfId="3428" priority="4386" operator="containsText" text="ENTREGADO">
      <formula>NOT(ISERROR(SEARCH("ENTREGADO",AA4)))</formula>
    </cfRule>
    <cfRule type="containsText" dxfId="3427" priority="4387" operator="containsText" text="PENDIENTE">
      <formula>NOT(ISERROR(SEARCH("PENDIENTE",AA4)))</formula>
    </cfRule>
    <cfRule type="containsText" dxfId="3426" priority="4388" operator="containsText" text="ENTREGADO">
      <formula>NOT(ISERROR(SEARCH("ENTREGADO",AA4)))</formula>
    </cfRule>
    <cfRule type="containsText" dxfId="3425" priority="4389" operator="containsText" text="PENDIENTE">
      <formula>NOT(ISERROR(SEARCH("PENDIENTE",#REF!)))</formula>
    </cfRule>
    <cfRule type="containsText" dxfId="3424" priority="4390" operator="containsText" text="ENTREGADO">
      <formula>NOT(ISERROR(SEARCH("ENTREGADO",#REF!)))</formula>
    </cfRule>
    <cfRule type="containsText" dxfId="3423" priority="4391" operator="containsText" text="PENDIENTE">
      <formula>NOT(ISERROR(SEARCH("PENDIENTE",#REF!)))</formula>
    </cfRule>
    <cfRule type="containsText" dxfId="3422" priority="4392" operator="containsText" text="ENTREGADO">
      <formula>NOT(ISERROR(SEARCH("ENTREGADO",#REF!)))</formula>
    </cfRule>
    <cfRule type="containsText" dxfId="3421" priority="4393" operator="containsText" text="PENDIENTE">
      <formula>NOT(ISERROR(SEARCH("PENDIENTE",#REF!)))</formula>
    </cfRule>
    <cfRule type="containsText" dxfId="3420" priority="4394" operator="containsText" text="ENTREGADO">
      <formula>NOT(ISERROR(SEARCH("ENTREGADO",#REF!)))</formula>
    </cfRule>
    <cfRule type="containsText" dxfId="3419" priority="4395" operator="containsText" text="ENTREGADO">
      <formula>NOT(ISERROR(SEARCH("ENTREGADO",#REF!)))</formula>
    </cfRule>
    <cfRule type="containsText" dxfId="3418" priority="4396" operator="containsText" text="ENTREGADO">
      <formula>NOT(ISERROR(SEARCH("ENTREGADO",AA4)))</formula>
    </cfRule>
    <cfRule type="containsText" dxfId="3417" priority="4397" operator="containsText" text="PENDIENTE">
      <formula>NOT(ISERROR(SEARCH("PENDIENTE",AA4)))</formula>
    </cfRule>
    <cfRule type="containsText" dxfId="3416" priority="4398" operator="containsText" text="ENTREGADO">
      <formula>NOT(ISERROR(SEARCH("ENTREGADO",AA4)))</formula>
    </cfRule>
    <cfRule type="containsText" dxfId="3415" priority="4399" operator="containsText" text="PENDIENTE">
      <formula>NOT(ISERROR(SEARCH("PENDIENTE",AA4)))</formula>
    </cfRule>
    <cfRule type="containsText" dxfId="3414" priority="4400" operator="containsText" text="ENTREGADO">
      <formula>NOT(ISERROR(SEARCH("ENTREGADO",AA4)))</formula>
    </cfRule>
    <cfRule type="containsText" dxfId="3413" priority="4401" operator="containsText" text="PENDIENTE">
      <formula>NOT(ISERROR(SEARCH("PENDIENTE",#REF!)))</formula>
    </cfRule>
    <cfRule type="containsText" dxfId="3412" priority="4402" operator="containsText" text="PENDIENTE">
      <formula>NOT(ISERROR(SEARCH("PENDIENTE",AA4)))</formula>
    </cfRule>
    <cfRule type="containsText" dxfId="3411" priority="4403" operator="containsText" text="PRIORIDAD">
      <formula>NOT(ISERROR(SEARCH("PRIORIDAD",AA4)))</formula>
    </cfRule>
    <cfRule type="containsText" dxfId="3410" priority="4404" operator="containsText" text="ENTREGADO">
      <formula>NOT(ISERROR(SEARCH("ENTREGADO",AA4)))</formula>
    </cfRule>
  </conditionalFormatting>
  <conditionalFormatting sqref="AA9:AA17">
    <cfRule type="containsText" dxfId="3409" priority="4405" operator="containsText" text="ENTREGADO">
      <formula>NOT(ISERROR(SEARCH("ENTREGADO",AA9)))</formula>
    </cfRule>
    <cfRule type="containsText" dxfId="3408" priority="4406" operator="containsText" text="ENTREGADO">
      <formula>NOT(ISERROR(SEARCH("ENTREGADO",#REF!)))</formula>
    </cfRule>
    <cfRule type="containsText" dxfId="3407" priority="4409" operator="containsText" text="PENDIENTE">
      <formula>NOT(ISERROR(SEARCH("PENDIENTE",AA9)))</formula>
    </cfRule>
    <cfRule type="containsText" dxfId="3406" priority="4410" operator="containsText" text="ENTREGADO">
      <formula>NOT(ISERROR(SEARCH("ENTREGADO",AA9)))</formula>
    </cfRule>
    <cfRule type="containsText" dxfId="3405" priority="4411" operator="containsText" text="ENTREGADO">
      <formula>NOT(ISERROR(SEARCH("ENTREGADO",AA9)))</formula>
    </cfRule>
    <cfRule type="containsText" dxfId="3404" priority="4412" operator="containsText" text="PENDIENTE">
      <formula>NOT(ISERROR(SEARCH("PENDIENTE",AA9)))</formula>
    </cfRule>
    <cfRule type="containsText" dxfId="3403" priority="4413" operator="containsText" text="ENTREGADO">
      <formula>NOT(ISERROR(SEARCH("ENTREGADO",AA9)))</formula>
    </cfRule>
    <cfRule type="containsText" dxfId="3402" priority="4414" operator="containsText" text="PENDIENTE">
      <formula>NOT(ISERROR(SEARCH("PENDIENTE",#REF!)))</formula>
    </cfRule>
    <cfRule type="containsText" dxfId="3401" priority="4416" operator="containsText" text="ENTREGADO">
      <formula>NOT(ISERROR(SEARCH("ENTREGADO",#REF!)))</formula>
    </cfRule>
    <cfRule type="containsText" dxfId="3400" priority="4417" operator="containsText" text="PENDIENTE">
      <formula>NOT(ISERROR(SEARCH("PENDIENTE",#REF!)))</formula>
    </cfRule>
    <cfRule type="containsText" dxfId="3399" priority="4418" operator="containsText" text="ENTREGADO">
      <formula>NOT(ISERROR(SEARCH("ENTREGADO",#REF!)))</formula>
    </cfRule>
    <cfRule type="containsText" dxfId="3398" priority="4419" operator="containsText" text="PENDIENTE">
      <formula>NOT(ISERROR(SEARCH("PENDIENTE",#REF!)))</formula>
    </cfRule>
    <cfRule type="containsText" dxfId="3397" priority="4420" operator="containsText" text="ENTREGADO">
      <formula>NOT(ISERROR(SEARCH("ENTREGADO",#REF!)))</formula>
    </cfRule>
    <cfRule type="containsText" dxfId="3396" priority="4421" operator="containsText" text="ENTREGADO">
      <formula>NOT(ISERROR(SEARCH("ENTREGADO",#REF!)))</formula>
    </cfRule>
    <cfRule type="containsText" dxfId="3395" priority="4422" operator="containsText" text="ENTREGADO">
      <formula>NOT(ISERROR(SEARCH("ENTREGADO",AA9)))</formula>
    </cfRule>
    <cfRule type="containsText" dxfId="3394" priority="4423" operator="containsText" text="PENDIENTE">
      <formula>NOT(ISERROR(SEARCH("PENDIENTE",AA9)))</formula>
    </cfRule>
    <cfRule type="containsText" dxfId="3393" priority="4424" operator="containsText" text="ENTREGADO">
      <formula>NOT(ISERROR(SEARCH("ENTREGADO",AA9)))</formula>
    </cfRule>
    <cfRule type="containsText" dxfId="3392" priority="4425" operator="containsText" text="PENDIENTE">
      <formula>NOT(ISERROR(SEARCH("PENDIENTE",AA9)))</formula>
    </cfRule>
    <cfRule type="containsText" dxfId="3391" priority="4426" operator="containsText" text="ENTREGADO">
      <formula>NOT(ISERROR(SEARCH("ENTREGADO",AA9)))</formula>
    </cfRule>
  </conditionalFormatting>
  <conditionalFormatting sqref="AA18:AA22">
    <cfRule type="containsText" dxfId="3390" priority="4361" operator="containsText" text="ENTREGADO">
      <formula>NOT(ISERROR(SEARCH("ENTREGADO",AA18)))</formula>
    </cfRule>
    <cfRule type="containsText" dxfId="3389" priority="4362" operator="containsText" text="PENDIENTE">
      <formula>NOT(ISERROR(SEARCH("PENDIENTE",AA18)))</formula>
    </cfRule>
    <cfRule type="containsText" dxfId="3388" priority="4363" operator="containsText" text="ENTREGADO">
      <formula>NOT(ISERROR(SEARCH("ENTREGADO",AA18)))</formula>
    </cfRule>
    <cfRule type="containsText" dxfId="3387" priority="4364" operator="containsText" text="ENTREGADO">
      <formula>NOT(ISERROR(SEARCH("ENTREGADO",AA18)))</formula>
    </cfRule>
    <cfRule type="containsText" dxfId="3386" priority="4365" operator="containsText" text="PENDIENTE">
      <formula>NOT(ISERROR(SEARCH("PENDIENTE",AA18)))</formula>
    </cfRule>
    <cfRule type="containsText" dxfId="3385" priority="4366" operator="containsText" text="ENTREGADO">
      <formula>NOT(ISERROR(SEARCH("ENTREGADO",AA18)))</formula>
    </cfRule>
    <cfRule type="containsText" dxfId="3384" priority="4367" operator="containsText" text="PENDIENTE">
      <formula>NOT(ISERROR(SEARCH("PENDIENTE",#REF!)))</formula>
    </cfRule>
    <cfRule type="containsText" dxfId="3383" priority="4368" operator="containsText" text="ENTREGADO">
      <formula>NOT(ISERROR(SEARCH("ENTREGADO",#REF!)))</formula>
    </cfRule>
    <cfRule type="containsText" dxfId="3382" priority="4369" operator="containsText" text="PENDIENTE">
      <formula>NOT(ISERROR(SEARCH("PENDIENTE",#REF!)))</formula>
    </cfRule>
    <cfRule type="containsText" dxfId="3381" priority="4370" operator="containsText" text="ENTREGADO">
      <formula>NOT(ISERROR(SEARCH("ENTREGADO",#REF!)))</formula>
    </cfRule>
    <cfRule type="containsText" dxfId="3380" priority="4371" operator="containsText" text="PENDIENTE">
      <formula>NOT(ISERROR(SEARCH("PENDIENTE",#REF!)))</formula>
    </cfRule>
    <cfRule type="containsText" dxfId="3379" priority="4372" operator="containsText" text="ENTREGADO">
      <formula>NOT(ISERROR(SEARCH("ENTREGADO",#REF!)))</formula>
    </cfRule>
    <cfRule type="containsText" dxfId="3378" priority="4373" operator="containsText" text="ENTREGADO">
      <formula>NOT(ISERROR(SEARCH("ENTREGADO",#REF!)))</formula>
    </cfRule>
    <cfRule type="containsText" dxfId="3377" priority="4374" operator="containsText" text="ENTREGADO">
      <formula>NOT(ISERROR(SEARCH("ENTREGADO",AA18)))</formula>
    </cfRule>
    <cfRule type="containsText" dxfId="3376" priority="4375" operator="containsText" text="PENDIENTE">
      <formula>NOT(ISERROR(SEARCH("PENDIENTE",AA18)))</formula>
    </cfRule>
    <cfRule type="containsText" dxfId="3375" priority="4376" operator="containsText" text="ENTREGADO">
      <formula>NOT(ISERROR(SEARCH("ENTREGADO",AA18)))</formula>
    </cfRule>
    <cfRule type="containsText" dxfId="3374" priority="4377" operator="containsText" text="PENDIENTE">
      <formula>NOT(ISERROR(SEARCH("PENDIENTE",AA18)))</formula>
    </cfRule>
    <cfRule type="containsText" dxfId="3373" priority="4378" operator="containsText" text="ENTREGADO">
      <formula>NOT(ISERROR(SEARCH("ENTREGADO",AA18)))</formula>
    </cfRule>
    <cfRule type="containsText" dxfId="3372" priority="4379" operator="containsText" text="PENDIENTE">
      <formula>NOT(ISERROR(SEARCH("PENDIENTE",#REF!)))</formula>
    </cfRule>
    <cfRule type="containsText" dxfId="3371" priority="4380" operator="containsText" text="PENDIENTE">
      <formula>NOT(ISERROR(SEARCH("PENDIENTE",AA18)))</formula>
    </cfRule>
    <cfRule type="containsText" dxfId="3370" priority="4381" operator="containsText" text="PRIORIDAD">
      <formula>NOT(ISERROR(SEARCH("PRIORIDAD",AA18)))</formula>
    </cfRule>
    <cfRule type="containsText" dxfId="3369" priority="4382" operator="containsText" text="ENTREGADO">
      <formula>NOT(ISERROR(SEARCH("ENTREGADO",AA18)))</formula>
    </cfRule>
  </conditionalFormatting>
  <conditionalFormatting sqref="AA23">
    <cfRule type="containsText" dxfId="3368" priority="4511" operator="containsText" text="ENTREGADO">
      <formula>NOT(ISERROR(SEARCH("ENTREGADO",#REF!)))</formula>
    </cfRule>
    <cfRule type="containsText" dxfId="3367" priority="5075" operator="containsText" text="PENDIENTE">
      <formula>NOT(ISERROR(SEARCH("PENDIENTE",AA23)))</formula>
    </cfRule>
    <cfRule type="containsText" dxfId="3366" priority="5076" operator="containsText" text="ENTREGADO">
      <formula>NOT(ISERROR(SEARCH("ENTREGADO",AA23)))</formula>
    </cfRule>
    <cfRule type="containsText" dxfId="3365" priority="5077" operator="containsText" text="ENTREGADO">
      <formula>NOT(ISERROR(SEARCH("ENTREGADO",AA23)))</formula>
    </cfRule>
    <cfRule type="containsText" dxfId="3364" priority="5078" operator="containsText" text="PENDIENTE">
      <formula>NOT(ISERROR(SEARCH("PENDIENTE",AA23)))</formula>
    </cfRule>
    <cfRule type="containsText" dxfId="3363" priority="5079" operator="containsText" text="ENTREGADO">
      <formula>NOT(ISERROR(SEARCH("ENTREGADO",AA23)))</formula>
    </cfRule>
    <cfRule type="containsText" dxfId="3362" priority="5080" operator="containsText" text="PENDIENTE">
      <formula>NOT(ISERROR(SEARCH("PENDIENTE",#REF!)))</formula>
    </cfRule>
    <cfRule type="containsText" dxfId="3361" priority="5082" operator="containsText" text="ENTREGADO">
      <formula>NOT(ISERROR(SEARCH("ENTREGADO",#REF!)))</formula>
    </cfRule>
    <cfRule type="containsText" dxfId="3360" priority="5083" operator="containsText" text="PENDIENTE">
      <formula>NOT(ISERROR(SEARCH("PENDIENTE",#REF!)))</formula>
    </cfRule>
    <cfRule type="containsText" dxfId="3359" priority="5084" operator="containsText" text="ENTREGADO">
      <formula>NOT(ISERROR(SEARCH("ENTREGADO",#REF!)))</formula>
    </cfRule>
    <cfRule type="containsText" dxfId="3358" priority="5085" operator="containsText" text="PENDIENTE">
      <formula>NOT(ISERROR(SEARCH("PENDIENTE",#REF!)))</formula>
    </cfRule>
    <cfRule type="containsText" dxfId="3357" priority="5086" operator="containsText" text="ENTREGADO">
      <formula>NOT(ISERROR(SEARCH("ENTREGADO",#REF!)))</formula>
    </cfRule>
    <cfRule type="containsText" dxfId="3356" priority="5087" operator="containsText" text="ENTREGADO">
      <formula>NOT(ISERROR(SEARCH("ENTREGADO",#REF!)))</formula>
    </cfRule>
    <cfRule type="containsText" dxfId="3355" priority="5088" operator="containsText" text="ENTREGADO">
      <formula>NOT(ISERROR(SEARCH("ENTREGADO",AA23)))</formula>
    </cfRule>
    <cfRule type="containsText" dxfId="3354" priority="5089" operator="containsText" text="PENDIENTE">
      <formula>NOT(ISERROR(SEARCH("PENDIENTE",AA23)))</formula>
    </cfRule>
    <cfRule type="containsText" dxfId="3353" priority="5090" operator="containsText" text="ENTREGADO">
      <formula>NOT(ISERROR(SEARCH("ENTREGADO",AA23)))</formula>
    </cfRule>
    <cfRule type="containsText" dxfId="3352" priority="5091" operator="containsText" text="PENDIENTE">
      <formula>NOT(ISERROR(SEARCH("PENDIENTE",AA23)))</formula>
    </cfRule>
    <cfRule type="containsText" dxfId="3351" priority="5092" operator="containsText" text="ENTREGADO">
      <formula>NOT(ISERROR(SEARCH("ENTREGADO",AA23)))</formula>
    </cfRule>
  </conditionalFormatting>
  <conditionalFormatting sqref="AA23:AA26">
    <cfRule type="containsText" dxfId="3350" priority="4504" operator="containsText" text="ENTREGADO">
      <formula>NOT(ISERROR(SEARCH("ENTREGADO",AA23)))</formula>
    </cfRule>
  </conditionalFormatting>
  <conditionalFormatting sqref="AA24:AA26">
    <cfRule type="containsText" dxfId="3349" priority="4483" operator="containsText" text="ENTREGADO">
      <formula>NOT(ISERROR(SEARCH("ENTREGADO",AA24)))</formula>
    </cfRule>
    <cfRule type="containsText" dxfId="3348" priority="4484" operator="containsText" text="ENTREGADO">
      <formula>NOT(ISERROR(SEARCH("ENTREGADO",#REF!)))</formula>
    </cfRule>
    <cfRule type="containsText" dxfId="3347" priority="4487" operator="containsText" text="PENDIENTE">
      <formula>NOT(ISERROR(SEARCH("PENDIENTE",AA24)))</formula>
    </cfRule>
    <cfRule type="containsText" dxfId="3346" priority="4488" operator="containsText" text="ENTREGADO">
      <formula>NOT(ISERROR(SEARCH("ENTREGADO",AA24)))</formula>
    </cfRule>
    <cfRule type="containsText" dxfId="3345" priority="4489" operator="containsText" text="ENTREGADO">
      <formula>NOT(ISERROR(SEARCH("ENTREGADO",AA24)))</formula>
    </cfRule>
    <cfRule type="containsText" dxfId="3344" priority="4490" operator="containsText" text="PENDIENTE">
      <formula>NOT(ISERROR(SEARCH("PENDIENTE",AA24)))</formula>
    </cfRule>
    <cfRule type="containsText" dxfId="3343" priority="4491" operator="containsText" text="ENTREGADO">
      <formula>NOT(ISERROR(SEARCH("ENTREGADO",AA24)))</formula>
    </cfRule>
    <cfRule type="containsText" dxfId="3342" priority="4492" operator="containsText" text="PENDIENTE">
      <formula>NOT(ISERROR(SEARCH("PENDIENTE",#REF!)))</formula>
    </cfRule>
    <cfRule type="containsText" dxfId="3341" priority="4494" operator="containsText" text="ENTREGADO">
      <formula>NOT(ISERROR(SEARCH("ENTREGADO",#REF!)))</formula>
    </cfRule>
    <cfRule type="containsText" dxfId="3340" priority="4495" operator="containsText" text="PENDIENTE">
      <formula>NOT(ISERROR(SEARCH("PENDIENTE",#REF!)))</formula>
    </cfRule>
    <cfRule type="containsText" dxfId="3339" priority="4496" operator="containsText" text="ENTREGADO">
      <formula>NOT(ISERROR(SEARCH("ENTREGADO",#REF!)))</formula>
    </cfRule>
    <cfRule type="containsText" dxfId="3338" priority="4497" operator="containsText" text="PENDIENTE">
      <formula>NOT(ISERROR(SEARCH("PENDIENTE",#REF!)))</formula>
    </cfRule>
    <cfRule type="containsText" dxfId="3337" priority="4498" operator="containsText" text="ENTREGADO">
      <formula>NOT(ISERROR(SEARCH("ENTREGADO",#REF!)))</formula>
    </cfRule>
    <cfRule type="containsText" dxfId="3336" priority="4499" operator="containsText" text="ENTREGADO">
      <formula>NOT(ISERROR(SEARCH("ENTREGADO",#REF!)))</formula>
    </cfRule>
    <cfRule type="containsText" dxfId="3335" priority="4500" operator="containsText" text="ENTREGADO">
      <formula>NOT(ISERROR(SEARCH("ENTREGADO",AA24)))</formula>
    </cfRule>
    <cfRule type="containsText" dxfId="3334" priority="4501" operator="containsText" text="PENDIENTE">
      <formula>NOT(ISERROR(SEARCH("PENDIENTE",AA24)))</formula>
    </cfRule>
    <cfRule type="containsText" dxfId="3333" priority="4502" operator="containsText" text="ENTREGADO">
      <formula>NOT(ISERROR(SEARCH("ENTREGADO",AA24)))</formula>
    </cfRule>
    <cfRule type="containsText" dxfId="3332" priority="4503" operator="containsText" text="PENDIENTE">
      <formula>NOT(ISERROR(SEARCH("PENDIENTE",AA24)))</formula>
    </cfRule>
  </conditionalFormatting>
  <conditionalFormatting sqref="AA27:AA32 AA34:AA38 AA40:AA44">
    <cfRule type="containsText" dxfId="3331" priority="4341" operator="containsText" text="ENTREGADO">
      <formula>NOT(ISERROR(SEARCH("ENTREGADO",AA27)))</formula>
    </cfRule>
    <cfRule type="containsText" dxfId="3330" priority="4342" operator="containsText" text="ENTREGADO">
      <formula>NOT(ISERROR(SEARCH("ENTREGADO",AA27)))</formula>
    </cfRule>
    <cfRule type="containsText" dxfId="3329" priority="4343" operator="containsText" text="PENDIENTE">
      <formula>NOT(ISERROR(SEARCH("PENDIENTE",AA27)))</formula>
    </cfRule>
    <cfRule type="containsText" dxfId="3328" priority="4344" operator="containsText" text="ENTREGADO">
      <formula>NOT(ISERROR(SEARCH("ENTREGADO",AA27)))</formula>
    </cfRule>
    <cfRule type="containsText" dxfId="3327" priority="4345" operator="containsText" text="PENDIENTE">
      <formula>NOT(ISERROR(SEARCH("PENDIENTE",#REF!)))</formula>
    </cfRule>
    <cfRule type="containsText" dxfId="3326" priority="4346" operator="containsText" text="ENTREGADO">
      <formula>NOT(ISERROR(SEARCH("ENTREGADO",#REF!)))</formula>
    </cfRule>
    <cfRule type="containsText" dxfId="3325" priority="4347" operator="containsText" text="PENDIENTE">
      <formula>NOT(ISERROR(SEARCH("PENDIENTE",#REF!)))</formula>
    </cfRule>
    <cfRule type="containsText" dxfId="3324" priority="4348" operator="containsText" text="ENTREGADO">
      <formula>NOT(ISERROR(SEARCH("ENTREGADO",#REF!)))</formula>
    </cfRule>
    <cfRule type="containsText" dxfId="3323" priority="4349" operator="containsText" text="PENDIENTE">
      <formula>NOT(ISERROR(SEARCH("PENDIENTE",#REF!)))</formula>
    </cfRule>
    <cfRule type="containsText" dxfId="3322" priority="4350" operator="containsText" text="ENTREGADO">
      <formula>NOT(ISERROR(SEARCH("ENTREGADO",#REF!)))</formula>
    </cfRule>
    <cfRule type="containsText" dxfId="3321" priority="4351" operator="containsText" text="ENTREGADO">
      <formula>NOT(ISERROR(SEARCH("ENTREGADO",#REF!)))</formula>
    </cfRule>
    <cfRule type="containsText" dxfId="3320" priority="4352" operator="containsText" text="ENTREGADO">
      <formula>NOT(ISERROR(SEARCH("ENTREGADO",AA27)))</formula>
    </cfRule>
    <cfRule type="containsText" dxfId="3319" priority="4353" operator="containsText" text="PENDIENTE">
      <formula>NOT(ISERROR(SEARCH("PENDIENTE",AA27)))</formula>
    </cfRule>
    <cfRule type="containsText" dxfId="3318" priority="4354" operator="containsText" text="ENTREGADO">
      <formula>NOT(ISERROR(SEARCH("ENTREGADO",AA27)))</formula>
    </cfRule>
    <cfRule type="containsText" dxfId="3317" priority="4355" operator="containsText" text="PENDIENTE">
      <formula>NOT(ISERROR(SEARCH("PENDIENTE",AA27)))</formula>
    </cfRule>
    <cfRule type="containsText" dxfId="3316" priority="4356" operator="containsText" text="ENTREGADO">
      <formula>NOT(ISERROR(SEARCH("ENTREGADO",AA27)))</formula>
    </cfRule>
    <cfRule type="containsText" dxfId="3315" priority="4357" operator="containsText" text="PENDIENTE">
      <formula>NOT(ISERROR(SEARCH("PENDIENTE",#REF!)))</formula>
    </cfRule>
    <cfRule type="containsText" dxfId="3314" priority="4358" operator="containsText" text="PENDIENTE">
      <formula>NOT(ISERROR(SEARCH("PENDIENTE",AA27)))</formula>
    </cfRule>
    <cfRule type="containsText" dxfId="3313" priority="4359" operator="containsText" text="PRIORIDAD">
      <formula>NOT(ISERROR(SEARCH("PRIORIDAD",AA27)))</formula>
    </cfRule>
    <cfRule type="containsText" dxfId="3312" priority="4360" operator="containsText" text="ENTREGADO">
      <formula>NOT(ISERROR(SEARCH("ENTREGADO",AA27)))</formula>
    </cfRule>
  </conditionalFormatting>
  <conditionalFormatting sqref="AA27:AA38 AA40:AA44">
    <cfRule type="containsText" dxfId="3311" priority="4152" operator="containsText" text="ENTREGADO">
      <formula>NOT(ISERROR(SEARCH("ENTREGADO",AA27)))</formula>
    </cfRule>
    <cfRule type="containsText" dxfId="3310" priority="4158" operator="containsText" text="PENDIENTE">
      <formula>NOT(ISERROR(SEARCH("PENDIENTE",AA27)))</formula>
    </cfRule>
  </conditionalFormatting>
  <conditionalFormatting sqref="AA33">
    <cfRule type="containsText" dxfId="3309" priority="4138" operator="containsText" text="PENDIENTE">
      <formula>NOT(ISERROR(SEARCH("PENDIENTE",AA33)))</formula>
    </cfRule>
    <cfRule type="containsText" dxfId="3308" priority="4139" operator="containsText" text="ENTREGADO">
      <formula>NOT(ISERROR(SEARCH("ENTREGADO",AA33)))</formula>
    </cfRule>
    <cfRule type="containsText" dxfId="3307" priority="4140" operator="containsText" text="ENTREGADO">
      <formula>NOT(ISERROR(SEARCH("ENTREGADO",AA33)))</formula>
    </cfRule>
    <cfRule type="containsText" dxfId="3306" priority="4141" operator="containsText" text="PENDIENTE">
      <formula>NOT(ISERROR(SEARCH("PENDIENTE",AA33)))</formula>
    </cfRule>
    <cfRule type="containsText" dxfId="3305" priority="4142" operator="containsText" text="ENTREGADO">
      <formula>NOT(ISERROR(SEARCH("ENTREGADO",AA33)))</formula>
    </cfRule>
    <cfRule type="containsText" dxfId="3304" priority="4143" operator="containsText" text="PENDIENTE">
      <formula>NOT(ISERROR(SEARCH("PENDIENTE",#REF!)))</formula>
    </cfRule>
    <cfRule type="containsText" dxfId="3303" priority="4145" operator="containsText" text="ENTREGADO">
      <formula>NOT(ISERROR(SEARCH("ENTREGADO",#REF!)))</formula>
    </cfRule>
    <cfRule type="containsText" dxfId="3302" priority="4146" operator="containsText" text="PENDIENTE">
      <formula>NOT(ISERROR(SEARCH("PENDIENTE",#REF!)))</formula>
    </cfRule>
    <cfRule type="containsText" dxfId="3301" priority="4148" operator="containsText" text="ENTREGADO">
      <formula>NOT(ISERROR(SEARCH("ENTREGADO",#REF!)))</formula>
    </cfRule>
    <cfRule type="containsText" dxfId="3300" priority="4149" operator="containsText" text="PENDIENTE">
      <formula>NOT(ISERROR(SEARCH("PENDIENTE",#REF!)))</formula>
    </cfRule>
    <cfRule type="containsText" dxfId="3299" priority="4150" operator="containsText" text="ENTREGADO">
      <formula>NOT(ISERROR(SEARCH("ENTREGADO",#REF!)))</formula>
    </cfRule>
    <cfRule type="containsText" dxfId="3298" priority="4151" operator="containsText" text="ENTREGADO">
      <formula>NOT(ISERROR(SEARCH("ENTREGADO",#REF!)))</formula>
    </cfRule>
    <cfRule type="containsText" dxfId="3297" priority="4156" operator="containsText" text="PENDIENTE">
      <formula>NOT(ISERROR(SEARCH("PENDIENTE",AA33)))</formula>
    </cfRule>
    <cfRule type="containsText" dxfId="3296" priority="4157" operator="containsText" text="ENTREGADO">
      <formula>NOT(ISERROR(SEARCH("ENTREGADO",AA33)))</formula>
    </cfRule>
    <cfRule type="containsText" dxfId="3295" priority="4159" operator="containsText" text="ENTREGADO">
      <formula>NOT(ISERROR(SEARCH("ENTREGADO",AA33)))</formula>
    </cfRule>
  </conditionalFormatting>
  <conditionalFormatting sqref="AA49:AA55 AA59 AA61:AA64">
    <cfRule type="containsText" dxfId="3294" priority="4457" operator="containsText" text="ENTREGADO">
      <formula>NOT(ISERROR(SEARCH("ENTREGADO",AA49)))</formula>
    </cfRule>
    <cfRule type="containsText" dxfId="3293" priority="4458" operator="containsText" text="ENTREGADO">
      <formula>NOT(ISERROR(SEARCH("ENTREGADO",#REF!)))</formula>
    </cfRule>
    <cfRule type="containsText" dxfId="3292" priority="4461" operator="containsText" text="PENDIENTE">
      <formula>NOT(ISERROR(SEARCH("PENDIENTE",AA49)))</formula>
    </cfRule>
    <cfRule type="containsText" dxfId="3291" priority="4462" operator="containsText" text="ENTREGADO">
      <formula>NOT(ISERROR(SEARCH("ENTREGADO",AA49)))</formula>
    </cfRule>
    <cfRule type="containsText" dxfId="3290" priority="4463" operator="containsText" text="ENTREGADO">
      <formula>NOT(ISERROR(SEARCH("ENTREGADO",AA49)))</formula>
    </cfRule>
    <cfRule type="containsText" dxfId="3289" priority="4464" operator="containsText" text="PENDIENTE">
      <formula>NOT(ISERROR(SEARCH("PENDIENTE",AA49)))</formula>
    </cfRule>
    <cfRule type="containsText" dxfId="3288" priority="4465" operator="containsText" text="ENTREGADO">
      <formula>NOT(ISERROR(SEARCH("ENTREGADO",AA49)))</formula>
    </cfRule>
    <cfRule type="containsText" dxfId="3287" priority="4466" operator="containsText" text="PENDIENTE">
      <formula>NOT(ISERROR(SEARCH("PENDIENTE",#REF!)))</formula>
    </cfRule>
    <cfRule type="containsText" dxfId="3286" priority="4468" operator="containsText" text="ENTREGADO">
      <formula>NOT(ISERROR(SEARCH("ENTREGADO",#REF!)))</formula>
    </cfRule>
    <cfRule type="containsText" dxfId="3285" priority="4469" operator="containsText" text="PENDIENTE">
      <formula>NOT(ISERROR(SEARCH("PENDIENTE",#REF!)))</formula>
    </cfRule>
    <cfRule type="containsText" dxfId="3284" priority="4470" operator="containsText" text="ENTREGADO">
      <formula>NOT(ISERROR(SEARCH("ENTREGADO",#REF!)))</formula>
    </cfRule>
    <cfRule type="containsText" dxfId="3283" priority="4471" operator="containsText" text="PENDIENTE">
      <formula>NOT(ISERROR(SEARCH("PENDIENTE",#REF!)))</formula>
    </cfRule>
    <cfRule type="containsText" dxfId="3282" priority="4472" operator="containsText" text="ENTREGADO">
      <formula>NOT(ISERROR(SEARCH("ENTREGADO",#REF!)))</formula>
    </cfRule>
    <cfRule type="containsText" dxfId="3281" priority="4473" operator="containsText" text="ENTREGADO">
      <formula>NOT(ISERROR(SEARCH("ENTREGADO",#REF!)))</formula>
    </cfRule>
    <cfRule type="containsText" dxfId="3280" priority="4474" operator="containsText" text="ENTREGADO">
      <formula>NOT(ISERROR(SEARCH("ENTREGADO",AA49)))</formula>
    </cfRule>
    <cfRule type="containsText" dxfId="3279" priority="4475" operator="containsText" text="PENDIENTE">
      <formula>NOT(ISERROR(SEARCH("PENDIENTE",AA49)))</formula>
    </cfRule>
    <cfRule type="containsText" dxfId="3278" priority="4476" operator="containsText" text="ENTREGADO">
      <formula>NOT(ISERROR(SEARCH("ENTREGADO",AA49)))</formula>
    </cfRule>
    <cfRule type="containsText" dxfId="3277" priority="4477" operator="containsText" text="PENDIENTE">
      <formula>NOT(ISERROR(SEARCH("PENDIENTE",AA49)))</formula>
    </cfRule>
    <cfRule type="containsText" dxfId="3276" priority="4478" operator="containsText" text="ENTREGADO">
      <formula>NOT(ISERROR(SEARCH("ENTREGADO",AA49)))</formula>
    </cfRule>
  </conditionalFormatting>
  <conditionalFormatting sqref="AA65">
    <cfRule type="containsText" dxfId="3275" priority="3968" operator="containsText" text="ENTREGADO">
      <formula>NOT(ISERROR(SEARCH("ENTREGADO",AA65)))</formula>
    </cfRule>
    <cfRule type="containsText" dxfId="3274" priority="3969" operator="containsText" text="ENTREGADO">
      <formula>NOT(ISERROR(SEARCH("ENTREGADO",#REF!)))</formula>
    </cfRule>
    <cfRule type="containsText" dxfId="3273" priority="3972" operator="containsText" text="PENDIENTE">
      <formula>NOT(ISERROR(SEARCH("PENDIENTE",AA65)))</formula>
    </cfRule>
    <cfRule type="containsText" dxfId="3272" priority="3973" operator="containsText" text="ENTREGADO">
      <formula>NOT(ISERROR(SEARCH("ENTREGADO",AA65)))</formula>
    </cfRule>
    <cfRule type="containsText" dxfId="3271" priority="3974" operator="containsText" text="ENTREGADO">
      <formula>NOT(ISERROR(SEARCH("ENTREGADO",AA65)))</formula>
    </cfRule>
    <cfRule type="containsText" dxfId="3270" priority="3975" operator="containsText" text="PENDIENTE">
      <formula>NOT(ISERROR(SEARCH("PENDIENTE",AA65)))</formula>
    </cfRule>
    <cfRule type="containsText" dxfId="3269" priority="3976" operator="containsText" text="ENTREGADO">
      <formula>NOT(ISERROR(SEARCH("ENTREGADO",AA65)))</formula>
    </cfRule>
    <cfRule type="containsText" dxfId="3268" priority="3977" operator="containsText" text="PENDIENTE">
      <formula>NOT(ISERROR(SEARCH("PENDIENTE",#REF!)))</formula>
    </cfRule>
    <cfRule type="containsText" dxfId="3267" priority="3979" operator="containsText" text="ENTREGADO">
      <formula>NOT(ISERROR(SEARCH("ENTREGADO",#REF!)))</formula>
    </cfRule>
    <cfRule type="containsText" dxfId="3266" priority="3980" operator="containsText" text="PENDIENTE">
      <formula>NOT(ISERROR(SEARCH("PENDIENTE",#REF!)))</formula>
    </cfRule>
    <cfRule type="containsText" dxfId="3265" priority="3981" operator="containsText" text="ENTREGADO">
      <formula>NOT(ISERROR(SEARCH("ENTREGADO",#REF!)))</formula>
    </cfRule>
    <cfRule type="containsText" dxfId="3264" priority="3982" operator="containsText" text="PENDIENTE">
      <formula>NOT(ISERROR(SEARCH("PENDIENTE",#REF!)))</formula>
    </cfRule>
    <cfRule type="containsText" dxfId="3263" priority="3983" operator="containsText" text="ENTREGADO">
      <formula>NOT(ISERROR(SEARCH("ENTREGADO",#REF!)))</formula>
    </cfRule>
    <cfRule type="containsText" dxfId="3262" priority="3984" operator="containsText" text="ENTREGADO">
      <formula>NOT(ISERROR(SEARCH("ENTREGADO",#REF!)))</formula>
    </cfRule>
    <cfRule type="containsText" dxfId="3261" priority="3986" operator="containsText" text="PENDIENTE">
      <formula>NOT(ISERROR(SEARCH("PENDIENTE",AA65)))</formula>
    </cfRule>
    <cfRule type="containsText" dxfId="3260" priority="3987" operator="containsText" text="ENTREGADO">
      <formula>NOT(ISERROR(SEARCH("ENTREGADO",AA65)))</formula>
    </cfRule>
    <cfRule type="containsText" dxfId="3259" priority="3989" operator="containsText" text="ENTREGADO">
      <formula>NOT(ISERROR(SEARCH("ENTREGADO",AA65)))</formula>
    </cfRule>
  </conditionalFormatting>
  <conditionalFormatting sqref="AA65:AA66">
    <cfRule type="containsText" dxfId="3258" priority="3985" operator="containsText" text="ENTREGADO">
      <formula>NOT(ISERROR(SEARCH("ENTREGADO",AA65)))</formula>
    </cfRule>
    <cfRule type="containsText" dxfId="3257" priority="3988" operator="containsText" text="PENDIENTE">
      <formula>NOT(ISERROR(SEARCH("PENDIENTE",AA65)))</formula>
    </cfRule>
  </conditionalFormatting>
  <conditionalFormatting sqref="AA66">
    <cfRule type="containsText" dxfId="3256" priority="4319" operator="containsText" text="ENTREGADO">
      <formula>NOT(ISERROR(SEARCH("ENTREGADO",AA66)))</formula>
    </cfRule>
    <cfRule type="containsText" dxfId="3255" priority="4320" operator="containsText" text="ENTREGADO">
      <formula>NOT(ISERROR(SEARCH("ENTREGADO",AA66)))</formula>
    </cfRule>
    <cfRule type="containsText" dxfId="3254" priority="4321" operator="containsText" text="PENDIENTE">
      <formula>NOT(ISERROR(SEARCH("PENDIENTE",AA66)))</formula>
    </cfRule>
    <cfRule type="containsText" dxfId="3253" priority="4322" operator="containsText" text="ENTREGADO">
      <formula>NOT(ISERROR(SEARCH("ENTREGADO",AA66)))</formula>
    </cfRule>
    <cfRule type="containsText" dxfId="3252" priority="4323" operator="containsText" text="PENDIENTE">
      <formula>NOT(ISERROR(SEARCH("PENDIENTE",#REF!)))</formula>
    </cfRule>
    <cfRule type="containsText" dxfId="3251" priority="4324" operator="containsText" text="ENTREGADO">
      <formula>NOT(ISERROR(SEARCH("ENTREGADO",#REF!)))</formula>
    </cfRule>
    <cfRule type="containsText" dxfId="3250" priority="4325" operator="containsText" text="PENDIENTE">
      <formula>NOT(ISERROR(SEARCH("PENDIENTE",#REF!)))</formula>
    </cfRule>
    <cfRule type="containsText" dxfId="3249" priority="4326" operator="containsText" text="ENTREGADO">
      <formula>NOT(ISERROR(SEARCH("ENTREGADO",#REF!)))</formula>
    </cfRule>
    <cfRule type="containsText" dxfId="3248" priority="4327" operator="containsText" text="PENDIENTE">
      <formula>NOT(ISERROR(SEARCH("PENDIENTE",#REF!)))</formula>
    </cfRule>
    <cfRule type="containsText" dxfId="3247" priority="4328" operator="containsText" text="ENTREGADO">
      <formula>NOT(ISERROR(SEARCH("ENTREGADO",#REF!)))</formula>
    </cfRule>
    <cfRule type="containsText" dxfId="3246" priority="4329" operator="containsText" text="ENTREGADO">
      <formula>NOT(ISERROR(SEARCH("ENTREGADO",#REF!)))</formula>
    </cfRule>
    <cfRule type="containsText" dxfId="3245" priority="4331" operator="containsText" text="PENDIENTE">
      <formula>NOT(ISERROR(SEARCH("PENDIENTE",AA66)))</formula>
    </cfRule>
    <cfRule type="containsText" dxfId="3244" priority="4332" operator="containsText" text="ENTREGADO">
      <formula>NOT(ISERROR(SEARCH("ENTREGADO",AA66)))</formula>
    </cfRule>
    <cfRule type="containsText" dxfId="3243" priority="4333" operator="containsText" text="PENDIENTE">
      <formula>NOT(ISERROR(SEARCH("PENDIENTE",AA66)))</formula>
    </cfRule>
    <cfRule type="containsText" dxfId="3242" priority="4334" operator="containsText" text="ENTREGADO">
      <formula>NOT(ISERROR(SEARCH("ENTREGADO",AA66)))</formula>
    </cfRule>
    <cfRule type="containsText" dxfId="3241" priority="4335" operator="containsText" text="PENDIENTE">
      <formula>NOT(ISERROR(SEARCH("PENDIENTE",#REF!)))</formula>
    </cfRule>
    <cfRule type="containsText" dxfId="3240" priority="4337" operator="containsText" text="PRIORIDAD">
      <formula>NOT(ISERROR(SEARCH("PRIORIDAD",AA66)))</formula>
    </cfRule>
    <cfRule type="containsText" dxfId="3239" priority="4338" operator="containsText" text="ENTREGADO">
      <formula>NOT(ISERROR(SEARCH("ENTREGADO",AA66)))</formula>
    </cfRule>
  </conditionalFormatting>
  <conditionalFormatting sqref="AA67">
    <cfRule type="containsText" dxfId="3238" priority="4431" operator="containsText" text="ENTREGADO">
      <formula>NOT(ISERROR(SEARCH("ENTREGADO",AA67)))</formula>
    </cfRule>
    <cfRule type="containsText" dxfId="3237" priority="4432" operator="containsText" text="ENTREGADO">
      <formula>NOT(ISERROR(SEARCH("ENTREGADO",#REF!)))</formula>
    </cfRule>
    <cfRule type="containsText" dxfId="3236" priority="4435" operator="containsText" text="PENDIENTE">
      <formula>NOT(ISERROR(SEARCH("PENDIENTE",AA67)))</formula>
    </cfRule>
    <cfRule type="containsText" dxfId="3235" priority="4436" operator="containsText" text="ENTREGADO">
      <formula>NOT(ISERROR(SEARCH("ENTREGADO",AA67)))</formula>
    </cfRule>
    <cfRule type="containsText" dxfId="3234" priority="4437" operator="containsText" text="ENTREGADO">
      <formula>NOT(ISERROR(SEARCH("ENTREGADO",AA67)))</formula>
    </cfRule>
    <cfRule type="containsText" dxfId="3233" priority="4438" operator="containsText" text="PENDIENTE">
      <formula>NOT(ISERROR(SEARCH("PENDIENTE",AA67)))</formula>
    </cfRule>
    <cfRule type="containsText" dxfId="3232" priority="4439" operator="containsText" text="ENTREGADO">
      <formula>NOT(ISERROR(SEARCH("ENTREGADO",AA67)))</formula>
    </cfRule>
    <cfRule type="containsText" dxfId="3231" priority="4440" operator="containsText" text="PENDIENTE">
      <formula>NOT(ISERROR(SEARCH("PENDIENTE",#REF!)))</formula>
    </cfRule>
    <cfRule type="containsText" dxfId="3230" priority="4442" operator="containsText" text="ENTREGADO">
      <formula>NOT(ISERROR(SEARCH("ENTREGADO",#REF!)))</formula>
    </cfRule>
    <cfRule type="containsText" dxfId="3229" priority="4443" operator="containsText" text="PENDIENTE">
      <formula>NOT(ISERROR(SEARCH("PENDIENTE",#REF!)))</formula>
    </cfRule>
    <cfRule type="containsText" dxfId="3228" priority="4444" operator="containsText" text="ENTREGADO">
      <formula>NOT(ISERROR(SEARCH("ENTREGADO",#REF!)))</formula>
    </cfRule>
    <cfRule type="containsText" dxfId="3227" priority="4445" operator="containsText" text="PENDIENTE">
      <formula>NOT(ISERROR(SEARCH("PENDIENTE",#REF!)))</formula>
    </cfRule>
    <cfRule type="containsText" dxfId="3226" priority="4446" operator="containsText" text="ENTREGADO">
      <formula>NOT(ISERROR(SEARCH("ENTREGADO",#REF!)))</formula>
    </cfRule>
    <cfRule type="containsText" dxfId="3225" priority="4447" operator="containsText" text="ENTREGADO">
      <formula>NOT(ISERROR(SEARCH("ENTREGADO",#REF!)))</formula>
    </cfRule>
    <cfRule type="containsText" dxfId="3224" priority="4448" operator="containsText" text="ENTREGADO">
      <formula>NOT(ISERROR(SEARCH("ENTREGADO",AA67)))</formula>
    </cfRule>
    <cfRule type="containsText" dxfId="3223" priority="4449" operator="containsText" text="PENDIENTE">
      <formula>NOT(ISERROR(SEARCH("PENDIENTE",AA67)))</formula>
    </cfRule>
    <cfRule type="containsText" dxfId="3222" priority="4450" operator="containsText" text="ENTREGADO">
      <formula>NOT(ISERROR(SEARCH("ENTREGADO",AA67)))</formula>
    </cfRule>
    <cfRule type="containsText" dxfId="3221" priority="4451" operator="containsText" text="PENDIENTE">
      <formula>NOT(ISERROR(SEARCH("PENDIENTE",AA67)))</formula>
    </cfRule>
    <cfRule type="containsText" dxfId="3220" priority="4452" operator="containsText" text="ENTREGADO">
      <formula>NOT(ISERROR(SEARCH("ENTREGADO",AA67)))</formula>
    </cfRule>
  </conditionalFormatting>
  <conditionalFormatting sqref="AA68:AA69">
    <cfRule type="containsText" dxfId="3219" priority="4308" operator="containsText" text="ENTREGADO">
      <formula>NOT(ISERROR(SEARCH("ENTREGADO",AA68)))</formula>
    </cfRule>
  </conditionalFormatting>
  <conditionalFormatting sqref="AA68:AA69">
    <cfRule type="containsText" dxfId="3218" priority="4297" operator="containsText" text="ENTREGADO">
      <formula>NOT(ISERROR(SEARCH("ENTREGADO",AA68)))</formula>
    </cfRule>
    <cfRule type="containsText" dxfId="3217" priority="4298" operator="containsText" text="ENTREGADO">
      <formula>NOT(ISERROR(SEARCH("ENTREGADO",AA68)))</formula>
    </cfRule>
    <cfRule type="containsText" dxfId="3216" priority="4299" operator="containsText" text="PENDIENTE">
      <formula>NOT(ISERROR(SEARCH("PENDIENTE",AA68)))</formula>
    </cfRule>
    <cfRule type="containsText" dxfId="3215" priority="4300" operator="containsText" text="ENTREGADO">
      <formula>NOT(ISERROR(SEARCH("ENTREGADO",AA68)))</formula>
    </cfRule>
    <cfRule type="containsText" dxfId="3214" priority="4301" operator="containsText" text="PENDIENTE">
      <formula>NOT(ISERROR(SEARCH("PENDIENTE",#REF!)))</formula>
    </cfRule>
    <cfRule type="containsText" dxfId="3213" priority="4302" operator="containsText" text="ENTREGADO">
      <formula>NOT(ISERROR(SEARCH("ENTREGADO",#REF!)))</formula>
    </cfRule>
    <cfRule type="containsText" dxfId="3212" priority="4303" operator="containsText" text="PENDIENTE">
      <formula>NOT(ISERROR(SEARCH("PENDIENTE",#REF!)))</formula>
    </cfRule>
    <cfRule type="containsText" dxfId="3211" priority="4304" operator="containsText" text="ENTREGADO">
      <formula>NOT(ISERROR(SEARCH("ENTREGADO",#REF!)))</formula>
    </cfRule>
    <cfRule type="containsText" dxfId="3210" priority="4305" operator="containsText" text="PENDIENTE">
      <formula>NOT(ISERROR(SEARCH("PENDIENTE",#REF!)))</formula>
    </cfRule>
    <cfRule type="containsText" dxfId="3209" priority="4306" operator="containsText" text="ENTREGADO">
      <formula>NOT(ISERROR(SEARCH("ENTREGADO",#REF!)))</formula>
    </cfRule>
    <cfRule type="containsText" dxfId="3208" priority="4307" operator="containsText" text="ENTREGADO">
      <formula>NOT(ISERROR(SEARCH("ENTREGADO",#REF!)))</formula>
    </cfRule>
    <cfRule type="containsText" dxfId="3207" priority="4309" operator="containsText" text="PENDIENTE">
      <formula>NOT(ISERROR(SEARCH("PENDIENTE",AA68)))</formula>
    </cfRule>
    <cfRule type="containsText" dxfId="3206" priority="4310" operator="containsText" text="ENTREGADO">
      <formula>NOT(ISERROR(SEARCH("ENTREGADO",AA68)))</formula>
    </cfRule>
    <cfRule type="containsText" dxfId="3205" priority="4311" operator="containsText" text="PENDIENTE">
      <formula>NOT(ISERROR(SEARCH("PENDIENTE",AA68)))</formula>
    </cfRule>
    <cfRule type="containsText" dxfId="3204" priority="4312" operator="containsText" text="ENTREGADO">
      <formula>NOT(ISERROR(SEARCH("ENTREGADO",AA68)))</formula>
    </cfRule>
    <cfRule type="containsText" dxfId="3203" priority="4313" operator="containsText" text="PENDIENTE">
      <formula>NOT(ISERROR(SEARCH("PENDIENTE",#REF!)))</formula>
    </cfRule>
    <cfRule type="containsText" dxfId="3202" priority="4314" operator="containsText" text="PENDIENTE">
      <formula>NOT(ISERROR(SEARCH("PENDIENTE",AA68)))</formula>
    </cfRule>
    <cfRule type="containsText" dxfId="3201" priority="4315" operator="containsText" text="PRIORIDAD">
      <formula>NOT(ISERROR(SEARCH("PRIORIDAD",AA68)))</formula>
    </cfRule>
    <cfRule type="containsText" dxfId="3200" priority="4316" operator="containsText" text="ENTREGADO">
      <formula>NOT(ISERROR(SEARCH("ENTREGADO",AA68)))</formula>
    </cfRule>
  </conditionalFormatting>
  <conditionalFormatting sqref="AA68:AA69">
    <cfRule type="containsText" dxfId="3199" priority="4296" operator="containsText" text="PENDIENTE">
      <formula>NOT(ISERROR(SEARCH("PENDIENTE",AA68)))</formula>
    </cfRule>
  </conditionalFormatting>
  <conditionalFormatting sqref="AA70">
    <cfRule type="containsText" dxfId="3198" priority="2981" operator="containsText" text="ENTREGADO">
      <formula>NOT(ISERROR(SEARCH("ENTREGADO",AA70)))</formula>
    </cfRule>
    <cfRule type="containsText" dxfId="3197" priority="2982" operator="containsText" text="ENTREGADO">
      <formula>NOT(ISERROR(SEARCH("ENTREGADO",#REF!)))</formula>
    </cfRule>
    <cfRule type="containsText" dxfId="3196" priority="2985" operator="containsText" text="PENDIENTE">
      <formula>NOT(ISERROR(SEARCH("PENDIENTE",AA70)))</formula>
    </cfRule>
    <cfRule type="containsText" dxfId="3195" priority="2986" operator="containsText" text="ENTREGADO">
      <formula>NOT(ISERROR(SEARCH("ENTREGADO",AA70)))</formula>
    </cfRule>
    <cfRule type="containsText" dxfId="3194" priority="2987" operator="containsText" text="ENTREGADO">
      <formula>NOT(ISERROR(SEARCH("ENTREGADO",AA70)))</formula>
    </cfRule>
    <cfRule type="containsText" dxfId="3193" priority="2988" operator="containsText" text="PENDIENTE">
      <formula>NOT(ISERROR(SEARCH("PENDIENTE",AA70)))</formula>
    </cfRule>
    <cfRule type="containsText" dxfId="3192" priority="2989" operator="containsText" text="ENTREGADO">
      <formula>NOT(ISERROR(SEARCH("ENTREGADO",AA70)))</formula>
    </cfRule>
    <cfRule type="containsText" dxfId="3191" priority="2990" operator="containsText" text="PENDIENTE">
      <formula>NOT(ISERROR(SEARCH("PENDIENTE",#REF!)))</formula>
    </cfRule>
    <cfRule type="containsText" dxfId="3190" priority="2992" operator="containsText" text="ENTREGADO">
      <formula>NOT(ISERROR(SEARCH("ENTREGADO",#REF!)))</formula>
    </cfRule>
    <cfRule type="containsText" dxfId="3189" priority="2993" operator="containsText" text="PENDIENTE">
      <formula>NOT(ISERROR(SEARCH("PENDIENTE",#REF!)))</formula>
    </cfRule>
    <cfRule type="containsText" dxfId="3188" priority="2994" operator="containsText" text="ENTREGADO">
      <formula>NOT(ISERROR(SEARCH("ENTREGADO",#REF!)))</formula>
    </cfRule>
    <cfRule type="containsText" dxfId="3187" priority="2995" operator="containsText" text="PENDIENTE">
      <formula>NOT(ISERROR(SEARCH("PENDIENTE",#REF!)))</formula>
    </cfRule>
    <cfRule type="containsText" dxfId="3186" priority="2996" operator="containsText" text="ENTREGADO">
      <formula>NOT(ISERROR(SEARCH("ENTREGADO",#REF!)))</formula>
    </cfRule>
    <cfRule type="containsText" dxfId="3185" priority="2997" operator="containsText" text="ENTREGADO">
      <formula>NOT(ISERROR(SEARCH("ENTREGADO",#REF!)))</formula>
    </cfRule>
    <cfRule type="containsText" dxfId="3184" priority="2998" operator="containsText" text="ENTREGADO">
      <formula>NOT(ISERROR(SEARCH("ENTREGADO",AA70)))</formula>
    </cfRule>
    <cfRule type="containsText" dxfId="3183" priority="2999" operator="containsText" text="PENDIENTE">
      <formula>NOT(ISERROR(SEARCH("PENDIENTE",AA70)))</formula>
    </cfRule>
    <cfRule type="containsText" dxfId="3182" priority="3000" operator="containsText" text="ENTREGADO">
      <formula>NOT(ISERROR(SEARCH("ENTREGADO",AA70)))</formula>
    </cfRule>
    <cfRule type="containsText" dxfId="3181" priority="3001" operator="containsText" text="PENDIENTE">
      <formula>NOT(ISERROR(SEARCH("PENDIENTE",AA70)))</formula>
    </cfRule>
    <cfRule type="containsText" dxfId="3180" priority="3002" operator="containsText" text="ENTREGADO">
      <formula>NOT(ISERROR(SEARCH("ENTREGADO",AA70)))</formula>
    </cfRule>
  </conditionalFormatting>
  <conditionalFormatting sqref="AA68:AA69">
    <cfRule type="containsText" dxfId="3179" priority="3670" operator="containsText" text="ENTREGADO">
      <formula>NOT(ISERROR(SEARCH("ENTREGADO",AA68)))</formula>
    </cfRule>
  </conditionalFormatting>
  <conditionalFormatting sqref="AB4">
    <cfRule type="containsText" dxfId="3178" priority="16920" operator="containsText" text="ENTREGADO">
      <formula>NOT(ISERROR(SEARCH("ENTREGADO",#REF!)))</formula>
    </cfRule>
    <cfRule type="containsText" dxfId="3177" priority="16921" operator="containsText" text="ENTREGADO">
      <formula>NOT(ISERROR(SEARCH("ENTREGADO",AB4)))</formula>
    </cfRule>
    <cfRule type="containsText" dxfId="3176" priority="16922" operator="containsText" text="PENDIENTE">
      <formula>NOT(ISERROR(SEARCH("PENDIENTE",#REF!)))</formula>
    </cfRule>
    <cfRule type="containsText" dxfId="3175" priority="16923" operator="containsText" text="PENDIENTE">
      <formula>NOT(ISERROR(SEARCH("PENDIENTE",AB4)))</formula>
    </cfRule>
    <cfRule type="containsText" dxfId="3174" priority="16924" operator="containsText" text="ENTREGADO">
      <formula>NOT(ISERROR(SEARCH("ENTREGADO",AB4)))</formula>
    </cfRule>
  </conditionalFormatting>
  <conditionalFormatting sqref="AB27">
    <cfRule type="containsText" dxfId="3173" priority="10446" operator="containsText" text="PENDIENTE">
      <formula>NOT(ISERROR(SEARCH("PENDIENTE",#REF!)))</formula>
    </cfRule>
    <cfRule type="containsText" dxfId="3172" priority="10448" operator="containsText" text="ENTREGADO">
      <formula>NOT(ISERROR(SEARCH("ENTREGADO",AB27)))</formula>
    </cfRule>
    <cfRule type="containsText" dxfId="3171" priority="10449" operator="containsText" text="ENTREGADO">
      <formula>NOT(ISERROR(SEARCH("ENTREGADO",#REF!)))</formula>
    </cfRule>
    <cfRule type="containsText" dxfId="3170" priority="10450" operator="containsText" text="ENTREGADO">
      <formula>NOT(ISERROR(SEARCH("ENTREGADO",AB27)))</formula>
    </cfRule>
    <cfRule type="containsText" dxfId="3169" priority="10451" operator="containsText" text="PENDIENTE">
      <formula>NOT(ISERROR(SEARCH("PENDIENTE",#REF!)))</formula>
    </cfRule>
    <cfRule type="containsText" dxfId="3168" priority="10452" operator="containsText" text="PENDIENTE">
      <formula>NOT(ISERROR(SEARCH("PENDIENTE",AB27)))</formula>
    </cfRule>
    <cfRule type="containsText" dxfId="3167" priority="10453" operator="containsText" text="ENTREGADO">
      <formula>NOT(ISERROR(SEARCH("ENTREGADO",AB27)))</formula>
    </cfRule>
  </conditionalFormatting>
  <conditionalFormatting sqref="AB28">
    <cfRule type="containsText" dxfId="3166" priority="21061" operator="containsText" text="ENTREGADO">
      <formula>NOT(ISERROR(SEARCH("ENTREGADO",#REF!)))</formula>
    </cfRule>
    <cfRule type="containsText" dxfId="3165" priority="21062" operator="containsText" text="ENTREGADO">
      <formula>NOT(ISERROR(SEARCH("ENTREGADO",AB28)))</formula>
    </cfRule>
    <cfRule type="containsText" dxfId="3164" priority="21063" operator="containsText" text="PENDIENTE">
      <formula>NOT(ISERROR(SEARCH("PENDIENTE",#REF!)))</formula>
    </cfRule>
    <cfRule type="containsText" dxfId="3163" priority="21064" operator="containsText" text="PENDIENTE">
      <formula>NOT(ISERROR(SEARCH("PENDIENTE",AB28)))</formula>
    </cfRule>
    <cfRule type="containsText" dxfId="3162" priority="21065" operator="containsText" text="ENTREGADO">
      <formula>NOT(ISERROR(SEARCH("ENTREGADO",AB28)))</formula>
    </cfRule>
  </conditionalFormatting>
  <conditionalFormatting sqref="AB29">
    <cfRule type="containsText" dxfId="3161" priority="18721" operator="containsText" text="ENTREGADO">
      <formula>NOT(ISERROR(SEARCH("ENTREGADO",#REF!)))</formula>
    </cfRule>
    <cfRule type="containsText" dxfId="3160" priority="18722" operator="containsText" text="ENTREGADO">
      <formula>NOT(ISERROR(SEARCH("ENTREGADO",AB29)))</formula>
    </cfRule>
    <cfRule type="containsText" dxfId="3159" priority="18723" operator="containsText" text="PENDIENTE">
      <formula>NOT(ISERROR(SEARCH("PENDIENTE",#REF!)))</formula>
    </cfRule>
    <cfRule type="containsText" dxfId="3158" priority="18724" operator="containsText" text="PENDIENTE">
      <formula>NOT(ISERROR(SEARCH("PENDIENTE",AB29)))</formula>
    </cfRule>
    <cfRule type="containsText" dxfId="3157" priority="18725" operator="containsText" text="ENTREGADO">
      <formula>NOT(ISERROR(SEARCH("ENTREGADO",AB29)))</formula>
    </cfRule>
  </conditionalFormatting>
  <conditionalFormatting sqref="AB30">
    <cfRule type="containsText" dxfId="3156" priority="17144" operator="containsText" text="ENTREGADO">
      <formula>NOT(ISERROR(SEARCH("ENTREGADO",AB30)))</formula>
    </cfRule>
    <cfRule type="containsText" dxfId="3155" priority="17145" operator="containsText" text="ENTREGADO">
      <formula>NOT(ISERROR(SEARCH("ENTREGADO",#REF!)))</formula>
    </cfRule>
    <cfRule type="containsText" dxfId="3154" priority="17146" operator="containsText" text="ENTREGADO">
      <formula>NOT(ISERROR(SEARCH("ENTREGADO",AB30)))</formula>
    </cfRule>
    <cfRule type="containsText" dxfId="3153" priority="17147" operator="containsText" text="PENDIENTE">
      <formula>NOT(ISERROR(SEARCH("PENDIENTE",#REF!)))</formula>
    </cfRule>
    <cfRule type="containsText" dxfId="3152" priority="17148" operator="containsText" text="PENDIENTE">
      <formula>NOT(ISERROR(SEARCH("PENDIENTE",AB30)))</formula>
    </cfRule>
    <cfRule type="containsText" dxfId="3151" priority="17149" operator="containsText" text="ENTREGADO">
      <formula>NOT(ISERROR(SEARCH("ENTREGADO",AB30)))</formula>
    </cfRule>
  </conditionalFormatting>
  <conditionalFormatting sqref="AB32">
    <cfRule type="containsText" dxfId="3150" priority="18025" operator="containsText" text="ENTREGADO">
      <formula>NOT(ISERROR(SEARCH("ENTREGADO",AB32)))</formula>
    </cfRule>
    <cfRule type="containsText" dxfId="3149" priority="18026" operator="containsText" text="ENTREGADO">
      <formula>NOT(ISERROR(SEARCH("ENTREGADO",#REF!)))</formula>
    </cfRule>
    <cfRule type="containsText" dxfId="3148" priority="18027" operator="containsText" text="ENTREGADO">
      <formula>NOT(ISERROR(SEARCH("ENTREGADO",AB32)))</formula>
    </cfRule>
    <cfRule type="containsText" dxfId="3147" priority="18028" operator="containsText" text="PENDIENTE">
      <formula>NOT(ISERROR(SEARCH("PENDIENTE",#REF!)))</formula>
    </cfRule>
    <cfRule type="containsText" dxfId="3146" priority="18029" operator="containsText" text="PENDIENTE">
      <formula>NOT(ISERROR(SEARCH("PENDIENTE",AB32)))</formula>
    </cfRule>
    <cfRule type="containsText" dxfId="3145" priority="18030" operator="containsText" text="ENTREGADO">
      <formula>NOT(ISERROR(SEARCH("ENTREGADO",AB32)))</formula>
    </cfRule>
  </conditionalFormatting>
  <conditionalFormatting sqref="AB34">
    <cfRule type="containsText" dxfId="3144" priority="18369" operator="containsText" text="ENTREGADO">
      <formula>NOT(ISERROR(SEARCH("ENTREGADO",#REF!)))</formula>
    </cfRule>
    <cfRule type="containsText" dxfId="3143" priority="18370" operator="containsText" text="ENTREGADO">
      <formula>NOT(ISERROR(SEARCH("ENTREGADO",AB34)))</formula>
    </cfRule>
    <cfRule type="containsText" dxfId="3142" priority="18371" operator="containsText" text="PENDIENTE">
      <formula>NOT(ISERROR(SEARCH("PENDIENTE",#REF!)))</formula>
    </cfRule>
    <cfRule type="containsText" dxfId="3141" priority="18372" operator="containsText" text="PENDIENTE">
      <formula>NOT(ISERROR(SEARCH("PENDIENTE",AB34)))</formula>
    </cfRule>
    <cfRule type="containsText" dxfId="3140" priority="18373" operator="containsText" text="ENTREGADO">
      <formula>NOT(ISERROR(SEARCH("ENTREGADO",AB34)))</formula>
    </cfRule>
  </conditionalFormatting>
  <conditionalFormatting sqref="AB40">
    <cfRule type="containsText" dxfId="3139" priority="5398" operator="containsText" text="ENTREGADO">
      <formula>NOT(ISERROR(SEARCH("ENTREGADO",#REF!)))</formula>
    </cfRule>
    <cfRule type="containsText" dxfId="3138" priority="5399" operator="containsText" text="ENTREGADO">
      <formula>NOT(ISERROR(SEARCH("ENTREGADO",AB40)))</formula>
    </cfRule>
    <cfRule type="containsText" dxfId="3137" priority="5400" operator="containsText" text="PENDIENTE">
      <formula>NOT(ISERROR(SEARCH("PENDIENTE",#REF!)))</formula>
    </cfRule>
    <cfRule type="containsText" dxfId="3136" priority="5401" operator="containsText" text="PENDIENTE">
      <formula>NOT(ISERROR(SEARCH("PENDIENTE",AB40)))</formula>
    </cfRule>
    <cfRule type="containsText" dxfId="3135" priority="5402" operator="containsText" text="ENTREGADO">
      <formula>NOT(ISERROR(SEARCH("ENTREGADO",AB40)))</formula>
    </cfRule>
    <cfRule type="containsText" dxfId="3134" priority="5403" operator="containsText" text="ENTREGADO">
      <formula>NOT(ISERROR(SEARCH("ENTREGADO",#REF!)))</formula>
    </cfRule>
    <cfRule type="containsText" dxfId="3133" priority="5404" operator="containsText" text="ENTREGADO">
      <formula>NOT(ISERROR(SEARCH("ENTREGADO",AB40)))</formula>
    </cfRule>
    <cfRule type="containsText" dxfId="3132" priority="5405" operator="containsText" text="PENDIENTE">
      <formula>NOT(ISERROR(SEARCH("PENDIENTE",#REF!)))</formula>
    </cfRule>
    <cfRule type="containsText" dxfId="3131" priority="5406" operator="containsText" text="PENDIENTE">
      <formula>NOT(ISERROR(SEARCH("PENDIENTE",AB40)))</formula>
    </cfRule>
    <cfRule type="containsText" dxfId="3130" priority="5407" operator="containsText" text="ENTREGADO">
      <formula>NOT(ISERROR(SEARCH("ENTREGADO",AB40)))</formula>
    </cfRule>
  </conditionalFormatting>
  <conditionalFormatting sqref="AB4:AC4 Y4:Z4">
    <cfRule type="containsText" dxfId="3129" priority="16925" operator="containsText" text="ENTREGADO">
      <formula>NOT(ISERROR(SEARCH("ENTREGADO",Y4)))</formula>
    </cfRule>
  </conditionalFormatting>
  <conditionalFormatting sqref="AB4:AC4">
    <cfRule type="containsText" dxfId="3128" priority="16910" operator="containsText" text="ENTREGADO">
      <formula>NOT(ISERROR(SEARCH("ENTREGADO",#REF!)))</formula>
    </cfRule>
    <cfRule type="containsText" dxfId="3127" priority="16911" operator="containsText" text="ENTREGADO">
      <formula>NOT(ISERROR(SEARCH("ENTREGADO",AB4)))</formula>
    </cfRule>
    <cfRule type="containsText" dxfId="3126" priority="16912" operator="containsText" text="PENDIENTE">
      <formula>NOT(ISERROR(SEARCH("PENDIENTE",#REF!)))</formula>
    </cfRule>
    <cfRule type="containsText" dxfId="3125" priority="16913" operator="containsText" text="PENDIENTE">
      <formula>NOT(ISERROR(SEARCH("PENDIENTE",AB4)))</formula>
    </cfRule>
    <cfRule type="containsText" dxfId="3124" priority="16914" operator="containsText" text="ENTREGADO">
      <formula>NOT(ISERROR(SEARCH("ENTREGADO",AB4)))</formula>
    </cfRule>
  </conditionalFormatting>
  <conditionalFormatting sqref="AB6:AC6 Y6:Z6">
    <cfRule type="containsText" dxfId="3123" priority="12628" operator="containsText" text="ENTREGADO">
      <formula>NOT(ISERROR(SEARCH("ENTREGADO",#REF!)))</formula>
    </cfRule>
  </conditionalFormatting>
  <conditionalFormatting sqref="AB6:AC8 Y7:Z8">
    <cfRule type="containsText" dxfId="3122" priority="7729" operator="containsText" text="ENTREGADO">
      <formula>NOT(ISERROR(SEARCH("ENTREGADO",Y6)))</formula>
    </cfRule>
    <cfRule type="containsText" dxfId="3121" priority="7730" operator="containsText" text="ENTREGADO">
      <formula>NOT(ISERROR(SEARCH("ENTREGADO",Y6)))</formula>
    </cfRule>
  </conditionalFormatting>
  <conditionalFormatting sqref="AB8:AC8 Y8:Z8">
    <cfRule type="containsText" dxfId="3120" priority="11821" operator="containsText" text="ENTREGADO">
      <formula>NOT(ISERROR(SEARCH("ENTREGADO",#REF!)))</formula>
    </cfRule>
  </conditionalFormatting>
  <conditionalFormatting sqref="AB18:AC18 Y18:Z18">
    <cfRule type="containsText" dxfId="3119" priority="8532" operator="containsText" text="ENTREGADO">
      <formula>NOT(ISERROR(SEARCH("ENTREGADO",#REF!)))</formula>
    </cfRule>
  </conditionalFormatting>
  <conditionalFormatting sqref="AB19:AC19 Y19:Z19">
    <cfRule type="containsText" dxfId="3118" priority="11741" operator="containsText" text="ENTREGADO">
      <formula>NOT(ISERROR(SEARCH("ENTREGADO",#REF!)))</formula>
    </cfRule>
  </conditionalFormatting>
  <conditionalFormatting sqref="AB20:AC20 Y20:Z20">
    <cfRule type="containsText" dxfId="3117" priority="11709" operator="containsText" text="ENTREGADO">
      <formula>NOT(ISERROR(SEARCH("ENTREGADO",#REF!)))</formula>
    </cfRule>
  </conditionalFormatting>
  <conditionalFormatting sqref="AB21:AC21 Y21:Z21">
    <cfRule type="containsText" dxfId="3116" priority="10859" operator="containsText" text="ENTREGADO">
      <formula>NOT(ISERROR(SEARCH("ENTREGADO",#REF!)))</formula>
    </cfRule>
  </conditionalFormatting>
  <conditionalFormatting sqref="AB22:AC22 Y22:Z22">
    <cfRule type="containsText" dxfId="3115" priority="8933" operator="containsText" text="ENTREGADO">
      <formula>NOT(ISERROR(SEARCH("ENTREGADO",#REF!)))</formula>
    </cfRule>
  </conditionalFormatting>
  <conditionalFormatting sqref="AB27:AC27 V27:Z27">
    <cfRule type="containsText" dxfId="3114" priority="10345" operator="containsText" text="PENDIENTE">
      <formula>NOT(ISERROR(SEARCH("PENDIENTE",V27)))</formula>
    </cfRule>
  </conditionalFormatting>
  <conditionalFormatting sqref="AB27:AC27">
    <cfRule type="containsText" dxfId="3113" priority="10339" operator="containsText" text="ENTREGADO">
      <formula>NOT(ISERROR(SEARCH("ENTREGADO",AB27)))</formula>
    </cfRule>
    <cfRule type="containsText" dxfId="3112" priority="10401" operator="containsText" text="PENDIENTE">
      <formula>NOT(ISERROR(SEARCH("PENDIENTE",#REF!)))</formula>
    </cfRule>
    <cfRule type="containsText" dxfId="3111" priority="10403" operator="containsText" text="ENTREGADO">
      <formula>NOT(ISERROR(SEARCH("ENTREGADO",AB27)))</formula>
    </cfRule>
    <cfRule type="containsText" dxfId="3110" priority="10404" operator="containsText" text="PRIORIDAD">
      <formula>NOT(ISERROR(SEARCH("PRIORIDAD",AB27)))</formula>
    </cfRule>
    <cfRule type="containsText" dxfId="3109" priority="10405" operator="containsText" text="ENTREGADO">
      <formula>NOT(ISERROR(SEARCH("ENTREGADO",AB27)))</formula>
    </cfRule>
    <cfRule type="containsText" dxfId="3108" priority="10406" operator="containsText" text="ENTREGADO">
      <formula>NOT(ISERROR(SEARCH("ENTREGADO",#REF!)))</formula>
    </cfRule>
    <cfRule type="containsText" dxfId="3107" priority="10407" operator="containsText" text="ENTREGADO">
      <formula>NOT(ISERROR(SEARCH("ENTREGADO",AB27)))</formula>
    </cfRule>
    <cfRule type="containsText" dxfId="3106" priority="10408" operator="containsText" text="PENDIENTE">
      <formula>NOT(ISERROR(SEARCH("PENDIENTE",#REF!)))</formula>
    </cfRule>
    <cfRule type="containsText" dxfId="3105" priority="10409" operator="containsText" text="PENDIENTE">
      <formula>NOT(ISERROR(SEARCH("PENDIENTE",AB27)))</formula>
    </cfRule>
    <cfRule type="containsText" dxfId="3104" priority="10410" operator="containsText" text="ENTREGADO">
      <formula>NOT(ISERROR(SEARCH("ENTREGADO",AB27)))</formula>
    </cfRule>
    <cfRule type="containsText" dxfId="3103" priority="10411" operator="containsText" text="ENTREGADO">
      <formula>NOT(ISERROR(SEARCH("ENTREGADO",#REF!)))</formula>
    </cfRule>
    <cfRule type="containsText" dxfId="3102" priority="10412" operator="containsText" text="ENTREGADO">
      <formula>NOT(ISERROR(SEARCH("ENTREGADO",#REF!)))</formula>
    </cfRule>
    <cfRule type="containsText" dxfId="3101" priority="10413" operator="containsText" text="ENTREGADO">
      <formula>NOT(ISERROR(SEARCH("ENTREGADO",AB27)))</formula>
    </cfRule>
    <cfRule type="containsText" dxfId="3100" priority="10414" operator="containsText" text="PENDIENTE">
      <formula>NOT(ISERROR(SEARCH("PENDIENTE",AB27)))</formula>
    </cfRule>
    <cfRule type="containsText" dxfId="3099" priority="10415" operator="containsText" text="ENTREGADO">
      <formula>NOT(ISERROR(SEARCH("ENTREGADO",AB27)))</formula>
    </cfRule>
    <cfRule type="containsText" dxfId="3098" priority="10416" operator="containsText" text="PENDIENTE">
      <formula>NOT(ISERROR(SEARCH("PENDIENTE",#REF!)))</formula>
    </cfRule>
    <cfRule type="containsText" dxfId="3097" priority="10417" operator="containsText" text="PRIORIDAD">
      <formula>NOT(ISERROR(SEARCH("PRIORIDAD",AB27)))</formula>
    </cfRule>
    <cfRule type="containsText" dxfId="3096" priority="10418" operator="containsText" text="ENTREGADO">
      <formula>NOT(ISERROR(SEARCH("ENTREGADO",AB27)))</formula>
    </cfRule>
    <cfRule type="containsText" dxfId="3095" priority="10419" operator="containsText" text="ENTREGADO">
      <formula>NOT(ISERROR(SEARCH("ENTREGADO",AB27)))</formula>
    </cfRule>
    <cfRule type="containsText" dxfId="3094" priority="10420" operator="containsText" text="PENDIENTE">
      <formula>NOT(ISERROR(SEARCH("PENDIENTE",AB27)))</formula>
    </cfRule>
    <cfRule type="containsText" dxfId="3093" priority="10421" operator="containsText" text="ENTREGADO">
      <formula>NOT(ISERROR(SEARCH("ENTREGADO",AB27)))</formula>
    </cfRule>
    <cfRule type="containsText" dxfId="3092" priority="10422" operator="containsText" text="ENTREGADO">
      <formula>NOT(ISERROR(SEARCH("ENTREGADO",AB27)))</formula>
    </cfRule>
    <cfRule type="containsText" dxfId="3091" priority="10423" operator="containsText" text="PENDIENTE">
      <formula>NOT(ISERROR(SEARCH("PENDIENTE",#REF!)))</formula>
    </cfRule>
    <cfRule type="containsText" dxfId="3090" priority="10424" operator="containsText" text="PENDIENTE">
      <formula>NOT(ISERROR(SEARCH("PENDIENTE",AB27)))</formula>
    </cfRule>
    <cfRule type="containsText" dxfId="3089" priority="10425" operator="containsText" text="ENTREGADO">
      <formula>NOT(ISERROR(SEARCH("ENTREGADO",AB27)))</formula>
    </cfRule>
    <cfRule type="containsText" dxfId="3088" priority="10426" operator="containsText" text="PRIORIDAD">
      <formula>NOT(ISERROR(SEARCH("PRIORIDAD",AB27)))</formula>
    </cfRule>
    <cfRule type="containsText" dxfId="3087" priority="10427" operator="containsText" text="ENTREGADO">
      <formula>NOT(ISERROR(SEARCH("ENTREGADO",AB27)))</formula>
    </cfRule>
    <cfRule type="containsText" dxfId="3086" priority="10428" operator="containsText" text="ENTREGADO">
      <formula>NOT(ISERROR(SEARCH("ENTREGADO",#REF!)))</formula>
    </cfRule>
    <cfRule type="containsText" dxfId="3085" priority="10429" operator="containsText" text="ENTREGADO">
      <formula>NOT(ISERROR(SEARCH("ENTREGADO",AB27)))</formula>
    </cfRule>
    <cfRule type="containsText" dxfId="3084" priority="10430" operator="containsText" text="PENDIENTE">
      <formula>NOT(ISERROR(SEARCH("PENDIENTE",#REF!)))</formula>
    </cfRule>
    <cfRule type="containsText" dxfId="3083" priority="10431" operator="containsText" text="PENDIENTE">
      <formula>NOT(ISERROR(SEARCH("PENDIENTE",AB27)))</formula>
    </cfRule>
    <cfRule type="containsText" dxfId="3082" priority="10432" operator="containsText" text="ENTREGADO">
      <formula>NOT(ISERROR(SEARCH("ENTREGADO",AB27)))</formula>
    </cfRule>
    <cfRule type="containsText" dxfId="3081" priority="10433" operator="containsText" text="ENTREGADO">
      <formula>NOT(ISERROR(SEARCH("ENTREGADO",#REF!)))</formula>
    </cfRule>
    <cfRule type="containsText" dxfId="3080" priority="10439" operator="containsText" text="ENTREGADO">
      <formula>NOT(ISERROR(SEARCH("ENTREGADO",#REF!)))</formula>
    </cfRule>
    <cfRule type="containsText" dxfId="3079" priority="10440" operator="containsText" text="ENTREGADO">
      <formula>NOT(ISERROR(SEARCH("ENTREGADO",AB27)))</formula>
    </cfRule>
    <cfRule type="containsText" dxfId="3078" priority="10442" operator="containsText" text="PENDIENTE">
      <formula>NOT(ISERROR(SEARCH("PENDIENTE",AB27)))</formula>
    </cfRule>
    <cfRule type="containsText" dxfId="3077" priority="10454" operator="containsText" text="ENTREGADO">
      <formula>NOT(ISERROR(SEARCH("ENTREGADO",AB27)))</formula>
    </cfRule>
    <cfRule type="containsText" dxfId="3076" priority="10455" operator="containsText" text="PENDIENTE">
      <formula>NOT(ISERROR(SEARCH("PENDIENTE",AB27)))</formula>
    </cfRule>
    <cfRule type="containsText" dxfId="3075" priority="10456" operator="containsText" text="PENDIENTE">
      <formula>NOT(ISERROR(SEARCH("PENDIENTE",#REF!)))</formula>
    </cfRule>
    <cfRule type="containsText" dxfId="3074" priority="10457" operator="containsText" text="ENTREGADO">
      <formula>NOT(ISERROR(SEARCH("ENTREGADO",AB27)))</formula>
    </cfRule>
    <cfRule type="containsText" dxfId="3073" priority="10458" operator="containsText" text="PRIORIDAD">
      <formula>NOT(ISERROR(SEARCH("PRIORIDAD",AB27)))</formula>
    </cfRule>
    <cfRule type="containsText" dxfId="3072" priority="10459" operator="containsText" text="ENTREGADO">
      <formula>NOT(ISERROR(SEARCH("ENTREGADO",AB27)))</formula>
    </cfRule>
    <cfRule type="containsText" dxfId="3071" priority="10460" operator="containsText" text="ENTREGADO">
      <formula>NOT(ISERROR(SEARCH("ENTREGADO",#REF!)))</formula>
    </cfRule>
    <cfRule type="containsText" dxfId="3070" priority="10461" operator="containsText" text="ENTREGADO">
      <formula>NOT(ISERROR(SEARCH("ENTREGADO",AB27)))</formula>
    </cfRule>
    <cfRule type="containsText" dxfId="3069" priority="10462" operator="containsText" text="PENDIENTE">
      <formula>NOT(ISERROR(SEARCH("PENDIENTE",#REF!)))</formula>
    </cfRule>
    <cfRule type="containsText" dxfId="3068" priority="10463" operator="containsText" text="PENDIENTE">
      <formula>NOT(ISERROR(SEARCH("PENDIENTE",AB27)))</formula>
    </cfRule>
    <cfRule type="containsText" dxfId="3067" priority="10485" operator="containsText" text="PENDIENTE">
      <formula>NOT(ISERROR(SEARCH("PENDIENTE",AB27)))</formula>
    </cfRule>
  </conditionalFormatting>
  <conditionalFormatting sqref="AB28:AC28 Y28:Z28">
    <cfRule type="containsText" dxfId="3066" priority="21066" operator="containsText" text="ENTREGADO">
      <formula>NOT(ISERROR(SEARCH("ENTREGADO",Y28)))</formula>
    </cfRule>
  </conditionalFormatting>
  <conditionalFormatting sqref="AB28:AC28">
    <cfRule type="containsText" dxfId="3065" priority="21051" operator="containsText" text="ENTREGADO">
      <formula>NOT(ISERROR(SEARCH("ENTREGADO",#REF!)))</formula>
    </cfRule>
    <cfRule type="containsText" dxfId="3064" priority="21052" operator="containsText" text="ENTREGADO">
      <formula>NOT(ISERROR(SEARCH("ENTREGADO",AB28)))</formula>
    </cfRule>
    <cfRule type="containsText" dxfId="3063" priority="21053" operator="containsText" text="PENDIENTE">
      <formula>NOT(ISERROR(SEARCH("PENDIENTE",#REF!)))</formula>
    </cfRule>
    <cfRule type="containsText" dxfId="3062" priority="21054" operator="containsText" text="PENDIENTE">
      <formula>NOT(ISERROR(SEARCH("PENDIENTE",AB28)))</formula>
    </cfRule>
    <cfRule type="containsText" dxfId="3061" priority="21055" operator="containsText" text="ENTREGADO">
      <formula>NOT(ISERROR(SEARCH("ENTREGADO",AB28)))</formula>
    </cfRule>
  </conditionalFormatting>
  <conditionalFormatting sqref="AB29:AC29 Y29:Z29">
    <cfRule type="containsText" dxfId="3060" priority="18676" operator="containsText" text="PRIORIDAD">
      <formula>NOT(ISERROR(SEARCH("PRIORIDAD",Y29)))</formula>
    </cfRule>
    <cfRule type="containsText" dxfId="3059" priority="18726" operator="containsText" text="ENTREGADO">
      <formula>NOT(ISERROR(SEARCH("ENTREGADO",Y29)))</formula>
    </cfRule>
  </conditionalFormatting>
  <conditionalFormatting sqref="AB29:AC29">
    <cfRule type="containsText" dxfId="3058" priority="18675" operator="containsText" text="ENTREGADO">
      <formula>NOT(ISERROR(SEARCH("ENTREGADO",AB29)))</formula>
    </cfRule>
    <cfRule type="containsText" dxfId="3057" priority="18711" operator="containsText" text="ENTREGADO">
      <formula>NOT(ISERROR(SEARCH("ENTREGADO",#REF!)))</formula>
    </cfRule>
    <cfRule type="containsText" dxfId="3056" priority="18712" operator="containsText" text="ENTREGADO">
      <formula>NOT(ISERROR(SEARCH("ENTREGADO",AB29)))</formula>
    </cfRule>
    <cfRule type="containsText" dxfId="3055" priority="18713" operator="containsText" text="PENDIENTE">
      <formula>NOT(ISERROR(SEARCH("PENDIENTE",#REF!)))</formula>
    </cfRule>
    <cfRule type="containsText" dxfId="3054" priority="18714" operator="containsText" text="PENDIENTE">
      <formula>NOT(ISERROR(SEARCH("PENDIENTE",AB29)))</formula>
    </cfRule>
    <cfRule type="containsText" dxfId="3053" priority="18715" operator="containsText" text="ENTREGADO">
      <formula>NOT(ISERROR(SEARCH("ENTREGADO",AB29)))</formula>
    </cfRule>
  </conditionalFormatting>
  <conditionalFormatting sqref="AB30:AC30 Y30:Z30">
    <cfRule type="containsText" dxfId="3052" priority="17150" operator="containsText" text="ENTREGADO">
      <formula>NOT(ISERROR(SEARCH("ENTREGADO",Y30)))</formula>
    </cfRule>
  </conditionalFormatting>
  <conditionalFormatting sqref="AB30:AC30">
    <cfRule type="containsText" dxfId="3051" priority="17135" operator="containsText" text="ENTREGADO">
      <formula>NOT(ISERROR(SEARCH("ENTREGADO",#REF!)))</formula>
    </cfRule>
    <cfRule type="containsText" dxfId="3050" priority="17136" operator="containsText" text="ENTREGADO">
      <formula>NOT(ISERROR(SEARCH("ENTREGADO",AB30)))</formula>
    </cfRule>
    <cfRule type="containsText" dxfId="3049" priority="17137" operator="containsText" text="PENDIENTE">
      <formula>NOT(ISERROR(SEARCH("PENDIENTE",#REF!)))</formula>
    </cfRule>
    <cfRule type="containsText" dxfId="3048" priority="17138" operator="containsText" text="PENDIENTE">
      <formula>NOT(ISERROR(SEARCH("PENDIENTE",AB30)))</formula>
    </cfRule>
  </conditionalFormatting>
  <conditionalFormatting sqref="AB32:AC32 Y32:Z32">
    <cfRule type="containsText" dxfId="3047" priority="18031" operator="containsText" text="ENTREGADO">
      <formula>NOT(ISERROR(SEARCH("ENTREGADO",Y32)))</formula>
    </cfRule>
  </conditionalFormatting>
  <conditionalFormatting sqref="AB32:AC32">
    <cfRule type="containsText" dxfId="3046" priority="18016" operator="containsText" text="ENTREGADO">
      <formula>NOT(ISERROR(SEARCH("ENTREGADO",#REF!)))</formula>
    </cfRule>
    <cfRule type="containsText" dxfId="3045" priority="18017" operator="containsText" text="ENTREGADO">
      <formula>NOT(ISERROR(SEARCH("ENTREGADO",AB32)))</formula>
    </cfRule>
    <cfRule type="containsText" dxfId="3044" priority="18018" operator="containsText" text="PENDIENTE">
      <formula>NOT(ISERROR(SEARCH("PENDIENTE",#REF!)))</formula>
    </cfRule>
    <cfRule type="containsText" dxfId="3043" priority="18019" operator="containsText" text="PENDIENTE">
      <formula>NOT(ISERROR(SEARCH("PENDIENTE",AB32)))</formula>
    </cfRule>
  </conditionalFormatting>
  <conditionalFormatting sqref="AB34:AC34 Y34:Z34">
    <cfRule type="containsText" dxfId="3042" priority="18374" operator="containsText" text="ENTREGADO">
      <formula>NOT(ISERROR(SEARCH("ENTREGADO",Y34)))</formula>
    </cfRule>
  </conditionalFormatting>
  <conditionalFormatting sqref="AB34:AC34">
    <cfRule type="containsText" dxfId="3041" priority="18359" operator="containsText" text="ENTREGADO">
      <formula>NOT(ISERROR(SEARCH("ENTREGADO",#REF!)))</formula>
    </cfRule>
    <cfRule type="containsText" dxfId="3040" priority="18360" operator="containsText" text="ENTREGADO">
      <formula>NOT(ISERROR(SEARCH("ENTREGADO",AB34)))</formula>
    </cfRule>
    <cfRule type="containsText" dxfId="3039" priority="18361" operator="containsText" text="PENDIENTE">
      <formula>NOT(ISERROR(SEARCH("PENDIENTE",#REF!)))</formula>
    </cfRule>
    <cfRule type="containsText" dxfId="3038" priority="18362" operator="containsText" text="PENDIENTE">
      <formula>NOT(ISERROR(SEARCH("PENDIENTE",AB34)))</formula>
    </cfRule>
    <cfRule type="containsText" dxfId="3037" priority="18363" operator="containsText" text="ENTREGADO">
      <formula>NOT(ISERROR(SEARCH("ENTREGADO",AB34)))</formula>
    </cfRule>
  </conditionalFormatting>
  <conditionalFormatting sqref="AB40:AC40 Y40:Z40">
    <cfRule type="containsText" dxfId="3036" priority="5408" operator="containsText" text="ENTREGADO">
      <formula>NOT(ISERROR(SEARCH("ENTREGADO",Y40)))</formula>
    </cfRule>
  </conditionalFormatting>
  <conditionalFormatting sqref="AB27:AD27">
    <cfRule type="containsText" dxfId="3035" priority="10464" operator="containsText" text="ENTREGADO">
      <formula>NOT(ISERROR(SEARCH("ENTREGADO",AB27)))</formula>
    </cfRule>
    <cfRule type="containsText" dxfId="3034" priority="10465" operator="containsText" text="ENTREGADO">
      <formula>NOT(ISERROR(SEARCH("ENTREGADO",#REF!)))</formula>
    </cfRule>
  </conditionalFormatting>
  <conditionalFormatting sqref="AB3:AL3 AN3:BC3 AD5:AL5 AN5:BC6 AI6:AL17 AR7:AW7 AN7:AO22 AD18:AL18 AR18:AW22 AD19:AG22 AI19:AL22 AD6:AG17 AR8:BC17">
    <cfRule type="containsText" dxfId="3033" priority="23932" operator="containsText" text="ENTREGADO">
      <formula>NOT(ISERROR(SEARCH("ENTREGADO",AB3)))</formula>
    </cfRule>
  </conditionalFormatting>
  <conditionalFormatting sqref="AB3:AL3 AN3:BC6 AD5:AL5 AD6:AG17 AI6:AL17 AR7:AW7 AN7:AO22 AD18:AL18 AR18:AW22 AD19:AG22 AI19:AL22 BD41:BG44 BD18:BG22 AR8:BC17">
    <cfRule type="containsText" dxfId="3032" priority="23933" operator="containsText" text="ENTREGADO">
      <formula>NOT(ISERROR(SEARCH("ENTREGADO",AB3)))</formula>
    </cfRule>
  </conditionalFormatting>
  <conditionalFormatting sqref="AB33:AL33 AN33:BC33">
    <cfRule type="containsText" dxfId="3031" priority="4174" operator="containsText" text="ENTREGADO">
      <formula>NOT(ISERROR(SEARCH("ENTREGADO",#REF!)))</formula>
    </cfRule>
    <cfRule type="containsText" dxfId="3030" priority="4176" operator="containsText" text="ENTREGADO">
      <formula>NOT(ISERROR(SEARCH("ENTREGADO",AB33)))</formula>
    </cfRule>
    <cfRule type="containsText" dxfId="3029" priority="4177" operator="containsText" text="ENTREGADO">
      <formula>NOT(ISERROR(SEARCH("ENTREGADO",AB33)))</formula>
    </cfRule>
  </conditionalFormatting>
  <conditionalFormatting sqref="AC4">
    <cfRule type="containsText" dxfId="3028" priority="16906" operator="containsText" text="ENTREGADO">
      <formula>NOT(ISERROR(SEARCH("ENTREGADO",AC4)))</formula>
    </cfRule>
    <cfRule type="containsText" dxfId="3027" priority="16907" operator="containsText" text="PENDIENTE">
      <formula>NOT(ISERROR(SEARCH("PENDIENTE",#REF!)))</formula>
    </cfRule>
    <cfRule type="containsText" dxfId="3026" priority="16908" operator="containsText" text="PENDIENTE">
      <formula>NOT(ISERROR(SEARCH("PENDIENTE",AC4)))</formula>
    </cfRule>
    <cfRule type="containsText" dxfId="3025" priority="16909" operator="containsText" text="ENTREGADO">
      <formula>NOT(ISERROR(SEARCH("ENTREGADO",AC4)))</formula>
    </cfRule>
  </conditionalFormatting>
  <conditionalFormatting sqref="AC27">
    <cfRule type="containsText" dxfId="3024" priority="10435" operator="containsText" text="ENTREGADO">
      <formula>NOT(ISERROR(SEARCH("ENTREGADO",AC27)))</formula>
    </cfRule>
    <cfRule type="containsText" dxfId="3023" priority="10436" operator="containsText" text="PENDIENTE">
      <formula>NOT(ISERROR(SEARCH("PENDIENTE",#REF!)))</formula>
    </cfRule>
    <cfRule type="containsText" dxfId="3022" priority="10437" operator="containsText" text="PENDIENTE">
      <formula>NOT(ISERROR(SEARCH("PENDIENTE",AC27)))</formula>
    </cfRule>
    <cfRule type="containsText" dxfId="3021" priority="10438" operator="containsText" text="ENTREGADO">
      <formula>NOT(ISERROR(SEARCH("ENTREGADO",AC27)))</formula>
    </cfRule>
    <cfRule type="containsText" dxfId="3020" priority="10441" operator="containsText" text="PENDIENTE">
      <formula>NOT(ISERROR(SEARCH("PENDIENTE",#REF!)))</formula>
    </cfRule>
    <cfRule type="containsText" dxfId="3019" priority="10443" operator="containsText" text="ENTREGADO">
      <formula>NOT(ISERROR(SEARCH("ENTREGADO",AC27)))</formula>
    </cfRule>
  </conditionalFormatting>
  <conditionalFormatting sqref="AC28">
    <cfRule type="containsText" dxfId="3018" priority="21047" operator="containsText" text="ENTREGADO">
      <formula>NOT(ISERROR(SEARCH("ENTREGADO",AC28)))</formula>
    </cfRule>
    <cfRule type="containsText" dxfId="3017" priority="21048" operator="containsText" text="PENDIENTE">
      <formula>NOT(ISERROR(SEARCH("PENDIENTE",#REF!)))</formula>
    </cfRule>
    <cfRule type="containsText" dxfId="3016" priority="21049" operator="containsText" text="PENDIENTE">
      <formula>NOT(ISERROR(SEARCH("PENDIENTE",AC28)))</formula>
    </cfRule>
    <cfRule type="containsText" dxfId="3015" priority="21050" operator="containsText" text="ENTREGADO">
      <formula>NOT(ISERROR(SEARCH("ENTREGADO",AC28)))</formula>
    </cfRule>
  </conditionalFormatting>
  <conditionalFormatting sqref="AC29">
    <cfRule type="containsText" dxfId="3014" priority="18707" operator="containsText" text="ENTREGADO">
      <formula>NOT(ISERROR(SEARCH("ENTREGADO",AC29)))</formula>
    </cfRule>
    <cfRule type="containsText" dxfId="3013" priority="18708" operator="containsText" text="PENDIENTE">
      <formula>NOT(ISERROR(SEARCH("PENDIENTE",#REF!)))</formula>
    </cfRule>
    <cfRule type="containsText" dxfId="3012" priority="18709" operator="containsText" text="PENDIENTE">
      <formula>NOT(ISERROR(SEARCH("PENDIENTE",AC29)))</formula>
    </cfRule>
    <cfRule type="containsText" dxfId="3011" priority="18710" operator="containsText" text="ENTREGADO">
      <formula>NOT(ISERROR(SEARCH("ENTREGADO",AC29)))</formula>
    </cfRule>
  </conditionalFormatting>
  <conditionalFormatting sqref="AC30">
    <cfRule type="containsText" dxfId="3010" priority="17131" operator="containsText" text="ENTREGADO">
      <formula>NOT(ISERROR(SEARCH("ENTREGADO",AC30)))</formula>
    </cfRule>
    <cfRule type="containsText" dxfId="3009" priority="17132" operator="containsText" text="PENDIENTE">
      <formula>NOT(ISERROR(SEARCH("PENDIENTE",#REF!)))</formula>
    </cfRule>
    <cfRule type="containsText" dxfId="3008" priority="17133" operator="containsText" text="PENDIENTE">
      <formula>NOT(ISERROR(SEARCH("PENDIENTE",AC30)))</formula>
    </cfRule>
    <cfRule type="containsText" dxfId="3007" priority="17134" operator="containsText" text="ENTREGADO">
      <formula>NOT(ISERROR(SEARCH("ENTREGADO",AC30)))</formula>
    </cfRule>
    <cfRule type="containsText" dxfId="3006" priority="17139" operator="containsText" text="ENTREGADO">
      <formula>NOT(ISERROR(SEARCH("ENTREGADO",AC30)))</formula>
    </cfRule>
  </conditionalFormatting>
  <conditionalFormatting sqref="AC32">
    <cfRule type="containsText" dxfId="3005" priority="18012" operator="containsText" text="ENTREGADO">
      <formula>NOT(ISERROR(SEARCH("ENTREGADO",AC32)))</formula>
    </cfRule>
    <cfRule type="containsText" dxfId="3004" priority="18013" operator="containsText" text="PENDIENTE">
      <formula>NOT(ISERROR(SEARCH("PENDIENTE",#REF!)))</formula>
    </cfRule>
    <cfRule type="containsText" dxfId="3003" priority="18014" operator="containsText" text="PENDIENTE">
      <formula>NOT(ISERROR(SEARCH("PENDIENTE",AC32)))</formula>
    </cfRule>
    <cfRule type="containsText" dxfId="3002" priority="18015" operator="containsText" text="ENTREGADO">
      <formula>NOT(ISERROR(SEARCH("ENTREGADO",AC32)))</formula>
    </cfRule>
    <cfRule type="containsText" dxfId="3001" priority="18020" operator="containsText" text="ENTREGADO">
      <formula>NOT(ISERROR(SEARCH("ENTREGADO",AC32)))</formula>
    </cfRule>
  </conditionalFormatting>
  <conditionalFormatting sqref="AC34">
    <cfRule type="containsText" dxfId="3000" priority="18355" operator="containsText" text="ENTREGADO">
      <formula>NOT(ISERROR(SEARCH("ENTREGADO",AC34)))</formula>
    </cfRule>
    <cfRule type="containsText" dxfId="2999" priority="18356" operator="containsText" text="PENDIENTE">
      <formula>NOT(ISERROR(SEARCH("PENDIENTE",#REF!)))</formula>
    </cfRule>
    <cfRule type="containsText" dxfId="2998" priority="18357" operator="containsText" text="PENDIENTE">
      <formula>NOT(ISERROR(SEARCH("PENDIENTE",AC34)))</formula>
    </cfRule>
    <cfRule type="containsText" dxfId="2997" priority="18358" operator="containsText" text="ENTREGADO">
      <formula>NOT(ISERROR(SEARCH("ENTREGADO",AC34)))</formula>
    </cfRule>
  </conditionalFormatting>
  <conditionalFormatting sqref="AC40">
    <cfRule type="containsText" dxfId="2996" priority="5388" operator="containsText" text="ENTREGADO">
      <formula>NOT(ISERROR(SEARCH("ENTREGADO",#REF!)))</formula>
    </cfRule>
    <cfRule type="containsText" dxfId="2995" priority="5389" operator="containsText" text="ENTREGADO">
      <formula>NOT(ISERROR(SEARCH("ENTREGADO",AC40)))</formula>
    </cfRule>
    <cfRule type="containsText" dxfId="2994" priority="5390" operator="containsText" text="PENDIENTE">
      <formula>NOT(ISERROR(SEARCH("PENDIENTE",#REF!)))</formula>
    </cfRule>
    <cfRule type="containsText" dxfId="2993" priority="5391" operator="containsText" text="PENDIENTE">
      <formula>NOT(ISERROR(SEARCH("PENDIENTE",AC40)))</formula>
    </cfRule>
    <cfRule type="containsText" dxfId="2992" priority="5392" operator="containsText" text="ENTREGADO">
      <formula>NOT(ISERROR(SEARCH("ENTREGADO",AC40)))</formula>
    </cfRule>
    <cfRule type="containsText" dxfId="2991" priority="5393" operator="containsText" text="ENTREGADO">
      <formula>NOT(ISERROR(SEARCH("ENTREGADO",#REF!)))</formula>
    </cfRule>
    <cfRule type="containsText" dxfId="2990" priority="5394" operator="containsText" text="ENTREGADO">
      <formula>NOT(ISERROR(SEARCH("ENTREGADO",AC40)))</formula>
    </cfRule>
    <cfRule type="containsText" dxfId="2989" priority="5395" operator="containsText" text="PENDIENTE">
      <formula>NOT(ISERROR(SEARCH("PENDIENTE",#REF!)))</formula>
    </cfRule>
    <cfRule type="containsText" dxfId="2988" priority="5396" operator="containsText" text="PENDIENTE">
      <formula>NOT(ISERROR(SEARCH("PENDIENTE",AC40)))</formula>
    </cfRule>
    <cfRule type="containsText" dxfId="2987" priority="5397" operator="containsText" text="ENTREGADO">
      <formula>NOT(ISERROR(SEARCH("ENTREGADO",AC40)))</formula>
    </cfRule>
  </conditionalFormatting>
  <conditionalFormatting sqref="AD4">
    <cfRule type="containsText" dxfId="2986" priority="17011" operator="containsText" text="ENTREGADO">
      <formula>NOT(ISERROR(SEARCH("ENTREGADO",AD4)))</formula>
    </cfRule>
    <cfRule type="containsText" dxfId="2985" priority="17012" operator="containsText" text="ENTREGADO">
      <formula>NOT(ISERROR(SEARCH("ENTREGADO",#REF!)))</formula>
    </cfRule>
    <cfRule type="containsText" dxfId="2984" priority="17013" operator="containsText" text="ENTREGADO">
      <formula>NOT(ISERROR(SEARCH("ENTREGADO",AD4)))</formula>
    </cfRule>
    <cfRule type="containsText" dxfId="2983" priority="17014" operator="containsText" text="PENDIENTE">
      <formula>NOT(ISERROR(SEARCH("PENDIENTE",#REF!)))</formula>
    </cfRule>
    <cfRule type="containsText" dxfId="2982" priority="17015" operator="containsText" text="PENDIENTE">
      <formula>NOT(ISERROR(SEARCH("PENDIENTE",AD4)))</formula>
    </cfRule>
  </conditionalFormatting>
  <conditionalFormatting sqref="AD27">
    <cfRule type="containsText" dxfId="2981" priority="10533" operator="containsText" text="ENTREGADO">
      <formula>NOT(ISERROR(SEARCH("ENTREGADO",AD27)))</formula>
    </cfRule>
    <cfRule type="containsText" dxfId="2980" priority="10534" operator="containsText" text="PENDIENTE">
      <formula>NOT(ISERROR(SEARCH("PENDIENTE",#REF!)))</formula>
    </cfRule>
    <cfRule type="containsText" dxfId="2979" priority="10535" operator="containsText" text="PENDIENTE">
      <formula>NOT(ISERROR(SEARCH("PENDIENTE",AD27)))</formula>
    </cfRule>
    <cfRule type="containsText" dxfId="2978" priority="10536" operator="containsText" text="ENTREGADO">
      <formula>NOT(ISERROR(SEARCH("ENTREGADO",AD27)))</formula>
    </cfRule>
  </conditionalFormatting>
  <conditionalFormatting sqref="AD28">
    <cfRule type="containsText" dxfId="2977" priority="21110" operator="containsText" text="ENTREGADO">
      <formula>NOT(ISERROR(SEARCH("ENTREGADO",AD28)))</formula>
    </cfRule>
    <cfRule type="containsText" dxfId="2976" priority="21111" operator="containsText" text="PENDIENTE">
      <formula>NOT(ISERROR(SEARCH("PENDIENTE",#REF!)))</formula>
    </cfRule>
    <cfRule type="containsText" dxfId="2975" priority="21112" operator="containsText" text="PENDIENTE">
      <formula>NOT(ISERROR(SEARCH("PENDIENTE",AD28)))</formula>
    </cfRule>
    <cfRule type="containsText" dxfId="2974" priority="21113" operator="containsText" text="ENTREGADO">
      <formula>NOT(ISERROR(SEARCH("ENTREGADO",AD28)))</formula>
    </cfRule>
  </conditionalFormatting>
  <conditionalFormatting sqref="AD29">
    <cfRule type="containsText" dxfId="2973" priority="18814" operator="containsText" text="ENTREGADO">
      <formula>NOT(ISERROR(SEARCH("ENTREGADO",AD29)))</formula>
    </cfRule>
    <cfRule type="containsText" dxfId="2972" priority="18815" operator="containsText" text="PENDIENTE">
      <formula>NOT(ISERROR(SEARCH("PENDIENTE",#REF!)))</formula>
    </cfRule>
    <cfRule type="containsText" dxfId="2971" priority="18816" operator="containsText" text="PENDIENTE">
      <formula>NOT(ISERROR(SEARCH("PENDIENTE",AD29)))</formula>
    </cfRule>
    <cfRule type="containsText" dxfId="2970" priority="18817" operator="containsText" text="ENTREGADO">
      <formula>NOT(ISERROR(SEARCH("ENTREGADO",AD29)))</formula>
    </cfRule>
  </conditionalFormatting>
  <conditionalFormatting sqref="AD30">
    <cfRule type="containsText" dxfId="2969" priority="17229" operator="containsText" text="ENTREGADO">
      <formula>NOT(ISERROR(SEARCH("ENTREGADO",AD30)))</formula>
    </cfRule>
    <cfRule type="containsText" dxfId="2968" priority="17230" operator="containsText" text="PENDIENTE">
      <formula>NOT(ISERROR(SEARCH("PENDIENTE",#REF!)))</formula>
    </cfRule>
    <cfRule type="containsText" dxfId="2967" priority="17231" operator="containsText" text="PENDIENTE">
      <formula>NOT(ISERROR(SEARCH("PENDIENTE",AD30)))</formula>
    </cfRule>
    <cfRule type="containsText" dxfId="2966" priority="17232" operator="containsText" text="ENTREGADO">
      <formula>NOT(ISERROR(SEARCH("ENTREGADO",AD30)))</formula>
    </cfRule>
  </conditionalFormatting>
  <conditionalFormatting sqref="AD32">
    <cfRule type="containsText" dxfId="2965" priority="18110" operator="containsText" text="ENTREGADO">
      <formula>NOT(ISERROR(SEARCH("ENTREGADO",AD32)))</formula>
    </cfRule>
    <cfRule type="containsText" dxfId="2964" priority="18111" operator="containsText" text="PENDIENTE">
      <formula>NOT(ISERROR(SEARCH("PENDIENTE",#REF!)))</formula>
    </cfRule>
    <cfRule type="containsText" dxfId="2963" priority="18112" operator="containsText" text="PENDIENTE">
      <formula>NOT(ISERROR(SEARCH("PENDIENTE",AD32)))</formula>
    </cfRule>
    <cfRule type="containsText" dxfId="2962" priority="18113" operator="containsText" text="ENTREGADO">
      <formula>NOT(ISERROR(SEARCH("ENTREGADO",AD32)))</formula>
    </cfRule>
  </conditionalFormatting>
  <conditionalFormatting sqref="AD34">
    <cfRule type="containsText" dxfId="2961" priority="18462" operator="containsText" text="ENTREGADO">
      <formula>NOT(ISERROR(SEARCH("ENTREGADO",AD34)))</formula>
    </cfRule>
    <cfRule type="containsText" dxfId="2960" priority="18463" operator="containsText" text="PENDIENTE">
      <formula>NOT(ISERROR(SEARCH("PENDIENTE",#REF!)))</formula>
    </cfRule>
    <cfRule type="containsText" dxfId="2959" priority="18464" operator="containsText" text="PENDIENTE">
      <formula>NOT(ISERROR(SEARCH("PENDIENTE",AD34)))</formula>
    </cfRule>
    <cfRule type="containsText" dxfId="2958" priority="18465" operator="containsText" text="ENTREGADO">
      <formula>NOT(ISERROR(SEARCH("ENTREGADO",AD34)))</formula>
    </cfRule>
  </conditionalFormatting>
  <conditionalFormatting sqref="AD40">
    <cfRule type="containsText" dxfId="2957" priority="5466" operator="containsText" text="ENTREGADO">
      <formula>NOT(ISERROR(SEARCH("ENTREGADO",AD40)))</formula>
    </cfRule>
    <cfRule type="containsText" dxfId="2956" priority="5467" operator="containsText" text="ENTREGADO">
      <formula>NOT(ISERROR(SEARCH("ENTREGADO",#REF!)))</formula>
    </cfRule>
    <cfRule type="containsText" dxfId="2955" priority="5468" operator="containsText" text="ENTREGADO">
      <formula>NOT(ISERROR(SEARCH("ENTREGADO",AD40)))</formula>
    </cfRule>
    <cfRule type="containsText" dxfId="2954" priority="5469" operator="containsText" text="PENDIENTE">
      <formula>NOT(ISERROR(SEARCH("PENDIENTE",#REF!)))</formula>
    </cfRule>
    <cfRule type="containsText" dxfId="2953" priority="5470" operator="containsText" text="PENDIENTE">
      <formula>NOT(ISERROR(SEARCH("PENDIENTE",AD40)))</formula>
    </cfRule>
    <cfRule type="containsText" dxfId="2952" priority="5471" operator="containsText" text="ENTREGADO">
      <formula>NOT(ISERROR(SEARCH("ENTREGADO",AD40)))</formula>
    </cfRule>
  </conditionalFormatting>
  <conditionalFormatting sqref="AD4:AF4">
    <cfRule type="containsText" dxfId="2951" priority="17016" operator="containsText" text="ENTREGADO">
      <formula>NOT(ISERROR(SEARCH("ENTREGADO",AD4)))</formula>
    </cfRule>
  </conditionalFormatting>
  <conditionalFormatting sqref="AD67:AF67 AI67:AL67 AN67:AO67 AR67:BA67">
    <cfRule type="containsText" dxfId="2950" priority="4984" operator="containsText" text="ENTREGADO">
      <formula>NOT(ISERROR(SEARCH("ENTREGADO",#REF!)))</formula>
    </cfRule>
    <cfRule type="containsText" dxfId="2949" priority="4985" operator="containsText" text="PENDIENTE">
      <formula>NOT(ISERROR(SEARCH("PENDIENTE",#REF!)))</formula>
    </cfRule>
  </conditionalFormatting>
  <conditionalFormatting sqref="AD67:AF68 AI67:AL68 AN67:AO68 K68:N68 AR68:BA68">
    <cfRule type="containsText" dxfId="2948" priority="4862" operator="containsText" text="ENTREGADO">
      <formula>NOT(ISERROR(SEARCH("ENTREGADO",K67)))</formula>
    </cfRule>
  </conditionalFormatting>
  <conditionalFormatting sqref="AD68:AF68 AI68:AL68 AN68:AO68 AR68:BA68">
    <cfRule type="containsText" dxfId="2947" priority="4857" operator="containsText" text="ENTREGADO">
      <formula>NOT(ISERROR(SEARCH("ENTREGADO",#REF!)))</formula>
    </cfRule>
    <cfRule type="containsText" dxfId="2946" priority="4858" operator="containsText" text="PENDIENTE">
      <formula>NOT(ISERROR(SEARCH("PENDIENTE",#REF!)))</formula>
    </cfRule>
  </conditionalFormatting>
  <conditionalFormatting sqref="AD69:AF69 AI69:AL69 AN69:AO69 AR69:BA69">
    <cfRule type="containsText" dxfId="2945" priority="4729" operator="containsText" text="ENTREGADO">
      <formula>NOT(ISERROR(SEARCH("ENTREGADO",#REF!)))</formula>
    </cfRule>
    <cfRule type="containsText" dxfId="2944" priority="4730" operator="containsText" text="PENDIENTE">
      <formula>NOT(ISERROR(SEARCH("PENDIENTE",#REF!)))</formula>
    </cfRule>
  </conditionalFormatting>
  <conditionalFormatting sqref="AD23:AG23 AI23:AL23 AN23:AO23 AR23:AW23">
    <cfRule type="containsText" dxfId="2943" priority="5128" operator="containsText" text="ENTREGADO">
      <formula>NOT(ISERROR(SEARCH("ENTREGADO",#REF!)))</formula>
    </cfRule>
    <cfRule type="containsText" dxfId="2942" priority="5129" operator="containsText" text="PENDIENTE">
      <formula>NOT(ISERROR(SEARCH("PENDIENTE",#REF!)))</formula>
    </cfRule>
    <cfRule type="containsText" dxfId="2941" priority="5130" operator="containsText" text="ENTREGADO">
      <formula>NOT(ISERROR(SEARCH("ENTREGADO",AD23)))</formula>
    </cfRule>
    <cfRule type="containsText" dxfId="2940" priority="5131" operator="containsText" text="ENTREGADO">
      <formula>NOT(ISERROR(SEARCH("ENTREGADO",AD23)))</formula>
    </cfRule>
  </conditionalFormatting>
  <conditionalFormatting sqref="AD25:AG25 AI25:AL25 AN25:AO25 AR25:BG25 T25">
    <cfRule type="containsText" dxfId="2939" priority="4581" operator="containsText" text="PENDIENTE">
      <formula>NOT(ISERROR(SEARCH("PENDIENTE",T25)))</formula>
    </cfRule>
  </conditionalFormatting>
  <conditionalFormatting sqref="AD25:AG25 BD25:BG25 AI25:AL25 AN25:AO25 AR25:AW25">
    <cfRule type="containsText" dxfId="2938" priority="4579" operator="containsText" text="ENTREGADO">
      <formula>NOT(ISERROR(SEARCH("ENTREGADO",#REF!)))</formula>
    </cfRule>
  </conditionalFormatting>
  <conditionalFormatting sqref="AD26:AG26 AI26:AL26 AN26:AO26 AR26:BG26 T26">
    <cfRule type="containsText" dxfId="2937" priority="4542" operator="containsText" text="PENDIENTE">
      <formula>NOT(ISERROR(SEARCH("PENDIENTE",T26)))</formula>
    </cfRule>
  </conditionalFormatting>
  <conditionalFormatting sqref="AD26:AG26 BD26:BG26 AI26:AL26 AN26:AO26 AR26:AW26">
    <cfRule type="containsText" dxfId="2936" priority="4540" operator="containsText" text="ENTREGADO">
      <formula>NOT(ISERROR(SEARCH("ENTREGADO",#REF!)))</formula>
    </cfRule>
  </conditionalFormatting>
  <conditionalFormatting sqref="AD27:AG30 BC28 BH28:XFD28 AD32:AG32 AD40:AG40 AI40:AL40 AI32:AL32 AI28:AO28 AI27:AL27 AN27:AO27 AI29:AL30 AN29:AO30 AN32:AO32 AN40:AO40 AR40:BA40 AR32:BA32 AR34:BA34 AN34:AO34 AI34:AL34 AD34:AG34 AR27:BA30">
    <cfRule type="containsText" dxfId="2935" priority="21401" operator="containsText" text="ENTREGADO">
      <formula>NOT(ISERROR(SEARCH("ENTREGADO",#REF!)))</formula>
    </cfRule>
    <cfRule type="containsText" dxfId="2934" priority="21408" operator="containsText" text="PENDIENTE">
      <formula>NOT(ISERROR(SEARCH("PENDIENTE",#REF!)))</formula>
    </cfRule>
  </conditionalFormatting>
  <conditionalFormatting sqref="AD38:AG38 AI38:AL38 AN38:AO38 AR38:BA38 AD41:AL43 AN41:AO43 AR41:BA43 AI27:AL27 AN27:AO27 AR27:BA27 AD27:AG30 AI28:AO28 AR28:AW28 AI29:AL30 AN29:AO30 AD32:AG32 AI32:AL32 AN32:AO32 AR32:BA32 AD34:AG34 AI34:AL34 AN34:AO34 AR34:BA34 Y3:AL3 AN3:BC3 AD5:AL5 AN5:BC6 AD6:AG17 AI6:AL17 AR7:AW7 AN7:AO22 AD18:AL18 AR18:AW22 AD19:AG22 AI19:AL22 AD66:AG66 AI66:AL66 AN66:AO66 AR66:BA66 BD34:BG38 V3:W3 AR29:BA30 AR8:BC17">
    <cfRule type="containsText" dxfId="2933" priority="22148" operator="containsText" text="PENDIENTE">
      <formula>NOT(ISERROR(SEARCH("PENDIENTE",#REF!)))</formula>
    </cfRule>
  </conditionalFormatting>
  <conditionalFormatting sqref="AD38:AG38 AI38:AL38 AN38:AO38 AR38:BA38 AD41:AL43 AN41:AO43 AR41:BA43 AR54:BC54 AD54:AG54 AI54:AL54 AN54:AO54 T54:X54">
    <cfRule type="containsText" dxfId="2932" priority="22121" operator="containsText" text="ENTREGADO">
      <formula>NOT(ISERROR(SEARCH("ENTREGADO",T38)))</formula>
    </cfRule>
  </conditionalFormatting>
  <conditionalFormatting sqref="AD38:AG38 AI38:AL38 AN38:AO38 AR38:BA38 AD41:AL43 AN41:AO43 AR41:BA43">
    <cfRule type="containsText" dxfId="2931" priority="22107" operator="containsText" text="PRIORIDAD">
      <formula>NOT(ISERROR(SEARCH("PRIORIDAD",AD38)))</formula>
    </cfRule>
    <cfRule type="containsText" dxfId="2930" priority="22108" operator="containsText" text="ENTREGADO">
      <formula>NOT(ISERROR(SEARCH("ENTREGADO",AD38)))</formula>
    </cfRule>
  </conditionalFormatting>
  <conditionalFormatting sqref="AD49:AG55 AD59:AG59 AD61:AG65">
    <cfRule type="containsText" dxfId="2929" priority="3954" operator="containsText" text="PRIORIDAD">
      <formula>NOT(ISERROR(SEARCH("PRIORIDAD",AD49)))</formula>
    </cfRule>
  </conditionalFormatting>
  <conditionalFormatting sqref="AD52:AG53 AI52:AL53 AN52:AO53 A53 T53 V53:X53 AR53:XFD53">
    <cfRule type="containsText" dxfId="2928" priority="5213" operator="containsText" text="ENTREGADO">
      <formula>NOT(ISERROR(SEARCH("ENTREGADO",A52)))</formula>
    </cfRule>
  </conditionalFormatting>
  <conditionalFormatting sqref="AD54:AG55 AI54:AL55 AN54:AO55 T55 V55:X55 AR55:XFD55 A55 A59">
    <cfRule type="containsText" dxfId="2927" priority="7292" operator="containsText" text="ENTREGADO">
      <formula>NOT(ISERROR(SEARCH("ENTREGADO",A54)))</formula>
    </cfRule>
  </conditionalFormatting>
  <conditionalFormatting sqref="AD66:AG69">
    <cfRule type="containsText" dxfId="2926" priority="4219" operator="containsText" text="PRIORIDAD">
      <formula>NOT(ISERROR(SEARCH("PRIORIDAD",AD66)))</formula>
    </cfRule>
  </conditionalFormatting>
  <conditionalFormatting sqref="AD70:AG70 AI70:AL70 AN70:AO70 T70 V70:X70 AR70:XFD70 A70">
    <cfRule type="containsText" dxfId="2925" priority="3052" operator="containsText" text="ENTREGADO">
      <formula>NOT(ISERROR(SEARCH("ENTREGADO",A70)))</formula>
    </cfRule>
  </conditionalFormatting>
  <conditionalFormatting sqref="AG4">
    <cfRule type="containsText" dxfId="2924" priority="4288" operator="containsText" text="ENTREGADO">
      <formula>NOT(ISERROR(SEARCH("ENTREGADO",#REF!)))</formula>
    </cfRule>
    <cfRule type="containsText" dxfId="2923" priority="4289" operator="containsText" text="PENDIENTE">
      <formula>NOT(ISERROR(SEARCH("PENDIENTE",#REF!)))</formula>
    </cfRule>
    <cfRule type="containsText" dxfId="2922" priority="4290" operator="containsText" text="ENTREGADO">
      <formula>NOT(ISERROR(SEARCH("ENTREGADO",AG4)))</formula>
    </cfRule>
    <cfRule type="containsText" dxfId="2921" priority="4291" operator="containsText" text="ENTREGADO">
      <formula>NOT(ISERROR(SEARCH("ENTREGADO",AG4)))</formula>
    </cfRule>
    <cfRule type="containsText" dxfId="2920" priority="4292" operator="containsText" text="PENDIENTE">
      <formula>NOT(ISERROR(SEARCH("PENDIENTE",AG4)))</formula>
    </cfRule>
    <cfRule type="containsText" dxfId="2919" priority="4293" operator="containsText" text="PRIORIDAD">
      <formula>NOT(ISERROR(SEARCH("PRIORIDAD",AG4)))</formula>
    </cfRule>
    <cfRule type="containsText" dxfId="2918" priority="4294" operator="containsText" text="ENTREGADO">
      <formula>NOT(ISERROR(SEARCH("ENTREGADO",AG4)))</formula>
    </cfRule>
  </conditionalFormatting>
  <conditionalFormatting sqref="AG66">
    <cfRule type="containsText" dxfId="2917" priority="4216" operator="containsText" text="ENTREGADO">
      <formula>NOT(ISERROR(SEARCH("ENTREGADO",#REF!)))</formula>
    </cfRule>
    <cfRule type="containsText" dxfId="2916" priority="4217" operator="containsText" text="PENDIENTE">
      <formula>NOT(ISERROR(SEARCH("PENDIENTE",AG66)))</formula>
    </cfRule>
    <cfRule type="containsText" dxfId="2915" priority="4218" operator="containsText" text="PENDIENTE">
      <formula>NOT(ISERROR(SEARCH("PENDIENTE",#REF!)))</formula>
    </cfRule>
  </conditionalFormatting>
  <conditionalFormatting sqref="AG67">
    <cfRule type="containsText" dxfId="2914" priority="4220" operator="containsText" text="ENTREGADO">
      <formula>NOT(ISERROR(SEARCH("ENTREGADO",#REF!)))</formula>
    </cfRule>
    <cfRule type="containsText" dxfId="2913" priority="4221" operator="containsText" text="PENDIENTE">
      <formula>NOT(ISERROR(SEARCH("PENDIENTE",AG67)))</formula>
    </cfRule>
    <cfRule type="containsText" dxfId="2912" priority="4222" operator="containsText" text="ENTREGADO">
      <formula>NOT(ISERROR(SEARCH("ENTREGADO",AG67)))</formula>
    </cfRule>
    <cfRule type="containsText" dxfId="2911" priority="4223" operator="containsText" text="ENTREGADO">
      <formula>NOT(ISERROR(SEARCH("ENTREGADO",AG67)))</formula>
    </cfRule>
    <cfRule type="containsText" dxfId="2910" priority="4224" operator="containsText" text="PENDIENTE">
      <formula>NOT(ISERROR(SEARCH("PENDIENTE",#REF!)))</formula>
    </cfRule>
  </conditionalFormatting>
  <conditionalFormatting sqref="AG68">
    <cfRule type="containsText" dxfId="2909" priority="4232" operator="containsText" text="ENTREGADO">
      <formula>NOT(ISERROR(SEARCH("ENTREGADO",#REF!)))</formula>
    </cfRule>
    <cfRule type="containsText" dxfId="2908" priority="4233" operator="containsText" text="PENDIENTE">
      <formula>NOT(ISERROR(SEARCH("PENDIENTE",AG68)))</formula>
    </cfRule>
    <cfRule type="containsText" dxfId="2907" priority="4234" operator="containsText" text="ENTREGADO">
      <formula>NOT(ISERROR(SEARCH("ENTREGADO",AG68)))</formula>
    </cfRule>
    <cfRule type="containsText" dxfId="2906" priority="4235" operator="containsText" text="ENTREGADO">
      <formula>NOT(ISERROR(SEARCH("ENTREGADO",AG68)))</formula>
    </cfRule>
    <cfRule type="containsText" dxfId="2905" priority="4236" operator="containsText" text="PENDIENTE">
      <formula>NOT(ISERROR(SEARCH("PENDIENTE",#REF!)))</formula>
    </cfRule>
  </conditionalFormatting>
  <conditionalFormatting sqref="AG69">
    <cfRule type="containsText" dxfId="2904" priority="4226" operator="containsText" text="ENTREGADO">
      <formula>NOT(ISERROR(SEARCH("ENTREGADO",#REF!)))</formula>
    </cfRule>
    <cfRule type="containsText" dxfId="2903" priority="4227" operator="containsText" text="PENDIENTE">
      <formula>NOT(ISERROR(SEARCH("PENDIENTE",AG69)))</formula>
    </cfRule>
    <cfRule type="containsText" dxfId="2902" priority="4228" operator="containsText" text="ENTREGADO">
      <formula>NOT(ISERROR(SEARCH("ENTREGADO",AG69)))</formula>
    </cfRule>
    <cfRule type="containsText" dxfId="2901" priority="4229" operator="containsText" text="ENTREGADO">
      <formula>NOT(ISERROR(SEARCH("ENTREGADO",AG69)))</formula>
    </cfRule>
    <cfRule type="containsText" dxfId="2900" priority="4230" operator="containsText" text="PENDIENTE">
      <formula>NOT(ISERROR(SEARCH("PENDIENTE",#REF!)))</formula>
    </cfRule>
  </conditionalFormatting>
  <conditionalFormatting sqref="AH6:AH17">
    <cfRule type="containsText" dxfId="2899" priority="4263" operator="containsText" text="ENTREGADO">
      <formula>NOT(ISERROR(SEARCH("ENTREGADO",AH6)))</formula>
    </cfRule>
    <cfRule type="containsText" dxfId="2898" priority="4264" operator="containsText" text="PENDIENTE">
      <formula>NOT(ISERROR(SEARCH("PENDIENTE",AH6)))</formula>
    </cfRule>
    <cfRule type="containsText" dxfId="2897" priority="4265" operator="containsText" text="PENDIENTE">
      <formula>NOT(ISERROR(SEARCH("PENDIENTE",#REF!)))</formula>
    </cfRule>
    <cfRule type="containsText" dxfId="2896" priority="4266" operator="containsText" text="ENTREGADO">
      <formula>NOT(ISERROR(SEARCH("ENTREGADO",AH6)))</formula>
    </cfRule>
    <cfRule type="containsText" dxfId="2895" priority="4267" operator="containsText" text="PRIORIDAD">
      <formula>NOT(ISERROR(SEARCH("PRIORIDAD",AH6)))</formula>
    </cfRule>
    <cfRule type="containsText" dxfId="2894" priority="4268" operator="containsText" text="ENTREGADO">
      <formula>NOT(ISERROR(SEARCH("ENTREGADO",AH6)))</formula>
    </cfRule>
    <cfRule type="containsText" dxfId="2893" priority="4269" operator="containsText" text="ENTREGADO">
      <formula>NOT(ISERROR(SEARCH("ENTREGADO",#REF!)))</formula>
    </cfRule>
    <cfRule type="containsText" dxfId="2892" priority="4270" operator="containsText" text="ENTREGADO">
      <formula>NOT(ISERROR(SEARCH("ENTREGADO",AH6)))</formula>
    </cfRule>
    <cfRule type="containsText" dxfId="2891" priority="4271" operator="containsText" text="PENDIENTE">
      <formula>NOT(ISERROR(SEARCH("PENDIENTE",#REF!)))</formula>
    </cfRule>
    <cfRule type="containsText" dxfId="2890" priority="4272" operator="containsText" text="PENDIENTE">
      <formula>NOT(ISERROR(SEARCH("PENDIENTE",AH6)))</formula>
    </cfRule>
    <cfRule type="containsText" dxfId="2889" priority="4273" operator="containsText" text="ENTREGADO">
      <formula>NOT(ISERROR(SEARCH("ENTREGADO",AH6)))</formula>
    </cfRule>
    <cfRule type="containsText" dxfId="2888" priority="4274" operator="containsText" text="ENTREGADO">
      <formula>NOT(ISERROR(SEARCH("ENTREGADO",#REF!)))</formula>
    </cfRule>
    <cfRule type="containsText" dxfId="2887" priority="4275" operator="containsText" text="PENDIENTE">
      <formula>NOT(ISERROR(SEARCH("PENDIENTE",AH6)))</formula>
    </cfRule>
  </conditionalFormatting>
  <conditionalFormatting sqref="AH19:AH32 AH34:AH38 AH40">
    <cfRule type="containsText" dxfId="2886" priority="4250" operator="containsText" text="ENTREGADO">
      <formula>NOT(ISERROR(SEARCH("ENTREGADO",AH19)))</formula>
    </cfRule>
    <cfRule type="containsText" dxfId="2885" priority="4251" operator="containsText" text="PENDIENTE">
      <formula>NOT(ISERROR(SEARCH("PENDIENTE",AH19)))</formula>
    </cfRule>
    <cfRule type="containsText" dxfId="2884" priority="4252" operator="containsText" text="PENDIENTE">
      <formula>NOT(ISERROR(SEARCH("PENDIENTE",#REF!)))</formula>
    </cfRule>
    <cfRule type="containsText" dxfId="2883" priority="4253" operator="containsText" text="ENTREGADO">
      <formula>NOT(ISERROR(SEARCH("ENTREGADO",AH19)))</formula>
    </cfRule>
    <cfRule type="containsText" dxfId="2882" priority="4254" operator="containsText" text="PRIORIDAD">
      <formula>NOT(ISERROR(SEARCH("PRIORIDAD",AH19)))</formula>
    </cfRule>
    <cfRule type="containsText" dxfId="2881" priority="4255" operator="containsText" text="ENTREGADO">
      <formula>NOT(ISERROR(SEARCH("ENTREGADO",AH19)))</formula>
    </cfRule>
    <cfRule type="containsText" dxfId="2880" priority="4256" operator="containsText" text="ENTREGADO">
      <formula>NOT(ISERROR(SEARCH("ENTREGADO",#REF!)))</formula>
    </cfRule>
    <cfRule type="containsText" dxfId="2879" priority="4257" operator="containsText" text="ENTREGADO">
      <formula>NOT(ISERROR(SEARCH("ENTREGADO",AH19)))</formula>
    </cfRule>
    <cfRule type="containsText" dxfId="2878" priority="4258" operator="containsText" text="PENDIENTE">
      <formula>NOT(ISERROR(SEARCH("PENDIENTE",#REF!)))</formula>
    </cfRule>
    <cfRule type="containsText" dxfId="2877" priority="4259" operator="containsText" text="PENDIENTE">
      <formula>NOT(ISERROR(SEARCH("PENDIENTE",AH19)))</formula>
    </cfRule>
    <cfRule type="containsText" dxfId="2876" priority="4260" operator="containsText" text="ENTREGADO">
      <formula>NOT(ISERROR(SEARCH("ENTREGADO",AH19)))</formula>
    </cfRule>
    <cfRule type="containsText" dxfId="2875" priority="4261" operator="containsText" text="ENTREGADO">
      <formula>NOT(ISERROR(SEARCH("ENTREGADO",#REF!)))</formula>
    </cfRule>
    <cfRule type="containsText" dxfId="2874" priority="4262" operator="containsText" text="PENDIENTE">
      <formula>NOT(ISERROR(SEARCH("PENDIENTE",AH19)))</formula>
    </cfRule>
  </conditionalFormatting>
  <conditionalFormatting sqref="AH44 AH66:AH69 AH59 AH49:AH55 AH61:AH64">
    <cfRule type="containsText" dxfId="2873" priority="4239" operator="containsText" text="PENDIENTE">
      <formula>NOT(ISERROR(SEARCH("PENDIENTE",#REF!)))</formula>
    </cfRule>
    <cfRule type="containsText" dxfId="2872" priority="4240" operator="containsText" text="ENTREGADO">
      <formula>NOT(ISERROR(SEARCH("ENTREGADO",AH44)))</formula>
    </cfRule>
    <cfRule type="containsText" dxfId="2871" priority="4242" operator="containsText" text="ENTREGADO">
      <formula>NOT(ISERROR(SEARCH("ENTREGADO",AH44)))</formula>
    </cfRule>
    <cfRule type="containsText" dxfId="2870" priority="4243" operator="containsText" text="ENTREGADO">
      <formula>NOT(ISERROR(SEARCH("ENTREGADO",#REF!)))</formula>
    </cfRule>
    <cfRule type="containsText" dxfId="2869" priority="4244" operator="containsText" text="ENTREGADO">
      <formula>NOT(ISERROR(SEARCH("ENTREGADO",AH44)))</formula>
    </cfRule>
    <cfRule type="containsText" dxfId="2868" priority="4245" operator="containsText" text="PENDIENTE">
      <formula>NOT(ISERROR(SEARCH("PENDIENTE",#REF!)))</formula>
    </cfRule>
    <cfRule type="containsText" dxfId="2867" priority="4246" operator="containsText" text="PENDIENTE">
      <formula>NOT(ISERROR(SEARCH("PENDIENTE",AH44)))</formula>
    </cfRule>
    <cfRule type="containsText" dxfId="2866" priority="4247" operator="containsText" text="ENTREGADO">
      <formula>NOT(ISERROR(SEARCH("ENTREGADO",AH44)))</formula>
    </cfRule>
    <cfRule type="containsText" dxfId="2865" priority="4248" operator="containsText" text="ENTREGADO">
      <formula>NOT(ISERROR(SEARCH("ENTREGADO",#REF!)))</formula>
    </cfRule>
    <cfRule type="containsText" dxfId="2864" priority="4249" operator="containsText" text="PENDIENTE">
      <formula>NOT(ISERROR(SEARCH("PENDIENTE",AH44)))</formula>
    </cfRule>
  </conditionalFormatting>
  <conditionalFormatting sqref="AH44 AH59 AH49:AH55 AH61:AH69">
    <cfRule type="containsText" dxfId="2863" priority="3962" operator="containsText" text="ENTREGADO">
      <formula>NOT(ISERROR(SEARCH("ENTREGADO",AH44)))</formula>
    </cfRule>
    <cfRule type="containsText" dxfId="2862" priority="3967" operator="containsText" text="PENDIENTE">
      <formula>NOT(ISERROR(SEARCH("PENDIENTE",AH44)))</formula>
    </cfRule>
  </conditionalFormatting>
  <conditionalFormatting sqref="AH65">
    <cfRule type="containsText" dxfId="2861" priority="3955" operator="containsText" text="ENTREGADO">
      <formula>NOT(ISERROR(SEARCH("ENTREGADO",AH65)))</formula>
    </cfRule>
    <cfRule type="containsText" dxfId="2860" priority="3956" operator="containsText" text="PENDIENTE">
      <formula>NOT(ISERROR(SEARCH("PENDIENTE",AH65)))</formula>
    </cfRule>
    <cfRule type="containsText" dxfId="2859" priority="3957" operator="containsText" text="PENDIENTE">
      <formula>NOT(ISERROR(SEARCH("PENDIENTE",#REF!)))</formula>
    </cfRule>
    <cfRule type="containsText" dxfId="2858" priority="3958" operator="containsText" text="ENTREGADO">
      <formula>NOT(ISERROR(SEARCH("ENTREGADO",AH65)))</formula>
    </cfRule>
    <cfRule type="containsText" dxfId="2857" priority="3959" operator="containsText" text="PRIORIDAD">
      <formula>NOT(ISERROR(SEARCH("PRIORIDAD",AH65)))</formula>
    </cfRule>
    <cfRule type="containsText" dxfId="2856" priority="3960" operator="containsText" text="ENTREGADO">
      <formula>NOT(ISERROR(SEARCH("ENTREGADO",AH65)))</formula>
    </cfRule>
    <cfRule type="containsText" dxfId="2855" priority="3961" operator="containsText" text="ENTREGADO">
      <formula>NOT(ISERROR(SEARCH("ENTREGADO",#REF!)))</formula>
    </cfRule>
    <cfRule type="containsText" dxfId="2854" priority="3963" operator="containsText" text="PENDIENTE">
      <formula>NOT(ISERROR(SEARCH("PENDIENTE",#REF!)))</formula>
    </cfRule>
    <cfRule type="containsText" dxfId="2853" priority="3964" operator="containsText" text="PENDIENTE">
      <formula>NOT(ISERROR(SEARCH("PENDIENTE",AH65)))</formula>
    </cfRule>
    <cfRule type="containsText" dxfId="2852" priority="3965" operator="containsText" text="ENTREGADO">
      <formula>NOT(ISERROR(SEARCH("ENTREGADO",AH65)))</formula>
    </cfRule>
    <cfRule type="containsText" dxfId="2851" priority="3966" operator="containsText" text="ENTREGADO">
      <formula>NOT(ISERROR(SEARCH("ENTREGADO",#REF!)))</formula>
    </cfRule>
  </conditionalFormatting>
  <conditionalFormatting sqref="AH70">
    <cfRule type="containsText" dxfId="2850" priority="2945" operator="containsText" text="ENTREGADO">
      <formula>NOT(ISERROR(SEARCH("ENTREGADO",AH70)))</formula>
    </cfRule>
    <cfRule type="containsText" dxfId="2849" priority="2969" operator="containsText" text="PENDIENTE">
      <formula>NOT(ISERROR(SEARCH("PENDIENTE",AH70)))</formula>
    </cfRule>
    <cfRule type="containsText" dxfId="2848" priority="2970" operator="containsText" text="PENDIENTE">
      <formula>NOT(ISERROR(SEARCH("PENDIENTE",#REF!)))</formula>
    </cfRule>
    <cfRule type="containsText" dxfId="2847" priority="2971" operator="containsText" text="ENTREGADO">
      <formula>NOT(ISERROR(SEARCH("ENTREGADO",AH70)))</formula>
    </cfRule>
    <cfRule type="containsText" dxfId="2846" priority="2973" operator="containsText" text="ENTREGADO">
      <formula>NOT(ISERROR(SEARCH("ENTREGADO",AH70)))</formula>
    </cfRule>
    <cfRule type="containsText" dxfId="2845" priority="2974" operator="containsText" text="ENTREGADO">
      <formula>NOT(ISERROR(SEARCH("ENTREGADO",#REF!)))</formula>
    </cfRule>
    <cfRule type="containsText" dxfId="2844" priority="2975" operator="containsText" text="ENTREGADO">
      <formula>NOT(ISERROR(SEARCH("ENTREGADO",AH70)))</formula>
    </cfRule>
    <cfRule type="containsText" dxfId="2843" priority="2976" operator="containsText" text="PENDIENTE">
      <formula>NOT(ISERROR(SEARCH("PENDIENTE",#REF!)))</formula>
    </cfRule>
    <cfRule type="containsText" dxfId="2842" priority="2977" operator="containsText" text="PENDIENTE">
      <formula>NOT(ISERROR(SEARCH("PENDIENTE",AH70)))</formula>
    </cfRule>
    <cfRule type="containsText" dxfId="2841" priority="2978" operator="containsText" text="ENTREGADO">
      <formula>NOT(ISERROR(SEARCH("ENTREGADO",AH70)))</formula>
    </cfRule>
    <cfRule type="containsText" dxfId="2840" priority="2979" operator="containsText" text="ENTREGADO">
      <formula>NOT(ISERROR(SEARCH("ENTREGADO",#REF!)))</formula>
    </cfRule>
    <cfRule type="containsText" dxfId="2839" priority="2980" operator="containsText" text="PENDIENTE">
      <formula>NOT(ISERROR(SEARCH("PENDIENTE",AH70)))</formula>
    </cfRule>
  </conditionalFormatting>
  <conditionalFormatting sqref="AH4:AI4">
    <cfRule type="containsText" dxfId="2838" priority="17028" operator="containsText" text="ENTREGADO">
      <formula>NOT(ISERROR(SEARCH("ENTREGADO",AH4)))</formula>
    </cfRule>
  </conditionalFormatting>
  <conditionalFormatting sqref="AH4:AJ4">
    <cfRule type="containsText" dxfId="2837" priority="16859" operator="containsText" text="ENTREGADO">
      <formula>NOT(ISERROR(SEARCH("ENTREGADO",AH4)))</formula>
    </cfRule>
    <cfRule type="containsText" dxfId="2836" priority="16863" operator="containsText" text="PENDIENTE">
      <formula>NOT(ISERROR(SEARCH("PENDIENTE",AH4)))</formula>
    </cfRule>
  </conditionalFormatting>
  <conditionalFormatting sqref="AH44:AL44 AH66:AH69 AH59:AL59 AH49:AL55 AH61:AL64">
    <cfRule type="containsText" dxfId="2835" priority="4241" operator="containsText" text="PRIORIDAD">
      <formula>NOT(ISERROR(SEARCH("PRIORIDAD",AH44)))</formula>
    </cfRule>
  </conditionalFormatting>
  <conditionalFormatting sqref="AH70:AL70">
    <cfRule type="containsText" dxfId="2834" priority="2972" operator="containsText" text="PRIORIDAD">
      <formula>NOT(ISERROR(SEARCH("PRIORIDAD",AH70)))</formula>
    </cfRule>
  </conditionalFormatting>
  <conditionalFormatting sqref="AI4">
    <cfRule type="containsText" dxfId="2833" priority="17009" operator="containsText" text="ENTREGADO">
      <formula>NOT(ISERROR(SEARCH("ENTREGADO",AI4)))</formula>
    </cfRule>
    <cfRule type="containsText" dxfId="2832" priority="17026" operator="containsText" text="PENDIENTE">
      <formula>NOT(ISERROR(SEARCH("PENDIENTE",#REF!)))</formula>
    </cfRule>
    <cfRule type="containsText" dxfId="2831" priority="17027" operator="containsText" text="PENDIENTE">
      <formula>NOT(ISERROR(SEARCH("PENDIENTE",AI4)))</formula>
    </cfRule>
  </conditionalFormatting>
  <conditionalFormatting sqref="AI27:AI28">
    <cfRule type="containsText" dxfId="2830" priority="10546" operator="containsText" text="PENDIENTE">
      <formula>NOT(ISERROR(SEARCH("PENDIENTE",#REF!)))</formula>
    </cfRule>
  </conditionalFormatting>
  <conditionalFormatting sqref="AI27:AI30">
    <cfRule type="containsText" dxfId="2829" priority="10529" operator="containsText" text="ENTREGADO">
      <formula>NOT(ISERROR(SEARCH("ENTREGADO",AI27)))</formula>
    </cfRule>
    <cfRule type="containsText" dxfId="2828" priority="10547" operator="containsText" text="PENDIENTE">
      <formula>NOT(ISERROR(SEARCH("PENDIENTE",AI27)))</formula>
    </cfRule>
  </conditionalFormatting>
  <conditionalFormatting sqref="AI29">
    <cfRule type="containsText" dxfId="2827" priority="18827" operator="containsText" text="PENDIENTE">
      <formula>NOT(ISERROR(SEARCH("PENDIENTE",#REF!)))</formula>
    </cfRule>
  </conditionalFormatting>
  <conditionalFormatting sqref="AI30">
    <cfRule type="containsText" dxfId="2826" priority="17242" operator="containsText" text="PENDIENTE">
      <formula>NOT(ISERROR(SEARCH("PENDIENTE",#REF!)))</formula>
    </cfRule>
  </conditionalFormatting>
  <conditionalFormatting sqref="AI32 AI34">
    <cfRule type="containsText" dxfId="2825" priority="18106" operator="containsText" text="ENTREGADO">
      <formula>NOT(ISERROR(SEARCH("ENTREGADO",AI32)))</formula>
    </cfRule>
    <cfRule type="containsText" dxfId="2824" priority="18124" operator="containsText" text="PENDIENTE">
      <formula>NOT(ISERROR(SEARCH("PENDIENTE",AI32)))</formula>
    </cfRule>
  </conditionalFormatting>
  <conditionalFormatting sqref="AI32">
    <cfRule type="containsText" dxfId="2823" priority="18123" operator="containsText" text="PENDIENTE">
      <formula>NOT(ISERROR(SEARCH("PENDIENTE",#REF!)))</formula>
    </cfRule>
  </conditionalFormatting>
  <conditionalFormatting sqref="AI34">
    <cfRule type="containsText" dxfId="2822" priority="18475" operator="containsText" text="PENDIENTE">
      <formula>NOT(ISERROR(SEARCH("PENDIENTE",#REF!)))</formula>
    </cfRule>
  </conditionalFormatting>
  <conditionalFormatting sqref="AI40">
    <cfRule type="containsText" dxfId="2821" priority="5464" operator="containsText" text="ENTREGADO">
      <formula>NOT(ISERROR(SEARCH("ENTREGADO",AI40)))</formula>
    </cfRule>
    <cfRule type="containsText" dxfId="2820" priority="5481" operator="containsText" text="PENDIENTE">
      <formula>NOT(ISERROR(SEARCH("PENDIENTE",#REF!)))</formula>
    </cfRule>
    <cfRule type="containsText" dxfId="2819" priority="5482" operator="containsText" text="PENDIENTE">
      <formula>NOT(ISERROR(SEARCH("PENDIENTE",AI40)))</formula>
    </cfRule>
  </conditionalFormatting>
  <conditionalFormatting sqref="AI27:AL27 AN27:AO27 AR27:BA27 AD27:AG30 AI28:AO28 AR28:AW28 AI29:AL30 AN29:AO30 AR29:BA30 AD32:AG32 AI32:AL32 AN32:AO32 AR32:BA32 AD34:AG34 AI34:AL34 AN34:AO34 AR34:BA34 AD40:AG40 AI40:AL40 AN40:AO40 AR40:BA40 A2:P2">
    <cfRule type="containsText" dxfId="2818" priority="25427" operator="containsText" text="ENTREGADO">
      <formula>NOT(ISERROR(SEARCH("ENTREGADO",A2)))</formula>
    </cfRule>
  </conditionalFormatting>
  <conditionalFormatting sqref="AI65:AL69">
    <cfRule type="containsText" dxfId="2817" priority="3994" operator="containsText" text="PRIORIDAD">
      <formula>NOT(ISERROR(SEARCH("PRIORIDAD",AI65)))</formula>
    </cfRule>
  </conditionalFormatting>
  <conditionalFormatting sqref="AI68:AL69 AN68:AO69 K69:N69 AD69:AF69 AR69:BA69">
    <cfRule type="containsText" dxfId="2816" priority="4734" operator="containsText" text="ENTREGADO">
      <formula>NOT(ISERROR(SEARCH("ENTREGADO",K68)))</formula>
    </cfRule>
  </conditionalFormatting>
  <conditionalFormatting sqref="AJ4">
    <cfRule type="containsText" dxfId="2815" priority="16853" operator="containsText" text="ENTREGADO">
      <formula>NOT(ISERROR(SEARCH("ENTREGADO",#REF!)))</formula>
    </cfRule>
    <cfRule type="containsText" dxfId="2814" priority="16854" operator="containsText" text="ENTREGADO">
      <formula>NOT(ISERROR(SEARCH("ENTREGADO",AJ4)))</formula>
    </cfRule>
    <cfRule type="containsText" dxfId="2813" priority="16855" operator="containsText" text="ENTREGADO">
      <formula>NOT(ISERROR(SEARCH("ENTREGADO",AJ4)))</formula>
    </cfRule>
    <cfRule type="containsText" dxfId="2812" priority="16856" operator="containsText" text="PENDIENTE">
      <formula>NOT(ISERROR(SEARCH("PENDIENTE",#REF!)))</formula>
    </cfRule>
    <cfRule type="containsText" dxfId="2811" priority="16857" operator="containsText" text="PENDIENTE">
      <formula>NOT(ISERROR(SEARCH("PENDIENTE",AJ4)))</formula>
    </cfRule>
    <cfRule type="containsText" dxfId="2810" priority="16858" operator="containsText" text="ENTREGADO">
      <formula>NOT(ISERROR(SEARCH("ENTREGADO",#REF!)))</formula>
    </cfRule>
    <cfRule type="containsText" dxfId="2809" priority="16860" operator="containsText" text="PENDIENTE">
      <formula>NOT(ISERROR(SEARCH("PENDIENTE",#REF!)))</formula>
    </cfRule>
    <cfRule type="containsText" dxfId="2808" priority="16861" operator="containsText" text="PENDIENTE">
      <formula>NOT(ISERROR(SEARCH("PENDIENTE",AJ4)))</formula>
    </cfRule>
    <cfRule type="containsText" dxfId="2807" priority="16862" operator="containsText" text="PRIORIDAD">
      <formula>NOT(ISERROR(SEARCH("PRIORIDAD",AJ4)))</formula>
    </cfRule>
  </conditionalFormatting>
  <conditionalFormatting sqref="AK4:AL4 O59:P59 AN4:BA4 C54:D54">
    <cfRule type="containsText" dxfId="2806" priority="25411" operator="containsText" text="PENDIENTE">
      <formula>NOT(ISERROR(SEARCH("PENDIENTE",C4)))</formula>
    </cfRule>
  </conditionalFormatting>
  <conditionalFormatting sqref="AK4:AL4 AN4:BA4 C54:D54 O59:P59">
    <cfRule type="containsText" dxfId="2805" priority="25412" operator="containsText" text="ENTREGADO">
      <formula>NOT(ISERROR(SEARCH("ENTREGADO",C4)))</formula>
    </cfRule>
  </conditionalFormatting>
  <conditionalFormatting sqref="AK4:AL4 AN4:BA4">
    <cfRule type="containsText" dxfId="2804" priority="23725" operator="containsText" text="ENTREGADO">
      <formula>NOT(ISERROR(SEARCH("ENTREGADO",#REF!)))</formula>
    </cfRule>
    <cfRule type="containsText" dxfId="2803" priority="23726" operator="containsText" text="ENTREGADO">
      <formula>NOT(ISERROR(SEARCH("ENTREGADO",#REF!)))</formula>
    </cfRule>
  </conditionalFormatting>
  <conditionalFormatting sqref="AM3:AM27">
    <cfRule type="containsText" dxfId="2802" priority="4209" operator="containsText" text="ENTREGADO">
      <formula>NOT(ISERROR(SEARCH("ENTREGADO",#REF!)))</formula>
    </cfRule>
    <cfRule type="containsText" dxfId="2801" priority="4210" operator="containsText" text="PENDIENTE">
      <formula>NOT(ISERROR(SEARCH("PENDIENTE",#REF!)))</formula>
    </cfRule>
    <cfRule type="containsText" dxfId="2800" priority="4211" operator="containsText" text="ENTREGADO">
      <formula>NOT(ISERROR(SEARCH("ENTREGADO",AM3)))</formula>
    </cfRule>
    <cfRule type="containsText" dxfId="2799" priority="4212" operator="containsText" text="ENTREGADO">
      <formula>NOT(ISERROR(SEARCH("ENTREGADO",AM3)))</formula>
    </cfRule>
    <cfRule type="containsText" dxfId="2798" priority="4213" operator="containsText" text="PENDIENTE">
      <formula>NOT(ISERROR(SEARCH("PENDIENTE",AM3)))</formula>
    </cfRule>
    <cfRule type="containsText" dxfId="2797" priority="4214" operator="containsText" text="PRIORIDAD">
      <formula>NOT(ISERROR(SEARCH("PRIORIDAD",AM3)))</formula>
    </cfRule>
    <cfRule type="containsText" dxfId="2796" priority="4215" operator="containsText" text="ENTREGADO">
      <formula>NOT(ISERROR(SEARCH("ENTREGADO",AM3)))</formula>
    </cfRule>
  </conditionalFormatting>
  <conditionalFormatting sqref="AM29:AM32 AM34:AM35">
    <cfRule type="containsText" dxfId="2795" priority="4202" operator="containsText" text="ENTREGADO">
      <formula>NOT(ISERROR(SEARCH("ENTREGADO",#REF!)))</formula>
    </cfRule>
    <cfRule type="containsText" dxfId="2794" priority="4203" operator="containsText" text="PENDIENTE">
      <formula>NOT(ISERROR(SEARCH("PENDIENTE",#REF!)))</formula>
    </cfRule>
    <cfRule type="containsText" dxfId="2793" priority="4204" operator="containsText" text="ENTREGADO">
      <formula>NOT(ISERROR(SEARCH("ENTREGADO",AM29)))</formula>
    </cfRule>
    <cfRule type="containsText" dxfId="2792" priority="4205" operator="containsText" text="ENTREGADO">
      <formula>NOT(ISERROR(SEARCH("ENTREGADO",AM29)))</formula>
    </cfRule>
    <cfRule type="containsText" dxfId="2791" priority="4206" operator="containsText" text="PENDIENTE">
      <formula>NOT(ISERROR(SEARCH("PENDIENTE",AM29)))</formula>
    </cfRule>
    <cfRule type="containsText" dxfId="2790" priority="4207" operator="containsText" text="PRIORIDAD">
      <formula>NOT(ISERROR(SEARCH("PRIORIDAD",AM29)))</formula>
    </cfRule>
    <cfRule type="containsText" dxfId="2789" priority="4208" operator="containsText" text="ENTREGADO">
      <formula>NOT(ISERROR(SEARCH("ENTREGADO",AM29)))</formula>
    </cfRule>
  </conditionalFormatting>
  <conditionalFormatting sqref="AM33">
    <cfRule type="containsText" dxfId="2788" priority="4079" operator="containsText" text="ENTREGADO">
      <formula>NOT(ISERROR(SEARCH("ENTREGADO",#REF!)))</formula>
    </cfRule>
    <cfRule type="containsText" dxfId="2787" priority="4080" operator="containsText" text="PENDIENTE">
      <formula>NOT(ISERROR(SEARCH("PENDIENTE",#REF!)))</formula>
    </cfRule>
    <cfRule type="containsText" dxfId="2786" priority="4081" operator="containsText" text="ENTREGADO">
      <formula>NOT(ISERROR(SEARCH("ENTREGADO",AM33)))</formula>
    </cfRule>
    <cfRule type="containsText" dxfId="2785" priority="4082" operator="containsText" text="ENTREGADO">
      <formula>NOT(ISERROR(SEARCH("ENTREGADO",AM33)))</formula>
    </cfRule>
    <cfRule type="containsText" dxfId="2784" priority="4083" operator="containsText" text="PENDIENTE">
      <formula>NOT(ISERROR(SEARCH("PENDIENTE",AM33)))</formula>
    </cfRule>
    <cfRule type="containsText" dxfId="2783" priority="4084" operator="containsText" text="PRIORIDAD">
      <formula>NOT(ISERROR(SEARCH("PRIORIDAD",AM33)))</formula>
    </cfRule>
    <cfRule type="containsText" dxfId="2782" priority="4085" operator="containsText" text="ENTREGADO">
      <formula>NOT(ISERROR(SEARCH("ENTREGADO",AM33)))</formula>
    </cfRule>
  </conditionalFormatting>
  <conditionalFormatting sqref="AM37:AM38 AM66:AM69 AM59 AM49:AM55 AM40:AM44 AM61:AM64">
    <cfRule type="containsText" dxfId="2781" priority="4195" operator="containsText" text="ENTREGADO">
      <formula>NOT(ISERROR(SEARCH("ENTREGADO",#REF!)))</formula>
    </cfRule>
    <cfRule type="containsText" dxfId="2780" priority="4196" operator="containsText" text="PENDIENTE">
      <formula>NOT(ISERROR(SEARCH("PENDIENTE",#REF!)))</formula>
    </cfRule>
    <cfRule type="containsText" dxfId="2779" priority="4197" operator="containsText" text="ENTREGADO">
      <formula>NOT(ISERROR(SEARCH("ENTREGADO",AM37)))</formula>
    </cfRule>
    <cfRule type="containsText" dxfId="2778" priority="4198" operator="containsText" text="ENTREGADO">
      <formula>NOT(ISERROR(SEARCH("ENTREGADO",AM37)))</formula>
    </cfRule>
    <cfRule type="containsText" dxfId="2777" priority="4199" operator="containsText" text="PENDIENTE">
      <formula>NOT(ISERROR(SEARCH("PENDIENTE",AM37)))</formula>
    </cfRule>
    <cfRule type="containsText" dxfId="2776" priority="4200" operator="containsText" text="PRIORIDAD">
      <formula>NOT(ISERROR(SEARCH("PRIORIDAD",AM37)))</formula>
    </cfRule>
    <cfRule type="containsText" dxfId="2775" priority="4201" operator="containsText" text="ENTREGADO">
      <formula>NOT(ISERROR(SEARCH("ENTREGADO",AM37)))</formula>
    </cfRule>
  </conditionalFormatting>
  <conditionalFormatting sqref="AM65">
    <cfRule type="containsText" dxfId="2774" priority="3947" operator="containsText" text="ENTREGADO">
      <formula>NOT(ISERROR(SEARCH("ENTREGADO",#REF!)))</formula>
    </cfRule>
    <cfRule type="containsText" dxfId="2773" priority="3948" operator="containsText" text="PENDIENTE">
      <formula>NOT(ISERROR(SEARCH("PENDIENTE",#REF!)))</formula>
    </cfRule>
    <cfRule type="containsText" dxfId="2772" priority="3949" operator="containsText" text="ENTREGADO">
      <formula>NOT(ISERROR(SEARCH("ENTREGADO",AM65)))</formula>
    </cfRule>
    <cfRule type="containsText" dxfId="2771" priority="3950" operator="containsText" text="ENTREGADO">
      <formula>NOT(ISERROR(SEARCH("ENTREGADO",AM65)))</formula>
    </cfRule>
    <cfRule type="containsText" dxfId="2770" priority="3951" operator="containsText" text="PENDIENTE">
      <formula>NOT(ISERROR(SEARCH("PENDIENTE",AM65)))</formula>
    </cfRule>
    <cfRule type="containsText" dxfId="2769" priority="3952" operator="containsText" text="PRIORIDAD">
      <formula>NOT(ISERROR(SEARCH("PRIORIDAD",AM65)))</formula>
    </cfRule>
    <cfRule type="containsText" dxfId="2768" priority="3953" operator="containsText" text="ENTREGADO">
      <formula>NOT(ISERROR(SEARCH("ENTREGADO",AM65)))</formula>
    </cfRule>
  </conditionalFormatting>
  <conditionalFormatting sqref="AM70">
    <cfRule type="containsText" dxfId="2767" priority="2962" operator="containsText" text="ENTREGADO">
      <formula>NOT(ISERROR(SEARCH("ENTREGADO",#REF!)))</formula>
    </cfRule>
    <cfRule type="containsText" dxfId="2766" priority="2963" operator="containsText" text="PENDIENTE">
      <formula>NOT(ISERROR(SEARCH("PENDIENTE",#REF!)))</formula>
    </cfRule>
    <cfRule type="containsText" dxfId="2765" priority="2964" operator="containsText" text="ENTREGADO">
      <formula>NOT(ISERROR(SEARCH("ENTREGADO",AM70)))</formula>
    </cfRule>
    <cfRule type="containsText" dxfId="2764" priority="2965" operator="containsText" text="ENTREGADO">
      <formula>NOT(ISERROR(SEARCH("ENTREGADO",AM70)))</formula>
    </cfRule>
    <cfRule type="containsText" dxfId="2763" priority="2966" operator="containsText" text="PENDIENTE">
      <formula>NOT(ISERROR(SEARCH("PENDIENTE",AM70)))</formula>
    </cfRule>
    <cfRule type="containsText" dxfId="2762" priority="2967" operator="containsText" text="PRIORIDAD">
      <formula>NOT(ISERROR(SEARCH("PRIORIDAD",AM70)))</formula>
    </cfRule>
    <cfRule type="containsText" dxfId="2761" priority="2968" operator="containsText" text="ENTREGADO">
      <formula>NOT(ISERROR(SEARCH("ENTREGADO",AM70)))</formula>
    </cfRule>
  </conditionalFormatting>
  <conditionalFormatting sqref="AN44:AO44 AN59:AO59 AN49:AO55">
    <cfRule type="containsText" dxfId="2760" priority="2946" operator="containsText" text="PRIORIDAD">
      <formula>NOT(ISERROR(SEARCH("PRIORIDAD",AN44)))</formula>
    </cfRule>
  </conditionalFormatting>
  <conditionalFormatting sqref="AN4:BB4 AK4:AL4">
    <cfRule type="containsText" dxfId="2759" priority="17070" operator="containsText" text="PENDIENTE">
      <formula>NOT(ISERROR(SEARCH("PENDIENTE",#REF!)))</formula>
    </cfRule>
  </conditionalFormatting>
  <conditionalFormatting sqref="AN3:BC6 AK4:AL4 J59:O59 E34:E38 A54 A59 C2:D3 G2:N4 F2:F7 B3:B22 C5:D6 K5:N7 C8:D22 F9:F16 K10:K17 M10:N17 F18:F22 K18:N22 F31:H31 J31:N31 F37:H37 J35:N38 E41:H44 J41:N44 F54:H55 J54:N55 G59:H59 K66:N66 AR54:BC54 BD18:BG22 BD41:BG44 T54:X54 AD54:AG54 AI54:AL54 AN54:AO54 BH54:XFD54 Y3:AL3 AD5:AL5 AD6:AG17 AI6:AL17 AR7:AW7 AN7:AO22 AD18:AL18 AR18:AW22 AD19:AG22 AI19:AL22 AR38:BA38 AD38:AG38 AI38:AL38 AN38:AO38 AD41:AL43 AR41:BA43 AI27:AL27 AN27:AO27 AR27:BC27 AD27:AG30 AI28:AO28 AR28:AW28 AI29:AL30 AN29:AO30 AR29:BC30 AD32:AG32 AI32:AL32 AN32:AO32 AR32:BC32 AD34:AG34 AI34:AL34 AN34:AO34 AR34:BC34 AR40:BC40 AD66:AG66 AI66:AL66 AN66:AO66 AR66:BA66 O29:O30 C32:D32 C34:D34 V3:W3 O32 S4:T4 O54 O2:XFD2 A1 T1:XFD1 A2:B2 AR8:BC17 G38:H38 G35:H36 J49:N52 F49:H52 AN40:AO43 AI40:AL40 AD40:AG40">
    <cfRule type="containsText" dxfId="2758" priority="25419" operator="containsText" text="PENDIENTE">
      <formula>NOT(ISERROR(SEARCH("PENDIENTE",A1)))</formula>
    </cfRule>
  </conditionalFormatting>
  <conditionalFormatting sqref="AP4">
    <cfRule type="containsText" dxfId="2757" priority="4611" operator="containsText" text="ENTREGADO">
      <formula>NOT(ISERROR(SEARCH("ENTREGADO",#REF!)))</formula>
    </cfRule>
    <cfRule type="containsText" dxfId="2756" priority="4612" operator="containsText" text="PENDIENTE">
      <formula>NOT(ISERROR(SEARCH("PENDIENTE",#REF!)))</formula>
    </cfRule>
    <cfRule type="containsText" dxfId="2755" priority="4613" operator="containsText" text="ENTREGADO">
      <formula>NOT(ISERROR(SEARCH("ENTREGADO",AP4)))</formula>
    </cfRule>
    <cfRule type="containsText" dxfId="2754" priority="4614" operator="containsText" text="ENTREGADO">
      <formula>NOT(ISERROR(SEARCH("ENTREGADO",AP4)))</formula>
    </cfRule>
  </conditionalFormatting>
  <conditionalFormatting sqref="AP7:AQ32 AP34:AQ38 AP66:AQ69 AP59:AQ59 AP49:AQ55 AP40:AQ44 AP61:AQ64">
    <cfRule type="containsText" dxfId="2753" priority="4188" operator="containsText" text="ENTREGADO">
      <formula>NOT(ISERROR(SEARCH("ENTREGADO",#REF!)))</formula>
    </cfRule>
    <cfRule type="containsText" dxfId="2752" priority="4189" operator="containsText" text="PENDIENTE">
      <formula>NOT(ISERROR(SEARCH("PENDIENTE",#REF!)))</formula>
    </cfRule>
    <cfRule type="containsText" dxfId="2751" priority="4190" operator="containsText" text="ENTREGADO">
      <formula>NOT(ISERROR(SEARCH("ENTREGADO",AP7)))</formula>
    </cfRule>
    <cfRule type="containsText" dxfId="2750" priority="4191" operator="containsText" text="ENTREGADO">
      <formula>NOT(ISERROR(SEARCH("ENTREGADO",AP7)))</formula>
    </cfRule>
    <cfRule type="containsText" dxfId="2749" priority="4192" operator="containsText" text="PENDIENTE">
      <formula>NOT(ISERROR(SEARCH("PENDIENTE",AP7)))</formula>
    </cfRule>
    <cfRule type="containsText" dxfId="2748" priority="4194" operator="containsText" text="ENTREGADO">
      <formula>NOT(ISERROR(SEARCH("ENTREGADO",AP7)))</formula>
    </cfRule>
  </conditionalFormatting>
  <conditionalFormatting sqref="AP7:AQ32 AP34:AQ38 AP66:BA69 AP59:AQ59 AP49:AQ55 AP40:AQ44 AP61:AQ64">
    <cfRule type="containsText" dxfId="2747" priority="4193" operator="containsText" text="PRIORIDAD">
      <formula>NOT(ISERROR(SEARCH("PRIORIDAD",AP7)))</formula>
    </cfRule>
  </conditionalFormatting>
  <conditionalFormatting sqref="AP65:AQ65">
    <cfRule type="containsText" dxfId="2746" priority="3940" operator="containsText" text="ENTREGADO">
      <formula>NOT(ISERROR(SEARCH("ENTREGADO",#REF!)))</formula>
    </cfRule>
    <cfRule type="containsText" dxfId="2745" priority="3941" operator="containsText" text="PENDIENTE">
      <formula>NOT(ISERROR(SEARCH("PENDIENTE",#REF!)))</formula>
    </cfRule>
    <cfRule type="containsText" dxfId="2744" priority="3942" operator="containsText" text="ENTREGADO">
      <formula>NOT(ISERROR(SEARCH("ENTREGADO",AP65)))</formula>
    </cfRule>
    <cfRule type="containsText" dxfId="2743" priority="3943" operator="containsText" text="ENTREGADO">
      <formula>NOT(ISERROR(SEARCH("ENTREGADO",AP65)))</formula>
    </cfRule>
    <cfRule type="containsText" dxfId="2742" priority="3944" operator="containsText" text="PENDIENTE">
      <formula>NOT(ISERROR(SEARCH("PENDIENTE",AP65)))</formula>
    </cfRule>
    <cfRule type="containsText" dxfId="2741" priority="3945" operator="containsText" text="PRIORIDAD">
      <formula>NOT(ISERROR(SEARCH("PRIORIDAD",AP65)))</formula>
    </cfRule>
    <cfRule type="containsText" dxfId="2740" priority="3946" operator="containsText" text="ENTREGADO">
      <formula>NOT(ISERROR(SEARCH("ENTREGADO",AP65)))</formula>
    </cfRule>
  </conditionalFormatting>
  <conditionalFormatting sqref="AP70:AQ70">
    <cfRule type="containsText" dxfId="2739" priority="2955" operator="containsText" text="ENTREGADO">
      <formula>NOT(ISERROR(SEARCH("ENTREGADO",#REF!)))</formula>
    </cfRule>
    <cfRule type="containsText" dxfId="2738" priority="2956" operator="containsText" text="PENDIENTE">
      <formula>NOT(ISERROR(SEARCH("PENDIENTE",#REF!)))</formula>
    </cfRule>
    <cfRule type="containsText" dxfId="2737" priority="2957" operator="containsText" text="ENTREGADO">
      <formula>NOT(ISERROR(SEARCH("ENTREGADO",AP70)))</formula>
    </cfRule>
    <cfRule type="containsText" dxfId="2736" priority="2958" operator="containsText" text="ENTREGADO">
      <formula>NOT(ISERROR(SEARCH("ENTREGADO",AP70)))</formula>
    </cfRule>
    <cfRule type="containsText" dxfId="2735" priority="2959" operator="containsText" text="PENDIENTE">
      <formula>NOT(ISERROR(SEARCH("PENDIENTE",AP70)))</formula>
    </cfRule>
    <cfRule type="containsText" dxfId="2734" priority="2961" operator="containsText" text="ENTREGADO">
      <formula>NOT(ISERROR(SEARCH("ENTREGADO",AP70)))</formula>
    </cfRule>
  </conditionalFormatting>
  <conditionalFormatting sqref="AP70:BA70">
    <cfRule type="containsText" dxfId="2733" priority="2960" operator="containsText" text="PRIORIDAD">
      <formula>NOT(ISERROR(SEARCH("PRIORIDAD",AP70)))</formula>
    </cfRule>
  </conditionalFormatting>
  <conditionalFormatting sqref="AR25:AW26 BD25:BG32 AD26:AG26 AI26:AL26 AN26:AO26 BB26">
    <cfRule type="containsText" dxfId="2732" priority="4536" operator="containsText" text="ENTREGADO">
      <formula>NOT(ISERROR(SEARCH("ENTREGADO",AD25)))</formula>
    </cfRule>
  </conditionalFormatting>
  <conditionalFormatting sqref="AR31:BA31">
    <cfRule type="containsText" dxfId="2731" priority="3300" operator="containsText" text="PRIORIDAD">
      <formula>NOT(ISERROR(SEARCH("PRIORIDAD",AR31)))</formula>
    </cfRule>
  </conditionalFormatting>
  <conditionalFormatting sqref="AR44:BA44 A49:A50 AD49:AG50 AI49:AL50 AN49:AO50 T50 V50:X50 BB50:XFD50 AR49:BA52">
    <cfRule type="containsText" dxfId="2730" priority="6065" operator="containsText" text="ENTREGADO">
      <formula>NOT(ISERROR(SEARCH("ENTREGADO",A44)))</formula>
    </cfRule>
  </conditionalFormatting>
  <conditionalFormatting sqref="AR44:BA44 T52:T55 V52:X55 V59:X59 T59 AR49:BA55">
    <cfRule type="containsText" dxfId="2729" priority="5158" operator="containsText" text="PRIORIDAD">
      <formula>NOT(ISERROR(SEARCH("PRIORIDAD",T44)))</formula>
    </cfRule>
  </conditionalFormatting>
  <conditionalFormatting sqref="AR53:BA53 AI53:AL53 AN53:AO53 AD53:AG53">
    <cfRule type="containsText" dxfId="2728" priority="5199" operator="containsText" text="ENTREGADO">
      <formula>NOT(ISERROR(SEARCH("ENTREGADO",AD53)))</formula>
    </cfRule>
  </conditionalFormatting>
  <conditionalFormatting sqref="AR55:BA55 BC55 BH55:XFD55 AI55:AL55 AN55:AO55 AD55:AG55">
    <cfRule type="containsText" dxfId="2727" priority="7276" operator="containsText" text="ENTREGADO">
      <formula>NOT(ISERROR(SEARCH("ENTREGADO",AD55)))</formula>
    </cfRule>
  </conditionalFormatting>
  <conditionalFormatting sqref="AR70:BA70 BC70 BH70:XFD70 AI70:AL70 AN70:AO70 AD70:AG70">
    <cfRule type="containsText" dxfId="2726" priority="3043" operator="containsText" text="ENTREGADO">
      <formula>NOT(ISERROR(SEARCH("ENTREGADO",AD70)))</formula>
    </cfRule>
  </conditionalFormatting>
  <conditionalFormatting sqref="AR54:BC54 C3:D3 G3:N4 F3:F7 C5:D6 C8:D22 BD18:BG22 F31:H31 J31:N31 F37:H37 J35:N38 T54:X54 AD54:AG54 AI54:AL54 AN54:AO54 BH54:XFD54 K66:N66 F9:F16 K10:K17 M10:N17 F18:F22 C41:H44 J41:N44 A54 G38:H38 G35:H36 J49:N52 F49:H52 C49:D52">
    <cfRule type="containsText" dxfId="2725" priority="25373" operator="containsText" text="PENDIENTE">
      <formula>NOT(ISERROR(SEARCH("PENDIENTE",#REF!)))</formula>
    </cfRule>
  </conditionalFormatting>
  <conditionalFormatting sqref="AR24:BG26 T25:T26 AD25:AG26 AI25:AL26 AN25:AO26">
    <cfRule type="containsText" dxfId="2724" priority="4512" operator="containsText" text="PRIORIDAD">
      <formula>NOT(ISERROR(SEARCH("PRIORIDAD",T24)))</formula>
    </cfRule>
  </conditionalFormatting>
  <conditionalFormatting sqref="AV4">
    <cfRule type="containsText" dxfId="2723" priority="4607" operator="containsText" text="ENTREGADO">
      <formula>NOT(ISERROR(SEARCH("ENTREGADO",#REF!)))</formula>
    </cfRule>
    <cfRule type="containsText" dxfId="2722" priority="4608" operator="containsText" text="PENDIENTE">
      <formula>NOT(ISERROR(SEARCH("PENDIENTE",#REF!)))</formula>
    </cfRule>
    <cfRule type="containsText" dxfId="2721" priority="4609" operator="containsText" text="ENTREGADO">
      <formula>NOT(ISERROR(SEARCH("ENTREGADO",AV4)))</formula>
    </cfRule>
    <cfRule type="containsText" dxfId="2720" priority="4610" operator="containsText" text="ENTREGADO">
      <formula>NOT(ISERROR(SEARCH("ENTREGADO",AV4)))</formula>
    </cfRule>
    <cfRule type="containsText" dxfId="2719" priority="16960" operator="containsText" text="PENDIENTE">
      <formula>NOT(ISERROR(SEARCH("PENDIENTE",AV4)))</formula>
    </cfRule>
    <cfRule type="containsText" dxfId="2718" priority="16961" operator="containsText" text="PENDIENTE">
      <formula>NOT(ISERROR(SEARCH("PENDIENTE",#REF!)))</formula>
    </cfRule>
    <cfRule type="containsText" dxfId="2717" priority="16962" operator="containsText" text="ENTREGADO">
      <formula>NOT(ISERROR(SEARCH("ENTREGADO",AV4)))</formula>
    </cfRule>
    <cfRule type="containsText" dxfId="2716" priority="16963" operator="containsText" text="ENTREGADO">
      <formula>NOT(ISERROR(SEARCH("ENTREGADO",AV4)))</formula>
    </cfRule>
    <cfRule type="containsText" dxfId="2715" priority="16964" operator="containsText" text="PRIORIDAD">
      <formula>NOT(ISERROR(SEARCH("PRIORIDAD",AV4)))</formula>
    </cfRule>
    <cfRule type="containsText" dxfId="2714" priority="16965" operator="containsText" text="PENDIENTE">
      <formula>NOT(ISERROR(SEARCH("PENDIENTE",#REF!)))</formula>
    </cfRule>
    <cfRule type="containsText" dxfId="2713" priority="16966" operator="containsText" text="PENDIENTE">
      <formula>NOT(ISERROR(SEARCH("PENDIENTE",AV4)))</formula>
    </cfRule>
    <cfRule type="containsText" dxfId="2712" priority="16967" operator="containsText" text="ENTREGADO">
      <formula>NOT(ISERROR(SEARCH("ENTREGADO",AV4)))</formula>
    </cfRule>
    <cfRule type="containsText" dxfId="2711" priority="16969" operator="containsText" text="ENTREGADO">
      <formula>NOT(ISERROR(SEARCH("ENTREGADO",#REF!)))</formula>
    </cfRule>
    <cfRule type="containsText" dxfId="2710" priority="16970" operator="containsText" text="ENTREGADO">
      <formula>NOT(ISERROR(SEARCH("ENTREGADO",AV4)))</formula>
    </cfRule>
    <cfRule type="containsText" dxfId="2709" priority="16971" operator="containsText" text="PENDIENTE">
      <formula>NOT(ISERROR(SEARCH("PENDIENTE",#REF!)))</formula>
    </cfRule>
    <cfRule type="containsText" dxfId="2708" priority="16972" operator="containsText" text="PENDIENTE">
      <formula>NOT(ISERROR(SEARCH("PENDIENTE",AV4)))</formula>
    </cfRule>
    <cfRule type="containsText" dxfId="2707" priority="16973" operator="containsText" text="ENTREGADO">
      <formula>NOT(ISERROR(SEARCH("ENTREGADO",AV4)))</formula>
    </cfRule>
    <cfRule type="containsText" dxfId="2706" priority="16974" operator="containsText" text="ENTREGADO">
      <formula>NOT(ISERROR(SEARCH("ENTREGADO",#REF!)))</formula>
    </cfRule>
    <cfRule type="containsText" dxfId="2705" priority="17008" operator="containsText" text="ENTREGADO">
      <formula>NOT(ISERROR(SEARCH("ENTREGADO",AV4)))</formula>
    </cfRule>
    <cfRule type="containsText" dxfId="2704" priority="17023" operator="containsText" text="PENDIENTE">
      <formula>NOT(ISERROR(SEARCH("PENDIENTE",#REF!)))</formula>
    </cfRule>
    <cfRule type="containsText" dxfId="2703" priority="17024" operator="containsText" text="PENDIENTE">
      <formula>NOT(ISERROR(SEARCH("PENDIENTE",AV4)))</formula>
    </cfRule>
    <cfRule type="containsText" dxfId="2702" priority="17025" operator="containsText" text="ENTREGADO">
      <formula>NOT(ISERROR(SEARCH("ENTREGADO",AV4)))</formula>
    </cfRule>
  </conditionalFormatting>
  <conditionalFormatting sqref="AV27:AV30">
    <cfRule type="containsText" dxfId="2701" priority="10528" operator="containsText" text="ENTREGADO">
      <formula>NOT(ISERROR(SEARCH("ENTREGADO",AV27)))</formula>
    </cfRule>
    <cfRule type="containsText" dxfId="2700" priority="10543" operator="containsText" text="PENDIENTE">
      <formula>NOT(ISERROR(SEARCH("PENDIENTE",#REF!)))</formula>
    </cfRule>
    <cfRule type="containsText" dxfId="2699" priority="10544" operator="containsText" text="PENDIENTE">
      <formula>NOT(ISERROR(SEARCH("PENDIENTE",AV27)))</formula>
    </cfRule>
    <cfRule type="containsText" dxfId="2698" priority="10545" operator="containsText" text="ENTREGADO">
      <formula>NOT(ISERROR(SEARCH("ENTREGADO",AV27)))</formula>
    </cfRule>
  </conditionalFormatting>
  <conditionalFormatting sqref="AV32 AV34">
    <cfRule type="containsText" dxfId="2697" priority="18105" operator="containsText" text="ENTREGADO">
      <formula>NOT(ISERROR(SEARCH("ENTREGADO",AV32)))</formula>
    </cfRule>
    <cfRule type="containsText" dxfId="2696" priority="18120" operator="containsText" text="PENDIENTE">
      <formula>NOT(ISERROR(SEARCH("PENDIENTE",#REF!)))</formula>
    </cfRule>
    <cfRule type="containsText" dxfId="2695" priority="18121" operator="containsText" text="PENDIENTE">
      <formula>NOT(ISERROR(SEARCH("PENDIENTE",AV32)))</formula>
    </cfRule>
  </conditionalFormatting>
  <conditionalFormatting sqref="AV32">
    <cfRule type="containsText" dxfId="2694" priority="18122" operator="containsText" text="ENTREGADO">
      <formula>NOT(ISERROR(SEARCH("ENTREGADO",AV32)))</formula>
    </cfRule>
  </conditionalFormatting>
  <conditionalFormatting sqref="AV34">
    <cfRule type="containsText" dxfId="2693" priority="18474" operator="containsText" text="ENTREGADO">
      <formula>NOT(ISERROR(SEARCH("ENTREGADO",AV34)))</formula>
    </cfRule>
  </conditionalFormatting>
  <conditionalFormatting sqref="AV40">
    <cfRule type="containsText" dxfId="2692" priority="5463" operator="containsText" text="ENTREGADO">
      <formula>NOT(ISERROR(SEARCH("ENTREGADO",AV40)))</formula>
    </cfRule>
    <cfRule type="containsText" dxfId="2691" priority="5478" operator="containsText" text="PENDIENTE">
      <formula>NOT(ISERROR(SEARCH("PENDIENTE",#REF!)))</formula>
    </cfRule>
    <cfRule type="containsText" dxfId="2690" priority="5479" operator="containsText" text="PENDIENTE">
      <formula>NOT(ISERROR(SEARCH("PENDIENTE",AV40)))</formula>
    </cfRule>
    <cfRule type="containsText" dxfId="2689" priority="5480" operator="containsText" text="ENTREGADO">
      <formula>NOT(ISERROR(SEARCH("ENTREGADO",AV40)))</formula>
    </cfRule>
  </conditionalFormatting>
  <conditionalFormatting sqref="AX31">
    <cfRule type="containsText" dxfId="2688" priority="3295" operator="containsText" text="ENTREGADO">
      <formula>NOT(ISERROR(SEARCH("ENTREGADO",#REF!)))</formula>
    </cfRule>
    <cfRule type="containsText" dxfId="2687" priority="3296" operator="containsText" text="PENDIENTE">
      <formula>NOT(ISERROR(SEARCH("PENDIENTE",#REF!)))</formula>
    </cfRule>
    <cfRule type="containsText" dxfId="2686" priority="3297" operator="containsText" text="ENTREGADO">
      <formula>NOT(ISERROR(SEARCH("ENTREGADO",#REF!)))</formula>
    </cfRule>
    <cfRule type="containsText" dxfId="2685" priority="3298" operator="containsText" text="PENDIENTE">
      <formula>NOT(ISERROR(SEARCH("PENDIENTE",#REF!)))</formula>
    </cfRule>
    <cfRule type="containsText" dxfId="2684" priority="3299" operator="containsText" text="PENDIENTE">
      <formula>NOT(ISERROR(SEARCH("PENDIENTE",AX31)))</formula>
    </cfRule>
    <cfRule type="containsText" dxfId="2683" priority="3301" operator="containsText" text="ENTREGADO">
      <formula>NOT(ISERROR(SEARCH("ENTREGADO",AX31)))</formula>
    </cfRule>
    <cfRule type="containsText" dxfId="2682" priority="3302" operator="containsText" text="ENTREGADO">
      <formula>NOT(ISERROR(SEARCH("ENTREGADO",AX31)))</formula>
    </cfRule>
    <cfRule type="containsText" dxfId="2681" priority="3303" operator="containsText" text="PENDIENTE">
      <formula>NOT(ISERROR(SEARCH("PENDIENTE",AX31)))</formula>
    </cfRule>
    <cfRule type="containsText" dxfId="2680" priority="3304" operator="containsText" text="ENTREGADO">
      <formula>NOT(ISERROR(SEARCH("ENTREGADO",AX31)))</formula>
    </cfRule>
    <cfRule type="containsText" dxfId="2679" priority="3305" operator="containsText" text="PENDIENTE">
      <formula>NOT(ISERROR(SEARCH("PENDIENTE",AX31)))</formula>
    </cfRule>
    <cfRule type="containsText" dxfId="2678" priority="3306" operator="containsText" text="ENTREGADO">
      <formula>NOT(ISERROR(SEARCH("ENTREGADO",AX31)))</formula>
    </cfRule>
  </conditionalFormatting>
  <conditionalFormatting sqref="AX28:BA28 BC28 BH28:XFD28">
    <cfRule type="containsText" dxfId="2677" priority="21388" operator="containsText" text="ENTREGADO">
      <formula>NOT(ISERROR(SEARCH("ENTREGADO",AX28)))</formula>
    </cfRule>
    <cfRule type="containsText" dxfId="2676" priority="21389" operator="containsText" text="PENDIENTE">
      <formula>NOT(ISERROR(SEARCH("PENDIENTE",AX28)))</formula>
    </cfRule>
    <cfRule type="containsText" dxfId="2675" priority="21407" operator="containsText" text="ENTREGADO">
      <formula>NOT(ISERROR(SEARCH("ENTREGADO",AX28)))</formula>
    </cfRule>
    <cfRule type="containsText" dxfId="2674" priority="21409" operator="containsText" text="PENDIENTE">
      <formula>NOT(ISERROR(SEARCH("PENDIENTE",AX28)))</formula>
    </cfRule>
    <cfRule type="containsText" dxfId="2673" priority="21410" operator="containsText" text="ENTREGADO">
      <formula>NOT(ISERROR(SEARCH("ENTREGADO",AX28)))</formula>
    </cfRule>
  </conditionalFormatting>
  <conditionalFormatting sqref="AX7:BC7 T19 AX19:BC19 BH19:XFD19 BH6:XFD7 T7">
    <cfRule type="containsText" dxfId="2672" priority="12660" operator="containsText" text="ENTREGADO">
      <formula>NOT(ISERROR(SEARCH("ENTREGADO",T6)))</formula>
    </cfRule>
  </conditionalFormatting>
  <conditionalFormatting sqref="AX7:BC7 AX19:BC19 E6:E7 G6:I6 T6:X6 BH6:XFD7 C7 G7:H7 T7 A19 G19:H19 T19 BH19:XFD19">
    <cfRule type="containsText" dxfId="2671" priority="12675" operator="containsText" text="PRIORIDAD">
      <formula>NOT(ISERROR(SEARCH("PRIORIDAD",A6)))</formula>
    </cfRule>
  </conditionalFormatting>
  <conditionalFormatting sqref="AX7:BC7">
    <cfRule type="containsText" dxfId="2670" priority="12659" operator="containsText" text="ENTREGADO">
      <formula>NOT(ISERROR(SEARCH("ENTREGADO",AX7)))</formula>
    </cfRule>
  </conditionalFormatting>
  <conditionalFormatting sqref="AX18:BC18 A18 G18:H18 T18 BH18:XFD18">
    <cfRule type="containsText" dxfId="2669" priority="8605" operator="containsText" text="PRIORIDAD">
      <formula>NOT(ISERROR(SEARCH("PRIORIDAD",A18)))</formula>
    </cfRule>
  </conditionalFormatting>
  <conditionalFormatting sqref="AX18:BC18 T18 BH18:XFD18">
    <cfRule type="containsText" dxfId="2668" priority="8590" operator="containsText" text="ENTREGADO">
      <formula>NOT(ISERROR(SEARCH("ENTREGADO",T18)))</formula>
    </cfRule>
  </conditionalFormatting>
  <conditionalFormatting sqref="AX18:BC18">
    <cfRule type="containsText" dxfId="2667" priority="8589" operator="containsText" text="ENTREGADO">
      <formula>NOT(ISERROR(SEARCH("ENTREGADO",AX18)))</formula>
    </cfRule>
  </conditionalFormatting>
  <conditionalFormatting sqref="AX19:BC20 BH19:XFD20 A20 G20:H20 T20">
    <cfRule type="containsText" dxfId="2666" priority="12007" operator="containsText" text="ENTREGADO">
      <formula>NOT(ISERROR(SEARCH("ENTREGADO",A19)))</formula>
    </cfRule>
  </conditionalFormatting>
  <conditionalFormatting sqref="AX20:BC20 A20 T20 BH20:XFD20 G20:H20">
    <cfRule type="containsText" dxfId="2665" priority="12006" operator="containsText" text="PRIORIDAD">
      <formula>NOT(ISERROR(SEARCH("PRIORIDAD",A20)))</formula>
    </cfRule>
  </conditionalFormatting>
  <conditionalFormatting sqref="AX21:BC21 A21 T21 BH21:XFD21 G21:H21">
    <cfRule type="containsText" dxfId="2664" priority="10935" operator="containsText" text="PRIORIDAD">
      <formula>NOT(ISERROR(SEARCH("PRIORIDAD",A21)))</formula>
    </cfRule>
  </conditionalFormatting>
  <conditionalFormatting sqref="AX22:BC22 A22 G22:H22 T22 BH22:XFD22">
    <cfRule type="containsText" dxfId="2663" priority="8994" operator="containsText" text="PRIORIDAD">
      <formula>NOT(ISERROR(SEARCH("PRIORIDAD",A22)))</formula>
    </cfRule>
  </conditionalFormatting>
  <conditionalFormatting sqref="AX22:BC23 BH22:XFD23 A23 G23:H23 T23">
    <cfRule type="containsText" dxfId="2662" priority="5124" operator="containsText" text="ENTREGADO">
      <formula>NOT(ISERROR(SEARCH("ENTREGADO",A22)))</formula>
    </cfRule>
  </conditionalFormatting>
  <conditionalFormatting sqref="AX23:BC23 G23:H23 T23:T24 A23:A26 BH23:XFD26">
    <cfRule type="containsText" dxfId="2661" priority="5123" operator="containsText" text="PRIORIDAD">
      <formula>NOT(ISERROR(SEARCH("PRIORIDAD",A23)))</formula>
    </cfRule>
  </conditionalFormatting>
  <conditionalFormatting sqref="AX23:XFD23 T23">
    <cfRule type="containsText" dxfId="2660" priority="5109" operator="containsText" text="ENTREGADO">
      <formula>NOT(ISERROR(SEARCH("ENTREGADO",T23)))</formula>
    </cfRule>
  </conditionalFormatting>
  <conditionalFormatting sqref="AX23:XFD23">
    <cfRule type="containsText" dxfId="2659" priority="5108" operator="containsText" text="ENTREGADO">
      <formula>NOT(ISERROR(SEARCH("ENTREGADO",AX23)))</formula>
    </cfRule>
  </conditionalFormatting>
  <conditionalFormatting sqref="BB3">
    <cfRule type="containsText" dxfId="2658" priority="3307" operator="containsText" text="PENDIENTE">
      <formula>NOT(ISERROR(SEARCH("PENDIENTE",BB3)))</formula>
    </cfRule>
    <cfRule type="containsText" dxfId="2657" priority="3308" operator="containsText" text="ENTREGADO">
      <formula>NOT(ISERROR(SEARCH("ENTREGADO",BB3)))</formula>
    </cfRule>
    <cfRule type="containsText" dxfId="2656" priority="3309" operator="containsText" text="PENDIENTE">
      <formula>NOT(ISERROR(SEARCH("PENDIENTE",#REF!)))</formula>
    </cfRule>
    <cfRule type="containsText" dxfId="2655" priority="19381" operator="containsText" text="ENTREGADO">
      <formula>NOT(ISERROR(SEARCH("ENTREGADO",BB3)))</formula>
    </cfRule>
    <cfRule type="containsText" dxfId="2654" priority="19398" operator="containsText" text="PENDIENTE">
      <formula>NOT(ISERROR(SEARCH("PENDIENTE",#REF!)))</formula>
    </cfRule>
    <cfRule type="containsText" dxfId="2653" priority="19399" operator="containsText" text="ENTREGADO">
      <formula>NOT(ISERROR(SEARCH("ENTREGADO",#REF!)))</formula>
    </cfRule>
    <cfRule type="containsText" dxfId="2652" priority="19402" operator="containsText" text="ENTREGADO">
      <formula>NOT(ISERROR(SEARCH("ENTREGADO",BB3)))</formula>
    </cfRule>
    <cfRule type="containsText" dxfId="2651" priority="19403" operator="containsText" text="PENDIENTE">
      <formula>NOT(ISERROR(SEARCH("PENDIENTE",BB3)))</formula>
    </cfRule>
  </conditionalFormatting>
  <conditionalFormatting sqref="BB3:BB4">
    <cfRule type="containsText" dxfId="2650" priority="17062" operator="containsText" text="ENTREGADO">
      <formula>NOT(ISERROR(SEARCH("ENTREGADO",BB3)))</formula>
    </cfRule>
    <cfRule type="containsText" dxfId="2649" priority="17063" operator="containsText" text="PENDIENTE">
      <formula>NOT(ISERROR(SEARCH("PENDIENTE",BB3)))</formula>
    </cfRule>
    <cfRule type="containsText" dxfId="2648" priority="17064" operator="containsText" text="ENTREGADO">
      <formula>NOT(ISERROR(SEARCH("ENTREGADO",BB3)))</formula>
    </cfRule>
    <cfRule type="containsText" dxfId="2647" priority="17065" operator="containsText" text="ENTREGADO">
      <formula>NOT(ISERROR(SEARCH("ENTREGADO",#REF!)))</formula>
    </cfRule>
    <cfRule type="containsText" dxfId="2646" priority="17066" operator="containsText" text="ENTREGADO">
      <formula>NOT(ISERROR(SEARCH("ENTREGADO",BB3)))</formula>
    </cfRule>
    <cfRule type="containsText" dxfId="2645" priority="17067" operator="containsText" text="ENTREGADO">
      <formula>NOT(ISERROR(SEARCH("ENTREGADO",BB3)))</formula>
    </cfRule>
    <cfRule type="containsText" dxfId="2644" priority="17068" operator="containsText" text="PENDIENTE">
      <formula>NOT(ISERROR(SEARCH("PENDIENTE",#REF!)))</formula>
    </cfRule>
    <cfRule type="containsText" dxfId="2643" priority="17069" operator="containsText" text="ENTREGADO">
      <formula>NOT(ISERROR(SEARCH("ENTREGADO",#REF!)))</formula>
    </cfRule>
    <cfRule type="containsText" dxfId="2642" priority="17071" operator="containsText" text="PRIORIDAD">
      <formula>NOT(ISERROR(SEARCH("PRIORIDAD",BB3)))</formula>
    </cfRule>
    <cfRule type="containsText" dxfId="2641" priority="17072" operator="containsText" text="ENTREGADO">
      <formula>NOT(ISERROR(SEARCH("ENTREGADO",BB3)))</formula>
    </cfRule>
    <cfRule type="containsText" dxfId="2640" priority="17073" operator="containsText" text="ENTREGADO">
      <formula>NOT(ISERROR(SEARCH("ENTREGADO",BB3)))</formula>
    </cfRule>
    <cfRule type="containsText" dxfId="2639" priority="17074" operator="containsText" text="PENDIENTE">
      <formula>NOT(ISERROR(SEARCH("PENDIENTE",BB3)))</formula>
    </cfRule>
  </conditionalFormatting>
  <conditionalFormatting sqref="BB5">
    <cfRule type="containsText" dxfId="2638" priority="14111" operator="containsText" text="ENTREGADO">
      <formula>NOT(ISERROR(SEARCH("ENTREGADO",BB5)))</formula>
    </cfRule>
    <cfRule type="containsText" dxfId="2637" priority="14121" operator="containsText" text="PENDIENTE">
      <formula>NOT(ISERROR(SEARCH("PENDIENTE",#REF!)))</formula>
    </cfRule>
    <cfRule type="containsText" dxfId="2636" priority="14122" operator="containsText" text="ENTREGADO">
      <formula>NOT(ISERROR(SEARCH("ENTREGADO",#REF!)))</formula>
    </cfRule>
    <cfRule type="containsText" dxfId="2635" priority="14125" operator="containsText" text="ENTREGADO">
      <formula>NOT(ISERROR(SEARCH("ENTREGADO",BB5)))</formula>
    </cfRule>
    <cfRule type="containsText" dxfId="2634" priority="14126" operator="containsText" text="PENDIENTE">
      <formula>NOT(ISERROR(SEARCH("PENDIENTE",BB5)))</formula>
    </cfRule>
  </conditionalFormatting>
  <conditionalFormatting sqref="BB5:BB7 BB19">
    <cfRule type="containsText" dxfId="2633" priority="12677" operator="containsText" text="ENTREGADO">
      <formula>NOT(ISERROR(SEARCH("ENTREGADO",BB5)))</formula>
    </cfRule>
  </conditionalFormatting>
  <conditionalFormatting sqref="BB6:BB7 BB19">
    <cfRule type="containsText" dxfId="2632" priority="12662" operator="containsText" text="ENTREGADO">
      <formula>NOT(ISERROR(SEARCH("ENTREGADO",BB6)))</formula>
    </cfRule>
    <cfRule type="containsText" dxfId="2631" priority="12663" operator="containsText" text="ENTREGADO">
      <formula>NOT(ISERROR(SEARCH("ENTREGADO",BB6)))</formula>
    </cfRule>
    <cfRule type="containsText" dxfId="2630" priority="12673" operator="containsText" text="PENDIENTE">
      <formula>NOT(ISERROR(SEARCH("PENDIENTE",#REF!)))</formula>
    </cfRule>
    <cfRule type="containsText" dxfId="2629" priority="12674" operator="containsText" text="ENTREGADO">
      <formula>NOT(ISERROR(SEARCH("ENTREGADO",#REF!)))</formula>
    </cfRule>
    <cfRule type="containsText" dxfId="2628" priority="12678" operator="containsText" text="PENDIENTE">
      <formula>NOT(ISERROR(SEARCH("PENDIENTE",BB6)))</formula>
    </cfRule>
  </conditionalFormatting>
  <conditionalFormatting sqref="BB8">
    <cfRule type="containsText" dxfId="2627" priority="11856" operator="containsText" text="ENTREGADO">
      <formula>NOT(ISERROR(SEARCH("ENTREGADO",BB8)))</formula>
    </cfRule>
    <cfRule type="containsText" dxfId="2626" priority="11866" operator="containsText" text="PENDIENTE">
      <formula>NOT(ISERROR(SEARCH("PENDIENTE",#REF!)))</formula>
    </cfRule>
    <cfRule type="containsText" dxfId="2625" priority="11867" operator="containsText" text="ENTREGADO">
      <formula>NOT(ISERROR(SEARCH("ENTREGADO",#REF!)))</formula>
    </cfRule>
    <cfRule type="containsText" dxfId="2624" priority="11870" operator="containsText" text="ENTREGADO">
      <formula>NOT(ISERROR(SEARCH("ENTREGADO",BB8)))</formula>
    </cfRule>
    <cfRule type="containsText" dxfId="2623" priority="11871" operator="containsText" text="PENDIENTE">
      <formula>NOT(ISERROR(SEARCH("PENDIENTE",BB8)))</formula>
    </cfRule>
  </conditionalFormatting>
  <conditionalFormatting sqref="BB8:BB9">
    <cfRule type="containsText" dxfId="2622" priority="7787" operator="containsText" text="ENTREGADO">
      <formula>NOT(ISERROR(SEARCH("ENTREGADO",BB8)))</formula>
    </cfRule>
  </conditionalFormatting>
  <conditionalFormatting sqref="BB9">
    <cfRule type="containsText" dxfId="2621" priority="7773" operator="containsText" text="ENTREGADO">
      <formula>NOT(ISERROR(SEARCH("ENTREGADO",BB9)))</formula>
    </cfRule>
    <cfRule type="containsText" dxfId="2620" priority="7783" operator="containsText" text="PENDIENTE">
      <formula>NOT(ISERROR(SEARCH("PENDIENTE",#REF!)))</formula>
    </cfRule>
    <cfRule type="containsText" dxfId="2619" priority="7784" operator="containsText" text="ENTREGADO">
      <formula>NOT(ISERROR(SEARCH("ENTREGADO",#REF!)))</formula>
    </cfRule>
    <cfRule type="containsText" dxfId="2618" priority="7788" operator="containsText" text="PENDIENTE">
      <formula>NOT(ISERROR(SEARCH("PENDIENTE",BB9)))</formula>
    </cfRule>
  </conditionalFormatting>
  <conditionalFormatting sqref="BB9:BB10">
    <cfRule type="containsText" dxfId="2617" priority="6423" operator="containsText" text="ENTREGADO">
      <formula>NOT(ISERROR(SEARCH("ENTREGADO",BB9)))</formula>
    </cfRule>
  </conditionalFormatting>
  <conditionalFormatting sqref="BB10">
    <cfRule type="containsText" dxfId="2616" priority="6409" operator="containsText" text="ENTREGADO">
      <formula>NOT(ISERROR(SEARCH("ENTREGADO",BB10)))</formula>
    </cfRule>
    <cfRule type="containsText" dxfId="2615" priority="6419" operator="containsText" text="PENDIENTE">
      <formula>NOT(ISERROR(SEARCH("PENDIENTE",#REF!)))</formula>
    </cfRule>
    <cfRule type="containsText" dxfId="2614" priority="6420" operator="containsText" text="ENTREGADO">
      <formula>NOT(ISERROR(SEARCH("ENTREGADO",#REF!)))</formula>
    </cfRule>
    <cfRule type="containsText" dxfId="2613" priority="6424" operator="containsText" text="PENDIENTE">
      <formula>NOT(ISERROR(SEARCH("PENDIENTE",BB10)))</formula>
    </cfRule>
  </conditionalFormatting>
  <conditionalFormatting sqref="BB10:BB12">
    <cfRule type="containsText" dxfId="2612" priority="6334" operator="containsText" text="ENTREGADO">
      <formula>NOT(ISERROR(SEARCH("ENTREGADO",BB10)))</formula>
    </cfRule>
  </conditionalFormatting>
  <conditionalFormatting sqref="BB11:BB12">
    <cfRule type="containsText" dxfId="2611" priority="6319" operator="containsText" text="ENTREGADO">
      <formula>NOT(ISERROR(SEARCH("ENTREGADO",BB11)))</formula>
    </cfRule>
    <cfRule type="containsText" dxfId="2610" priority="6320" operator="containsText" text="ENTREGADO">
      <formula>NOT(ISERROR(SEARCH("ENTREGADO",BB11)))</formula>
    </cfRule>
    <cfRule type="containsText" dxfId="2609" priority="6330" operator="containsText" text="PENDIENTE">
      <formula>NOT(ISERROR(SEARCH("PENDIENTE",#REF!)))</formula>
    </cfRule>
    <cfRule type="containsText" dxfId="2608" priority="6331" operator="containsText" text="ENTREGADO">
      <formula>NOT(ISERROR(SEARCH("ENTREGADO",#REF!)))</formula>
    </cfRule>
    <cfRule type="containsText" dxfId="2607" priority="6335" operator="containsText" text="PENDIENTE">
      <formula>NOT(ISERROR(SEARCH("PENDIENTE",BB11)))</formula>
    </cfRule>
  </conditionalFormatting>
  <conditionalFormatting sqref="BB12">
    <cfRule type="containsText" dxfId="2606" priority="7032" operator="containsText" text="ENTREGADO">
      <formula>NOT(ISERROR(SEARCH("ENTREGADO",BB12)))</formula>
    </cfRule>
    <cfRule type="containsText" dxfId="2605" priority="7042" operator="containsText" text="PENDIENTE">
      <formula>NOT(ISERROR(SEARCH("PENDIENTE",#REF!)))</formula>
    </cfRule>
    <cfRule type="containsText" dxfId="2604" priority="7043" operator="containsText" text="ENTREGADO">
      <formula>NOT(ISERROR(SEARCH("ENTREGADO",#REF!)))</formula>
    </cfRule>
    <cfRule type="containsText" dxfId="2603" priority="7046" operator="containsText" text="ENTREGADO">
      <formula>NOT(ISERROR(SEARCH("ENTREGADO",BB12)))</formula>
    </cfRule>
    <cfRule type="containsText" dxfId="2602" priority="7047" operator="containsText" text="PENDIENTE">
      <formula>NOT(ISERROR(SEARCH("PENDIENTE",BB12)))</formula>
    </cfRule>
  </conditionalFormatting>
  <conditionalFormatting sqref="BB12:BB13">
    <cfRule type="containsText" dxfId="2601" priority="6957" operator="containsText" text="ENTREGADO">
      <formula>NOT(ISERROR(SEARCH("ENTREGADO",BB12)))</formula>
    </cfRule>
  </conditionalFormatting>
  <conditionalFormatting sqref="BB13">
    <cfRule type="containsText" dxfId="2600" priority="6943" operator="containsText" text="ENTREGADO">
      <formula>NOT(ISERROR(SEARCH("ENTREGADO",BB13)))</formula>
    </cfRule>
    <cfRule type="containsText" dxfId="2599" priority="6953" operator="containsText" text="PENDIENTE">
      <formula>NOT(ISERROR(SEARCH("PENDIENTE",#REF!)))</formula>
    </cfRule>
    <cfRule type="containsText" dxfId="2598" priority="6954" operator="containsText" text="ENTREGADO">
      <formula>NOT(ISERROR(SEARCH("ENTREGADO",#REF!)))</formula>
    </cfRule>
    <cfRule type="containsText" dxfId="2597" priority="6958" operator="containsText" text="PENDIENTE">
      <formula>NOT(ISERROR(SEARCH("PENDIENTE",BB13)))</formula>
    </cfRule>
  </conditionalFormatting>
  <conditionalFormatting sqref="BB13:BB14">
    <cfRule type="containsText" dxfId="2596" priority="6868" operator="containsText" text="ENTREGADO">
      <formula>NOT(ISERROR(SEARCH("ENTREGADO",BB13)))</formula>
    </cfRule>
  </conditionalFormatting>
  <conditionalFormatting sqref="BB14">
    <cfRule type="containsText" dxfId="2595" priority="6854" operator="containsText" text="ENTREGADO">
      <formula>NOT(ISERROR(SEARCH("ENTREGADO",BB14)))</formula>
    </cfRule>
    <cfRule type="containsText" dxfId="2594" priority="6864" operator="containsText" text="PENDIENTE">
      <formula>NOT(ISERROR(SEARCH("PENDIENTE",#REF!)))</formula>
    </cfRule>
    <cfRule type="containsText" dxfId="2593" priority="6865" operator="containsText" text="ENTREGADO">
      <formula>NOT(ISERROR(SEARCH("ENTREGADO",#REF!)))</formula>
    </cfRule>
    <cfRule type="containsText" dxfId="2592" priority="6869" operator="containsText" text="PENDIENTE">
      <formula>NOT(ISERROR(SEARCH("PENDIENTE",BB14)))</formula>
    </cfRule>
  </conditionalFormatting>
  <conditionalFormatting sqref="BB14:BB15">
    <cfRule type="containsText" dxfId="2591" priority="6779" operator="containsText" text="ENTREGADO">
      <formula>NOT(ISERROR(SEARCH("ENTREGADO",BB14)))</formula>
    </cfRule>
  </conditionalFormatting>
  <conditionalFormatting sqref="BB15">
    <cfRule type="containsText" dxfId="2590" priority="6765" operator="containsText" text="ENTREGADO">
      <formula>NOT(ISERROR(SEARCH("ENTREGADO",BB15)))</formula>
    </cfRule>
    <cfRule type="containsText" dxfId="2589" priority="6775" operator="containsText" text="PENDIENTE">
      <formula>NOT(ISERROR(SEARCH("PENDIENTE",#REF!)))</formula>
    </cfRule>
    <cfRule type="containsText" dxfId="2588" priority="6776" operator="containsText" text="ENTREGADO">
      <formula>NOT(ISERROR(SEARCH("ENTREGADO",#REF!)))</formula>
    </cfRule>
    <cfRule type="containsText" dxfId="2587" priority="6780" operator="containsText" text="PENDIENTE">
      <formula>NOT(ISERROR(SEARCH("PENDIENTE",BB15)))</formula>
    </cfRule>
  </conditionalFormatting>
  <conditionalFormatting sqref="BB15:BB16">
    <cfRule type="containsText" dxfId="2586" priority="6690" operator="containsText" text="ENTREGADO">
      <formula>NOT(ISERROR(SEARCH("ENTREGADO",BB15)))</formula>
    </cfRule>
  </conditionalFormatting>
  <conditionalFormatting sqref="BB16">
    <cfRule type="containsText" dxfId="2585" priority="6676" operator="containsText" text="ENTREGADO">
      <formula>NOT(ISERROR(SEARCH("ENTREGADO",BB16)))</formula>
    </cfRule>
    <cfRule type="containsText" dxfId="2584" priority="6686" operator="containsText" text="PENDIENTE">
      <formula>NOT(ISERROR(SEARCH("PENDIENTE",#REF!)))</formula>
    </cfRule>
    <cfRule type="containsText" dxfId="2583" priority="6687" operator="containsText" text="ENTREGADO">
      <formula>NOT(ISERROR(SEARCH("ENTREGADO",#REF!)))</formula>
    </cfRule>
    <cfRule type="containsText" dxfId="2582" priority="6691" operator="containsText" text="PENDIENTE">
      <formula>NOT(ISERROR(SEARCH("PENDIENTE",BB16)))</formula>
    </cfRule>
  </conditionalFormatting>
  <conditionalFormatting sqref="BB16:BB17">
    <cfRule type="containsText" dxfId="2581" priority="6601" operator="containsText" text="ENTREGADO">
      <formula>NOT(ISERROR(SEARCH("ENTREGADO",BB16)))</formula>
    </cfRule>
  </conditionalFormatting>
  <conditionalFormatting sqref="BB17">
    <cfRule type="containsText" dxfId="2580" priority="6586" operator="containsText" text="ENTREGADO">
      <formula>NOT(ISERROR(SEARCH("ENTREGADO",BB17)))</formula>
    </cfRule>
    <cfRule type="containsText" dxfId="2579" priority="6587" operator="containsText" text="ENTREGADO">
      <formula>NOT(ISERROR(SEARCH("ENTREGADO",BB17)))</formula>
    </cfRule>
    <cfRule type="containsText" dxfId="2578" priority="6597" operator="containsText" text="PENDIENTE">
      <formula>NOT(ISERROR(SEARCH("PENDIENTE",#REF!)))</formula>
    </cfRule>
    <cfRule type="containsText" dxfId="2577" priority="6598" operator="containsText" text="ENTREGADO">
      <formula>NOT(ISERROR(SEARCH("ENTREGADO",#REF!)))</formula>
    </cfRule>
    <cfRule type="containsText" dxfId="2576" priority="6602" operator="containsText" text="PENDIENTE">
      <formula>NOT(ISERROR(SEARCH("PENDIENTE",BB17)))</formula>
    </cfRule>
  </conditionalFormatting>
  <conditionalFormatting sqref="BB18">
    <cfRule type="containsText" dxfId="2575" priority="8592" operator="containsText" text="ENTREGADO">
      <formula>NOT(ISERROR(SEARCH("ENTREGADO",BB18)))</formula>
    </cfRule>
    <cfRule type="containsText" dxfId="2574" priority="8593" operator="containsText" text="ENTREGADO">
      <formula>NOT(ISERROR(SEARCH("ENTREGADO",BB18)))</formula>
    </cfRule>
    <cfRule type="containsText" dxfId="2573" priority="8604" operator="containsText" text="ENTREGADO">
      <formula>NOT(ISERROR(SEARCH("ENTREGADO",#REF!)))</formula>
    </cfRule>
    <cfRule type="containsText" dxfId="2572" priority="8607" operator="containsText" text="ENTREGADO">
      <formula>NOT(ISERROR(SEARCH("ENTREGADO",BB18)))</formula>
    </cfRule>
    <cfRule type="containsText" dxfId="2571" priority="8608" operator="containsText" text="PENDIENTE">
      <formula>NOT(ISERROR(SEARCH("PENDIENTE",BB18)))</formula>
    </cfRule>
  </conditionalFormatting>
  <conditionalFormatting sqref="BB20">
    <cfRule type="containsText" dxfId="2570" priority="11993" operator="containsText" text="ENTREGADO">
      <formula>NOT(ISERROR(SEARCH("ENTREGADO",BB20)))</formula>
    </cfRule>
    <cfRule type="containsText" dxfId="2569" priority="11994" operator="containsText" text="ENTREGADO">
      <formula>NOT(ISERROR(SEARCH("ENTREGADO",BB20)))</formula>
    </cfRule>
    <cfRule type="containsText" dxfId="2568" priority="12004" operator="containsText" text="PENDIENTE">
      <formula>NOT(ISERROR(SEARCH("PENDIENTE",#REF!)))</formula>
    </cfRule>
    <cfRule type="containsText" dxfId="2567" priority="12005" operator="containsText" text="ENTREGADO">
      <formula>NOT(ISERROR(SEARCH("ENTREGADO",#REF!)))</formula>
    </cfRule>
    <cfRule type="containsText" dxfId="2566" priority="12008" operator="containsText" text="ENTREGADO">
      <formula>NOT(ISERROR(SEARCH("ENTREGADO",BB20)))</formula>
    </cfRule>
    <cfRule type="containsText" dxfId="2565" priority="12009" operator="containsText" text="PENDIENTE">
      <formula>NOT(ISERROR(SEARCH("PENDIENTE",BB20)))</formula>
    </cfRule>
  </conditionalFormatting>
  <conditionalFormatting sqref="BB21">
    <cfRule type="containsText" dxfId="2564" priority="10922" operator="containsText" text="ENTREGADO">
      <formula>NOT(ISERROR(SEARCH("ENTREGADO",BB21)))</formula>
    </cfRule>
    <cfRule type="containsText" dxfId="2563" priority="10923" operator="containsText" text="ENTREGADO">
      <formula>NOT(ISERROR(SEARCH("ENTREGADO",BB21)))</formula>
    </cfRule>
    <cfRule type="containsText" dxfId="2562" priority="10933" operator="containsText" text="PENDIENTE">
      <formula>NOT(ISERROR(SEARCH("PENDIENTE",#REF!)))</formula>
    </cfRule>
    <cfRule type="containsText" dxfId="2561" priority="10934" operator="containsText" text="ENTREGADO">
      <formula>NOT(ISERROR(SEARCH("ENTREGADO",#REF!)))</formula>
    </cfRule>
    <cfRule type="containsText" dxfId="2560" priority="10937" operator="containsText" text="ENTREGADO">
      <formula>NOT(ISERROR(SEARCH("ENTREGADO",BB21)))</formula>
    </cfRule>
    <cfRule type="containsText" dxfId="2559" priority="10938" operator="containsText" text="PENDIENTE">
      <formula>NOT(ISERROR(SEARCH("PENDIENTE",BB21)))</formula>
    </cfRule>
  </conditionalFormatting>
  <conditionalFormatting sqref="BB22">
    <cfRule type="containsText" dxfId="2558" priority="8981" operator="containsText" text="ENTREGADO">
      <formula>NOT(ISERROR(SEARCH("ENTREGADO",BB22)))</formula>
    </cfRule>
    <cfRule type="containsText" dxfId="2557" priority="8982" operator="containsText" text="ENTREGADO">
      <formula>NOT(ISERROR(SEARCH("ENTREGADO",BB22)))</formula>
    </cfRule>
    <cfRule type="containsText" dxfId="2556" priority="8992" operator="containsText" text="PENDIENTE">
      <formula>NOT(ISERROR(SEARCH("PENDIENTE",#REF!)))</formula>
    </cfRule>
    <cfRule type="containsText" dxfId="2555" priority="8993" operator="containsText" text="ENTREGADO">
      <formula>NOT(ISERROR(SEARCH("ENTREGADO",#REF!)))</formula>
    </cfRule>
    <cfRule type="containsText" dxfId="2554" priority="8996" operator="containsText" text="ENTREGADO">
      <formula>NOT(ISERROR(SEARCH("ENTREGADO",BB22)))</formula>
    </cfRule>
    <cfRule type="containsText" dxfId="2553" priority="8997" operator="containsText" text="PENDIENTE">
      <formula>NOT(ISERROR(SEARCH("PENDIENTE",BB22)))</formula>
    </cfRule>
  </conditionalFormatting>
  <conditionalFormatting sqref="BB23">
    <cfRule type="containsText" dxfId="2552" priority="5111" operator="containsText" text="ENTREGADO">
      <formula>NOT(ISERROR(SEARCH("ENTREGADO",BB23)))</formula>
    </cfRule>
    <cfRule type="containsText" dxfId="2551" priority="5112" operator="containsText" text="ENTREGADO">
      <formula>NOT(ISERROR(SEARCH("ENTREGADO",BB23)))</formula>
    </cfRule>
    <cfRule type="containsText" dxfId="2550" priority="5121" operator="containsText" text="PENDIENTE">
      <formula>NOT(ISERROR(SEARCH("PENDIENTE",#REF!)))</formula>
    </cfRule>
    <cfRule type="containsText" dxfId="2549" priority="5122" operator="containsText" text="ENTREGADO">
      <formula>NOT(ISERROR(SEARCH("ENTREGADO",#REF!)))</formula>
    </cfRule>
    <cfRule type="containsText" dxfId="2548" priority="5125" operator="containsText" text="ENTREGADO">
      <formula>NOT(ISERROR(SEARCH("ENTREGADO",BB23)))</formula>
    </cfRule>
    <cfRule type="containsText" dxfId="2547" priority="5126" operator="containsText" text="PENDIENTE">
      <formula>NOT(ISERROR(SEARCH("PENDIENTE",BB23)))</formula>
    </cfRule>
  </conditionalFormatting>
  <conditionalFormatting sqref="BB24 A8 BB27:BB34">
    <cfRule type="containsText" dxfId="2546" priority="11859" operator="containsText" text="ENTREGADO">
      <formula>NOT(ISERROR(SEARCH("ENTREGADO",A8)))</formula>
    </cfRule>
  </conditionalFormatting>
  <conditionalFormatting sqref="BB24">
    <cfRule type="containsText" dxfId="2545" priority="8880" operator="containsText" text="ENTREGADO">
      <formula>NOT(ISERROR(SEARCH("ENTREGADO",BB24)))</formula>
    </cfRule>
    <cfRule type="containsText" dxfId="2544" priority="8891" operator="containsText" text="PENDIENTE">
      <formula>NOT(ISERROR(SEARCH("PENDIENTE",#REF!)))</formula>
    </cfRule>
    <cfRule type="containsText" dxfId="2543" priority="8892" operator="containsText" text="ENTREGADO">
      <formula>NOT(ISERROR(SEARCH("ENTREGADO",#REF!)))</formula>
    </cfRule>
    <cfRule type="containsText" dxfId="2542" priority="8896" operator="containsText" text="PENDIENTE">
      <formula>NOT(ISERROR(SEARCH("PENDIENTE",BB24)))</formula>
    </cfRule>
  </conditionalFormatting>
  <conditionalFormatting sqref="BB25 AD25:AG25 AI25:AL25 AN25:AO25">
    <cfRule type="containsText" dxfId="2541" priority="4575" operator="containsText" text="ENTREGADO">
      <formula>NOT(ISERROR(SEARCH("ENTREGADO",AD25)))</formula>
    </cfRule>
  </conditionalFormatting>
  <conditionalFormatting sqref="BB25">
    <cfRule type="containsText" dxfId="2540" priority="4554" operator="containsText" text="ENTREGADO">
      <formula>NOT(ISERROR(SEARCH("ENTREGADO",BB25)))</formula>
    </cfRule>
    <cfRule type="containsText" dxfId="2539" priority="4555" operator="containsText" text="PENDIENTE">
      <formula>NOT(ISERROR(SEARCH("PENDIENTE",#REF!)))</formula>
    </cfRule>
    <cfRule type="containsText" dxfId="2538" priority="4556" operator="containsText" text="ENTREGADO">
      <formula>NOT(ISERROR(SEARCH("ENTREGADO",#REF!)))</formula>
    </cfRule>
    <cfRule type="containsText" dxfId="2537" priority="4557" operator="containsText" text="PENDIENTE">
      <formula>NOT(ISERROR(SEARCH("PENDIENTE",BB25)))</formula>
    </cfRule>
    <cfRule type="containsText" dxfId="2536" priority="4574" operator="containsText" text="ENTREGADO">
      <formula>NOT(ISERROR(SEARCH("ENTREGADO",BB25)))</formula>
    </cfRule>
  </conditionalFormatting>
  <conditionalFormatting sqref="BB26 AR25:AW26 BD25:BG32 AD26:AG26 AI26:AL26 AN26:AO26">
    <cfRule type="containsText" dxfId="2535" priority="4535" operator="containsText" text="ENTREGADO">
      <formula>NOT(ISERROR(SEARCH("ENTREGADO",AD25)))</formula>
    </cfRule>
  </conditionalFormatting>
  <conditionalFormatting sqref="BB26">
    <cfRule type="containsText" dxfId="2534" priority="4515" operator="containsText" text="ENTREGADO">
      <formula>NOT(ISERROR(SEARCH("ENTREGADO",BB26)))</formula>
    </cfRule>
    <cfRule type="containsText" dxfId="2533" priority="4516" operator="containsText" text="PENDIENTE">
      <formula>NOT(ISERROR(SEARCH("PENDIENTE",#REF!)))</formula>
    </cfRule>
    <cfRule type="containsText" dxfId="2532" priority="4517" operator="containsText" text="ENTREGADO">
      <formula>NOT(ISERROR(SEARCH("ENTREGADO",#REF!)))</formula>
    </cfRule>
    <cfRule type="containsText" dxfId="2531" priority="4518" operator="containsText" text="PENDIENTE">
      <formula>NOT(ISERROR(SEARCH("PENDIENTE",BB26)))</formula>
    </cfRule>
  </conditionalFormatting>
  <conditionalFormatting sqref="BB27:BB34">
    <cfRule type="containsText" dxfId="2530" priority="10516" operator="containsText" text="ENTREGADO">
      <formula>NOT(ISERROR(SEARCH("ENTREGADO",BB27)))</formula>
    </cfRule>
    <cfRule type="containsText" dxfId="2529" priority="10570" operator="containsText" text="ENTREGADO">
      <formula>NOT(ISERROR(SEARCH("ENTREGADO",#REF!)))</formula>
    </cfRule>
    <cfRule type="containsText" dxfId="2528" priority="10572" operator="containsText" text="PRIORIDAD">
      <formula>NOT(ISERROR(SEARCH("PRIORIDAD",BB27)))</formula>
    </cfRule>
    <cfRule type="containsText" dxfId="2527" priority="10573" operator="containsText" text="ENTREGADO">
      <formula>NOT(ISERROR(SEARCH("ENTREGADO",BB27)))</formula>
    </cfRule>
    <cfRule type="containsText" dxfId="2526" priority="10574" operator="containsText" text="ENTREGADO">
      <formula>NOT(ISERROR(SEARCH("ENTREGADO",BB27)))</formula>
    </cfRule>
    <cfRule type="containsText" dxfId="2525" priority="10575" operator="containsText" text="PENDIENTE">
      <formula>NOT(ISERROR(SEARCH("PENDIENTE",BB27)))</formula>
    </cfRule>
    <cfRule type="containsText" dxfId="2524" priority="21420" operator="containsText" text="PENDIENTE">
      <formula>NOT(ISERROR(SEARCH("PENDIENTE",BB27)))</formula>
    </cfRule>
  </conditionalFormatting>
  <conditionalFormatting sqref="BB28">
    <cfRule type="containsText" dxfId="2523" priority="21383" operator="containsText" text="ENTREGADO">
      <formula>NOT(ISERROR(SEARCH("ENTREGADO",BB28)))</formula>
    </cfRule>
    <cfRule type="containsText" dxfId="2522" priority="21384" operator="containsText" text="ENTREGADO">
      <formula>NOT(ISERROR(SEARCH("ENTREGADO",BB28)))</formula>
    </cfRule>
    <cfRule type="containsText" dxfId="2521" priority="21415" operator="containsText" text="ENTREGADO">
      <formula>NOT(ISERROR(SEARCH("ENTREGADO",#REF!)))</formula>
    </cfRule>
    <cfRule type="containsText" dxfId="2520" priority="21417" operator="containsText" text="PRIORIDAD">
      <formula>NOT(ISERROR(SEARCH("PRIORIDAD",BB28)))</formula>
    </cfRule>
    <cfRule type="containsText" dxfId="2519" priority="21418" operator="containsText" text="ENTREGADO">
      <formula>NOT(ISERROR(SEARCH("ENTREGADO",BB28)))</formula>
    </cfRule>
    <cfRule type="containsText" dxfId="2518" priority="21419" operator="containsText" text="ENTREGADO">
      <formula>NOT(ISERROR(SEARCH("ENTREGADO",BB28)))</formula>
    </cfRule>
  </conditionalFormatting>
  <conditionalFormatting sqref="BB28:BB29">
    <cfRule type="containsText" dxfId="2517" priority="18854" operator="containsText" text="ENTREGADO">
      <formula>NOT(ISERROR(SEARCH("ENTREGADO",BB28)))</formula>
    </cfRule>
    <cfRule type="containsText" dxfId="2516" priority="18855" operator="containsText" text="ENTREGADO">
      <formula>NOT(ISERROR(SEARCH("ENTREGADO",BB28)))</formula>
    </cfRule>
  </conditionalFormatting>
  <conditionalFormatting sqref="BB29">
    <cfRule type="containsText" dxfId="2515" priority="18795" operator="containsText" text="ENTREGADO">
      <formula>NOT(ISERROR(SEARCH("ENTREGADO",#REF!)))</formula>
    </cfRule>
    <cfRule type="containsText" dxfId="2514" priority="18797" operator="containsText" text="ENTREGADO">
      <formula>NOT(ISERROR(SEARCH("ENTREGADO",BB29)))</formula>
    </cfRule>
    <cfRule type="containsText" dxfId="2513" priority="18851" operator="containsText" text="ENTREGADO">
      <formula>NOT(ISERROR(SEARCH("ENTREGADO",#REF!)))</formula>
    </cfRule>
    <cfRule type="containsText" dxfId="2512" priority="18853" operator="containsText" text="PRIORIDAD">
      <formula>NOT(ISERROR(SEARCH("PRIORIDAD",BB29)))</formula>
    </cfRule>
    <cfRule type="containsText" dxfId="2511" priority="18856" operator="containsText" text="PENDIENTE">
      <formula>NOT(ISERROR(SEARCH("PENDIENTE",BB29)))</formula>
    </cfRule>
  </conditionalFormatting>
  <conditionalFormatting sqref="BB29:BB30">
    <cfRule type="containsText" dxfId="2510" priority="17269" operator="containsText" text="ENTREGADO">
      <formula>NOT(ISERROR(SEARCH("ENTREGADO",BB29)))</formula>
    </cfRule>
    <cfRule type="containsText" dxfId="2509" priority="17270" operator="containsText" text="ENTREGADO">
      <formula>NOT(ISERROR(SEARCH("ENTREGADO",BB29)))</formula>
    </cfRule>
  </conditionalFormatting>
  <conditionalFormatting sqref="BB30">
    <cfRule type="containsText" dxfId="2508" priority="17210" operator="containsText" text="ENTREGADO">
      <formula>NOT(ISERROR(SEARCH("ENTREGADO",#REF!)))</formula>
    </cfRule>
    <cfRule type="containsText" dxfId="2507" priority="17212" operator="containsText" text="ENTREGADO">
      <formula>NOT(ISERROR(SEARCH("ENTREGADO",BB30)))</formula>
    </cfRule>
    <cfRule type="containsText" dxfId="2506" priority="17266" operator="containsText" text="ENTREGADO">
      <formula>NOT(ISERROR(SEARCH("ENTREGADO",#REF!)))</formula>
    </cfRule>
    <cfRule type="containsText" dxfId="2505" priority="17268" operator="containsText" text="PRIORIDAD">
      <formula>NOT(ISERROR(SEARCH("PRIORIDAD",BB30)))</formula>
    </cfRule>
    <cfRule type="containsText" dxfId="2504" priority="17271" operator="containsText" text="PENDIENTE">
      <formula>NOT(ISERROR(SEARCH("PENDIENTE",BB30)))</formula>
    </cfRule>
  </conditionalFormatting>
  <conditionalFormatting sqref="BB30:BB32">
    <cfRule type="containsText" dxfId="2503" priority="15684" operator="containsText" text="ENTREGADO">
      <formula>NOT(ISERROR(SEARCH("ENTREGADO",BB30)))</formula>
    </cfRule>
    <cfRule type="containsText" dxfId="2502" priority="15685" operator="containsText" text="ENTREGADO">
      <formula>NOT(ISERROR(SEARCH("ENTREGADO",BB30)))</formula>
    </cfRule>
  </conditionalFormatting>
  <conditionalFormatting sqref="BB31">
    <cfRule type="containsText" dxfId="2501" priority="15657" operator="containsText" text="ENTREGADO">
      <formula>NOT(ISERROR(SEARCH("ENTREGADO",BB31)))</formula>
    </cfRule>
    <cfRule type="containsText" dxfId="2500" priority="15665" operator="containsText" text="ENTREGADO">
      <formula>NOT(ISERROR(SEARCH("ENTREGADO",#REF!)))</formula>
    </cfRule>
    <cfRule type="containsText" dxfId="2499" priority="15668" operator="containsText" text="ENTREGADO">
      <formula>NOT(ISERROR(SEARCH("ENTREGADO",BB31)))</formula>
    </cfRule>
    <cfRule type="containsText" dxfId="2498" priority="15669" operator="containsText" text="ENTREGADO">
      <formula>NOT(ISERROR(SEARCH("ENTREGADO",BB31)))</formula>
    </cfRule>
    <cfRule type="containsText" dxfId="2497" priority="15679" operator="containsText" text="PENDIENTE">
      <formula>NOT(ISERROR(SEARCH("PENDIENTE",#REF!)))</formula>
    </cfRule>
    <cfRule type="containsText" dxfId="2496" priority="15680" operator="containsText" text="PENDIENTE">
      <formula>NOT(ISERROR(SEARCH("PENDIENTE",BB31)))</formula>
    </cfRule>
    <cfRule type="containsText" dxfId="2495" priority="15681" operator="containsText" text="PENDIENTE">
      <formula>NOT(ISERROR(SEARCH("PENDIENTE",#REF!)))</formula>
    </cfRule>
    <cfRule type="containsText" dxfId="2494" priority="15682" operator="containsText" text="ENTREGADO">
      <formula>NOT(ISERROR(SEARCH("ENTREGADO",#REF!)))</formula>
    </cfRule>
    <cfRule type="containsText" dxfId="2493" priority="15683" operator="containsText" text="PRIORIDAD">
      <formula>NOT(ISERROR(SEARCH("PRIORIDAD",BB31)))</formula>
    </cfRule>
    <cfRule type="containsText" dxfId="2492" priority="15686" operator="containsText" text="PENDIENTE">
      <formula>NOT(ISERROR(SEARCH("PENDIENTE",BB31)))</formula>
    </cfRule>
  </conditionalFormatting>
  <conditionalFormatting sqref="BB32">
    <cfRule type="containsText" dxfId="2491" priority="18091" operator="containsText" text="ENTREGADO">
      <formula>NOT(ISERROR(SEARCH("ENTREGADO",#REF!)))</formula>
    </cfRule>
    <cfRule type="containsText" dxfId="2490" priority="18093" operator="containsText" text="ENTREGADO">
      <formula>NOT(ISERROR(SEARCH("ENTREGADO",BB32)))</formula>
    </cfRule>
    <cfRule type="containsText" dxfId="2489" priority="18147" operator="containsText" text="ENTREGADO">
      <formula>NOT(ISERROR(SEARCH("ENTREGADO",#REF!)))</formula>
    </cfRule>
    <cfRule type="containsText" dxfId="2488" priority="18149" operator="containsText" text="PRIORIDAD">
      <formula>NOT(ISERROR(SEARCH("PRIORIDAD",BB32)))</formula>
    </cfRule>
    <cfRule type="containsText" dxfId="2487" priority="18150" operator="containsText" text="ENTREGADO">
      <formula>NOT(ISERROR(SEARCH("ENTREGADO",BB32)))</formula>
    </cfRule>
    <cfRule type="containsText" dxfId="2486" priority="18151" operator="containsText" text="ENTREGADO">
      <formula>NOT(ISERROR(SEARCH("ENTREGADO",BB32)))</formula>
    </cfRule>
    <cfRule type="containsText" dxfId="2485" priority="18152" operator="containsText" text="PENDIENTE">
      <formula>NOT(ISERROR(SEARCH("PENDIENTE",BB32)))</formula>
    </cfRule>
  </conditionalFormatting>
  <conditionalFormatting sqref="BB33">
    <cfRule type="containsText" dxfId="2484" priority="4118" operator="containsText" text="ENTREGADO">
      <formula>NOT(ISERROR(SEARCH("ENTREGADO",BB33)))</formula>
    </cfRule>
    <cfRule type="containsText" dxfId="2483" priority="4147" operator="containsText" text="ENTREGADO">
      <formula>NOT(ISERROR(SEARCH("ENTREGADO",BB33)))</formula>
    </cfRule>
    <cfRule type="containsText" dxfId="2482" priority="4162" operator="containsText" text="PENDIENTE">
      <formula>NOT(ISERROR(SEARCH("PENDIENTE",#REF!)))</formula>
    </cfRule>
    <cfRule type="containsText" dxfId="2481" priority="4163" operator="containsText" text="ENTREGADO">
      <formula>NOT(ISERROR(SEARCH("ENTREGADO",#REF!)))</formula>
    </cfRule>
    <cfRule type="containsText" dxfId="2480" priority="4166" operator="containsText" text="ENTREGADO">
      <formula>NOT(ISERROR(SEARCH("ENTREGADO",BB33)))</formula>
    </cfRule>
    <cfRule type="containsText" dxfId="2479" priority="4167" operator="containsText" text="PENDIENTE">
      <formula>NOT(ISERROR(SEARCH("PENDIENTE",BB33)))</formula>
    </cfRule>
  </conditionalFormatting>
  <conditionalFormatting sqref="BB34">
    <cfRule type="containsText" dxfId="2478" priority="18443" operator="containsText" text="ENTREGADO">
      <formula>NOT(ISERROR(SEARCH("ENTREGADO",#REF!)))</formula>
    </cfRule>
    <cfRule type="containsText" dxfId="2477" priority="18445" operator="containsText" text="ENTREGADO">
      <formula>NOT(ISERROR(SEARCH("ENTREGADO",BB34)))</formula>
    </cfRule>
    <cfRule type="containsText" dxfId="2476" priority="18499" operator="containsText" text="ENTREGADO">
      <formula>NOT(ISERROR(SEARCH("ENTREGADO",#REF!)))</formula>
    </cfRule>
    <cfRule type="containsText" dxfId="2475" priority="18501" operator="containsText" text="PRIORIDAD">
      <formula>NOT(ISERROR(SEARCH("PRIORIDAD",BB34)))</formula>
    </cfRule>
    <cfRule type="containsText" dxfId="2474" priority="18502" operator="containsText" text="ENTREGADO">
      <formula>NOT(ISERROR(SEARCH("ENTREGADO",BB34)))</formula>
    </cfRule>
    <cfRule type="containsText" dxfId="2473" priority="18503" operator="containsText" text="ENTREGADO">
      <formula>NOT(ISERROR(SEARCH("ENTREGADO",BB34)))</formula>
    </cfRule>
    <cfRule type="containsText" dxfId="2472" priority="18504" operator="containsText" text="PENDIENTE">
      <formula>NOT(ISERROR(SEARCH("PENDIENTE",BB34)))</formula>
    </cfRule>
  </conditionalFormatting>
  <conditionalFormatting sqref="BB34:BB35">
    <cfRule type="containsText" dxfId="2471" priority="15538" operator="containsText" text="ENTREGADO">
      <formula>NOT(ISERROR(SEARCH("ENTREGADO",BB34)))</formula>
    </cfRule>
    <cfRule type="containsText" dxfId="2470" priority="15539" operator="containsText" text="ENTREGADO">
      <formula>NOT(ISERROR(SEARCH("ENTREGADO",BB34)))</formula>
    </cfRule>
  </conditionalFormatting>
  <conditionalFormatting sqref="BB35">
    <cfRule type="containsText" dxfId="2469" priority="15511" operator="containsText" text="ENTREGADO">
      <formula>NOT(ISERROR(SEARCH("ENTREGADO",BB35)))</formula>
    </cfRule>
    <cfRule type="containsText" dxfId="2468" priority="15519" operator="containsText" text="ENTREGADO">
      <formula>NOT(ISERROR(SEARCH("ENTREGADO",#REF!)))</formula>
    </cfRule>
    <cfRule type="containsText" dxfId="2467" priority="15522" operator="containsText" text="ENTREGADO">
      <formula>NOT(ISERROR(SEARCH("ENTREGADO",BB35)))</formula>
    </cfRule>
    <cfRule type="containsText" dxfId="2466" priority="15523" operator="containsText" text="ENTREGADO">
      <formula>NOT(ISERROR(SEARCH("ENTREGADO",BB35)))</formula>
    </cfRule>
    <cfRule type="containsText" dxfId="2465" priority="15533" operator="containsText" text="PENDIENTE">
      <formula>NOT(ISERROR(SEARCH("PENDIENTE",#REF!)))</formula>
    </cfRule>
    <cfRule type="containsText" dxfId="2464" priority="15534" operator="containsText" text="PENDIENTE">
      <formula>NOT(ISERROR(SEARCH("PENDIENTE",BB35)))</formula>
    </cfRule>
    <cfRule type="containsText" dxfId="2463" priority="15536" operator="containsText" text="ENTREGADO">
      <formula>NOT(ISERROR(SEARCH("ENTREGADO",#REF!)))</formula>
    </cfRule>
    <cfRule type="containsText" dxfId="2462" priority="15537" operator="containsText" text="PRIORIDAD">
      <formula>NOT(ISERROR(SEARCH("PRIORIDAD",BB35)))</formula>
    </cfRule>
    <cfRule type="containsText" dxfId="2461" priority="15540" operator="containsText" text="PENDIENTE">
      <formula>NOT(ISERROR(SEARCH("PENDIENTE",BB35)))</formula>
    </cfRule>
  </conditionalFormatting>
  <conditionalFormatting sqref="BB36">
    <cfRule type="containsText" dxfId="2460" priority="15391" operator="containsText" text="ENTREGADO">
      <formula>NOT(ISERROR(SEARCH("ENTREGADO",BB36)))</formula>
    </cfRule>
    <cfRule type="containsText" dxfId="2459" priority="15399" operator="containsText" text="ENTREGADO">
      <formula>NOT(ISERROR(SEARCH("ENTREGADO",#REF!)))</formula>
    </cfRule>
    <cfRule type="containsText" dxfId="2458" priority="15402" operator="containsText" text="ENTREGADO">
      <formula>NOT(ISERROR(SEARCH("ENTREGADO",BB36)))</formula>
    </cfRule>
    <cfRule type="containsText" dxfId="2457" priority="15403" operator="containsText" text="ENTREGADO">
      <formula>NOT(ISERROR(SEARCH("ENTREGADO",BB36)))</formula>
    </cfRule>
    <cfRule type="containsText" dxfId="2456" priority="15413" operator="containsText" text="PENDIENTE">
      <formula>NOT(ISERROR(SEARCH("PENDIENTE",#REF!)))</formula>
    </cfRule>
    <cfRule type="containsText" dxfId="2455" priority="15414" operator="containsText" text="PENDIENTE">
      <formula>NOT(ISERROR(SEARCH("PENDIENTE",BB36)))</formula>
    </cfRule>
    <cfRule type="containsText" dxfId="2454" priority="15415" operator="containsText" text="PENDIENTE">
      <formula>NOT(ISERROR(SEARCH("PENDIENTE",#REF!)))</formula>
    </cfRule>
    <cfRule type="containsText" dxfId="2453" priority="15416" operator="containsText" text="ENTREGADO">
      <formula>NOT(ISERROR(SEARCH("ENTREGADO",#REF!)))</formula>
    </cfRule>
    <cfRule type="containsText" dxfId="2452" priority="15417" operator="containsText" text="PRIORIDAD">
      <formula>NOT(ISERROR(SEARCH("PRIORIDAD",BB36)))</formula>
    </cfRule>
    <cfRule type="containsText" dxfId="2451" priority="15418" operator="containsText" text="ENTREGADO">
      <formula>NOT(ISERROR(SEARCH("ENTREGADO",BB36)))</formula>
    </cfRule>
    <cfRule type="containsText" dxfId="2450" priority="15419" operator="containsText" text="ENTREGADO">
      <formula>NOT(ISERROR(SEARCH("ENTREGADO",BB36)))</formula>
    </cfRule>
    <cfRule type="containsText" dxfId="2449" priority="15420" operator="containsText" text="PENDIENTE">
      <formula>NOT(ISERROR(SEARCH("PENDIENTE",BB36)))</formula>
    </cfRule>
  </conditionalFormatting>
  <conditionalFormatting sqref="BB37">
    <cfRule type="containsText" dxfId="2448" priority="13972" operator="containsText" text="ENTREGADO">
      <formula>NOT(ISERROR(SEARCH("ENTREGADO",BB37)))</formula>
    </cfRule>
    <cfRule type="containsText" dxfId="2447" priority="13980" operator="containsText" text="ENTREGADO">
      <formula>NOT(ISERROR(SEARCH("ENTREGADO",#REF!)))</formula>
    </cfRule>
    <cfRule type="containsText" dxfId="2446" priority="13983" operator="containsText" text="ENTREGADO">
      <formula>NOT(ISERROR(SEARCH("ENTREGADO",BB37)))</formula>
    </cfRule>
    <cfRule type="containsText" dxfId="2445" priority="13984" operator="containsText" text="ENTREGADO">
      <formula>NOT(ISERROR(SEARCH("ENTREGADO",BB37)))</formula>
    </cfRule>
    <cfRule type="containsText" dxfId="2444" priority="13994" operator="containsText" text="PENDIENTE">
      <formula>NOT(ISERROR(SEARCH("PENDIENTE",#REF!)))</formula>
    </cfRule>
    <cfRule type="containsText" dxfId="2443" priority="13995" operator="containsText" text="PENDIENTE">
      <formula>NOT(ISERROR(SEARCH("PENDIENTE",BB37)))</formula>
    </cfRule>
    <cfRule type="containsText" dxfId="2442" priority="13997" operator="containsText" text="ENTREGADO">
      <formula>NOT(ISERROR(SEARCH("ENTREGADO",#REF!)))</formula>
    </cfRule>
    <cfRule type="containsText" dxfId="2441" priority="13998" operator="containsText" text="PRIORIDAD">
      <formula>NOT(ISERROR(SEARCH("PRIORIDAD",BB37)))</formula>
    </cfRule>
    <cfRule type="containsText" dxfId="2440" priority="13999" operator="containsText" text="ENTREGADO">
      <formula>NOT(ISERROR(SEARCH("ENTREGADO",BB37)))</formula>
    </cfRule>
    <cfRule type="containsText" dxfId="2439" priority="14000" operator="containsText" text="ENTREGADO">
      <formula>NOT(ISERROR(SEARCH("ENTREGADO",BB37)))</formula>
    </cfRule>
    <cfRule type="containsText" dxfId="2438" priority="14001" operator="containsText" text="PENDIENTE">
      <formula>NOT(ISERROR(SEARCH("PENDIENTE",BB37)))</formula>
    </cfRule>
  </conditionalFormatting>
  <conditionalFormatting sqref="BB38">
    <cfRule type="containsText" dxfId="2437" priority="13832" operator="containsText" text="ENTREGADO">
      <formula>NOT(ISERROR(SEARCH("ENTREGADO",#REF!)))</formula>
    </cfRule>
    <cfRule type="containsText" dxfId="2436" priority="13835" operator="containsText" text="ENTREGADO">
      <formula>NOT(ISERROR(SEARCH("ENTREGADO",BB38)))</formula>
    </cfRule>
    <cfRule type="containsText" dxfId="2435" priority="13836" operator="containsText" text="ENTREGADO">
      <formula>NOT(ISERROR(SEARCH("ENTREGADO",BB38)))</formula>
    </cfRule>
    <cfRule type="containsText" dxfId="2434" priority="13846" operator="containsText" text="PENDIENTE">
      <formula>NOT(ISERROR(SEARCH("PENDIENTE",#REF!)))</formula>
    </cfRule>
    <cfRule type="containsText" dxfId="2433" priority="13847" operator="containsText" text="PENDIENTE">
      <formula>NOT(ISERROR(SEARCH("PENDIENTE",BB38)))</formula>
    </cfRule>
    <cfRule type="containsText" dxfId="2432" priority="13849" operator="containsText" text="ENTREGADO">
      <formula>NOT(ISERROR(SEARCH("ENTREGADO",#REF!)))</formula>
    </cfRule>
    <cfRule type="containsText" dxfId="2431" priority="13850" operator="containsText" text="PRIORIDAD">
      <formula>NOT(ISERROR(SEARCH("PRIORIDAD",BB38)))</formula>
    </cfRule>
    <cfRule type="containsText" dxfId="2430" priority="13852" operator="containsText" text="ENTREGADO">
      <formula>NOT(ISERROR(SEARCH("ENTREGADO",BB38)))</formula>
    </cfRule>
    <cfRule type="containsText" dxfId="2429" priority="13853" operator="containsText" text="PENDIENTE">
      <formula>NOT(ISERROR(SEARCH("PENDIENTE",BB38)))</formula>
    </cfRule>
  </conditionalFormatting>
  <conditionalFormatting sqref="BB38 BB40">
    <cfRule type="containsText" dxfId="2428" priority="5504" operator="containsText" text="ENTREGADO">
      <formula>NOT(ISERROR(SEARCH("ENTREGADO",BB38)))</formula>
    </cfRule>
    <cfRule type="containsText" dxfId="2427" priority="5505" operator="containsText" text="ENTREGADO">
      <formula>NOT(ISERROR(SEARCH("ENTREGADO",BB38)))</formula>
    </cfRule>
  </conditionalFormatting>
  <conditionalFormatting sqref="BB40">
    <cfRule type="containsText" dxfId="2426" priority="5450" operator="containsText" text="ENTREGADO">
      <formula>NOT(ISERROR(SEARCH("ENTREGADO",BB40)))</formula>
    </cfRule>
    <cfRule type="containsText" dxfId="2425" priority="5451" operator="containsText" text="ENTREGADO">
      <formula>NOT(ISERROR(SEARCH("ENTREGADO",BB40)))</formula>
    </cfRule>
    <cfRule type="containsText" dxfId="2424" priority="5452" operator="containsText" text="ENTREGADO">
      <formula>NOT(ISERROR(SEARCH("ENTREGADO",#REF!)))</formula>
    </cfRule>
    <cfRule type="containsText" dxfId="2423" priority="5454" operator="containsText" text="ENTREGADO">
      <formula>NOT(ISERROR(SEARCH("ENTREGADO",BB40)))</formula>
    </cfRule>
    <cfRule type="containsText" dxfId="2422" priority="5500" operator="containsText" text="PENDIENTE">
      <formula>NOT(ISERROR(SEARCH("PENDIENTE",#REF!)))</formula>
    </cfRule>
    <cfRule type="containsText" dxfId="2421" priority="5501" operator="containsText" text="ENTREGADO">
      <formula>NOT(ISERROR(SEARCH("ENTREGADO",#REF!)))</formula>
    </cfRule>
    <cfRule type="containsText" dxfId="2420" priority="5503" operator="containsText" text="PRIORIDAD">
      <formula>NOT(ISERROR(SEARCH("PRIORIDAD",BB40)))</formula>
    </cfRule>
    <cfRule type="containsText" dxfId="2419" priority="5506" operator="containsText" text="PENDIENTE">
      <formula>NOT(ISERROR(SEARCH("PENDIENTE",BB40)))</formula>
    </cfRule>
  </conditionalFormatting>
  <conditionalFormatting sqref="BB41:BB43">
    <cfRule type="containsText" dxfId="2418" priority="11054" operator="containsText" text="ENTREGADO">
      <formula>NOT(ISERROR(SEARCH("ENTREGADO",#REF!)))</formula>
    </cfRule>
    <cfRule type="containsText" dxfId="2417" priority="11057" operator="containsText" text="ENTREGADO">
      <formula>NOT(ISERROR(SEARCH("ENTREGADO",BB41)))</formula>
    </cfRule>
    <cfRule type="containsText" dxfId="2416" priority="11058" operator="containsText" text="ENTREGADO">
      <formula>NOT(ISERROR(SEARCH("ENTREGADO",BB41)))</formula>
    </cfRule>
    <cfRule type="containsText" dxfId="2415" priority="11068" operator="containsText" text="PENDIENTE">
      <formula>NOT(ISERROR(SEARCH("PENDIENTE",#REF!)))</formula>
    </cfRule>
    <cfRule type="containsText" dxfId="2414" priority="11069" operator="containsText" text="PENDIENTE">
      <formula>NOT(ISERROR(SEARCH("PENDIENTE",BB41)))</formula>
    </cfRule>
    <cfRule type="containsText" dxfId="2413" priority="11070" operator="containsText" text="PENDIENTE">
      <formula>NOT(ISERROR(SEARCH("PENDIENTE",#REF!)))</formula>
    </cfRule>
    <cfRule type="containsText" dxfId="2412" priority="11071" operator="containsText" text="ENTREGADO">
      <formula>NOT(ISERROR(SEARCH("ENTREGADO",#REF!)))</formula>
    </cfRule>
    <cfRule type="containsText" dxfId="2411" priority="11074" operator="containsText" text="ENTREGADO">
      <formula>NOT(ISERROR(SEARCH("ENTREGADO",BB41)))</formula>
    </cfRule>
    <cfRule type="containsText" dxfId="2410" priority="11075" operator="containsText" text="PENDIENTE">
      <formula>NOT(ISERROR(SEARCH("PENDIENTE",BB41)))</formula>
    </cfRule>
  </conditionalFormatting>
  <conditionalFormatting sqref="BB41:BB44">
    <cfRule type="containsText" dxfId="2409" priority="9932" operator="containsText" text="ENTREGADO">
      <formula>NOT(ISERROR(SEARCH("ENTREGADO",BB41)))</formula>
    </cfRule>
    <cfRule type="containsText" dxfId="2408" priority="9933" operator="containsText" text="ENTREGADO">
      <formula>NOT(ISERROR(SEARCH("ENTREGADO",BB41)))</formula>
    </cfRule>
  </conditionalFormatting>
  <conditionalFormatting sqref="BB44">
    <cfRule type="containsText" dxfId="2407" priority="9905" operator="containsText" text="ENTREGADO">
      <formula>NOT(ISERROR(SEARCH("ENTREGADO",BB44)))</formula>
    </cfRule>
    <cfRule type="containsText" dxfId="2406" priority="9913" operator="containsText" text="ENTREGADO">
      <formula>NOT(ISERROR(SEARCH("ENTREGADO",#REF!)))</formula>
    </cfRule>
    <cfRule type="containsText" dxfId="2405" priority="9916" operator="containsText" text="ENTREGADO">
      <formula>NOT(ISERROR(SEARCH("ENTREGADO",BB44)))</formula>
    </cfRule>
    <cfRule type="containsText" dxfId="2404" priority="9917" operator="containsText" text="ENTREGADO">
      <formula>NOT(ISERROR(SEARCH("ENTREGADO",BB44)))</formula>
    </cfRule>
    <cfRule type="containsText" dxfId="2403" priority="9927" operator="containsText" text="PENDIENTE">
      <formula>NOT(ISERROR(SEARCH("PENDIENTE",#REF!)))</formula>
    </cfRule>
    <cfRule type="containsText" dxfId="2402" priority="9928" operator="containsText" text="PENDIENTE">
      <formula>NOT(ISERROR(SEARCH("PENDIENTE",BB44)))</formula>
    </cfRule>
    <cfRule type="containsText" dxfId="2401" priority="9930" operator="containsText" text="ENTREGADO">
      <formula>NOT(ISERROR(SEARCH("ENTREGADO",#REF!)))</formula>
    </cfRule>
    <cfRule type="containsText" dxfId="2400" priority="9931" operator="containsText" text="PRIORIDAD">
      <formula>NOT(ISERROR(SEARCH("PRIORIDAD",BB44)))</formula>
    </cfRule>
    <cfRule type="containsText" dxfId="2399" priority="9934" operator="containsText" text="PENDIENTE">
      <formula>NOT(ISERROR(SEARCH("PENDIENTE",BB44)))</formula>
    </cfRule>
  </conditionalFormatting>
  <conditionalFormatting sqref="BB49">
    <cfRule type="containsText" dxfId="2398" priority="7424" operator="containsText" text="ENTREGADO">
      <formula>NOT(ISERROR(SEARCH("ENTREGADO",BB49)))</formula>
    </cfRule>
    <cfRule type="containsText" dxfId="2397" priority="7432" operator="containsText" text="ENTREGADO">
      <formula>NOT(ISERROR(SEARCH("ENTREGADO",#REF!)))</formula>
    </cfRule>
    <cfRule type="containsText" dxfId="2396" priority="7435" operator="containsText" text="ENTREGADO">
      <formula>NOT(ISERROR(SEARCH("ENTREGADO",BB49)))</formula>
    </cfRule>
    <cfRule type="containsText" dxfId="2395" priority="7436" operator="containsText" text="ENTREGADO">
      <formula>NOT(ISERROR(SEARCH("ENTREGADO",BB49)))</formula>
    </cfRule>
    <cfRule type="containsText" dxfId="2394" priority="7446" operator="containsText" text="PENDIENTE">
      <formula>NOT(ISERROR(SEARCH("PENDIENTE",#REF!)))</formula>
    </cfRule>
    <cfRule type="containsText" dxfId="2393" priority="7447" operator="containsText" text="PENDIENTE">
      <formula>NOT(ISERROR(SEARCH("PENDIENTE",BB49)))</formula>
    </cfRule>
    <cfRule type="containsText" dxfId="2392" priority="7449" operator="containsText" text="ENTREGADO">
      <formula>NOT(ISERROR(SEARCH("ENTREGADO",#REF!)))</formula>
    </cfRule>
    <cfRule type="containsText" dxfId="2391" priority="7450" operator="containsText" text="PRIORIDAD">
      <formula>NOT(ISERROR(SEARCH("PRIORIDAD",BB49)))</formula>
    </cfRule>
    <cfRule type="containsText" dxfId="2390" priority="7451" operator="containsText" text="ENTREGADO">
      <formula>NOT(ISERROR(SEARCH("ENTREGADO",BB49)))</formula>
    </cfRule>
    <cfRule type="containsText" dxfId="2389" priority="7452" operator="containsText" text="ENTREGADO">
      <formula>NOT(ISERROR(SEARCH("ENTREGADO",BB49)))</formula>
    </cfRule>
    <cfRule type="containsText" dxfId="2388" priority="7453" operator="containsText" text="PENDIENTE">
      <formula>NOT(ISERROR(SEARCH("PENDIENTE",BB49)))</formula>
    </cfRule>
  </conditionalFormatting>
  <conditionalFormatting sqref="BB50">
    <cfRule type="containsText" dxfId="2387" priority="6067" operator="containsText" text="ENTREGADO">
      <formula>NOT(ISERROR(SEARCH("ENTREGADO",BB50)))</formula>
    </cfRule>
    <cfRule type="containsText" dxfId="2386" priority="6075" operator="containsText" text="ENTREGADO">
      <formula>NOT(ISERROR(SEARCH("ENTREGADO",#REF!)))</formula>
    </cfRule>
    <cfRule type="containsText" dxfId="2385" priority="6078" operator="containsText" text="ENTREGADO">
      <formula>NOT(ISERROR(SEARCH("ENTREGADO",BB50)))</formula>
    </cfRule>
    <cfRule type="containsText" dxfId="2384" priority="6079" operator="containsText" text="ENTREGADO">
      <formula>NOT(ISERROR(SEARCH("ENTREGADO",BB50)))</formula>
    </cfRule>
    <cfRule type="containsText" dxfId="2383" priority="6089" operator="containsText" text="PENDIENTE">
      <formula>NOT(ISERROR(SEARCH("PENDIENTE",#REF!)))</formula>
    </cfRule>
    <cfRule type="containsText" dxfId="2382" priority="6090" operator="containsText" text="PENDIENTE">
      <formula>NOT(ISERROR(SEARCH("PENDIENTE",BB50)))</formula>
    </cfRule>
    <cfRule type="containsText" dxfId="2381" priority="6091" operator="containsText" text="PENDIENTE">
      <formula>NOT(ISERROR(SEARCH("PENDIENTE",#REF!)))</formula>
    </cfRule>
    <cfRule type="containsText" dxfId="2380" priority="6092" operator="containsText" text="ENTREGADO">
      <formula>NOT(ISERROR(SEARCH("ENTREGADO",#REF!)))</formula>
    </cfRule>
    <cfRule type="containsText" dxfId="2379" priority="6093" operator="containsText" text="PRIORIDAD">
      <formula>NOT(ISERROR(SEARCH("PRIORIDAD",BB50)))</formula>
    </cfRule>
    <cfRule type="containsText" dxfId="2378" priority="6094" operator="containsText" text="ENTREGADO">
      <formula>NOT(ISERROR(SEARCH("ENTREGADO",BB50)))</formula>
    </cfRule>
    <cfRule type="containsText" dxfId="2377" priority="6095" operator="containsText" text="ENTREGADO">
      <formula>NOT(ISERROR(SEARCH("ENTREGADO",BB50)))</formula>
    </cfRule>
    <cfRule type="containsText" dxfId="2376" priority="6096" operator="containsText" text="PENDIENTE">
      <formula>NOT(ISERROR(SEARCH("PENDIENTE",BB50)))</formula>
    </cfRule>
  </conditionalFormatting>
  <conditionalFormatting sqref="BB51">
    <cfRule type="containsText" dxfId="2375" priority="9623" operator="containsText" text="ENTREGADO">
      <formula>NOT(ISERROR(SEARCH("ENTREGADO",BB51)))</formula>
    </cfRule>
    <cfRule type="containsText" dxfId="2374" priority="9631" operator="containsText" text="ENTREGADO">
      <formula>NOT(ISERROR(SEARCH("ENTREGADO",#REF!)))</formula>
    </cfRule>
    <cfRule type="containsText" dxfId="2373" priority="9634" operator="containsText" text="ENTREGADO">
      <formula>NOT(ISERROR(SEARCH("ENTREGADO",BB51)))</formula>
    </cfRule>
    <cfRule type="containsText" dxfId="2372" priority="9635" operator="containsText" text="ENTREGADO">
      <formula>NOT(ISERROR(SEARCH("ENTREGADO",BB51)))</formula>
    </cfRule>
    <cfRule type="containsText" dxfId="2371" priority="9645" operator="containsText" text="PENDIENTE">
      <formula>NOT(ISERROR(SEARCH("PENDIENTE",#REF!)))</formula>
    </cfRule>
    <cfRule type="containsText" dxfId="2370" priority="9646" operator="containsText" text="PENDIENTE">
      <formula>NOT(ISERROR(SEARCH("PENDIENTE",BB51)))</formula>
    </cfRule>
    <cfRule type="containsText" dxfId="2369" priority="9648" operator="containsText" text="ENTREGADO">
      <formula>NOT(ISERROR(SEARCH("ENTREGADO",#REF!)))</formula>
    </cfRule>
    <cfRule type="containsText" dxfId="2368" priority="9649" operator="containsText" text="PRIORIDAD">
      <formula>NOT(ISERROR(SEARCH("PRIORIDAD",BB51)))</formula>
    </cfRule>
    <cfRule type="containsText" dxfId="2367" priority="9650" operator="containsText" text="ENTREGADO">
      <formula>NOT(ISERROR(SEARCH("ENTREGADO",BB51)))</formula>
    </cfRule>
    <cfRule type="containsText" dxfId="2366" priority="9651" operator="containsText" text="ENTREGADO">
      <formula>NOT(ISERROR(SEARCH("ENTREGADO",BB51)))</formula>
    </cfRule>
    <cfRule type="containsText" dxfId="2365" priority="9652" operator="containsText" text="PENDIENTE">
      <formula>NOT(ISERROR(SEARCH("PENDIENTE",BB51)))</formula>
    </cfRule>
  </conditionalFormatting>
  <conditionalFormatting sqref="BB52">
    <cfRule type="containsText" dxfId="2364" priority="9341" operator="containsText" text="ENTREGADO">
      <formula>NOT(ISERROR(SEARCH("ENTREGADO",BB52)))</formula>
    </cfRule>
    <cfRule type="containsText" dxfId="2363" priority="9349" operator="containsText" text="ENTREGADO">
      <formula>NOT(ISERROR(SEARCH("ENTREGADO",#REF!)))</formula>
    </cfRule>
    <cfRule type="containsText" dxfId="2362" priority="9352" operator="containsText" text="ENTREGADO">
      <formula>NOT(ISERROR(SEARCH("ENTREGADO",BB52)))</formula>
    </cfRule>
    <cfRule type="containsText" dxfId="2361" priority="9353" operator="containsText" text="ENTREGADO">
      <formula>NOT(ISERROR(SEARCH("ENTREGADO",BB52)))</formula>
    </cfRule>
    <cfRule type="containsText" dxfId="2360" priority="9363" operator="containsText" text="PENDIENTE">
      <formula>NOT(ISERROR(SEARCH("PENDIENTE",#REF!)))</formula>
    </cfRule>
    <cfRule type="containsText" dxfId="2359" priority="9364" operator="containsText" text="PENDIENTE">
      <formula>NOT(ISERROR(SEARCH("PENDIENTE",BB52)))</formula>
    </cfRule>
    <cfRule type="containsText" dxfId="2358" priority="9366" operator="containsText" text="ENTREGADO">
      <formula>NOT(ISERROR(SEARCH("ENTREGADO",#REF!)))</formula>
    </cfRule>
    <cfRule type="containsText" dxfId="2357" priority="9367" operator="containsText" text="PRIORIDAD">
      <formula>NOT(ISERROR(SEARCH("PRIORIDAD",BB52)))</formula>
    </cfRule>
    <cfRule type="containsText" dxfId="2356" priority="9368" operator="containsText" text="ENTREGADO">
      <formula>NOT(ISERROR(SEARCH("ENTREGADO",BB52)))</formula>
    </cfRule>
    <cfRule type="containsText" dxfId="2355" priority="9369" operator="containsText" text="ENTREGADO">
      <formula>NOT(ISERROR(SEARCH("ENTREGADO",BB52)))</formula>
    </cfRule>
    <cfRule type="containsText" dxfId="2354" priority="9370" operator="containsText" text="PENDIENTE">
      <formula>NOT(ISERROR(SEARCH("PENDIENTE",BB52)))</formula>
    </cfRule>
  </conditionalFormatting>
  <conditionalFormatting sqref="BB53">
    <cfRule type="containsText" dxfId="2353" priority="5214" operator="containsText" text="ENTREGADO">
      <formula>NOT(ISERROR(SEARCH("ENTREGADO",BB53)))</formula>
    </cfRule>
    <cfRule type="containsText" dxfId="2352" priority="5219" operator="containsText" text="ENTREGADO">
      <formula>NOT(ISERROR(SEARCH("ENTREGADO",#REF!)))</formula>
    </cfRule>
    <cfRule type="containsText" dxfId="2351" priority="5222" operator="containsText" text="ENTREGADO">
      <formula>NOT(ISERROR(SEARCH("ENTREGADO",BB53)))</formula>
    </cfRule>
    <cfRule type="containsText" dxfId="2350" priority="5223" operator="containsText" text="ENTREGADO">
      <formula>NOT(ISERROR(SEARCH("ENTREGADO",BB53)))</formula>
    </cfRule>
    <cfRule type="containsText" dxfId="2349" priority="5233" operator="containsText" text="PENDIENTE">
      <formula>NOT(ISERROR(SEARCH("PENDIENTE",#REF!)))</formula>
    </cfRule>
    <cfRule type="containsText" dxfId="2348" priority="5234" operator="containsText" text="PENDIENTE">
      <formula>NOT(ISERROR(SEARCH("PENDIENTE",BB53)))</formula>
    </cfRule>
    <cfRule type="containsText" dxfId="2347" priority="5235" operator="containsText" text="ENTREGADO">
      <formula>NOT(ISERROR(SEARCH("ENTREGADO",#REF!)))</formula>
    </cfRule>
    <cfRule type="containsText" dxfId="2346" priority="5236" operator="containsText" text="PRIORIDAD">
      <formula>NOT(ISERROR(SEARCH("PRIORIDAD",BB53)))</formula>
    </cfRule>
    <cfRule type="containsText" dxfId="2345" priority="5237" operator="containsText" text="ENTREGADO">
      <formula>NOT(ISERROR(SEARCH("ENTREGADO",BB53)))</formula>
    </cfRule>
    <cfRule type="containsText" dxfId="2344" priority="5238" operator="containsText" text="ENTREGADO">
      <formula>NOT(ISERROR(SEARCH("ENTREGADO",BB53)))</formula>
    </cfRule>
    <cfRule type="containsText" dxfId="2343" priority="5239" operator="containsText" text="PENDIENTE">
      <formula>NOT(ISERROR(SEARCH("PENDIENTE",BB53)))</formula>
    </cfRule>
  </conditionalFormatting>
  <conditionalFormatting sqref="BB54">
    <cfRule type="containsText" dxfId="2342" priority="23935" operator="containsText" text="ENTREGADO">
      <formula>NOT(ISERROR(SEARCH("ENTREGADO",BB54)))</formula>
    </cfRule>
    <cfRule type="containsText" dxfId="2341" priority="23936" operator="containsText" text="ENTREGADO">
      <formula>NOT(ISERROR(SEARCH("ENTREGADO",BB54)))</formula>
    </cfRule>
  </conditionalFormatting>
  <conditionalFormatting sqref="BB54 BB59 BB61:BB64">
    <cfRule type="containsText" dxfId="2340" priority="23940" operator="containsText" text="ENTREGADO">
      <formula>NOT(ISERROR(SEARCH("ENTREGADO",#REF!)))</formula>
    </cfRule>
  </conditionalFormatting>
  <conditionalFormatting sqref="BB54">
    <cfRule type="containsText" dxfId="2339" priority="23939" operator="containsText" text="PENDIENTE">
      <formula>NOT(ISERROR(SEARCH("PENDIENTE",#REF!)))</formula>
    </cfRule>
  </conditionalFormatting>
  <conditionalFormatting sqref="BB55">
    <cfRule type="containsText" dxfId="2338" priority="7294" operator="containsText" text="ENTREGADO">
      <formula>NOT(ISERROR(SEARCH("ENTREGADO",BB55)))</formula>
    </cfRule>
    <cfRule type="containsText" dxfId="2337" priority="7302" operator="containsText" text="ENTREGADO">
      <formula>NOT(ISERROR(SEARCH("ENTREGADO",#REF!)))</formula>
    </cfRule>
    <cfRule type="containsText" dxfId="2336" priority="7305" operator="containsText" text="ENTREGADO">
      <formula>NOT(ISERROR(SEARCH("ENTREGADO",BB55)))</formula>
    </cfRule>
    <cfRule type="containsText" dxfId="2335" priority="7306" operator="containsText" text="ENTREGADO">
      <formula>NOT(ISERROR(SEARCH("ENTREGADO",BB55)))</formula>
    </cfRule>
    <cfRule type="containsText" dxfId="2334" priority="7316" operator="containsText" text="PENDIENTE">
      <formula>NOT(ISERROR(SEARCH("PENDIENTE",#REF!)))</formula>
    </cfRule>
    <cfRule type="containsText" dxfId="2333" priority="7317" operator="containsText" text="PENDIENTE">
      <formula>NOT(ISERROR(SEARCH("PENDIENTE",BB55)))</formula>
    </cfRule>
    <cfRule type="containsText" dxfId="2332" priority="7319" operator="containsText" text="ENTREGADO">
      <formula>NOT(ISERROR(SEARCH("ENTREGADO",#REF!)))</formula>
    </cfRule>
    <cfRule type="containsText" dxfId="2331" priority="7320" operator="containsText" text="PRIORIDAD">
      <formula>NOT(ISERROR(SEARCH("PRIORIDAD",BB55)))</formula>
    </cfRule>
    <cfRule type="containsText" dxfId="2330" priority="7321" operator="containsText" text="ENTREGADO">
      <formula>NOT(ISERROR(SEARCH("ENTREGADO",BB55)))</formula>
    </cfRule>
    <cfRule type="containsText" dxfId="2329" priority="7323" operator="containsText" text="PENDIENTE">
      <formula>NOT(ISERROR(SEARCH("PENDIENTE",BB55)))</formula>
    </cfRule>
  </conditionalFormatting>
  <conditionalFormatting sqref="BB55 BB59 BB61:BB64">
    <cfRule type="containsText" dxfId="2328" priority="7322" operator="containsText" text="ENTREGADO">
      <formula>NOT(ISERROR(SEARCH("ENTREGADO",BB55)))</formula>
    </cfRule>
  </conditionalFormatting>
  <conditionalFormatting sqref="BB59 P66 BB66 BB61:BB64">
    <cfRule type="containsText" dxfId="2327" priority="7974" operator="containsText" text="ENTREGADO">
      <formula>NOT(ISERROR(SEARCH("ENTREGADO",P59)))</formula>
    </cfRule>
  </conditionalFormatting>
  <conditionalFormatting sqref="BB65">
    <cfRule type="containsText" dxfId="2326" priority="4021" operator="containsText" text="ENTREGADO">
      <formula>NOT(ISERROR(SEARCH("ENTREGADO",BB65)))</formula>
    </cfRule>
    <cfRule type="containsText" dxfId="2325" priority="4022" operator="containsText" text="ENTREGADO">
      <formula>NOT(ISERROR(SEARCH("ENTREGADO",BB65)))</formula>
    </cfRule>
    <cfRule type="containsText" dxfId="2324" priority="4031" operator="containsText" text="PENDIENTE">
      <formula>NOT(ISERROR(SEARCH("PENDIENTE",#REF!)))</formula>
    </cfRule>
    <cfRule type="containsText" dxfId="2323" priority="4032" operator="containsText" text="ENTREGADO">
      <formula>NOT(ISERROR(SEARCH("ENTREGADO",#REF!)))</formula>
    </cfRule>
  </conditionalFormatting>
  <conditionalFormatting sqref="BB66">
    <cfRule type="containsText" dxfId="2322" priority="8011" operator="containsText" text="ENTREGADO">
      <formula>NOT(ISERROR(SEARCH("ENTREGADO",BB66)))</formula>
    </cfRule>
    <cfRule type="containsText" dxfId="2321" priority="8019" operator="containsText" text="ENTREGADO">
      <formula>NOT(ISERROR(SEARCH("ENTREGADO",#REF!)))</formula>
    </cfRule>
    <cfRule type="containsText" dxfId="2320" priority="8022" operator="containsText" text="ENTREGADO">
      <formula>NOT(ISERROR(SEARCH("ENTREGADO",BB66)))</formula>
    </cfRule>
    <cfRule type="containsText" dxfId="2319" priority="8023" operator="containsText" text="ENTREGADO">
      <formula>NOT(ISERROR(SEARCH("ENTREGADO",BB66)))</formula>
    </cfRule>
    <cfRule type="containsText" dxfId="2318" priority="8033" operator="containsText" text="PENDIENTE">
      <formula>NOT(ISERROR(SEARCH("PENDIENTE",#REF!)))</formula>
    </cfRule>
    <cfRule type="containsText" dxfId="2317" priority="8034" operator="containsText" text="PENDIENTE">
      <formula>NOT(ISERROR(SEARCH("PENDIENTE",BB66)))</formula>
    </cfRule>
    <cfRule type="containsText" dxfId="2316" priority="8035" operator="containsText" text="PENDIENTE">
      <formula>NOT(ISERROR(SEARCH("PENDIENTE",#REF!)))</formula>
    </cfRule>
    <cfRule type="containsText" dxfId="2315" priority="8036" operator="containsText" text="ENTREGADO">
      <formula>NOT(ISERROR(SEARCH("ENTREGADO",#REF!)))</formula>
    </cfRule>
    <cfRule type="containsText" dxfId="2314" priority="8037" operator="containsText" text="PRIORIDAD">
      <formula>NOT(ISERROR(SEARCH("PRIORIDAD",BB66)))</formula>
    </cfRule>
    <cfRule type="containsText" dxfId="2313" priority="8039" operator="containsText" text="ENTREGADO">
      <formula>NOT(ISERROR(SEARCH("ENTREGADO",BB66)))</formula>
    </cfRule>
    <cfRule type="containsText" dxfId="2312" priority="8040" operator="containsText" text="PENDIENTE">
      <formula>NOT(ISERROR(SEARCH("PENDIENTE",BB66)))</formula>
    </cfRule>
  </conditionalFormatting>
  <conditionalFormatting sqref="BB67">
    <cfRule type="containsText" dxfId="2311" priority="4932" operator="containsText" text="ENTREGADO">
      <formula>NOT(ISERROR(SEARCH("ENTREGADO",#REF!)))</formula>
    </cfRule>
    <cfRule type="containsText" dxfId="2310" priority="4935" operator="containsText" text="ENTREGADO">
      <formula>NOT(ISERROR(SEARCH("ENTREGADO",BB67)))</formula>
    </cfRule>
    <cfRule type="containsText" dxfId="2309" priority="4936" operator="containsText" text="ENTREGADO">
      <formula>NOT(ISERROR(SEARCH("ENTREGADO",BB67)))</formula>
    </cfRule>
    <cfRule type="containsText" dxfId="2308" priority="4945" operator="containsText" text="PENDIENTE">
      <formula>NOT(ISERROR(SEARCH("PENDIENTE",#REF!)))</formula>
    </cfRule>
    <cfRule type="containsText" dxfId="2307" priority="4946" operator="containsText" text="PENDIENTE">
      <formula>NOT(ISERROR(SEARCH("PENDIENTE",BB67)))</formula>
    </cfRule>
    <cfRule type="containsText" dxfId="2306" priority="4947" operator="containsText" text="PENDIENTE">
      <formula>NOT(ISERROR(SEARCH("PENDIENTE",#REF!)))</formula>
    </cfRule>
    <cfRule type="containsText" dxfId="2305" priority="4948" operator="containsText" text="ENTREGADO">
      <formula>NOT(ISERROR(SEARCH("ENTREGADO",#REF!)))</formula>
    </cfRule>
    <cfRule type="containsText" dxfId="2304" priority="4949" operator="containsText" text="PRIORIDAD">
      <formula>NOT(ISERROR(SEARCH("PRIORIDAD",BB67)))</formula>
    </cfRule>
    <cfRule type="containsText" dxfId="2303" priority="4950" operator="containsText" text="ENTREGADO">
      <formula>NOT(ISERROR(SEARCH("ENTREGADO",BB67)))</formula>
    </cfRule>
    <cfRule type="containsText" dxfId="2302" priority="4951" operator="containsText" text="PENDIENTE">
      <formula>NOT(ISERROR(SEARCH("PENDIENTE",BB67)))</formula>
    </cfRule>
  </conditionalFormatting>
  <conditionalFormatting sqref="BB67:BB68">
    <cfRule type="containsText" dxfId="2301" priority="4809" operator="containsText" text="ENTREGADO">
      <formula>NOT(ISERROR(SEARCH("ENTREGADO",BB67)))</formula>
    </cfRule>
    <cfRule type="containsText" dxfId="2300" priority="4823" operator="containsText" text="ENTREGADO">
      <formula>NOT(ISERROR(SEARCH("ENTREGADO",BB67)))</formula>
    </cfRule>
  </conditionalFormatting>
  <conditionalFormatting sqref="BB68">
    <cfRule type="containsText" dxfId="2299" priority="4805" operator="containsText" text="ENTREGADO">
      <formula>NOT(ISERROR(SEARCH("ENTREGADO",#REF!)))</formula>
    </cfRule>
    <cfRule type="containsText" dxfId="2298" priority="4808" operator="containsText" text="ENTREGADO">
      <formula>NOT(ISERROR(SEARCH("ENTREGADO",BB68)))</formula>
    </cfRule>
    <cfRule type="containsText" dxfId="2297" priority="4818" operator="containsText" text="PENDIENTE">
      <formula>NOT(ISERROR(SEARCH("PENDIENTE",#REF!)))</formula>
    </cfRule>
    <cfRule type="containsText" dxfId="2296" priority="4819" operator="containsText" text="PENDIENTE">
      <formula>NOT(ISERROR(SEARCH("PENDIENTE",BB68)))</formula>
    </cfRule>
    <cfRule type="containsText" dxfId="2295" priority="4820" operator="containsText" text="PENDIENTE">
      <formula>NOT(ISERROR(SEARCH("PENDIENTE",#REF!)))</formula>
    </cfRule>
    <cfRule type="containsText" dxfId="2294" priority="4821" operator="containsText" text="ENTREGADO">
      <formula>NOT(ISERROR(SEARCH("ENTREGADO",#REF!)))</formula>
    </cfRule>
    <cfRule type="containsText" dxfId="2293" priority="4822" operator="containsText" text="PRIORIDAD">
      <formula>NOT(ISERROR(SEARCH("PRIORIDAD",BB68)))</formula>
    </cfRule>
    <cfRule type="containsText" dxfId="2292" priority="4824" operator="containsText" text="PENDIENTE">
      <formula>NOT(ISERROR(SEARCH("PENDIENTE",BB68)))</formula>
    </cfRule>
  </conditionalFormatting>
  <conditionalFormatting sqref="BB68:BB69">
    <cfRule type="containsText" dxfId="2291" priority="4681" operator="containsText" text="ENTREGADO">
      <formula>NOT(ISERROR(SEARCH("ENTREGADO",BB68)))</formula>
    </cfRule>
    <cfRule type="containsText" dxfId="2290" priority="4695" operator="containsText" text="ENTREGADO">
      <formula>NOT(ISERROR(SEARCH("ENTREGADO",BB68)))</formula>
    </cfRule>
  </conditionalFormatting>
  <conditionalFormatting sqref="BB69">
    <cfRule type="containsText" dxfId="2289" priority="4671" operator="containsText" text="ENTREGADO">
      <formula>NOT(ISERROR(SEARCH("ENTREGADO",BB69)))</formula>
    </cfRule>
    <cfRule type="containsText" dxfId="2288" priority="4672" operator="containsText" text="ENTREGADO">
      <formula>NOT(ISERROR(SEARCH("ENTREGADO",BB69)))</formula>
    </cfRule>
    <cfRule type="containsText" dxfId="2287" priority="4677" operator="containsText" text="ENTREGADO">
      <formula>NOT(ISERROR(SEARCH("ENTREGADO",#REF!)))</formula>
    </cfRule>
    <cfRule type="containsText" dxfId="2286" priority="4680" operator="containsText" text="ENTREGADO">
      <formula>NOT(ISERROR(SEARCH("ENTREGADO",BB69)))</formula>
    </cfRule>
    <cfRule type="containsText" dxfId="2285" priority="4690" operator="containsText" text="PENDIENTE">
      <formula>NOT(ISERROR(SEARCH("PENDIENTE",#REF!)))</formula>
    </cfRule>
    <cfRule type="containsText" dxfId="2284" priority="4691" operator="containsText" text="PENDIENTE">
      <formula>NOT(ISERROR(SEARCH("PENDIENTE",BB69)))</formula>
    </cfRule>
    <cfRule type="containsText" dxfId="2283" priority="4692" operator="containsText" text="PENDIENTE">
      <formula>NOT(ISERROR(SEARCH("PENDIENTE",#REF!)))</formula>
    </cfRule>
    <cfRule type="containsText" dxfId="2282" priority="4693" operator="containsText" text="ENTREGADO">
      <formula>NOT(ISERROR(SEARCH("ENTREGADO",#REF!)))</formula>
    </cfRule>
    <cfRule type="containsText" dxfId="2281" priority="4694" operator="containsText" text="PRIORIDAD">
      <formula>NOT(ISERROR(SEARCH("PRIORIDAD",BB69)))</formula>
    </cfRule>
    <cfRule type="containsText" dxfId="2280" priority="4696" operator="containsText" text="PENDIENTE">
      <formula>NOT(ISERROR(SEARCH("PENDIENTE",BB69)))</formula>
    </cfRule>
  </conditionalFormatting>
  <conditionalFormatting sqref="BB70">
    <cfRule type="containsText" dxfId="2279" priority="3053" operator="containsText" text="ENTREGADO">
      <formula>NOT(ISERROR(SEARCH("ENTREGADO",BB70)))</formula>
    </cfRule>
    <cfRule type="containsText" dxfId="2278" priority="3054" operator="containsText" text="ENTREGADO">
      <formula>NOT(ISERROR(SEARCH("ENTREGADO",#REF!)))</formula>
    </cfRule>
    <cfRule type="containsText" dxfId="2277" priority="3055" operator="containsText" text="ENTREGADO">
      <formula>NOT(ISERROR(SEARCH("ENTREGADO",BB70)))</formula>
    </cfRule>
    <cfRule type="containsText" dxfId="2276" priority="3056" operator="containsText" text="ENTREGADO">
      <formula>NOT(ISERROR(SEARCH("ENTREGADO",BB70)))</formula>
    </cfRule>
    <cfRule type="containsText" dxfId="2275" priority="3057" operator="containsText" text="PENDIENTE">
      <formula>NOT(ISERROR(SEARCH("PENDIENTE",#REF!)))</formula>
    </cfRule>
    <cfRule type="containsText" dxfId="2274" priority="3058" operator="containsText" text="PENDIENTE">
      <formula>NOT(ISERROR(SEARCH("PENDIENTE",BB70)))</formula>
    </cfRule>
    <cfRule type="containsText" dxfId="2273" priority="3059" operator="containsText" text="ENTREGADO">
      <formula>NOT(ISERROR(SEARCH("ENTREGADO",#REF!)))</formula>
    </cfRule>
    <cfRule type="containsText" dxfId="2272" priority="3060" operator="containsText" text="PRIORIDAD">
      <formula>NOT(ISERROR(SEARCH("PRIORIDAD",BB70)))</formula>
    </cfRule>
    <cfRule type="containsText" dxfId="2271" priority="3061" operator="containsText" text="ENTREGADO">
      <formula>NOT(ISERROR(SEARCH("ENTREGADO",BB70)))</formula>
    </cfRule>
    <cfRule type="containsText" dxfId="2270" priority="3062" operator="containsText" text="ENTREGADO">
      <formula>NOT(ISERROR(SEARCH("ENTREGADO",BB70)))</formula>
    </cfRule>
    <cfRule type="containsText" dxfId="2269" priority="3063" operator="containsText" text="PENDIENTE">
      <formula>NOT(ISERROR(SEARCH("PENDIENTE",BB70)))</formula>
    </cfRule>
  </conditionalFormatting>
  <conditionalFormatting sqref="BB27:BC27 BB27:BB34">
    <cfRule type="containsText" dxfId="2268" priority="10515" operator="containsText" text="ENTREGADO">
      <formula>NOT(ISERROR(SEARCH("ENTREGADO",BB27)))</formula>
    </cfRule>
  </conditionalFormatting>
  <conditionalFormatting sqref="BB29:BC29">
    <cfRule type="containsText" dxfId="2267" priority="18796" operator="containsText" text="ENTREGADO">
      <formula>NOT(ISERROR(SEARCH("ENTREGADO",BB29)))</formula>
    </cfRule>
    <cfRule type="containsText" dxfId="2266" priority="18799" operator="containsText" text="PENDIENTE">
      <formula>NOT(ISERROR(SEARCH("PENDIENTE",#REF!)))</formula>
    </cfRule>
  </conditionalFormatting>
  <conditionalFormatting sqref="BB30:BC30 K30:N30 G30:H30">
    <cfRule type="containsText" dxfId="2265" priority="17214" operator="containsText" text="PENDIENTE">
      <formula>NOT(ISERROR(SEARCH("PENDIENTE",#REF!)))</formula>
    </cfRule>
  </conditionalFormatting>
  <conditionalFormatting sqref="BB30:BC30">
    <cfRule type="containsText" dxfId="2264" priority="17211" operator="containsText" text="ENTREGADO">
      <formula>NOT(ISERROR(SEARCH("ENTREGADO",BB30)))</formula>
    </cfRule>
  </conditionalFormatting>
  <conditionalFormatting sqref="BB32:BC32 J32:N32 G32:H32">
    <cfRule type="containsText" dxfId="2263" priority="18095" operator="containsText" text="PENDIENTE">
      <formula>NOT(ISERROR(SEARCH("PENDIENTE",#REF!)))</formula>
    </cfRule>
  </conditionalFormatting>
  <conditionalFormatting sqref="BB32:BC32">
    <cfRule type="containsText" dxfId="2262" priority="18092" operator="containsText" text="ENTREGADO">
      <formula>NOT(ISERROR(SEARCH("ENTREGADO",BB32)))</formula>
    </cfRule>
  </conditionalFormatting>
  <conditionalFormatting sqref="BB34:BC34">
    <cfRule type="containsText" dxfId="2261" priority="18444" operator="containsText" text="ENTREGADO">
      <formula>NOT(ISERROR(SEARCH("ENTREGADO",BB34)))</formula>
    </cfRule>
    <cfRule type="containsText" dxfId="2260" priority="18447" operator="containsText" text="PENDIENTE">
      <formula>NOT(ISERROR(SEARCH("PENDIENTE",#REF!)))</formula>
    </cfRule>
  </conditionalFormatting>
  <conditionalFormatting sqref="BB38:BC38">
    <cfRule type="containsText" dxfId="2259" priority="13851" operator="containsText" text="ENTREGADO">
      <formula>NOT(ISERROR(SEARCH("ENTREGADO",BB38)))</formula>
    </cfRule>
  </conditionalFormatting>
  <conditionalFormatting sqref="BB40:BC40">
    <cfRule type="containsText" dxfId="2258" priority="5453" operator="containsText" text="ENTREGADO">
      <formula>NOT(ISERROR(SEARCH("ENTREGADO",BB40)))</formula>
    </cfRule>
  </conditionalFormatting>
  <conditionalFormatting sqref="BB41:BC43">
    <cfRule type="containsText" dxfId="2257" priority="11072" operator="containsText" text="PRIORIDAD">
      <formula>NOT(ISERROR(SEARCH("PRIORIDAD",BB41)))</formula>
    </cfRule>
    <cfRule type="containsText" dxfId="2256" priority="11073" operator="containsText" text="ENTREGADO">
      <formula>NOT(ISERROR(SEARCH("ENTREGADO",BB41)))</formula>
    </cfRule>
  </conditionalFormatting>
  <conditionalFormatting sqref="BC4">
    <cfRule type="containsText" dxfId="2255" priority="16994" operator="containsText" text="ENTREGADO">
      <formula>NOT(ISERROR(SEARCH("ENTREGADO",BC4)))</formula>
    </cfRule>
    <cfRule type="containsText" dxfId="2254" priority="16995" operator="containsText" text="PENDIENTE">
      <formula>NOT(ISERROR(SEARCH("PENDIENTE",BC4)))</formula>
    </cfRule>
  </conditionalFormatting>
  <conditionalFormatting sqref="BC28 BH28:XFD28 AD27:AG30 AD32:AG32 AD40:AG40 AI40:AL40 AI32:AL32 AI28:AO28 AI27:AL27 AN27:AO27 AI29:AL30 AN29:AO30 AN32:AO32 AN40:AO40 AR40:BA40 AR32:BA32 AR34:BA34 AN34:AO34 AI34:AL34 AD34:AG34 AR27:BA30">
    <cfRule type="containsText" dxfId="2253" priority="21412" operator="containsText" text="ENTREGADO">
      <formula>NOT(ISERROR(SEARCH("ENTREGADO",#REF!)))</formula>
    </cfRule>
  </conditionalFormatting>
  <conditionalFormatting sqref="BC31 BH31:XFD31 T31">
    <cfRule type="containsText" dxfId="2252" priority="15640" operator="containsText" text="ENTREGADO">
      <formula>NOT(ISERROR(SEARCH("ENTREGADO",#REF!)))</formula>
    </cfRule>
  </conditionalFormatting>
  <conditionalFormatting sqref="BC31 BH31:XFD31">
    <cfRule type="containsText" dxfId="2251" priority="15638" operator="containsText" text="PRIORIDAD">
      <formula>NOT(ISERROR(SEARCH("PRIORIDAD",BC31)))</formula>
    </cfRule>
    <cfRule type="containsText" dxfId="2250" priority="15639" operator="containsText" text="ENTREGADO">
      <formula>NOT(ISERROR(SEARCH("ENTREGADO",BC31)))</formula>
    </cfRule>
  </conditionalFormatting>
  <conditionalFormatting sqref="BC35:BC38 BH35:XFD38">
    <cfRule type="containsText" dxfId="2249" priority="13873" operator="containsText" text="ENTREGADO">
      <formula>NOT(ISERROR(SEARCH("ENTREGADO",#REF!)))</formula>
    </cfRule>
  </conditionalFormatting>
  <conditionalFormatting sqref="BC38 A38 BH38:XFD38">
    <cfRule type="containsText" dxfId="2248" priority="13882" operator="containsText" text="PENDIENTE">
      <formula>NOT(ISERROR(SEARCH("PENDIENTE",#REF!)))</formula>
    </cfRule>
  </conditionalFormatting>
  <conditionalFormatting sqref="BC38 BH38:XFD38 A38">
    <cfRule type="containsText" dxfId="2247" priority="13883" operator="containsText" text="PENDIENTE">
      <formula>NOT(ISERROR(SEARCH("PENDIENTE",A38)))</formula>
    </cfRule>
  </conditionalFormatting>
  <conditionalFormatting sqref="BC38 BH38:XFD38">
    <cfRule type="containsText" dxfId="2246" priority="13881" operator="containsText" text="ENTREGADO">
      <formula>NOT(ISERROR(SEARCH("ENTREGADO",BC38)))</formula>
    </cfRule>
  </conditionalFormatting>
  <conditionalFormatting sqref="BC41:BC43 BH41:XFD43 A41:A43">
    <cfRule type="containsText" dxfId="2245" priority="11104" operator="containsText" text="PENDIENTE">
      <formula>NOT(ISERROR(SEARCH("PENDIENTE",#REF!)))</formula>
    </cfRule>
    <cfRule type="containsText" dxfId="2244" priority="11105" operator="containsText" text="PENDIENTE">
      <formula>NOT(ISERROR(SEARCH("PENDIENTE",A41)))</formula>
    </cfRule>
  </conditionalFormatting>
  <conditionalFormatting sqref="BC41:BC43 BH41:XFD43">
    <cfRule type="containsText" dxfId="2243" priority="11103" operator="containsText" text="ENTREGADO">
      <formula>NOT(ISERROR(SEARCH("ENTREGADO",BC41)))</formula>
    </cfRule>
  </conditionalFormatting>
  <conditionalFormatting sqref="BC41:BC43">
    <cfRule type="containsText" dxfId="2242" priority="11095" operator="containsText" text="ENTREGADO">
      <formula>NOT(ISERROR(SEARCH("ENTREGADO",#REF!)))</formula>
    </cfRule>
  </conditionalFormatting>
  <conditionalFormatting sqref="BC44 BC59 BC49:BC55">
    <cfRule type="containsText" dxfId="2241" priority="5153" operator="containsText" text="PRIORIDAD">
      <formula>NOT(ISERROR(SEARCH("PRIORIDAD",BC44)))</formula>
    </cfRule>
  </conditionalFormatting>
  <conditionalFormatting sqref="BC51:BC52 BH51:XFD52">
    <cfRule type="containsText" dxfId="2240" priority="9324" operator="containsText" text="ENTREGADO">
      <formula>NOT(ISERROR(SEARCH("ENTREGADO",#REF!)))</formula>
    </cfRule>
  </conditionalFormatting>
  <conditionalFormatting sqref="BC52 BH52:XFD52 V52:X52 AD52:AG52 AI52:AL52 AN52:AO52 AR52:BA52 T52">
    <cfRule type="containsText" dxfId="2239" priority="9336" operator="containsText" text="ENTREGADO">
      <formula>NOT(ISERROR(SEARCH("ENTREGADO",T52)))</formula>
    </cfRule>
  </conditionalFormatting>
  <conditionalFormatting sqref="BC52:BC53 BH53:XFD53">
    <cfRule type="containsText" dxfId="2238" priority="5203" operator="containsText" text="ENTREGADO">
      <formula>NOT(ISERROR(SEARCH("ENTREGADO",BC52)))</formula>
    </cfRule>
  </conditionalFormatting>
  <conditionalFormatting sqref="BC53 BH53:XFD53 AD53:AG53 AI53:AL53 AN53:AO53 AR53:BA53 V53:X53 T53">
    <cfRule type="containsText" dxfId="2237" priority="5210" operator="containsText" text="ENTREGADO">
      <formula>NOT(ISERROR(SEARCH("ENTREGADO",T53)))</formula>
    </cfRule>
  </conditionalFormatting>
  <conditionalFormatting sqref="BC53 BH53:XFD53">
    <cfRule type="containsText" dxfId="2236" priority="5204" operator="containsText" text="ENTREGADO">
      <formula>NOT(ISERROR(SEARCH("ENTREGADO",#REF!)))</formula>
    </cfRule>
  </conditionalFormatting>
  <conditionalFormatting sqref="BC66 BH66:XFD66 A66">
    <cfRule type="containsText" dxfId="2235" priority="8069" operator="containsText" text="PENDIENTE">
      <formula>NOT(ISERROR(SEARCH("PENDIENTE",#REF!)))</formula>
    </cfRule>
  </conditionalFormatting>
  <conditionalFormatting sqref="BC66 BH66:XFD66 A66">
    <cfRule type="containsText" dxfId="2234" priority="8070" operator="containsText" text="PENDIENTE">
      <formula>NOT(ISERROR(SEARCH("PENDIENTE",A66)))</formula>
    </cfRule>
  </conditionalFormatting>
  <conditionalFormatting sqref="BC66 BH66:XFD66">
    <cfRule type="containsText" dxfId="2233" priority="8060" operator="containsText" text="ENTREGADO">
      <formula>NOT(ISERROR(SEARCH("ENTREGADO",#REF!)))</formula>
    </cfRule>
    <cfRule type="containsText" dxfId="2232" priority="8068" operator="containsText" text="ENTREGADO">
      <formula>NOT(ISERROR(SEARCH("ENTREGADO",BC66)))</formula>
    </cfRule>
  </conditionalFormatting>
  <conditionalFormatting sqref="BC67 BH67:XFD67 A67">
    <cfRule type="containsText" dxfId="2231" priority="4963" operator="containsText" text="PENDIENTE">
      <formula>NOT(ISERROR(SEARCH("PENDIENTE",#REF!)))</formula>
    </cfRule>
    <cfRule type="containsText" dxfId="2230" priority="4964" operator="containsText" text="PENDIENTE">
      <formula>NOT(ISERROR(SEARCH("PENDIENTE",A67)))</formula>
    </cfRule>
  </conditionalFormatting>
  <conditionalFormatting sqref="BC67 BH67:XFD67">
    <cfRule type="containsText" dxfId="2229" priority="4955" operator="containsText" text="ENTREGADO">
      <formula>NOT(ISERROR(SEARCH("ENTREGADO",#REF!)))</formula>
    </cfRule>
    <cfRule type="containsText" dxfId="2228" priority="4962" operator="containsText" text="ENTREGADO">
      <formula>NOT(ISERROR(SEARCH("ENTREGADO",BC67)))</formula>
    </cfRule>
  </conditionalFormatting>
  <conditionalFormatting sqref="BC68 BH68:XFD68 A68">
    <cfRule type="containsText" dxfId="2227" priority="4836" operator="containsText" text="PENDIENTE">
      <formula>NOT(ISERROR(SEARCH("PENDIENTE",#REF!)))</formula>
    </cfRule>
    <cfRule type="containsText" dxfId="2226" priority="4837" operator="containsText" text="PENDIENTE">
      <formula>NOT(ISERROR(SEARCH("PENDIENTE",A68)))</formula>
    </cfRule>
  </conditionalFormatting>
  <conditionalFormatting sqref="BC68 BH68:XFD68">
    <cfRule type="containsText" dxfId="2225" priority="4828" operator="containsText" text="ENTREGADO">
      <formula>NOT(ISERROR(SEARCH("ENTREGADO",#REF!)))</formula>
    </cfRule>
    <cfRule type="containsText" dxfId="2224" priority="4835" operator="containsText" text="ENTREGADO">
      <formula>NOT(ISERROR(SEARCH("ENTREGADO",BC68)))</formula>
    </cfRule>
  </conditionalFormatting>
  <conditionalFormatting sqref="BC69 BH69:XFD69 A69">
    <cfRule type="containsText" dxfId="2223" priority="4708" operator="containsText" text="PENDIENTE">
      <formula>NOT(ISERROR(SEARCH("PENDIENTE",#REF!)))</formula>
    </cfRule>
  </conditionalFormatting>
  <conditionalFormatting sqref="BC69 BH69:XFD69 A69 G66:H69">
    <cfRule type="containsText" dxfId="2222" priority="4709" operator="containsText" text="PENDIENTE">
      <formula>NOT(ISERROR(SEARCH("PENDIENTE",A66)))</formula>
    </cfRule>
  </conditionalFormatting>
  <conditionalFormatting sqref="BC69 BH69:XFD69">
    <cfRule type="containsText" dxfId="2221" priority="4707" operator="containsText" text="ENTREGADO">
      <formula>NOT(ISERROR(SEARCH("ENTREGADO",BC69)))</formula>
    </cfRule>
  </conditionalFormatting>
  <conditionalFormatting sqref="BC69 BH69:XFD69">
    <cfRule type="containsText" dxfId="2220" priority="4700" operator="containsText" text="ENTREGADO">
      <formula>NOT(ISERROR(SEARCH("ENTREGADO",#REF!)))</formula>
    </cfRule>
  </conditionalFormatting>
  <conditionalFormatting sqref="BD3:BG8 BD51:BG52 AR54:BG54 BD66:BG66">
    <cfRule type="containsText" dxfId="2219" priority="19549" operator="containsText" text="ENTREGADO">
      <formula>NOT(ISERROR(SEARCH("ENTREGADO",AR3)))</formula>
    </cfRule>
  </conditionalFormatting>
  <conditionalFormatting sqref="BD3:BG8 BD51:BG52 BD54:BG54 BD66:BG66">
    <cfRule type="containsText" dxfId="2218" priority="19542" operator="containsText" text="PENDIENTE">
      <formula>NOT(ISERROR(SEARCH("PENDIENTE",BD3)))</formula>
    </cfRule>
    <cfRule type="containsText" dxfId="2217" priority="19548" operator="containsText" text="PRIORIDAD">
      <formula>NOT(ISERROR(SEARCH("PRIORIDAD",BD3)))</formula>
    </cfRule>
  </conditionalFormatting>
  <conditionalFormatting sqref="BD3:BG9">
    <cfRule type="containsText" dxfId="2216" priority="7795" operator="containsText" text="ENTREGADO">
      <formula>NOT(ISERROR(SEARCH("ENTREGADO",BD3)))</formula>
    </cfRule>
  </conditionalFormatting>
  <conditionalFormatting sqref="BD9:BG9">
    <cfRule type="containsText" dxfId="2215" priority="7792" operator="containsText" text="PENDIENTE">
      <formula>NOT(ISERROR(SEARCH("PENDIENTE",#REF!)))</formula>
    </cfRule>
    <cfRule type="containsText" dxfId="2214" priority="7794" operator="containsText" text="PRIORIDAD">
      <formula>NOT(ISERROR(SEARCH("PRIORIDAD",BD9)))</formula>
    </cfRule>
  </conditionalFormatting>
  <conditionalFormatting sqref="BD10:BG10">
    <cfRule type="containsText" dxfId="2213" priority="6426" operator="containsText" text="ENTREGADO">
      <formula>NOT(ISERROR(SEARCH("ENTREGADO",BD10)))</formula>
    </cfRule>
    <cfRule type="containsText" dxfId="2212" priority="6427" operator="containsText" text="ENTREGADO">
      <formula>NOT(ISERROR(SEARCH("ENTREGADO",#REF!)))</formula>
    </cfRule>
    <cfRule type="containsText" dxfId="2211" priority="6428" operator="containsText" text="PENDIENTE">
      <formula>NOT(ISERROR(SEARCH("PENDIENTE",#REF!)))</formula>
    </cfRule>
    <cfRule type="containsText" dxfId="2210" priority="6429" operator="containsText" text="PENDIENTE">
      <formula>NOT(ISERROR(SEARCH("PENDIENTE",BD10)))</formula>
    </cfRule>
    <cfRule type="containsText" dxfId="2209" priority="6430" operator="containsText" text="PRIORIDAD">
      <formula>NOT(ISERROR(SEARCH("PRIORIDAD",BD10)))</formula>
    </cfRule>
    <cfRule type="containsText" dxfId="2208" priority="6431" operator="containsText" text="ENTREGADO">
      <formula>NOT(ISERROR(SEARCH("ENTREGADO",BD10)))</formula>
    </cfRule>
  </conditionalFormatting>
  <conditionalFormatting sqref="BD11:BG11">
    <cfRule type="containsText" dxfId="2207" priority="6338" operator="containsText" text="ENTREGADO">
      <formula>NOT(ISERROR(SEARCH("ENTREGADO",#REF!)))</formula>
    </cfRule>
    <cfRule type="containsText" dxfId="2206" priority="6339" operator="containsText" text="PENDIENTE">
      <formula>NOT(ISERROR(SEARCH("PENDIENTE",#REF!)))</formula>
    </cfRule>
    <cfRule type="containsText" dxfId="2205" priority="6340" operator="containsText" text="PENDIENTE">
      <formula>NOT(ISERROR(SEARCH("PENDIENTE",BD11)))</formula>
    </cfRule>
    <cfRule type="containsText" dxfId="2204" priority="6341" operator="containsText" text="PRIORIDAD">
      <formula>NOT(ISERROR(SEARCH("PRIORIDAD",BD11)))</formula>
    </cfRule>
    <cfRule type="containsText" dxfId="2203" priority="6342" operator="containsText" text="ENTREGADO">
      <formula>NOT(ISERROR(SEARCH("ENTREGADO",BD11)))</formula>
    </cfRule>
  </conditionalFormatting>
  <conditionalFormatting sqref="BD12:BG12">
    <cfRule type="containsText" dxfId="2202" priority="7049" operator="containsText" text="ENTREGADO">
      <formula>NOT(ISERROR(SEARCH("ENTREGADO",BD12)))</formula>
    </cfRule>
    <cfRule type="containsText" dxfId="2201" priority="7050" operator="containsText" text="ENTREGADO">
      <formula>NOT(ISERROR(SEARCH("ENTREGADO",#REF!)))</formula>
    </cfRule>
    <cfRule type="containsText" dxfId="2200" priority="7051" operator="containsText" text="PENDIENTE">
      <formula>NOT(ISERROR(SEARCH("PENDIENTE",#REF!)))</formula>
    </cfRule>
    <cfRule type="containsText" dxfId="2199" priority="7052" operator="containsText" text="PENDIENTE">
      <formula>NOT(ISERROR(SEARCH("PENDIENTE",BD12)))</formula>
    </cfRule>
    <cfRule type="containsText" dxfId="2198" priority="7053" operator="containsText" text="PRIORIDAD">
      <formula>NOT(ISERROR(SEARCH("PRIORIDAD",BD12)))</formula>
    </cfRule>
    <cfRule type="containsText" dxfId="2197" priority="7054" operator="containsText" text="ENTREGADO">
      <formula>NOT(ISERROR(SEARCH("ENTREGADO",BD12)))</formula>
    </cfRule>
  </conditionalFormatting>
  <conditionalFormatting sqref="BD13:BG13">
    <cfRule type="containsText" dxfId="2196" priority="6962" operator="containsText" text="PENDIENTE">
      <formula>NOT(ISERROR(SEARCH("PENDIENTE",#REF!)))</formula>
    </cfRule>
    <cfRule type="containsText" dxfId="2195" priority="6964" operator="containsText" text="PRIORIDAD">
      <formula>NOT(ISERROR(SEARCH("PRIORIDAD",BD13)))</formula>
    </cfRule>
    <cfRule type="containsText" dxfId="2194" priority="6965" operator="containsText" text="ENTREGADO">
      <formula>NOT(ISERROR(SEARCH("ENTREGADO",BD13)))</formula>
    </cfRule>
  </conditionalFormatting>
  <conditionalFormatting sqref="BD14:BG14">
    <cfRule type="containsText" dxfId="2193" priority="6871" operator="containsText" text="ENTREGADO">
      <formula>NOT(ISERROR(SEARCH("ENTREGADO",BD14)))</formula>
    </cfRule>
    <cfRule type="containsText" dxfId="2192" priority="6872" operator="containsText" text="ENTREGADO">
      <formula>NOT(ISERROR(SEARCH("ENTREGADO",#REF!)))</formula>
    </cfRule>
    <cfRule type="containsText" dxfId="2191" priority="6873" operator="containsText" text="PENDIENTE">
      <formula>NOT(ISERROR(SEARCH("PENDIENTE",#REF!)))</formula>
    </cfRule>
    <cfRule type="containsText" dxfId="2190" priority="6874" operator="containsText" text="PENDIENTE">
      <formula>NOT(ISERROR(SEARCH("PENDIENTE",BD14)))</formula>
    </cfRule>
    <cfRule type="containsText" dxfId="2189" priority="6875" operator="containsText" text="PRIORIDAD">
      <formula>NOT(ISERROR(SEARCH("PRIORIDAD",BD14)))</formula>
    </cfRule>
    <cfRule type="containsText" dxfId="2188" priority="6876" operator="containsText" text="ENTREGADO">
      <formula>NOT(ISERROR(SEARCH("ENTREGADO",BD14)))</formula>
    </cfRule>
  </conditionalFormatting>
  <conditionalFormatting sqref="BD15:BG15">
    <cfRule type="containsText" dxfId="2187" priority="6783" operator="containsText" text="ENTREGADO">
      <formula>NOT(ISERROR(SEARCH("ENTREGADO",#REF!)))</formula>
    </cfRule>
    <cfRule type="containsText" dxfId="2186" priority="6784" operator="containsText" text="PENDIENTE">
      <formula>NOT(ISERROR(SEARCH("PENDIENTE",#REF!)))</formula>
    </cfRule>
    <cfRule type="containsText" dxfId="2185" priority="6785" operator="containsText" text="PENDIENTE">
      <formula>NOT(ISERROR(SEARCH("PENDIENTE",BD15)))</formula>
    </cfRule>
    <cfRule type="containsText" dxfId="2184" priority="6786" operator="containsText" text="PRIORIDAD">
      <formula>NOT(ISERROR(SEARCH("PRIORIDAD",BD15)))</formula>
    </cfRule>
    <cfRule type="containsText" dxfId="2183" priority="6787" operator="containsText" text="ENTREGADO">
      <formula>NOT(ISERROR(SEARCH("ENTREGADO",BD15)))</formula>
    </cfRule>
  </conditionalFormatting>
  <conditionalFormatting sqref="BD16:BG16">
    <cfRule type="containsText" dxfId="2182" priority="6693" operator="containsText" text="ENTREGADO">
      <formula>NOT(ISERROR(SEARCH("ENTREGADO",BD16)))</formula>
    </cfRule>
    <cfRule type="containsText" dxfId="2181" priority="6694" operator="containsText" text="ENTREGADO">
      <formula>NOT(ISERROR(SEARCH("ENTREGADO",#REF!)))</formula>
    </cfRule>
    <cfRule type="containsText" dxfId="2180" priority="6695" operator="containsText" text="PENDIENTE">
      <formula>NOT(ISERROR(SEARCH("PENDIENTE",#REF!)))</formula>
    </cfRule>
    <cfRule type="containsText" dxfId="2179" priority="6696" operator="containsText" text="PENDIENTE">
      <formula>NOT(ISERROR(SEARCH("PENDIENTE",BD16)))</formula>
    </cfRule>
    <cfRule type="containsText" dxfId="2178" priority="6697" operator="containsText" text="PRIORIDAD">
      <formula>NOT(ISERROR(SEARCH("PRIORIDAD",BD16)))</formula>
    </cfRule>
    <cfRule type="containsText" dxfId="2177" priority="6698" operator="containsText" text="ENTREGADO">
      <formula>NOT(ISERROR(SEARCH("ENTREGADO",BD16)))</formula>
    </cfRule>
  </conditionalFormatting>
  <conditionalFormatting sqref="BD17:BG17">
    <cfRule type="containsText" dxfId="2176" priority="6605" operator="containsText" text="ENTREGADO">
      <formula>NOT(ISERROR(SEARCH("ENTREGADO",#REF!)))</formula>
    </cfRule>
    <cfRule type="containsText" dxfId="2175" priority="6606" operator="containsText" text="PENDIENTE">
      <formula>NOT(ISERROR(SEARCH("PENDIENTE",#REF!)))</formula>
    </cfRule>
    <cfRule type="containsText" dxfId="2174" priority="6607" operator="containsText" text="PENDIENTE">
      <formula>NOT(ISERROR(SEARCH("PENDIENTE",BD17)))</formula>
    </cfRule>
    <cfRule type="containsText" dxfId="2173" priority="6608" operator="containsText" text="PRIORIDAD">
      <formula>NOT(ISERROR(SEARCH("PRIORIDAD",BD17)))</formula>
    </cfRule>
  </conditionalFormatting>
  <conditionalFormatting sqref="BD17:BG22">
    <cfRule type="containsText" dxfId="2172" priority="6609" operator="containsText" text="ENTREGADO">
      <formula>NOT(ISERROR(SEARCH("ENTREGADO",BD17)))</formula>
    </cfRule>
  </conditionalFormatting>
  <conditionalFormatting sqref="BD18:BG22 BD41:BG44 C8:D22 F37:H37 T54:X54 AD54:AG54 BH54:XFD54 C3:D3 G3:N4 F31:H31 C5:D6 F3:F7 C41:E44 AI54:AL54 AN54:AO54 AR54:BC54 J31:N31 J35:N38 G38:H38 G35:H36 C49:D52">
    <cfRule type="containsText" dxfId="2171" priority="23934" operator="containsText" text="ENTREGADO">
      <formula>NOT(ISERROR(SEARCH("ENTREGADO",#REF!)))</formula>
    </cfRule>
  </conditionalFormatting>
  <conditionalFormatting sqref="BD25:BG25 AD25:AG25 AI25:AL25 AN25:AO25 AR25:AW25">
    <cfRule type="containsText" dxfId="2170" priority="4589" operator="containsText" text="PENDIENTE">
      <formula>NOT(ISERROR(SEARCH("PENDIENTE",#REF!)))</formula>
    </cfRule>
  </conditionalFormatting>
  <conditionalFormatting sqref="BD26:BG26 AD26:AG26 AI26:AL26 AN26:AO26 AR26:AW26">
    <cfRule type="containsText" dxfId="2169" priority="4550" operator="containsText" text="PENDIENTE">
      <formula>NOT(ISERROR(SEARCH("PENDIENTE",#REF!)))</formula>
    </cfRule>
  </conditionalFormatting>
  <conditionalFormatting sqref="BD27:BG33">
    <cfRule type="containsText" dxfId="2168" priority="4172" operator="containsText" text="PRIORIDAD">
      <formula>NOT(ISERROR(SEARCH("PRIORIDAD",BD27)))</formula>
    </cfRule>
  </conditionalFormatting>
  <conditionalFormatting sqref="BD33:BG33">
    <cfRule type="containsText" dxfId="2167" priority="4104" operator="containsText" text="ENTREGADO">
      <formula>NOT(ISERROR(SEARCH("ENTREGADO",BD33)))</formula>
    </cfRule>
    <cfRule type="containsText" dxfId="2166" priority="4169" operator="containsText" text="ENTREGADO">
      <formula>NOT(ISERROR(SEARCH("ENTREGADO",#REF!)))</formula>
    </cfRule>
    <cfRule type="containsText" dxfId="2165" priority="4170" operator="containsText" text="PENDIENTE">
      <formula>NOT(ISERROR(SEARCH("PENDIENTE",#REF!)))</formula>
    </cfRule>
    <cfRule type="containsText" dxfId="2164" priority="4171" operator="containsText" text="PENDIENTE">
      <formula>NOT(ISERROR(SEARCH("PENDIENTE",BD33)))</formula>
    </cfRule>
    <cfRule type="containsText" dxfId="2163" priority="4173" operator="containsText" text="ENTREGADO">
      <formula>NOT(ISERROR(SEARCH("ENTREGADO",BD33)))</formula>
    </cfRule>
  </conditionalFormatting>
  <conditionalFormatting sqref="BD34:BG38 C40:E40 O40 BD40:BG40">
    <cfRule type="containsText" dxfId="2162" priority="5519" operator="containsText" text="PRIORIDAD">
      <formula>NOT(ISERROR(SEARCH("PRIORIDAD",C34)))</formula>
    </cfRule>
  </conditionalFormatting>
  <conditionalFormatting sqref="BD34:BG38 O40 C40:E40 BD40:BG40">
    <cfRule type="containsText" dxfId="2161" priority="5520" operator="containsText" text="ENTREGADO">
      <formula>NOT(ISERROR(SEARCH("ENTREGADO",C34)))</formula>
    </cfRule>
  </conditionalFormatting>
  <conditionalFormatting sqref="BD40:BG40 C40:E40">
    <cfRule type="containsText" dxfId="2160" priority="5510" operator="containsText" text="ENTREGADO">
      <formula>NOT(ISERROR(SEARCH("ENTREGADO",#REF!)))</formula>
    </cfRule>
  </conditionalFormatting>
  <conditionalFormatting sqref="BD40:BG40">
    <cfRule type="containsText" dxfId="2159" priority="5507" operator="containsText" text="PENDIENTE">
      <formula>NOT(ISERROR(SEARCH("PENDIENTE",#REF!)))</formula>
    </cfRule>
    <cfRule type="containsText" dxfId="2158" priority="5508" operator="containsText" text="ENTREGADO">
      <formula>NOT(ISERROR(SEARCH("ENTREGADO",BD40)))</formula>
    </cfRule>
    <cfRule type="containsText" dxfId="2157" priority="5509" operator="containsText" text="ENTREGADO">
      <formula>NOT(ISERROR(SEARCH("ENTREGADO",BD40)))</formula>
    </cfRule>
  </conditionalFormatting>
  <conditionalFormatting sqref="BD41:BG44 BD49:BG49">
    <cfRule type="containsText" dxfId="2156" priority="7467" operator="containsText" text="PENDIENTE">
      <formula>NOT(ISERROR(SEARCH("PENDIENTE",#REF!)))</formula>
    </cfRule>
  </conditionalFormatting>
  <conditionalFormatting sqref="BD49:BG49">
    <cfRule type="containsText" dxfId="2155" priority="7466" operator="containsText" text="ENTREGADO">
      <formula>NOT(ISERROR(SEARCH("ENTREGADO",#REF!)))</formula>
    </cfRule>
    <cfRule type="containsText" dxfId="2154" priority="7468" operator="containsText" text="PENDIENTE">
      <formula>NOT(ISERROR(SEARCH("PENDIENTE",BD49)))</formula>
    </cfRule>
    <cfRule type="containsText" dxfId="2153" priority="7469" operator="containsText" text="PRIORIDAD">
      <formula>NOT(ISERROR(SEARCH("PRIORIDAD",BD49)))</formula>
    </cfRule>
    <cfRule type="containsText" dxfId="2152" priority="7470" operator="containsText" text="ENTREGADO">
      <formula>NOT(ISERROR(SEARCH("ENTREGADO",BD49)))</formula>
    </cfRule>
  </conditionalFormatting>
  <conditionalFormatting sqref="BD50:BG50">
    <cfRule type="containsText" dxfId="2151" priority="6104" operator="containsText" text="ENTREGADO">
      <formula>NOT(ISERROR(SEARCH("ENTREGADO",BD50)))</formula>
    </cfRule>
    <cfRule type="containsText" dxfId="2150" priority="6105" operator="containsText" text="ENTREGADO">
      <formula>NOT(ISERROR(SEARCH("ENTREGADO",#REF!)))</formula>
    </cfRule>
    <cfRule type="containsText" dxfId="2149" priority="6106" operator="containsText" text="PENDIENTE">
      <formula>NOT(ISERROR(SEARCH("PENDIENTE",#REF!)))</formula>
    </cfRule>
    <cfRule type="containsText" dxfId="2148" priority="6107" operator="containsText" text="PENDIENTE">
      <formula>NOT(ISERROR(SEARCH("PENDIENTE",BD50)))</formula>
    </cfRule>
    <cfRule type="containsText" dxfId="2147" priority="6108" operator="containsText" text="PRIORIDAD">
      <formula>NOT(ISERROR(SEARCH("PRIORIDAD",BD50)))</formula>
    </cfRule>
    <cfRule type="containsText" dxfId="2146" priority="6109" operator="containsText" text="ENTREGADO">
      <formula>NOT(ISERROR(SEARCH("ENTREGADO",BD50)))</formula>
    </cfRule>
  </conditionalFormatting>
  <conditionalFormatting sqref="BD53:BG53">
    <cfRule type="containsText" dxfId="2145" priority="5244" operator="containsText" text="ENTREGADO">
      <formula>NOT(ISERROR(SEARCH("ENTREGADO",BD53)))</formula>
    </cfRule>
    <cfRule type="containsText" dxfId="2144" priority="5245" operator="containsText" text="ENTREGADO">
      <formula>NOT(ISERROR(SEARCH("ENTREGADO",#REF!)))</formula>
    </cfRule>
    <cfRule type="containsText" dxfId="2143" priority="5246" operator="containsText" text="PENDIENTE">
      <formula>NOT(ISERROR(SEARCH("PENDIENTE",#REF!)))</formula>
    </cfRule>
    <cfRule type="containsText" dxfId="2142" priority="5247" operator="containsText" text="PENDIENTE">
      <formula>NOT(ISERROR(SEARCH("PENDIENTE",BD53)))</formula>
    </cfRule>
    <cfRule type="containsText" dxfId="2141" priority="5248" operator="containsText" text="PRIORIDAD">
      <formula>NOT(ISERROR(SEARCH("PRIORIDAD",BD53)))</formula>
    </cfRule>
    <cfRule type="containsText" dxfId="2140" priority="5249" operator="containsText" text="ENTREGADO">
      <formula>NOT(ISERROR(SEARCH("ENTREGADO",BD53)))</formula>
    </cfRule>
  </conditionalFormatting>
  <conditionalFormatting sqref="BD55:BG55">
    <cfRule type="containsText" dxfId="2139" priority="7331" operator="containsText" text="ENTREGADO">
      <formula>NOT(ISERROR(SEARCH("ENTREGADO",BD55)))</formula>
    </cfRule>
    <cfRule type="containsText" dxfId="2138" priority="7332" operator="containsText" text="ENTREGADO">
      <formula>NOT(ISERROR(SEARCH("ENTREGADO",#REF!)))</formula>
    </cfRule>
    <cfRule type="containsText" dxfId="2137" priority="7333" operator="containsText" text="PENDIENTE">
      <formula>NOT(ISERROR(SEARCH("PENDIENTE",#REF!)))</formula>
    </cfRule>
    <cfRule type="containsText" dxfId="2136" priority="7334" operator="containsText" text="PENDIENTE">
      <formula>NOT(ISERROR(SEARCH("PENDIENTE",BD55)))</formula>
    </cfRule>
    <cfRule type="containsText" dxfId="2135" priority="7335" operator="containsText" text="PRIORIDAD">
      <formula>NOT(ISERROR(SEARCH("PRIORIDAD",BD55)))</formula>
    </cfRule>
  </conditionalFormatting>
  <conditionalFormatting sqref="BD55:BG55 BD59:BG59 BD61:BG64">
    <cfRule type="containsText" dxfId="2134" priority="7336" operator="containsText" text="ENTREGADO">
      <formula>NOT(ISERROR(SEARCH("ENTREGADO",BD55)))</formula>
    </cfRule>
  </conditionalFormatting>
  <conditionalFormatting sqref="BD65:BG65">
    <cfRule type="containsText" dxfId="2133" priority="4020" operator="containsText" text="ENTREGADO">
      <formula>NOT(ISERROR(SEARCH("ENTREGADO",BD65)))</formula>
    </cfRule>
    <cfRule type="containsText" dxfId="2132" priority="4025" operator="containsText" text="ENTREGADO">
      <formula>NOT(ISERROR(SEARCH("ENTREGADO",BD65)))</formula>
    </cfRule>
  </conditionalFormatting>
  <conditionalFormatting sqref="BD66:BG66 BD3:BG8 BD51:BG52 BD54:BG54">
    <cfRule type="containsText" dxfId="2131" priority="19534" operator="containsText" text="ENTREGADO">
      <formula>NOT(ISERROR(SEARCH("ENTREGADO",#REF!)))</formula>
    </cfRule>
    <cfRule type="containsText" dxfId="2130" priority="19541" operator="containsText" text="PENDIENTE">
      <formula>NOT(ISERROR(SEARCH("PENDIENTE",#REF!)))</formula>
    </cfRule>
  </conditionalFormatting>
  <conditionalFormatting sqref="BD66:BG66 BD51:BG52 BD54:XFD54 BD3:BG8">
    <cfRule type="containsText" dxfId="2129" priority="19533" operator="containsText" text="ENTREGADO">
      <formula>NOT(ISERROR(SEARCH("ENTREGADO",BD3)))</formula>
    </cfRule>
  </conditionalFormatting>
  <conditionalFormatting sqref="BD67:BG67">
    <cfRule type="containsText" dxfId="2128" priority="4978" operator="containsText" text="ENTREGADO">
      <formula>NOT(ISERROR(SEARCH("ENTREGADO",BD67)))</formula>
    </cfRule>
    <cfRule type="containsText" dxfId="2127" priority="4979" operator="containsText" text="ENTREGADO">
      <formula>NOT(ISERROR(SEARCH("ENTREGADO",#REF!)))</formula>
    </cfRule>
    <cfRule type="containsText" dxfId="2126" priority="4980" operator="containsText" text="PENDIENTE">
      <formula>NOT(ISERROR(SEARCH("PENDIENTE",#REF!)))</formula>
    </cfRule>
    <cfRule type="containsText" dxfId="2125" priority="4981" operator="containsText" text="PENDIENTE">
      <formula>NOT(ISERROR(SEARCH("PENDIENTE",BD67)))</formula>
    </cfRule>
    <cfRule type="containsText" dxfId="2124" priority="4982" operator="containsText" text="PRIORIDAD">
      <formula>NOT(ISERROR(SEARCH("PRIORIDAD",BD67)))</formula>
    </cfRule>
    <cfRule type="containsText" dxfId="2123" priority="4983" operator="containsText" text="ENTREGADO">
      <formula>NOT(ISERROR(SEARCH("ENTREGADO",BD67)))</formula>
    </cfRule>
  </conditionalFormatting>
  <conditionalFormatting sqref="BD68:BG68">
    <cfRule type="containsText" dxfId="2122" priority="4851" operator="containsText" text="ENTREGADO">
      <formula>NOT(ISERROR(SEARCH("ENTREGADO",BD68)))</formula>
    </cfRule>
    <cfRule type="containsText" dxfId="2121" priority="4852" operator="containsText" text="ENTREGADO">
      <formula>NOT(ISERROR(SEARCH("ENTREGADO",#REF!)))</formula>
    </cfRule>
    <cfRule type="containsText" dxfId="2120" priority="4853" operator="containsText" text="PENDIENTE">
      <formula>NOT(ISERROR(SEARCH("PENDIENTE",#REF!)))</formula>
    </cfRule>
    <cfRule type="containsText" dxfId="2119" priority="4854" operator="containsText" text="PENDIENTE">
      <formula>NOT(ISERROR(SEARCH("PENDIENTE",BD68)))</formula>
    </cfRule>
    <cfRule type="containsText" dxfId="2118" priority="4855" operator="containsText" text="PRIORIDAD">
      <formula>NOT(ISERROR(SEARCH("PRIORIDAD",BD68)))</formula>
    </cfRule>
    <cfRule type="containsText" dxfId="2117" priority="4856" operator="containsText" text="ENTREGADO">
      <formula>NOT(ISERROR(SEARCH("ENTREGADO",BD68)))</formula>
    </cfRule>
  </conditionalFormatting>
  <conditionalFormatting sqref="BD69:BG69">
    <cfRule type="containsText" dxfId="2116" priority="4723" operator="containsText" text="ENTREGADO">
      <formula>NOT(ISERROR(SEARCH("ENTREGADO",BD69)))</formula>
    </cfRule>
    <cfRule type="containsText" dxfId="2115" priority="4724" operator="containsText" text="ENTREGADO">
      <formula>NOT(ISERROR(SEARCH("ENTREGADO",#REF!)))</formula>
    </cfRule>
    <cfRule type="containsText" dxfId="2114" priority="4725" operator="containsText" text="PENDIENTE">
      <formula>NOT(ISERROR(SEARCH("PENDIENTE",#REF!)))</formula>
    </cfRule>
    <cfRule type="containsText" dxfId="2113" priority="4726" operator="containsText" text="PENDIENTE">
      <formula>NOT(ISERROR(SEARCH("PENDIENTE",BD69)))</formula>
    </cfRule>
    <cfRule type="containsText" dxfId="2112" priority="4727" operator="containsText" text="PRIORIDAD">
      <formula>NOT(ISERROR(SEARCH("PRIORIDAD",BD69)))</formula>
    </cfRule>
    <cfRule type="containsText" dxfId="2111" priority="4728" operator="containsText" text="ENTREGADO">
      <formula>NOT(ISERROR(SEARCH("ENTREGADO",BD69)))</formula>
    </cfRule>
  </conditionalFormatting>
  <conditionalFormatting sqref="BD70:BG70">
    <cfRule type="containsText" dxfId="2110" priority="3068" operator="containsText" text="ENTREGADO">
      <formula>NOT(ISERROR(SEARCH("ENTREGADO",BD70)))</formula>
    </cfRule>
    <cfRule type="containsText" dxfId="2109" priority="3069" operator="containsText" text="ENTREGADO">
      <formula>NOT(ISERROR(SEARCH("ENTREGADO",#REF!)))</formula>
    </cfRule>
    <cfRule type="containsText" dxfId="2108" priority="3070" operator="containsText" text="PENDIENTE">
      <formula>NOT(ISERROR(SEARCH("PENDIENTE",#REF!)))</formula>
    </cfRule>
    <cfRule type="containsText" dxfId="2107" priority="3071" operator="containsText" text="PENDIENTE">
      <formula>NOT(ISERROR(SEARCH("PENDIENTE",BD70)))</formula>
    </cfRule>
    <cfRule type="containsText" dxfId="2106" priority="3072" operator="containsText" text="PRIORIDAD">
      <formula>NOT(ISERROR(SEARCH("PRIORIDAD",BD70)))</formula>
    </cfRule>
    <cfRule type="containsText" dxfId="2105" priority="3073" operator="containsText" text="ENTREGADO">
      <formula>NOT(ISERROR(SEARCH("ENTREGADO",BD70)))</formula>
    </cfRule>
  </conditionalFormatting>
  <conditionalFormatting sqref="BD9:XFD9">
    <cfRule type="containsText" dxfId="2104" priority="7770" operator="containsText" text="ENTREGADO">
      <formula>NOT(ISERROR(SEARCH("ENTREGADO",BD9)))</formula>
    </cfRule>
  </conditionalFormatting>
  <conditionalFormatting sqref="BD11:XFD11 T11:X11">
    <cfRule type="containsText" dxfId="2103" priority="6317" operator="containsText" text="ENTREGADO">
      <formula>NOT(ISERROR(SEARCH("ENTREGADO",T11)))</formula>
    </cfRule>
  </conditionalFormatting>
  <conditionalFormatting sqref="BD11:XFD11">
    <cfRule type="containsText" dxfId="2102" priority="6316" operator="containsText" text="ENTREGADO">
      <formula>NOT(ISERROR(SEARCH("ENTREGADO",BD11)))</formula>
    </cfRule>
  </conditionalFormatting>
  <conditionalFormatting sqref="BD13:XFD13">
    <cfRule type="containsText" dxfId="2101" priority="6940" operator="containsText" text="ENTREGADO">
      <formula>NOT(ISERROR(SEARCH("ENTREGADO",BD13)))</formula>
    </cfRule>
  </conditionalFormatting>
  <conditionalFormatting sqref="BD15:XFD15">
    <cfRule type="containsText" dxfId="2100" priority="6762" operator="containsText" text="ENTREGADO">
      <formula>NOT(ISERROR(SEARCH("ENTREGADO",BD15)))</formula>
    </cfRule>
  </conditionalFormatting>
  <conditionalFormatting sqref="BD17:XFD17 T17:X17">
    <cfRule type="containsText" dxfId="2099" priority="6584" operator="containsText" text="ENTREGADO">
      <formula>NOT(ISERROR(SEARCH("ENTREGADO",T17)))</formula>
    </cfRule>
  </conditionalFormatting>
  <conditionalFormatting sqref="BD17:XFD17">
    <cfRule type="containsText" dxfId="2098" priority="6583" operator="containsText" text="ENTREGADO">
      <formula>NOT(ISERROR(SEARCH("ENTREGADO",BD17)))</formula>
    </cfRule>
  </conditionalFormatting>
  <conditionalFormatting sqref="BH3:XFD4 T4 V4:X4 AD4:AF4 AH4:AI4 BB4:BC4">
    <cfRule type="containsText" dxfId="2097" priority="17050" operator="containsText" text="ENTREGADO">
      <formula>NOT(ISERROR(SEARCH("ENTREGADO",T3)))</formula>
    </cfRule>
  </conditionalFormatting>
  <conditionalFormatting sqref="BH5:XFD7 T6:X6 E6:E7 G6:I6 C7 T7 AX7:BC7 A19 G19:H19 T19 AX19:BC19 BH19:XFD19 G7:H7">
    <cfRule type="containsText" dxfId="2096" priority="12676" operator="containsText" text="ENTREGADO">
      <formula>NOT(ISERROR(SEARCH("ENTREGADO",A5)))</formula>
    </cfRule>
  </conditionalFormatting>
  <conditionalFormatting sqref="BH6:XFD8 P7:P8 A8 G8:H8 K8:N8 T8:X8">
    <cfRule type="containsText" dxfId="2095" priority="11869" operator="containsText" text="ENTREGADO">
      <formula>NOT(ISERROR(SEARCH("ENTREGADO",A6)))</formula>
    </cfRule>
  </conditionalFormatting>
  <conditionalFormatting sqref="BH8:XFD9 A9 G9 K9 M9:N9 P9 T9:X9">
    <cfRule type="containsText" dxfId="2094" priority="7786" operator="containsText" text="ENTREGADO">
      <formula>NOT(ISERROR(SEARCH("ENTREGADO",A8)))</formula>
    </cfRule>
  </conditionalFormatting>
  <conditionalFormatting sqref="BH27:XFD27 BC27 T27 V27:X27">
    <cfRule type="containsText" dxfId="2093" priority="10521" operator="containsText" text="PENDIENTE">
      <formula>NOT(ISERROR(SEARCH("PENDIENTE",T27)))</formula>
    </cfRule>
  </conditionalFormatting>
  <conditionalFormatting sqref="BH27:XFD27">
    <cfRule type="containsText" dxfId="2092" priority="10520" operator="containsText" text="ENTREGADO">
      <formula>NOT(ISERROR(SEARCH("ENTREGADO",BH27)))</formula>
    </cfRule>
  </conditionalFormatting>
  <conditionalFormatting sqref="BH28:XFD29 T29:X29 BC29">
    <cfRule type="containsText" dxfId="2091" priority="18845" operator="containsText" text="PENDIENTE">
      <formula>NOT(ISERROR(SEARCH("PENDIENTE",T28)))</formula>
    </cfRule>
  </conditionalFormatting>
  <conditionalFormatting sqref="BH29:XFD30 T30 V30:X30 BC30">
    <cfRule type="containsText" dxfId="2090" priority="17260" operator="containsText" text="PENDIENTE">
      <formula>NOT(ISERROR(SEARCH("PENDIENTE",T29)))</formula>
    </cfRule>
  </conditionalFormatting>
  <conditionalFormatting sqref="BH33:XFD33">
    <cfRule type="containsText" dxfId="2089" priority="4117" operator="containsText" text="ENTREGADO">
      <formula>NOT(ISERROR(SEARCH("ENTREGADO",BH33)))</formula>
    </cfRule>
  </conditionalFormatting>
  <conditionalFormatting sqref="BH34:XFD35 T35 V35:X35 AD35:AG35 AI35:AL35 AN35:AO35 AR35:BA35 BC35 A35">
    <cfRule type="containsText" dxfId="2088" priority="15508" operator="containsText" text="PENDIENTE">
      <formula>NOT(ISERROR(SEARCH("PENDIENTE",A34)))</formula>
    </cfRule>
  </conditionalFormatting>
  <conditionalFormatting sqref="BH38:XFD38 T40:X40 BC40 BH40:XFD40">
    <cfRule type="containsText" dxfId="2087" priority="5496" operator="containsText" text="ENTREGADO">
      <formula>NOT(ISERROR(SEARCH("ENTREGADO",T38)))</formula>
    </cfRule>
  </conditionalFormatting>
  <conditionalFormatting sqref="BH40:XFD40 T40:X40">
    <cfRule type="containsText" dxfId="2086" priority="5458" operator="containsText" text="ENTREGADO">
      <formula>NOT(ISERROR(SEARCH("ENTREGADO",T40)))</formula>
    </cfRule>
  </conditionalFormatting>
  <conditionalFormatting sqref="BH52:XFD52">
    <cfRule type="containsText" dxfId="2085" priority="9323" operator="containsText" text="ENTREGADO">
      <formula>NOT(ISERROR(SEARCH("ENTREGADO",BH52)))</formula>
    </cfRule>
  </conditionalFormatting>
  <conditionalFormatting sqref="BH53:XFD55 BH59:XFD59">
    <cfRule type="containsText" dxfId="2084" priority="5147" operator="containsText" text="PRIORIDAD">
      <formula>NOT(ISERROR(SEARCH("PRIORIDAD",BH53)))</formula>
    </cfRule>
  </conditionalFormatting>
  <conditionalFormatting sqref="BH69:XFD69">
    <cfRule type="containsText" dxfId="2083" priority="4699" operator="containsText" text="ENTREGADO">
      <formula>NOT(ISERROR(SEARCH("ENTREGADO",BH69)))</formula>
    </cfRule>
  </conditionalFormatting>
  <conditionalFormatting sqref="C57:D57 F57:H57 J57:N57">
    <cfRule type="containsText" dxfId="2082" priority="2938" operator="containsText" text="PENDIENTE">
      <formula>NOT(ISERROR(SEARCH("PENDIENTE",#REF!)))</formula>
    </cfRule>
  </conditionalFormatting>
  <conditionalFormatting sqref="C57:D57">
    <cfRule type="containsText" dxfId="2081" priority="2937" operator="containsText" text="ENTREGADO">
      <formula>NOT(ISERROR(SEARCH("ENTREGADO",C57)))</formula>
    </cfRule>
  </conditionalFormatting>
  <conditionalFormatting sqref="F57:H57 C57:D57 J57:N57">
    <cfRule type="containsText" dxfId="2080" priority="2935" operator="containsText" text="ENTREGADO">
      <formula>NOT(ISERROR(SEARCH("ENTREGADO",#REF!)))</formula>
    </cfRule>
  </conditionalFormatting>
  <conditionalFormatting sqref="A57">
    <cfRule type="containsText" dxfId="2079" priority="2902" operator="containsText" text="PRIORIDAD">
      <formula>NOT(ISERROR(SEARCH("PRIORIDAD",A57)))</formula>
    </cfRule>
    <cfRule type="containsText" dxfId="2078" priority="2903" operator="containsText" text="ENTREGADO">
      <formula>NOT(ISERROR(SEARCH("ENTREGADO",A57)))</formula>
    </cfRule>
    <cfRule type="containsText" dxfId="2077" priority="2906" operator="containsText" text="PENDIENTE">
      <formula>NOT(ISERROR(SEARCH("PENDIENTE",A57)))</formula>
    </cfRule>
    <cfRule type="containsText" dxfId="2076" priority="2907" operator="containsText" text="ENTREGADO">
      <formula>NOT(ISERROR(SEARCH("ENTREGADO",A57)))</formula>
    </cfRule>
    <cfRule type="containsText" dxfId="2075" priority="2909" operator="containsText" text="ENTREGADO">
      <formula>NOT(ISERROR(SEARCH("ENTREGADO",A57)))</formula>
    </cfRule>
  </conditionalFormatting>
  <conditionalFormatting sqref="A57">
    <cfRule type="containsText" dxfId="2074" priority="2908" operator="containsText" text="ENTREGADO">
      <formula>NOT(ISERROR(SEARCH("ENTREGADO",#REF!)))</formula>
    </cfRule>
  </conditionalFormatting>
  <conditionalFormatting sqref="F57:H57 J57:N57">
    <cfRule type="containsText" dxfId="2073" priority="2941" operator="containsText" text="ENTREGADO">
      <formula>NOT(ISERROR(SEARCH("ENTREGADO",F57)))</formula>
    </cfRule>
  </conditionalFormatting>
  <conditionalFormatting sqref="B57">
    <cfRule type="containsText" dxfId="2072" priority="2803" operator="containsText" text="PRIORIDAD">
      <formula>NOT(ISERROR(SEARCH("PRIORIDAD",B57)))</formula>
    </cfRule>
    <cfRule type="containsText" dxfId="2071" priority="2804" operator="containsText" text="PENDIENTE">
      <formula>NOT(ISERROR(SEARCH("PENDIENTE",B57)))</formula>
    </cfRule>
  </conditionalFormatting>
  <conditionalFormatting sqref="B57">
    <cfRule type="containsText" dxfId="2070" priority="2815" operator="containsText" text="ENTREGADO">
      <formula>NOT(ISERROR(SEARCH("ENTREGADO",B57)))</formula>
    </cfRule>
    <cfRule type="containsText" dxfId="2069" priority="2816" operator="containsText" text="ENTREGADO">
      <formula>NOT(ISERROR(SEARCH("ENTREGADO",B57)))</formula>
    </cfRule>
  </conditionalFormatting>
  <conditionalFormatting sqref="F57:H57 J57:N57">
    <cfRule type="containsText" dxfId="2068" priority="2939" operator="containsText" text="ENTREGADO">
      <formula>NOT(ISERROR(SEARCH("ENTREGADO",F57)))</formula>
    </cfRule>
  </conditionalFormatting>
  <conditionalFormatting sqref="C57:D57">
    <cfRule type="containsText" dxfId="2067" priority="2875" operator="containsText" text="PRIORIDAD">
      <formula>NOT(ISERROR(SEARCH("PRIORIDAD",C57)))</formula>
    </cfRule>
  </conditionalFormatting>
  <conditionalFormatting sqref="C57:E57">
    <cfRule type="containsText" dxfId="2066" priority="2886" operator="containsText" text="PENDIENTE">
      <formula>NOT(ISERROR(SEARCH("PENDIENTE",C57)))</formula>
    </cfRule>
    <cfRule type="containsText" dxfId="2065" priority="2888" operator="containsText" text="ENTREGADO">
      <formula>NOT(ISERROR(SEARCH("ENTREGADO",C57)))</formula>
    </cfRule>
  </conditionalFormatting>
  <conditionalFormatting sqref="C57:D57 F57:H57 J57:N57">
    <cfRule type="containsText" dxfId="2064" priority="2936" operator="containsText" text="ENTREGADO">
      <formula>NOT(ISERROR(SEARCH("ENTREGADO",C57)))</formula>
    </cfRule>
  </conditionalFormatting>
  <conditionalFormatting sqref="E57">
    <cfRule type="containsText" dxfId="2063" priority="2881" operator="containsText" text="PENDIENTE">
      <formula>NOT(ISERROR(SEARCH("PENDIENTE",#REF!)))</formula>
    </cfRule>
  </conditionalFormatting>
  <conditionalFormatting sqref="E57">
    <cfRule type="containsText" dxfId="2062" priority="2882" operator="containsText" text="ENTREGADO">
      <formula>NOT(ISERROR(SEARCH("ENTREGADO",#REF!)))</formula>
    </cfRule>
    <cfRule type="containsText" dxfId="2061" priority="2883" operator="containsText" text="PENDIENTE">
      <formula>NOT(ISERROR(SEARCH("PENDIENTE",E57)))</formula>
    </cfRule>
    <cfRule type="containsText" dxfId="2060" priority="2884" operator="containsText" text="ENTREGADO">
      <formula>NOT(ISERROR(SEARCH("ENTREGADO",E57)))</formula>
    </cfRule>
    <cfRule type="containsText" dxfId="2059" priority="2885" operator="containsText" text="ENTREGADO">
      <formula>NOT(ISERROR(SEARCH("ENTREGADO",E57)))</formula>
    </cfRule>
    <cfRule type="containsText" dxfId="2058" priority="2887" operator="containsText" text="PRIORIDAD">
      <formula>NOT(ISERROR(SEARCH("PRIORIDAD",E57)))</formula>
    </cfRule>
  </conditionalFormatting>
  <conditionalFormatting sqref="F57:H57 J57:N57">
    <cfRule type="containsText" dxfId="2057" priority="2873" operator="containsText" text="PRIORIDAD">
      <formula>NOT(ISERROR(SEARCH("PRIORIDAD",F57)))</formula>
    </cfRule>
  </conditionalFormatting>
  <conditionalFormatting sqref="I57">
    <cfRule type="containsText" dxfId="2056" priority="2813" operator="containsText" text="PRIORIDAD">
      <formula>NOT(ISERROR(SEARCH("PRIORIDAD",I57)))</formula>
    </cfRule>
  </conditionalFormatting>
  <conditionalFormatting sqref="I57">
    <cfRule type="containsText" dxfId="2055" priority="2810" operator="containsText" text="ENTREGADO">
      <formula>NOT(ISERROR(SEARCH("ENTREGADO",I57)))</formula>
    </cfRule>
  </conditionalFormatting>
  <conditionalFormatting sqref="I57">
    <cfRule type="containsText" dxfId="2054" priority="2809" operator="containsText" text="ENTREGADO">
      <formula>NOT(ISERROR(SEARCH("ENTREGADO",#REF!)))</formula>
    </cfRule>
    <cfRule type="containsText" dxfId="2053" priority="2811" operator="containsText" text="PENDIENTE">
      <formula>NOT(ISERROR(SEARCH("PENDIENTE",#REF!)))</formula>
    </cfRule>
    <cfRule type="containsText" dxfId="2052" priority="2812" operator="containsText" text="PENDIENTE">
      <formula>NOT(ISERROR(SEARCH("PENDIENTE",I57)))</formula>
    </cfRule>
    <cfRule type="containsText" dxfId="2051" priority="2814" operator="containsText" text="ENTREGADO">
      <formula>NOT(ISERROR(SEARCH("ENTREGADO",I57)))</formula>
    </cfRule>
  </conditionalFormatting>
  <conditionalFormatting sqref="O57">
    <cfRule type="containsText" dxfId="2050" priority="2872" operator="containsText" text="ENTREGADO">
      <formula>NOT(ISERROR(SEARCH("ENTREGADO",O57)))</formula>
    </cfRule>
  </conditionalFormatting>
  <conditionalFormatting sqref="O57">
    <cfRule type="containsText" dxfId="2049" priority="2925" operator="containsText" text="ENTREGADO">
      <formula>NOT(ISERROR(SEARCH("ENTREGADO",O57)))</formula>
    </cfRule>
    <cfRule type="containsText" dxfId="2048" priority="2926" operator="containsText" text="PENDIENTE">
      <formula>NOT(ISERROR(SEARCH("PENDIENTE",O57)))</formula>
    </cfRule>
    <cfRule type="containsText" dxfId="2047" priority="2927" operator="containsText" text="PRIORIDAD">
      <formula>NOT(ISERROR(SEARCH("PRIORIDAD",O57)))</formula>
    </cfRule>
    <cfRule type="containsText" dxfId="2046" priority="2928" operator="containsText" text="ENTREGADO">
      <formula>NOT(ISERROR(SEARCH("ENTREGADO",O57)))</formula>
    </cfRule>
  </conditionalFormatting>
  <conditionalFormatting sqref="O57:P57">
    <cfRule type="containsText" dxfId="2045" priority="2898" operator="containsText" text="PENDIENTE">
      <formula>NOT(ISERROR(SEARCH("PENDIENTE",O57)))</formula>
    </cfRule>
  </conditionalFormatting>
  <conditionalFormatting sqref="P57">
    <cfRule type="containsText" dxfId="2044" priority="2896" operator="containsText" text="PRIORIDAD">
      <formula>NOT(ISERROR(SEARCH("PRIORIDAD",P57)))</formula>
    </cfRule>
    <cfRule type="containsText" dxfId="2043" priority="2901" operator="containsText" text="ENTREGADO">
      <formula>NOT(ISERROR(SEARCH("ENTREGADO",P57)))</formula>
    </cfRule>
  </conditionalFormatting>
  <conditionalFormatting sqref="P57">
    <cfRule type="containsText" dxfId="2042" priority="2897" operator="containsText" text="ENTREGADO">
      <formula>NOT(ISERROR(SEARCH("ENTREGADO",P57)))</formula>
    </cfRule>
    <cfRule type="containsText" dxfId="2041" priority="2899" operator="containsText" text="ENTREGADO">
      <formula>NOT(ISERROR(SEARCH("ENTREGADO",P57)))</formula>
    </cfRule>
    <cfRule type="containsText" dxfId="2040" priority="2900" operator="containsText" text="ENTREGADO">
      <formula>NOT(ISERROR(SEARCH("ENTREGADO",P57)))</formula>
    </cfRule>
  </conditionalFormatting>
  <conditionalFormatting sqref="Q57">
    <cfRule type="containsText" dxfId="2039" priority="2874" operator="containsText" text="PRIORIDAD">
      <formula>NOT(ISERROR(SEARCH("PRIORIDAD",Q57)))</formula>
    </cfRule>
  </conditionalFormatting>
  <conditionalFormatting sqref="Q57:R57">
    <cfRule type="containsText" dxfId="2038" priority="2876" operator="containsText" text="ENTREGADO">
      <formula>NOT(ISERROR(SEARCH("ENTREGADO",Q57)))</formula>
    </cfRule>
    <cfRule type="containsText" dxfId="2037" priority="2877" operator="containsText" text="PENDIENTE">
      <formula>NOT(ISERROR(SEARCH("PENDIENTE",Q57)))</formula>
    </cfRule>
  </conditionalFormatting>
  <conditionalFormatting sqref="R57">
    <cfRule type="containsText" dxfId="2036" priority="2868" operator="containsText" text="PRIORIDAD">
      <formula>NOT(ISERROR(SEARCH("PRIORIDAD",R57)))</formula>
    </cfRule>
  </conditionalFormatting>
  <conditionalFormatting sqref="R57">
    <cfRule type="containsText" dxfId="2035" priority="2880" operator="containsText" text="ENTREGADO">
      <formula>NOT(ISERROR(SEARCH("ENTREGADO",R57)))</formula>
    </cfRule>
  </conditionalFormatting>
  <conditionalFormatting sqref="R57">
    <cfRule type="containsText" dxfId="2034" priority="2878" operator="containsText" text="ENTREGADO">
      <formula>NOT(ISERROR(SEARCH("ENTREGADO",R57)))</formula>
    </cfRule>
  </conditionalFormatting>
  <conditionalFormatting sqref="R57">
    <cfRule type="containsText" dxfId="2033" priority="2879" operator="containsText" text="ENTREGADO">
      <formula>NOT(ISERROR(SEARCH("ENTREGADO",R57)))</formula>
    </cfRule>
  </conditionalFormatting>
  <conditionalFormatting sqref="T57 V57:X57 AD57:AG57 AI57:AL57 AN57:AO57 AR57:BA57 BC57 BH57:XFD57 A57">
    <cfRule type="containsText" dxfId="2032" priority="2912" operator="containsText" text="PENDIENTE">
      <formula>NOT(ISERROR(SEARCH("PENDIENTE",A57)))</formula>
    </cfRule>
  </conditionalFormatting>
  <conditionalFormatting sqref="T57 V57:X57 AD57:AG57 AI57:AL57 AN57:AO57 AR57:BA57 BC57 BH57:XFD57">
    <cfRule type="containsText" dxfId="2031" priority="2910" operator="containsText" text="ENTREGADO">
      <formula>NOT(ISERROR(SEARCH("ENTREGADO",T57)))</formula>
    </cfRule>
  </conditionalFormatting>
  <conditionalFormatting sqref="T57 V57:X57 AD57:AG57 BC57 BH57:XFD57 A57 AI57:AL57 AN57:AO57 AR57:BA57">
    <cfRule type="containsText" dxfId="2030" priority="2911" operator="containsText" text="PENDIENTE">
      <formula>NOT(ISERROR(SEARCH("PENDIENTE",#REF!)))</formula>
    </cfRule>
  </conditionalFormatting>
  <conditionalFormatting sqref="T57 V57:X57 AD57:AG57 BC57 BH57:XFD57 AI57:AL57 AN57:AO57 AR57:BA57">
    <cfRule type="containsText" dxfId="2029" priority="2905" operator="containsText" text="ENTREGADO">
      <formula>NOT(ISERROR(SEARCH("ENTREGADO",#REF!)))</formula>
    </cfRule>
  </conditionalFormatting>
  <conditionalFormatting sqref="T57:X57">
    <cfRule type="containsText" dxfId="2028" priority="2895" operator="containsText" text="ENTREGADO">
      <formula>NOT(ISERROR(SEARCH("ENTREGADO",T57)))</formula>
    </cfRule>
  </conditionalFormatting>
  <conditionalFormatting sqref="U57">
    <cfRule type="containsText" dxfId="2027" priority="2889" operator="containsText" text="ENTREGADO">
      <formula>NOT(ISERROR(SEARCH("ENTREGADO",U57)))</formula>
    </cfRule>
    <cfRule type="containsText" dxfId="2026" priority="2890" operator="containsText" text="ENTREGADO">
      <formula>NOT(ISERROR(SEARCH("ENTREGADO",U57)))</formula>
    </cfRule>
    <cfRule type="containsText" dxfId="2025" priority="2891" operator="containsText" text="ENTREGADO">
      <formula>NOT(ISERROR(SEARCH("ENTREGADO",#REF!)))</formula>
    </cfRule>
    <cfRule type="containsText" dxfId="2024" priority="2892" operator="containsText" text="PENDIENTE">
      <formula>NOT(ISERROR(SEARCH("PENDIENTE",#REF!)))</formula>
    </cfRule>
    <cfRule type="containsText" dxfId="2023" priority="2893" operator="containsText" text="PENDIENTE">
      <formula>NOT(ISERROR(SEARCH("PENDIENTE",U57)))</formula>
    </cfRule>
    <cfRule type="containsText" dxfId="2022" priority="2894" operator="containsText" text="PRIORIDAD">
      <formula>NOT(ISERROR(SEARCH("PRIORIDAD",U57)))</formula>
    </cfRule>
  </conditionalFormatting>
  <conditionalFormatting sqref="Y57:Z57 AB57:AC57">
    <cfRule type="containsText" dxfId="2021" priority="2844" operator="containsText" text="ENTREGADO">
      <formula>NOT(ISERROR(SEARCH("ENTREGADO",Y57)))</formula>
    </cfRule>
    <cfRule type="containsText" dxfId="2020" priority="2852" operator="containsText" text="ENTREGADO">
      <formula>NOT(ISERROR(SEARCH("ENTREGADO",#REF!)))</formula>
    </cfRule>
  </conditionalFormatting>
  <conditionalFormatting sqref="Y57:AC57">
    <cfRule type="containsText" dxfId="2019" priority="2845" operator="containsText" text="ENTREGADO">
      <formula>NOT(ISERROR(SEARCH("ENTREGADO",Y57)))</formula>
    </cfRule>
    <cfRule type="containsText" dxfId="2018" priority="2864" operator="containsText" text="PENDIENTE">
      <formula>NOT(ISERROR(SEARCH("PENDIENTE",#REF!)))</formula>
    </cfRule>
    <cfRule type="containsText" dxfId="2017" priority="2865" operator="containsText" text="PENDIENTE">
      <formula>NOT(ISERROR(SEARCH("PENDIENTE",Y57)))</formula>
    </cfRule>
    <cfRule type="containsText" dxfId="2016" priority="2866" operator="containsText" text="PRIORIDAD">
      <formula>NOT(ISERROR(SEARCH("PRIORIDAD",Y57)))</formula>
    </cfRule>
    <cfRule type="containsText" dxfId="2015" priority="2867" operator="containsText" text="ENTREGADO">
      <formula>NOT(ISERROR(SEARCH("ENTREGADO",Y57)))</formula>
    </cfRule>
  </conditionalFormatting>
  <conditionalFormatting sqref="AA57">
    <cfRule type="containsText" dxfId="2014" priority="2842" operator="containsText" text="ENTREGADO">
      <formula>NOT(ISERROR(SEARCH("ENTREGADO",AA57)))</formula>
    </cfRule>
    <cfRule type="containsText" dxfId="2013" priority="2843" operator="containsText" text="ENTREGADO">
      <formula>NOT(ISERROR(SEARCH("ENTREGADO",#REF!)))</formula>
    </cfRule>
    <cfRule type="containsText" dxfId="2012" priority="2846" operator="containsText" text="PENDIENTE">
      <formula>NOT(ISERROR(SEARCH("PENDIENTE",AA57)))</formula>
    </cfRule>
    <cfRule type="containsText" dxfId="2011" priority="2847" operator="containsText" text="ENTREGADO">
      <formula>NOT(ISERROR(SEARCH("ENTREGADO",AA57)))</formula>
    </cfRule>
    <cfRule type="containsText" dxfId="2010" priority="2848" operator="containsText" text="ENTREGADO">
      <formula>NOT(ISERROR(SEARCH("ENTREGADO",AA57)))</formula>
    </cfRule>
    <cfRule type="containsText" dxfId="2009" priority="2849" operator="containsText" text="PENDIENTE">
      <formula>NOT(ISERROR(SEARCH("PENDIENTE",AA57)))</formula>
    </cfRule>
    <cfRule type="containsText" dxfId="2008" priority="2850" operator="containsText" text="ENTREGADO">
      <formula>NOT(ISERROR(SEARCH("ENTREGADO",AA57)))</formula>
    </cfRule>
    <cfRule type="containsText" dxfId="2007" priority="2851" operator="containsText" text="PENDIENTE">
      <formula>NOT(ISERROR(SEARCH("PENDIENTE",#REF!)))</formula>
    </cfRule>
    <cfRule type="containsText" dxfId="2006" priority="2853" operator="containsText" text="ENTREGADO">
      <formula>NOT(ISERROR(SEARCH("ENTREGADO",#REF!)))</formula>
    </cfRule>
    <cfRule type="containsText" dxfId="2005" priority="2854" operator="containsText" text="PENDIENTE">
      <formula>NOT(ISERROR(SEARCH("PENDIENTE",#REF!)))</formula>
    </cfRule>
    <cfRule type="containsText" dxfId="2004" priority="2855" operator="containsText" text="ENTREGADO">
      <formula>NOT(ISERROR(SEARCH("ENTREGADO",#REF!)))</formula>
    </cfRule>
    <cfRule type="containsText" dxfId="2003" priority="2856" operator="containsText" text="PENDIENTE">
      <formula>NOT(ISERROR(SEARCH("PENDIENTE",#REF!)))</formula>
    </cfRule>
    <cfRule type="containsText" dxfId="2002" priority="2857" operator="containsText" text="ENTREGADO">
      <formula>NOT(ISERROR(SEARCH("ENTREGADO",#REF!)))</formula>
    </cfRule>
    <cfRule type="containsText" dxfId="2001" priority="2858" operator="containsText" text="ENTREGADO">
      <formula>NOT(ISERROR(SEARCH("ENTREGADO",#REF!)))</formula>
    </cfRule>
    <cfRule type="containsText" dxfId="2000" priority="2859" operator="containsText" text="ENTREGADO">
      <formula>NOT(ISERROR(SEARCH("ENTREGADO",AA57)))</formula>
    </cfRule>
    <cfRule type="containsText" dxfId="1999" priority="2860" operator="containsText" text="PENDIENTE">
      <formula>NOT(ISERROR(SEARCH("PENDIENTE",AA57)))</formula>
    </cfRule>
    <cfRule type="containsText" dxfId="1998" priority="2861" operator="containsText" text="ENTREGADO">
      <formula>NOT(ISERROR(SEARCH("ENTREGADO",AA57)))</formula>
    </cfRule>
    <cfRule type="containsText" dxfId="1997" priority="2862" operator="containsText" text="PENDIENTE">
      <formula>NOT(ISERROR(SEARCH("PENDIENTE",AA57)))</formula>
    </cfRule>
    <cfRule type="containsText" dxfId="1996" priority="2863" operator="containsText" text="ENTREGADO">
      <formula>NOT(ISERROR(SEARCH("ENTREGADO",AA57)))</formula>
    </cfRule>
  </conditionalFormatting>
  <conditionalFormatting sqref="AD57:AG57">
    <cfRule type="containsText" dxfId="1995" priority="2806" operator="containsText" text="PRIORIDAD">
      <formula>NOT(ISERROR(SEARCH("PRIORIDAD",AD57)))</formula>
    </cfRule>
  </conditionalFormatting>
  <conditionalFormatting sqref="AD57:AG57 AI57:AL57 AN57:AO57 T57 V57:X57 AR57:XFD57 A57">
    <cfRule type="containsText" dxfId="1994" priority="2913" operator="containsText" text="ENTREGADO">
      <formula>NOT(ISERROR(SEARCH("ENTREGADO",A57)))</formula>
    </cfRule>
  </conditionalFormatting>
  <conditionalFormatting sqref="AH57">
    <cfRule type="containsText" dxfId="1993" priority="2831" operator="containsText" text="PENDIENTE">
      <formula>NOT(ISERROR(SEARCH("PENDIENTE",#REF!)))</formula>
    </cfRule>
    <cfRule type="containsText" dxfId="1992" priority="2832" operator="containsText" text="ENTREGADO">
      <formula>NOT(ISERROR(SEARCH("ENTREGADO",AH57)))</formula>
    </cfRule>
    <cfRule type="containsText" dxfId="1991" priority="2834" operator="containsText" text="ENTREGADO">
      <formula>NOT(ISERROR(SEARCH("ENTREGADO",AH57)))</formula>
    </cfRule>
    <cfRule type="containsText" dxfId="1990" priority="2835" operator="containsText" text="ENTREGADO">
      <formula>NOT(ISERROR(SEARCH("ENTREGADO",#REF!)))</formula>
    </cfRule>
    <cfRule type="containsText" dxfId="1989" priority="2836" operator="containsText" text="ENTREGADO">
      <formula>NOT(ISERROR(SEARCH("ENTREGADO",AH57)))</formula>
    </cfRule>
    <cfRule type="containsText" dxfId="1988" priority="2837" operator="containsText" text="PENDIENTE">
      <formula>NOT(ISERROR(SEARCH("PENDIENTE",#REF!)))</formula>
    </cfRule>
    <cfRule type="containsText" dxfId="1987" priority="2838" operator="containsText" text="PENDIENTE">
      <formula>NOT(ISERROR(SEARCH("PENDIENTE",AH57)))</formula>
    </cfRule>
    <cfRule type="containsText" dxfId="1986" priority="2839" operator="containsText" text="ENTREGADO">
      <formula>NOT(ISERROR(SEARCH("ENTREGADO",AH57)))</formula>
    </cfRule>
    <cfRule type="containsText" dxfId="1985" priority="2840" operator="containsText" text="ENTREGADO">
      <formula>NOT(ISERROR(SEARCH("ENTREGADO",#REF!)))</formula>
    </cfRule>
    <cfRule type="containsText" dxfId="1984" priority="2841" operator="containsText" text="PENDIENTE">
      <formula>NOT(ISERROR(SEARCH("PENDIENTE",AH57)))</formula>
    </cfRule>
  </conditionalFormatting>
  <conditionalFormatting sqref="AH57">
    <cfRule type="containsText" dxfId="1983" priority="2807" operator="containsText" text="ENTREGADO">
      <formula>NOT(ISERROR(SEARCH("ENTREGADO",AH57)))</formula>
    </cfRule>
    <cfRule type="containsText" dxfId="1982" priority="2808" operator="containsText" text="PENDIENTE">
      <formula>NOT(ISERROR(SEARCH("PENDIENTE",AH57)))</formula>
    </cfRule>
  </conditionalFormatting>
  <conditionalFormatting sqref="AH57:AL57">
    <cfRule type="containsText" dxfId="1981" priority="2833" operator="containsText" text="PRIORIDAD">
      <formula>NOT(ISERROR(SEARCH("PRIORIDAD",AH57)))</formula>
    </cfRule>
  </conditionalFormatting>
  <conditionalFormatting sqref="AM57">
    <cfRule type="containsText" dxfId="1980" priority="2824" operator="containsText" text="ENTREGADO">
      <formula>NOT(ISERROR(SEARCH("ENTREGADO",#REF!)))</formula>
    </cfRule>
    <cfRule type="containsText" dxfId="1979" priority="2825" operator="containsText" text="PENDIENTE">
      <formula>NOT(ISERROR(SEARCH("PENDIENTE",#REF!)))</formula>
    </cfRule>
    <cfRule type="containsText" dxfId="1978" priority="2826" operator="containsText" text="ENTREGADO">
      <formula>NOT(ISERROR(SEARCH("ENTREGADO",AM57)))</formula>
    </cfRule>
    <cfRule type="containsText" dxfId="1977" priority="2827" operator="containsText" text="ENTREGADO">
      <formula>NOT(ISERROR(SEARCH("ENTREGADO",AM57)))</formula>
    </cfRule>
    <cfRule type="containsText" dxfId="1976" priority="2828" operator="containsText" text="PENDIENTE">
      <formula>NOT(ISERROR(SEARCH("PENDIENTE",AM57)))</formula>
    </cfRule>
    <cfRule type="containsText" dxfId="1975" priority="2829" operator="containsText" text="PRIORIDAD">
      <formula>NOT(ISERROR(SEARCH("PRIORIDAD",AM57)))</formula>
    </cfRule>
    <cfRule type="containsText" dxfId="1974" priority="2830" operator="containsText" text="ENTREGADO">
      <formula>NOT(ISERROR(SEARCH("ENTREGADO",AM57)))</formula>
    </cfRule>
  </conditionalFormatting>
  <conditionalFormatting sqref="AN57:AO57">
    <cfRule type="containsText" dxfId="1973" priority="2805" operator="containsText" text="PRIORIDAD">
      <formula>NOT(ISERROR(SEARCH("PRIORIDAD",AN57)))</formula>
    </cfRule>
  </conditionalFormatting>
  <conditionalFormatting sqref="F57:H57 J57:N57">
    <cfRule type="containsText" dxfId="1972" priority="2940" operator="containsText" text="PENDIENTE">
      <formula>NOT(ISERROR(SEARCH("PENDIENTE",F57)))</formula>
    </cfRule>
  </conditionalFormatting>
  <conditionalFormatting sqref="AP57:AQ57">
    <cfRule type="containsText" dxfId="1971" priority="2817" operator="containsText" text="ENTREGADO">
      <formula>NOT(ISERROR(SEARCH("ENTREGADO",#REF!)))</formula>
    </cfRule>
    <cfRule type="containsText" dxfId="1970" priority="2818" operator="containsText" text="PENDIENTE">
      <formula>NOT(ISERROR(SEARCH("PENDIENTE",#REF!)))</formula>
    </cfRule>
    <cfRule type="containsText" dxfId="1969" priority="2819" operator="containsText" text="ENTREGADO">
      <formula>NOT(ISERROR(SEARCH("ENTREGADO",AP57)))</formula>
    </cfRule>
    <cfRule type="containsText" dxfId="1968" priority="2820" operator="containsText" text="ENTREGADO">
      <formula>NOT(ISERROR(SEARCH("ENTREGADO",AP57)))</formula>
    </cfRule>
    <cfRule type="containsText" dxfId="1967" priority="2821" operator="containsText" text="PENDIENTE">
      <formula>NOT(ISERROR(SEARCH("PENDIENTE",AP57)))</formula>
    </cfRule>
    <cfRule type="containsText" dxfId="1966" priority="2823" operator="containsText" text="ENTREGADO">
      <formula>NOT(ISERROR(SEARCH("ENTREGADO",AP57)))</formula>
    </cfRule>
  </conditionalFormatting>
  <conditionalFormatting sqref="AP57:AQ57">
    <cfRule type="containsText" dxfId="1965" priority="2822" operator="containsText" text="PRIORIDAD">
      <formula>NOT(ISERROR(SEARCH("PRIORIDAD",AP57)))</formula>
    </cfRule>
  </conditionalFormatting>
  <conditionalFormatting sqref="AR57:BA57 T57 V57:X57">
    <cfRule type="containsText" dxfId="1964" priority="2871" operator="containsText" text="PRIORIDAD">
      <formula>NOT(ISERROR(SEARCH("PRIORIDAD",T57)))</formula>
    </cfRule>
  </conditionalFormatting>
  <conditionalFormatting sqref="AR57:BA57 BC57 BH57:XFD57 AI57:AL57 AN57:AO57 AD57:AG57">
    <cfRule type="containsText" dxfId="1963" priority="2904" operator="containsText" text="ENTREGADO">
      <formula>NOT(ISERROR(SEARCH("ENTREGADO",AD57)))</formula>
    </cfRule>
  </conditionalFormatting>
  <conditionalFormatting sqref="BB57">
    <cfRule type="containsText" dxfId="1962" priority="2914" operator="containsText" text="ENTREGADO">
      <formula>NOT(ISERROR(SEARCH("ENTREGADO",BB57)))</formula>
    </cfRule>
    <cfRule type="containsText" dxfId="1961" priority="2915" operator="containsText" text="ENTREGADO">
      <formula>NOT(ISERROR(SEARCH("ENTREGADO",#REF!)))</formula>
    </cfRule>
    <cfRule type="containsText" dxfId="1960" priority="2916" operator="containsText" text="ENTREGADO">
      <formula>NOT(ISERROR(SEARCH("ENTREGADO",BB57)))</formula>
    </cfRule>
    <cfRule type="containsText" dxfId="1959" priority="2917" operator="containsText" text="ENTREGADO">
      <formula>NOT(ISERROR(SEARCH("ENTREGADO",BB57)))</formula>
    </cfRule>
    <cfRule type="containsText" dxfId="1958" priority="2918" operator="containsText" text="PENDIENTE">
      <formula>NOT(ISERROR(SEARCH("PENDIENTE",#REF!)))</formula>
    </cfRule>
    <cfRule type="containsText" dxfId="1957" priority="2919" operator="containsText" text="PENDIENTE">
      <formula>NOT(ISERROR(SEARCH("PENDIENTE",BB57)))</formula>
    </cfRule>
    <cfRule type="containsText" dxfId="1956" priority="2920" operator="containsText" text="ENTREGADO">
      <formula>NOT(ISERROR(SEARCH("ENTREGADO",#REF!)))</formula>
    </cfRule>
    <cfRule type="containsText" dxfId="1955" priority="2921" operator="containsText" text="PRIORIDAD">
      <formula>NOT(ISERROR(SEARCH("PRIORIDAD",BB57)))</formula>
    </cfRule>
    <cfRule type="containsText" dxfId="1954" priority="2922" operator="containsText" text="ENTREGADO">
      <formula>NOT(ISERROR(SEARCH("ENTREGADO",BB57)))</formula>
    </cfRule>
    <cfRule type="containsText" dxfId="1953" priority="2924" operator="containsText" text="PENDIENTE">
      <formula>NOT(ISERROR(SEARCH("PENDIENTE",BB57)))</formula>
    </cfRule>
  </conditionalFormatting>
  <conditionalFormatting sqref="BB57">
    <cfRule type="containsText" dxfId="1952" priority="2923" operator="containsText" text="ENTREGADO">
      <formula>NOT(ISERROR(SEARCH("ENTREGADO",BB57)))</formula>
    </cfRule>
  </conditionalFormatting>
  <conditionalFormatting sqref="BC57">
    <cfRule type="containsText" dxfId="1951" priority="2870" operator="containsText" text="PRIORIDAD">
      <formula>NOT(ISERROR(SEARCH("PRIORIDAD",BC57)))</formula>
    </cfRule>
  </conditionalFormatting>
  <conditionalFormatting sqref="BD57:BG57">
    <cfRule type="containsText" dxfId="1950" priority="2929" operator="containsText" text="ENTREGADO">
      <formula>NOT(ISERROR(SEARCH("ENTREGADO",BD57)))</formula>
    </cfRule>
    <cfRule type="containsText" dxfId="1949" priority="2930" operator="containsText" text="ENTREGADO">
      <formula>NOT(ISERROR(SEARCH("ENTREGADO",#REF!)))</formula>
    </cfRule>
    <cfRule type="containsText" dxfId="1948" priority="2931" operator="containsText" text="PENDIENTE">
      <formula>NOT(ISERROR(SEARCH("PENDIENTE",#REF!)))</formula>
    </cfRule>
    <cfRule type="containsText" dxfId="1947" priority="2932" operator="containsText" text="PENDIENTE">
      <formula>NOT(ISERROR(SEARCH("PENDIENTE",BD57)))</formula>
    </cfRule>
    <cfRule type="containsText" dxfId="1946" priority="2933" operator="containsText" text="PRIORIDAD">
      <formula>NOT(ISERROR(SEARCH("PRIORIDAD",BD57)))</formula>
    </cfRule>
  </conditionalFormatting>
  <conditionalFormatting sqref="BD57:BG57">
    <cfRule type="containsText" dxfId="1945" priority="2934" operator="containsText" text="ENTREGADO">
      <formula>NOT(ISERROR(SEARCH("ENTREGADO",BD57)))</formula>
    </cfRule>
  </conditionalFormatting>
  <conditionalFormatting sqref="BH57:XFD57">
    <cfRule type="containsText" dxfId="1944" priority="2869" operator="containsText" text="PRIORIDAD">
      <formula>NOT(ISERROR(SEARCH("PRIORIDAD",BH57)))</formula>
    </cfRule>
  </conditionalFormatting>
  <conditionalFormatting sqref="C58:D58 F58:H58 J58:N58">
    <cfRule type="containsText" dxfId="1943" priority="2799" operator="containsText" text="PENDIENTE">
      <formula>NOT(ISERROR(SEARCH("PENDIENTE",#REF!)))</formula>
    </cfRule>
  </conditionalFormatting>
  <conditionalFormatting sqref="C58:D58">
    <cfRule type="containsText" dxfId="1942" priority="2798" operator="containsText" text="ENTREGADO">
      <formula>NOT(ISERROR(SEARCH("ENTREGADO",C58)))</formula>
    </cfRule>
  </conditionalFormatting>
  <conditionalFormatting sqref="F58:H58 C58:D58 J58:N58">
    <cfRule type="containsText" dxfId="1941" priority="2796" operator="containsText" text="ENTREGADO">
      <formula>NOT(ISERROR(SEARCH("ENTREGADO",#REF!)))</formula>
    </cfRule>
  </conditionalFormatting>
  <conditionalFormatting sqref="A58">
    <cfRule type="containsText" dxfId="1940" priority="2763" operator="containsText" text="PRIORIDAD">
      <formula>NOT(ISERROR(SEARCH("PRIORIDAD",A58)))</formula>
    </cfRule>
    <cfRule type="containsText" dxfId="1939" priority="2764" operator="containsText" text="ENTREGADO">
      <formula>NOT(ISERROR(SEARCH("ENTREGADO",A58)))</formula>
    </cfRule>
    <cfRule type="containsText" dxfId="1938" priority="2767" operator="containsText" text="PENDIENTE">
      <formula>NOT(ISERROR(SEARCH("PENDIENTE",A58)))</formula>
    </cfRule>
    <cfRule type="containsText" dxfId="1937" priority="2768" operator="containsText" text="ENTREGADO">
      <formula>NOT(ISERROR(SEARCH("ENTREGADO",A58)))</formula>
    </cfRule>
    <cfRule type="containsText" dxfId="1936" priority="2770" operator="containsText" text="ENTREGADO">
      <formula>NOT(ISERROR(SEARCH("ENTREGADO",A58)))</formula>
    </cfRule>
  </conditionalFormatting>
  <conditionalFormatting sqref="A58">
    <cfRule type="containsText" dxfId="1935" priority="2769" operator="containsText" text="ENTREGADO">
      <formula>NOT(ISERROR(SEARCH("ENTREGADO",#REF!)))</formula>
    </cfRule>
  </conditionalFormatting>
  <conditionalFormatting sqref="F58:H58 J58:N58">
    <cfRule type="containsText" dxfId="1934" priority="2802" operator="containsText" text="ENTREGADO">
      <formula>NOT(ISERROR(SEARCH("ENTREGADO",F58)))</formula>
    </cfRule>
  </conditionalFormatting>
  <conditionalFormatting sqref="B58">
    <cfRule type="containsText" dxfId="1933" priority="2664" operator="containsText" text="PRIORIDAD">
      <formula>NOT(ISERROR(SEARCH("PRIORIDAD",B58)))</formula>
    </cfRule>
    <cfRule type="containsText" dxfId="1932" priority="2665" operator="containsText" text="PENDIENTE">
      <formula>NOT(ISERROR(SEARCH("PENDIENTE",B58)))</formula>
    </cfRule>
  </conditionalFormatting>
  <conditionalFormatting sqref="B58">
    <cfRule type="containsText" dxfId="1931" priority="2676" operator="containsText" text="ENTREGADO">
      <formula>NOT(ISERROR(SEARCH("ENTREGADO",B58)))</formula>
    </cfRule>
    <cfRule type="containsText" dxfId="1930" priority="2677" operator="containsText" text="ENTREGADO">
      <formula>NOT(ISERROR(SEARCH("ENTREGADO",B58)))</formula>
    </cfRule>
  </conditionalFormatting>
  <conditionalFormatting sqref="F58:H58 J58:N58">
    <cfRule type="containsText" dxfId="1929" priority="2800" operator="containsText" text="ENTREGADO">
      <formula>NOT(ISERROR(SEARCH("ENTREGADO",F58)))</formula>
    </cfRule>
  </conditionalFormatting>
  <conditionalFormatting sqref="C58:D58">
    <cfRule type="containsText" dxfId="1928" priority="2736" operator="containsText" text="PRIORIDAD">
      <formula>NOT(ISERROR(SEARCH("PRIORIDAD",C58)))</formula>
    </cfRule>
  </conditionalFormatting>
  <conditionalFormatting sqref="C58:E58">
    <cfRule type="containsText" dxfId="1927" priority="2747" operator="containsText" text="PENDIENTE">
      <formula>NOT(ISERROR(SEARCH("PENDIENTE",C58)))</formula>
    </cfRule>
    <cfRule type="containsText" dxfId="1926" priority="2749" operator="containsText" text="ENTREGADO">
      <formula>NOT(ISERROR(SEARCH("ENTREGADO",C58)))</formula>
    </cfRule>
  </conditionalFormatting>
  <conditionalFormatting sqref="C58:D58 F58:H58 J58:N58">
    <cfRule type="containsText" dxfId="1925" priority="2797" operator="containsText" text="ENTREGADO">
      <formula>NOT(ISERROR(SEARCH("ENTREGADO",C58)))</formula>
    </cfRule>
  </conditionalFormatting>
  <conditionalFormatting sqref="E58">
    <cfRule type="containsText" dxfId="1924" priority="2742" operator="containsText" text="PENDIENTE">
      <formula>NOT(ISERROR(SEARCH("PENDIENTE",#REF!)))</formula>
    </cfRule>
  </conditionalFormatting>
  <conditionalFormatting sqref="E58">
    <cfRule type="containsText" dxfId="1923" priority="2743" operator="containsText" text="ENTREGADO">
      <formula>NOT(ISERROR(SEARCH("ENTREGADO",#REF!)))</formula>
    </cfRule>
    <cfRule type="containsText" dxfId="1922" priority="2744" operator="containsText" text="PENDIENTE">
      <formula>NOT(ISERROR(SEARCH("PENDIENTE",E58)))</formula>
    </cfRule>
    <cfRule type="containsText" dxfId="1921" priority="2745" operator="containsText" text="ENTREGADO">
      <formula>NOT(ISERROR(SEARCH("ENTREGADO",E58)))</formula>
    </cfRule>
    <cfRule type="containsText" dxfId="1920" priority="2746" operator="containsText" text="ENTREGADO">
      <formula>NOT(ISERROR(SEARCH("ENTREGADO",E58)))</formula>
    </cfRule>
    <cfRule type="containsText" dxfId="1919" priority="2748" operator="containsText" text="PRIORIDAD">
      <formula>NOT(ISERROR(SEARCH("PRIORIDAD",E58)))</formula>
    </cfRule>
  </conditionalFormatting>
  <conditionalFormatting sqref="F58:H58 J58:N58">
    <cfRule type="containsText" dxfId="1918" priority="2734" operator="containsText" text="PRIORIDAD">
      <formula>NOT(ISERROR(SEARCH("PRIORIDAD",F58)))</formula>
    </cfRule>
  </conditionalFormatting>
  <conditionalFormatting sqref="I58">
    <cfRule type="containsText" dxfId="1917" priority="2674" operator="containsText" text="PRIORIDAD">
      <formula>NOT(ISERROR(SEARCH("PRIORIDAD",I58)))</formula>
    </cfRule>
  </conditionalFormatting>
  <conditionalFormatting sqref="I58">
    <cfRule type="containsText" dxfId="1916" priority="2671" operator="containsText" text="ENTREGADO">
      <formula>NOT(ISERROR(SEARCH("ENTREGADO",I58)))</formula>
    </cfRule>
  </conditionalFormatting>
  <conditionalFormatting sqref="I58">
    <cfRule type="containsText" dxfId="1915" priority="2670" operator="containsText" text="ENTREGADO">
      <formula>NOT(ISERROR(SEARCH("ENTREGADO",#REF!)))</formula>
    </cfRule>
    <cfRule type="containsText" dxfId="1914" priority="2672" operator="containsText" text="PENDIENTE">
      <formula>NOT(ISERROR(SEARCH("PENDIENTE",#REF!)))</formula>
    </cfRule>
    <cfRule type="containsText" dxfId="1913" priority="2673" operator="containsText" text="PENDIENTE">
      <formula>NOT(ISERROR(SEARCH("PENDIENTE",I58)))</formula>
    </cfRule>
    <cfRule type="containsText" dxfId="1912" priority="2675" operator="containsText" text="ENTREGADO">
      <formula>NOT(ISERROR(SEARCH("ENTREGADO",I58)))</formula>
    </cfRule>
  </conditionalFormatting>
  <conditionalFormatting sqref="O58">
    <cfRule type="containsText" dxfId="1911" priority="2733" operator="containsText" text="ENTREGADO">
      <formula>NOT(ISERROR(SEARCH("ENTREGADO",O58)))</formula>
    </cfRule>
  </conditionalFormatting>
  <conditionalFormatting sqref="O58">
    <cfRule type="containsText" dxfId="1910" priority="2786" operator="containsText" text="ENTREGADO">
      <formula>NOT(ISERROR(SEARCH("ENTREGADO",O58)))</formula>
    </cfRule>
    <cfRule type="containsText" dxfId="1909" priority="2787" operator="containsText" text="PENDIENTE">
      <formula>NOT(ISERROR(SEARCH("PENDIENTE",O58)))</formula>
    </cfRule>
    <cfRule type="containsText" dxfId="1908" priority="2788" operator="containsText" text="PRIORIDAD">
      <formula>NOT(ISERROR(SEARCH("PRIORIDAD",O58)))</formula>
    </cfRule>
    <cfRule type="containsText" dxfId="1907" priority="2789" operator="containsText" text="ENTREGADO">
      <formula>NOT(ISERROR(SEARCH("ENTREGADO",O58)))</formula>
    </cfRule>
  </conditionalFormatting>
  <conditionalFormatting sqref="O58:P58">
    <cfRule type="containsText" dxfId="1906" priority="2759" operator="containsText" text="PENDIENTE">
      <formula>NOT(ISERROR(SEARCH("PENDIENTE",O58)))</formula>
    </cfRule>
  </conditionalFormatting>
  <conditionalFormatting sqref="P58">
    <cfRule type="containsText" dxfId="1905" priority="2757" operator="containsText" text="PRIORIDAD">
      <formula>NOT(ISERROR(SEARCH("PRIORIDAD",P58)))</formula>
    </cfRule>
    <cfRule type="containsText" dxfId="1904" priority="2762" operator="containsText" text="ENTREGADO">
      <formula>NOT(ISERROR(SEARCH("ENTREGADO",P58)))</formula>
    </cfRule>
  </conditionalFormatting>
  <conditionalFormatting sqref="P58">
    <cfRule type="containsText" dxfId="1903" priority="2758" operator="containsText" text="ENTREGADO">
      <formula>NOT(ISERROR(SEARCH("ENTREGADO",P58)))</formula>
    </cfRule>
    <cfRule type="containsText" dxfId="1902" priority="2760" operator="containsText" text="ENTREGADO">
      <formula>NOT(ISERROR(SEARCH("ENTREGADO",P58)))</formula>
    </cfRule>
    <cfRule type="containsText" dxfId="1901" priority="2761" operator="containsText" text="ENTREGADO">
      <formula>NOT(ISERROR(SEARCH("ENTREGADO",P58)))</formula>
    </cfRule>
  </conditionalFormatting>
  <conditionalFormatting sqref="Q58">
    <cfRule type="containsText" dxfId="1900" priority="2735" operator="containsText" text="PRIORIDAD">
      <formula>NOT(ISERROR(SEARCH("PRIORIDAD",Q58)))</formula>
    </cfRule>
  </conditionalFormatting>
  <conditionalFormatting sqref="Q58:R58">
    <cfRule type="containsText" dxfId="1899" priority="2737" operator="containsText" text="ENTREGADO">
      <formula>NOT(ISERROR(SEARCH("ENTREGADO",Q58)))</formula>
    </cfRule>
    <cfRule type="containsText" dxfId="1898" priority="2738" operator="containsText" text="PENDIENTE">
      <formula>NOT(ISERROR(SEARCH("PENDIENTE",Q58)))</formula>
    </cfRule>
  </conditionalFormatting>
  <conditionalFormatting sqref="R58">
    <cfRule type="containsText" dxfId="1897" priority="2729" operator="containsText" text="PRIORIDAD">
      <formula>NOT(ISERROR(SEARCH("PRIORIDAD",R58)))</formula>
    </cfRule>
  </conditionalFormatting>
  <conditionalFormatting sqref="R58">
    <cfRule type="containsText" dxfId="1896" priority="2741" operator="containsText" text="ENTREGADO">
      <formula>NOT(ISERROR(SEARCH("ENTREGADO",R58)))</formula>
    </cfRule>
  </conditionalFormatting>
  <conditionalFormatting sqref="R58">
    <cfRule type="containsText" dxfId="1895" priority="2739" operator="containsText" text="ENTREGADO">
      <formula>NOT(ISERROR(SEARCH("ENTREGADO",R58)))</formula>
    </cfRule>
  </conditionalFormatting>
  <conditionalFormatting sqref="R58">
    <cfRule type="containsText" dxfId="1894" priority="2740" operator="containsText" text="ENTREGADO">
      <formula>NOT(ISERROR(SEARCH("ENTREGADO",R58)))</formula>
    </cfRule>
  </conditionalFormatting>
  <conditionalFormatting sqref="T58 V58:X58 AD58:AG58 AI58:AL58 AN58:AO58 AR58:BA58 BC58 BH58:XFD58 A58">
    <cfRule type="containsText" dxfId="1893" priority="2773" operator="containsText" text="PENDIENTE">
      <formula>NOT(ISERROR(SEARCH("PENDIENTE",A58)))</formula>
    </cfRule>
  </conditionalFormatting>
  <conditionalFormatting sqref="T58 V58:X58 AD58:AG58 AI58:AL58 AN58:AO58 AR58:BA58 BC58 BH58:XFD58">
    <cfRule type="containsText" dxfId="1892" priority="2771" operator="containsText" text="ENTREGADO">
      <formula>NOT(ISERROR(SEARCH("ENTREGADO",T58)))</formula>
    </cfRule>
  </conditionalFormatting>
  <conditionalFormatting sqref="T58 V58:X58 AD58:AG58 BC58 BH58:XFD58 A58 AI58:AL58 AN58:AO58 AR58:BA58">
    <cfRule type="containsText" dxfId="1891" priority="2772" operator="containsText" text="PENDIENTE">
      <formula>NOT(ISERROR(SEARCH("PENDIENTE",#REF!)))</formula>
    </cfRule>
  </conditionalFormatting>
  <conditionalFormatting sqref="T58 V58:X58 AD58:AG58 BC58 BH58:XFD58 AI58:AL58 AN58:AO58 AR58:BA58">
    <cfRule type="containsText" dxfId="1890" priority="2766" operator="containsText" text="ENTREGADO">
      <formula>NOT(ISERROR(SEARCH("ENTREGADO",#REF!)))</formula>
    </cfRule>
  </conditionalFormatting>
  <conditionalFormatting sqref="T58:X58">
    <cfRule type="containsText" dxfId="1889" priority="2756" operator="containsText" text="ENTREGADO">
      <formula>NOT(ISERROR(SEARCH("ENTREGADO",T58)))</formula>
    </cfRule>
  </conditionalFormatting>
  <conditionalFormatting sqref="U58">
    <cfRule type="containsText" dxfId="1888" priority="2750" operator="containsText" text="ENTREGADO">
      <formula>NOT(ISERROR(SEARCH("ENTREGADO",U58)))</formula>
    </cfRule>
    <cfRule type="containsText" dxfId="1887" priority="2751" operator="containsText" text="ENTREGADO">
      <formula>NOT(ISERROR(SEARCH("ENTREGADO",U58)))</formula>
    </cfRule>
    <cfRule type="containsText" dxfId="1886" priority="2752" operator="containsText" text="ENTREGADO">
      <formula>NOT(ISERROR(SEARCH("ENTREGADO",#REF!)))</formula>
    </cfRule>
    <cfRule type="containsText" dxfId="1885" priority="2753" operator="containsText" text="PENDIENTE">
      <formula>NOT(ISERROR(SEARCH("PENDIENTE",#REF!)))</formula>
    </cfRule>
    <cfRule type="containsText" dxfId="1884" priority="2754" operator="containsText" text="PENDIENTE">
      <formula>NOT(ISERROR(SEARCH("PENDIENTE",U58)))</formula>
    </cfRule>
    <cfRule type="containsText" dxfId="1883" priority="2755" operator="containsText" text="PRIORIDAD">
      <formula>NOT(ISERROR(SEARCH("PRIORIDAD",U58)))</formula>
    </cfRule>
  </conditionalFormatting>
  <conditionalFormatting sqref="Y58:Z58 AB58:AC58">
    <cfRule type="containsText" dxfId="1882" priority="2705" operator="containsText" text="ENTREGADO">
      <formula>NOT(ISERROR(SEARCH("ENTREGADO",Y58)))</formula>
    </cfRule>
    <cfRule type="containsText" dxfId="1881" priority="2713" operator="containsText" text="ENTREGADO">
      <formula>NOT(ISERROR(SEARCH("ENTREGADO",#REF!)))</formula>
    </cfRule>
  </conditionalFormatting>
  <conditionalFormatting sqref="Y58:AC58">
    <cfRule type="containsText" dxfId="1880" priority="2706" operator="containsText" text="ENTREGADO">
      <formula>NOT(ISERROR(SEARCH("ENTREGADO",Y58)))</formula>
    </cfRule>
    <cfRule type="containsText" dxfId="1879" priority="2725" operator="containsText" text="PENDIENTE">
      <formula>NOT(ISERROR(SEARCH("PENDIENTE",#REF!)))</formula>
    </cfRule>
    <cfRule type="containsText" dxfId="1878" priority="2726" operator="containsText" text="PENDIENTE">
      <formula>NOT(ISERROR(SEARCH("PENDIENTE",Y58)))</formula>
    </cfRule>
    <cfRule type="containsText" dxfId="1877" priority="2727" operator="containsText" text="PRIORIDAD">
      <formula>NOT(ISERROR(SEARCH("PRIORIDAD",Y58)))</formula>
    </cfRule>
    <cfRule type="containsText" dxfId="1876" priority="2728" operator="containsText" text="ENTREGADO">
      <formula>NOT(ISERROR(SEARCH("ENTREGADO",Y58)))</formula>
    </cfRule>
  </conditionalFormatting>
  <conditionalFormatting sqref="AA58">
    <cfRule type="containsText" dxfId="1875" priority="2703" operator="containsText" text="ENTREGADO">
      <formula>NOT(ISERROR(SEARCH("ENTREGADO",AA58)))</formula>
    </cfRule>
    <cfRule type="containsText" dxfId="1874" priority="2704" operator="containsText" text="ENTREGADO">
      <formula>NOT(ISERROR(SEARCH("ENTREGADO",#REF!)))</formula>
    </cfRule>
    <cfRule type="containsText" dxfId="1873" priority="2707" operator="containsText" text="PENDIENTE">
      <formula>NOT(ISERROR(SEARCH("PENDIENTE",AA58)))</formula>
    </cfRule>
    <cfRule type="containsText" dxfId="1872" priority="2708" operator="containsText" text="ENTREGADO">
      <formula>NOT(ISERROR(SEARCH("ENTREGADO",AA58)))</formula>
    </cfRule>
    <cfRule type="containsText" dxfId="1871" priority="2709" operator="containsText" text="ENTREGADO">
      <formula>NOT(ISERROR(SEARCH("ENTREGADO",AA58)))</formula>
    </cfRule>
    <cfRule type="containsText" dxfId="1870" priority="2710" operator="containsText" text="PENDIENTE">
      <formula>NOT(ISERROR(SEARCH("PENDIENTE",AA58)))</formula>
    </cfRule>
    <cfRule type="containsText" dxfId="1869" priority="2711" operator="containsText" text="ENTREGADO">
      <formula>NOT(ISERROR(SEARCH("ENTREGADO",AA58)))</formula>
    </cfRule>
    <cfRule type="containsText" dxfId="1868" priority="2712" operator="containsText" text="PENDIENTE">
      <formula>NOT(ISERROR(SEARCH("PENDIENTE",#REF!)))</formula>
    </cfRule>
    <cfRule type="containsText" dxfId="1867" priority="2714" operator="containsText" text="ENTREGADO">
      <formula>NOT(ISERROR(SEARCH("ENTREGADO",#REF!)))</formula>
    </cfRule>
    <cfRule type="containsText" dxfId="1866" priority="2715" operator="containsText" text="PENDIENTE">
      <formula>NOT(ISERROR(SEARCH("PENDIENTE",#REF!)))</formula>
    </cfRule>
    <cfRule type="containsText" dxfId="1865" priority="2716" operator="containsText" text="ENTREGADO">
      <formula>NOT(ISERROR(SEARCH("ENTREGADO",#REF!)))</formula>
    </cfRule>
    <cfRule type="containsText" dxfId="1864" priority="2717" operator="containsText" text="PENDIENTE">
      <formula>NOT(ISERROR(SEARCH("PENDIENTE",#REF!)))</formula>
    </cfRule>
    <cfRule type="containsText" dxfId="1863" priority="2718" operator="containsText" text="ENTREGADO">
      <formula>NOT(ISERROR(SEARCH("ENTREGADO",#REF!)))</formula>
    </cfRule>
    <cfRule type="containsText" dxfId="1862" priority="2719" operator="containsText" text="ENTREGADO">
      <formula>NOT(ISERROR(SEARCH("ENTREGADO",#REF!)))</formula>
    </cfRule>
    <cfRule type="containsText" dxfId="1861" priority="2720" operator="containsText" text="ENTREGADO">
      <formula>NOT(ISERROR(SEARCH("ENTREGADO",AA58)))</formula>
    </cfRule>
    <cfRule type="containsText" dxfId="1860" priority="2721" operator="containsText" text="PENDIENTE">
      <formula>NOT(ISERROR(SEARCH("PENDIENTE",AA58)))</formula>
    </cfRule>
    <cfRule type="containsText" dxfId="1859" priority="2722" operator="containsText" text="ENTREGADO">
      <formula>NOT(ISERROR(SEARCH("ENTREGADO",AA58)))</formula>
    </cfRule>
    <cfRule type="containsText" dxfId="1858" priority="2723" operator="containsText" text="PENDIENTE">
      <formula>NOT(ISERROR(SEARCH("PENDIENTE",AA58)))</formula>
    </cfRule>
    <cfRule type="containsText" dxfId="1857" priority="2724" operator="containsText" text="ENTREGADO">
      <formula>NOT(ISERROR(SEARCH("ENTREGADO",AA58)))</formula>
    </cfRule>
  </conditionalFormatting>
  <conditionalFormatting sqref="AD58:AG58">
    <cfRule type="containsText" dxfId="1856" priority="2667" operator="containsText" text="PRIORIDAD">
      <formula>NOT(ISERROR(SEARCH("PRIORIDAD",AD58)))</formula>
    </cfRule>
  </conditionalFormatting>
  <conditionalFormatting sqref="AD58:AG58 AI58:AL58 AN58:AO58 T58 V58:X58 AR58:XFD58 A58">
    <cfRule type="containsText" dxfId="1855" priority="2774" operator="containsText" text="ENTREGADO">
      <formula>NOT(ISERROR(SEARCH("ENTREGADO",A58)))</formula>
    </cfRule>
  </conditionalFormatting>
  <conditionalFormatting sqref="AH58">
    <cfRule type="containsText" dxfId="1854" priority="2692" operator="containsText" text="PENDIENTE">
      <formula>NOT(ISERROR(SEARCH("PENDIENTE",#REF!)))</formula>
    </cfRule>
    <cfRule type="containsText" dxfId="1853" priority="2693" operator="containsText" text="ENTREGADO">
      <formula>NOT(ISERROR(SEARCH("ENTREGADO",AH58)))</formula>
    </cfRule>
    <cfRule type="containsText" dxfId="1852" priority="2695" operator="containsText" text="ENTREGADO">
      <formula>NOT(ISERROR(SEARCH("ENTREGADO",AH58)))</formula>
    </cfRule>
    <cfRule type="containsText" dxfId="1851" priority="2696" operator="containsText" text="ENTREGADO">
      <formula>NOT(ISERROR(SEARCH("ENTREGADO",#REF!)))</formula>
    </cfRule>
    <cfRule type="containsText" dxfId="1850" priority="2697" operator="containsText" text="ENTREGADO">
      <formula>NOT(ISERROR(SEARCH("ENTREGADO",AH58)))</formula>
    </cfRule>
    <cfRule type="containsText" dxfId="1849" priority="2698" operator="containsText" text="PENDIENTE">
      <formula>NOT(ISERROR(SEARCH("PENDIENTE",#REF!)))</formula>
    </cfRule>
    <cfRule type="containsText" dxfId="1848" priority="2699" operator="containsText" text="PENDIENTE">
      <formula>NOT(ISERROR(SEARCH("PENDIENTE",AH58)))</formula>
    </cfRule>
    <cfRule type="containsText" dxfId="1847" priority="2700" operator="containsText" text="ENTREGADO">
      <formula>NOT(ISERROR(SEARCH("ENTREGADO",AH58)))</formula>
    </cfRule>
    <cfRule type="containsText" dxfId="1846" priority="2701" operator="containsText" text="ENTREGADO">
      <formula>NOT(ISERROR(SEARCH("ENTREGADO",#REF!)))</formula>
    </cfRule>
    <cfRule type="containsText" dxfId="1845" priority="2702" operator="containsText" text="PENDIENTE">
      <formula>NOT(ISERROR(SEARCH("PENDIENTE",AH58)))</formula>
    </cfRule>
  </conditionalFormatting>
  <conditionalFormatting sqref="AH58">
    <cfRule type="containsText" dxfId="1844" priority="2668" operator="containsText" text="ENTREGADO">
      <formula>NOT(ISERROR(SEARCH("ENTREGADO",AH58)))</formula>
    </cfRule>
    <cfRule type="containsText" dxfId="1843" priority="2669" operator="containsText" text="PENDIENTE">
      <formula>NOT(ISERROR(SEARCH("PENDIENTE",AH58)))</formula>
    </cfRule>
  </conditionalFormatting>
  <conditionalFormatting sqref="AH58:AL58">
    <cfRule type="containsText" dxfId="1842" priority="2694" operator="containsText" text="PRIORIDAD">
      <formula>NOT(ISERROR(SEARCH("PRIORIDAD",AH58)))</formula>
    </cfRule>
  </conditionalFormatting>
  <conditionalFormatting sqref="AM58">
    <cfRule type="containsText" dxfId="1841" priority="2685" operator="containsText" text="ENTREGADO">
      <formula>NOT(ISERROR(SEARCH("ENTREGADO",#REF!)))</formula>
    </cfRule>
    <cfRule type="containsText" dxfId="1840" priority="2686" operator="containsText" text="PENDIENTE">
      <formula>NOT(ISERROR(SEARCH("PENDIENTE",#REF!)))</formula>
    </cfRule>
    <cfRule type="containsText" dxfId="1839" priority="2687" operator="containsText" text="ENTREGADO">
      <formula>NOT(ISERROR(SEARCH("ENTREGADO",AM58)))</formula>
    </cfRule>
    <cfRule type="containsText" dxfId="1838" priority="2688" operator="containsText" text="ENTREGADO">
      <formula>NOT(ISERROR(SEARCH("ENTREGADO",AM58)))</formula>
    </cfRule>
    <cfRule type="containsText" dxfId="1837" priority="2689" operator="containsText" text="PENDIENTE">
      <formula>NOT(ISERROR(SEARCH("PENDIENTE",AM58)))</formula>
    </cfRule>
    <cfRule type="containsText" dxfId="1836" priority="2690" operator="containsText" text="PRIORIDAD">
      <formula>NOT(ISERROR(SEARCH("PRIORIDAD",AM58)))</formula>
    </cfRule>
    <cfRule type="containsText" dxfId="1835" priority="2691" operator="containsText" text="ENTREGADO">
      <formula>NOT(ISERROR(SEARCH("ENTREGADO",AM58)))</formula>
    </cfRule>
  </conditionalFormatting>
  <conditionalFormatting sqref="AN58:AO58">
    <cfRule type="containsText" dxfId="1834" priority="2666" operator="containsText" text="PRIORIDAD">
      <formula>NOT(ISERROR(SEARCH("PRIORIDAD",AN58)))</formula>
    </cfRule>
  </conditionalFormatting>
  <conditionalFormatting sqref="F58:H58 J58:N58">
    <cfRule type="containsText" dxfId="1833" priority="2801" operator="containsText" text="PENDIENTE">
      <formula>NOT(ISERROR(SEARCH("PENDIENTE",F58)))</formula>
    </cfRule>
  </conditionalFormatting>
  <conditionalFormatting sqref="AP58:AQ58">
    <cfRule type="containsText" dxfId="1832" priority="2678" operator="containsText" text="ENTREGADO">
      <formula>NOT(ISERROR(SEARCH("ENTREGADO",#REF!)))</formula>
    </cfRule>
    <cfRule type="containsText" dxfId="1831" priority="2679" operator="containsText" text="PENDIENTE">
      <formula>NOT(ISERROR(SEARCH("PENDIENTE",#REF!)))</formula>
    </cfRule>
    <cfRule type="containsText" dxfId="1830" priority="2680" operator="containsText" text="ENTREGADO">
      <formula>NOT(ISERROR(SEARCH("ENTREGADO",AP58)))</formula>
    </cfRule>
    <cfRule type="containsText" dxfId="1829" priority="2681" operator="containsText" text="ENTREGADO">
      <formula>NOT(ISERROR(SEARCH("ENTREGADO",AP58)))</formula>
    </cfRule>
    <cfRule type="containsText" dxfId="1828" priority="2682" operator="containsText" text="PENDIENTE">
      <formula>NOT(ISERROR(SEARCH("PENDIENTE",AP58)))</formula>
    </cfRule>
    <cfRule type="containsText" dxfId="1827" priority="2684" operator="containsText" text="ENTREGADO">
      <formula>NOT(ISERROR(SEARCH("ENTREGADO",AP58)))</formula>
    </cfRule>
  </conditionalFormatting>
  <conditionalFormatting sqref="AP58:AQ58">
    <cfRule type="containsText" dxfId="1826" priority="2683" operator="containsText" text="PRIORIDAD">
      <formula>NOT(ISERROR(SEARCH("PRIORIDAD",AP58)))</formula>
    </cfRule>
  </conditionalFormatting>
  <conditionalFormatting sqref="AR58:BA58 T58 V58:X58">
    <cfRule type="containsText" dxfId="1825" priority="2732" operator="containsText" text="PRIORIDAD">
      <formula>NOT(ISERROR(SEARCH("PRIORIDAD",T58)))</formula>
    </cfRule>
  </conditionalFormatting>
  <conditionalFormatting sqref="AR58:BA58 BC58 BH58:XFD58 AI58:AL58 AN58:AO58 AD58:AG58">
    <cfRule type="containsText" dxfId="1824" priority="2765" operator="containsText" text="ENTREGADO">
      <formula>NOT(ISERROR(SEARCH("ENTREGADO",AD58)))</formula>
    </cfRule>
  </conditionalFormatting>
  <conditionalFormatting sqref="BB58">
    <cfRule type="containsText" dxfId="1823" priority="2775" operator="containsText" text="ENTREGADO">
      <formula>NOT(ISERROR(SEARCH("ENTREGADO",BB58)))</formula>
    </cfRule>
    <cfRule type="containsText" dxfId="1822" priority="2776" operator="containsText" text="ENTREGADO">
      <formula>NOT(ISERROR(SEARCH("ENTREGADO",#REF!)))</formula>
    </cfRule>
    <cfRule type="containsText" dxfId="1821" priority="2777" operator="containsText" text="ENTREGADO">
      <formula>NOT(ISERROR(SEARCH("ENTREGADO",BB58)))</formula>
    </cfRule>
    <cfRule type="containsText" dxfId="1820" priority="2778" operator="containsText" text="ENTREGADO">
      <formula>NOT(ISERROR(SEARCH("ENTREGADO",BB58)))</formula>
    </cfRule>
    <cfRule type="containsText" dxfId="1819" priority="2779" operator="containsText" text="PENDIENTE">
      <formula>NOT(ISERROR(SEARCH("PENDIENTE",#REF!)))</formula>
    </cfRule>
    <cfRule type="containsText" dxfId="1818" priority="2780" operator="containsText" text="PENDIENTE">
      <formula>NOT(ISERROR(SEARCH("PENDIENTE",BB58)))</formula>
    </cfRule>
    <cfRule type="containsText" dxfId="1817" priority="2781" operator="containsText" text="ENTREGADO">
      <formula>NOT(ISERROR(SEARCH("ENTREGADO",#REF!)))</formula>
    </cfRule>
    <cfRule type="containsText" dxfId="1816" priority="2782" operator="containsText" text="PRIORIDAD">
      <formula>NOT(ISERROR(SEARCH("PRIORIDAD",BB58)))</formula>
    </cfRule>
    <cfRule type="containsText" dxfId="1815" priority="2783" operator="containsText" text="ENTREGADO">
      <formula>NOT(ISERROR(SEARCH("ENTREGADO",BB58)))</formula>
    </cfRule>
    <cfRule type="containsText" dxfId="1814" priority="2785" operator="containsText" text="PENDIENTE">
      <formula>NOT(ISERROR(SEARCH("PENDIENTE",BB58)))</formula>
    </cfRule>
  </conditionalFormatting>
  <conditionalFormatting sqref="BB58">
    <cfRule type="containsText" dxfId="1813" priority="2784" operator="containsText" text="ENTREGADO">
      <formula>NOT(ISERROR(SEARCH("ENTREGADO",BB58)))</formula>
    </cfRule>
  </conditionalFormatting>
  <conditionalFormatting sqref="BC58">
    <cfRule type="containsText" dxfId="1812" priority="2731" operator="containsText" text="PRIORIDAD">
      <formula>NOT(ISERROR(SEARCH("PRIORIDAD",BC58)))</formula>
    </cfRule>
  </conditionalFormatting>
  <conditionalFormatting sqref="BD58:BG58">
    <cfRule type="containsText" dxfId="1811" priority="2790" operator="containsText" text="ENTREGADO">
      <formula>NOT(ISERROR(SEARCH("ENTREGADO",BD58)))</formula>
    </cfRule>
    <cfRule type="containsText" dxfId="1810" priority="2791" operator="containsText" text="ENTREGADO">
      <formula>NOT(ISERROR(SEARCH("ENTREGADO",#REF!)))</formula>
    </cfRule>
    <cfRule type="containsText" dxfId="1809" priority="2792" operator="containsText" text="PENDIENTE">
      <formula>NOT(ISERROR(SEARCH("PENDIENTE",#REF!)))</formula>
    </cfRule>
    <cfRule type="containsText" dxfId="1808" priority="2793" operator="containsText" text="PENDIENTE">
      <formula>NOT(ISERROR(SEARCH("PENDIENTE",BD58)))</formula>
    </cfRule>
    <cfRule type="containsText" dxfId="1807" priority="2794" operator="containsText" text="PRIORIDAD">
      <formula>NOT(ISERROR(SEARCH("PRIORIDAD",BD58)))</formula>
    </cfRule>
  </conditionalFormatting>
  <conditionalFormatting sqref="BD58:BG58">
    <cfRule type="containsText" dxfId="1806" priority="2795" operator="containsText" text="ENTREGADO">
      <formula>NOT(ISERROR(SEARCH("ENTREGADO",BD58)))</formula>
    </cfRule>
  </conditionalFormatting>
  <conditionalFormatting sqref="BH58:XFD58">
    <cfRule type="containsText" dxfId="1805" priority="2730" operator="containsText" text="PRIORIDAD">
      <formula>NOT(ISERROR(SEARCH("PRIORIDAD",BH58)))</formula>
    </cfRule>
  </conditionalFormatting>
  <conditionalFormatting sqref="F38">
    <cfRule type="containsText" dxfId="1804" priority="2663" operator="containsText" text="ENTREGADO">
      <formula>NOT(ISERROR(SEARCH("ENTREGADO",F38)))</formula>
    </cfRule>
  </conditionalFormatting>
  <conditionalFormatting sqref="F38">
    <cfRule type="containsText" dxfId="1803" priority="2661" operator="containsText" text="ENTREGADO">
      <formula>NOT(ISERROR(SEARCH("ENTREGADO",F38)))</formula>
    </cfRule>
  </conditionalFormatting>
  <conditionalFormatting sqref="F38">
    <cfRule type="containsText" dxfId="1802" priority="2657" operator="containsText" text="PRIORIDAD">
      <formula>NOT(ISERROR(SEARCH("PRIORIDAD",F38)))</formula>
    </cfRule>
  </conditionalFormatting>
  <conditionalFormatting sqref="F38">
    <cfRule type="containsText" dxfId="1801" priority="2658" operator="containsText" text="ENTREGADO">
      <formula>NOT(ISERROR(SEARCH("ENTREGADO",F38)))</formula>
    </cfRule>
  </conditionalFormatting>
  <conditionalFormatting sqref="F38">
    <cfRule type="containsText" dxfId="1800" priority="2662" operator="containsText" text="PENDIENTE">
      <formula>NOT(ISERROR(SEARCH("PENDIENTE",F38)))</formula>
    </cfRule>
  </conditionalFormatting>
  <conditionalFormatting sqref="F38">
    <cfRule type="containsText" dxfId="1799" priority="2660" operator="containsText" text="PENDIENTE">
      <formula>NOT(ISERROR(SEARCH("PENDIENTE",#REF!)))</formula>
    </cfRule>
  </conditionalFormatting>
  <conditionalFormatting sqref="F38">
    <cfRule type="containsText" dxfId="1798" priority="2659" operator="containsText" text="ENTREGADO">
      <formula>NOT(ISERROR(SEARCH("ENTREGADO",#REF!)))</formula>
    </cfRule>
  </conditionalFormatting>
  <conditionalFormatting sqref="A45:A48">
    <cfRule type="containsText" dxfId="1797" priority="2576" operator="containsText" text="PRIORIDAD">
      <formula>NOT(ISERROR(SEARCH("PRIORIDAD",A45)))</formula>
    </cfRule>
  </conditionalFormatting>
  <conditionalFormatting sqref="A45:A48 AR45:XFD48 T45:T48 V45:X48 AD45:AG48 AI45:AL48 AN45:AO48">
    <cfRule type="containsText" dxfId="1796" priority="2630" operator="containsText" text="ENTREGADO">
      <formula>NOT(ISERROR(SEARCH("ENTREGADO",A45)))</formula>
    </cfRule>
  </conditionalFormatting>
  <conditionalFormatting sqref="A45:A48">
    <cfRule type="containsText" dxfId="1795" priority="2623" operator="containsText" text="PENDIENTE">
      <formula>NOT(ISERROR(SEARCH("PENDIENTE",A45)))</formula>
    </cfRule>
    <cfRule type="containsText" dxfId="1794" priority="2624" operator="containsText" text="ENTREGADO">
      <formula>NOT(ISERROR(SEARCH("ENTREGADO",A45)))</formula>
    </cfRule>
    <cfRule type="containsText" dxfId="1793" priority="2625" operator="containsText" text="ENTREGADO">
      <formula>NOT(ISERROR(SEARCH("ENTREGADO",#REF!)))</formula>
    </cfRule>
    <cfRule type="containsText" dxfId="1792" priority="2626" operator="containsText" text="ENTREGADO">
      <formula>NOT(ISERROR(SEARCH("ENTREGADO",A45)))</formula>
    </cfRule>
  </conditionalFormatting>
  <conditionalFormatting sqref="A45:A48 AI45:AL48 AN45:AO48 BC45:BC48 BH45:XFD48">
    <cfRule type="containsText" dxfId="1791" priority="2591" operator="containsText" text="ENTREGADO">
      <formula>NOT(ISERROR(SEARCH("ENTREGADO",A45)))</formula>
    </cfRule>
  </conditionalFormatting>
  <conditionalFormatting sqref="E45:E48 BD45:BG48">
    <cfRule type="containsText" dxfId="1790" priority="2655" operator="containsText" text="PRIORIDAD">
      <formula>NOT(ISERROR(SEARCH("PRIORIDAD",E45)))</formula>
    </cfRule>
  </conditionalFormatting>
  <conditionalFormatting sqref="BD45:BG48 E45:H48 J45:N48">
    <cfRule type="containsText" dxfId="1789" priority="2656" operator="containsText" text="ENTREGADO">
      <formula>NOT(ISERROR(SEARCH("ENTREGADO",E45)))</formula>
    </cfRule>
  </conditionalFormatting>
  <conditionalFormatting sqref="B45:B48">
    <cfRule type="containsText" dxfId="1788" priority="2509" operator="containsText" text="PRIORIDAD">
      <formula>NOT(ISERROR(SEARCH("PRIORIDAD",B45)))</formula>
    </cfRule>
    <cfRule type="containsText" dxfId="1787" priority="2510" operator="containsText" text="PENDIENTE">
      <formula>NOT(ISERROR(SEARCH("PENDIENTE",B45)))</formula>
    </cfRule>
  </conditionalFormatting>
  <conditionalFormatting sqref="B45:B48">
    <cfRule type="containsText" dxfId="1786" priority="2523" operator="containsText" text="ENTREGADO">
      <formula>NOT(ISERROR(SEARCH("ENTREGADO",B45)))</formula>
    </cfRule>
    <cfRule type="containsText" dxfId="1785" priority="2524" operator="containsText" text="ENTREGADO">
      <formula>NOT(ISERROR(SEARCH("ENTREGADO",B45)))</formula>
    </cfRule>
  </conditionalFormatting>
  <conditionalFormatting sqref="C45:D48 F45:H48 J45:N48">
    <cfRule type="containsText" dxfId="1784" priority="2650" operator="containsText" text="ENTREGADO">
      <formula>NOT(ISERROR(SEARCH("ENTREGADO",C45)))</formula>
    </cfRule>
  </conditionalFormatting>
  <conditionalFormatting sqref="C45:D48">
    <cfRule type="containsText" dxfId="1783" priority="2645" operator="containsText" text="PRIORIDAD">
      <formula>NOT(ISERROR(SEARCH("PRIORIDAD",C45)))</formula>
    </cfRule>
  </conditionalFormatting>
  <conditionalFormatting sqref="C45:D48">
    <cfRule type="containsText" dxfId="1782" priority="2646" operator="containsText" text="ENTREGADO">
      <formula>NOT(ISERROR(SEARCH("ENTREGADO",C45)))</formula>
    </cfRule>
  </conditionalFormatting>
  <conditionalFormatting sqref="C45:D48">
    <cfRule type="containsText" dxfId="1781" priority="2583" operator="containsText" text="ENTREGADO">
      <formula>NOT(ISERROR(SEARCH("ENTREGADO",C45)))</formula>
    </cfRule>
  </conditionalFormatting>
  <conditionalFormatting sqref="C45:D48">
    <cfRule type="containsText" dxfId="1780" priority="2571" operator="containsText" text="PENDIENTE">
      <formula>NOT(ISERROR(SEARCH("PENDIENTE",C45)))</formula>
    </cfRule>
  </conditionalFormatting>
  <conditionalFormatting sqref="E45:E48">
    <cfRule type="containsText" dxfId="1779" priority="2653" operator="containsText" text="ENTREGADO">
      <formula>NOT(ISERROR(SEARCH("ENTREGADO",E45)))</formula>
    </cfRule>
  </conditionalFormatting>
  <conditionalFormatting sqref="E45:E48">
    <cfRule type="containsText" dxfId="1778" priority="2652" operator="containsText" text="ENTREGADO">
      <formula>NOT(ISERROR(SEARCH("ENTREGADO",E45)))</formula>
    </cfRule>
  </conditionalFormatting>
  <conditionalFormatting sqref="E45:E48">
    <cfRule type="containsText" dxfId="1777" priority="2651" operator="containsText" text="PENDIENTE">
      <formula>NOT(ISERROR(SEARCH("PENDIENTE",E45)))</formula>
    </cfRule>
  </conditionalFormatting>
  <conditionalFormatting sqref="F45:H48 J45:N48">
    <cfRule type="containsText" dxfId="1776" priority="2593" operator="containsText" text="ENTREGADO">
      <formula>NOT(ISERROR(SEARCH("ENTREGADO",#REF!)))</formula>
    </cfRule>
  </conditionalFormatting>
  <conditionalFormatting sqref="F45:H48 J45:N48">
    <cfRule type="containsText" dxfId="1775" priority="2574" operator="containsText" text="ENTREGADO">
      <formula>NOT(ISERROR(SEARCH("ENTREGADO",F45)))</formula>
    </cfRule>
  </conditionalFormatting>
  <conditionalFormatting sqref="F45:H48 J45:N48">
    <cfRule type="containsText" dxfId="1774" priority="2573" operator="containsText" text="PRIORIDAD">
      <formula>NOT(ISERROR(SEARCH("PRIORIDAD",F45)))</formula>
    </cfRule>
  </conditionalFormatting>
  <conditionalFormatting sqref="I45:I48">
    <cfRule type="containsText" dxfId="1773" priority="2518" operator="containsText" text="PRIORIDAD">
      <formula>NOT(ISERROR(SEARCH("PRIORIDAD",I45)))</formula>
    </cfRule>
  </conditionalFormatting>
  <conditionalFormatting sqref="I45:I48">
    <cfRule type="containsText" dxfId="1772" priority="2515" operator="containsText" text="ENTREGADO">
      <formula>NOT(ISERROR(SEARCH("ENTREGADO",I45)))</formula>
    </cfRule>
  </conditionalFormatting>
  <conditionalFormatting sqref="I45:I48">
    <cfRule type="containsText" dxfId="1771" priority="2514" operator="containsText" text="ENTREGADO">
      <formula>NOT(ISERROR(SEARCH("ENTREGADO",#REF!)))</formula>
    </cfRule>
    <cfRule type="containsText" dxfId="1770" priority="2516" operator="containsText" text="PENDIENTE">
      <formula>NOT(ISERROR(SEARCH("PENDIENTE",#REF!)))</formula>
    </cfRule>
    <cfRule type="containsText" dxfId="1769" priority="2517" operator="containsText" text="PENDIENTE">
      <formula>NOT(ISERROR(SEARCH("PENDIENTE",I45)))</formula>
    </cfRule>
    <cfRule type="containsText" dxfId="1768" priority="2519" operator="containsText" text="ENTREGADO">
      <formula>NOT(ISERROR(SEARCH("ENTREGADO",I45)))</formula>
    </cfRule>
  </conditionalFormatting>
  <conditionalFormatting sqref="O45:O48">
    <cfRule type="containsText" dxfId="1767" priority="2520" operator="containsText" text="ENTREGADO">
      <formula>NOT(ISERROR(SEARCH("ENTREGADO",O45)))</formula>
    </cfRule>
  </conditionalFormatting>
  <conditionalFormatting sqref="O45:O48">
    <cfRule type="containsText" dxfId="1766" priority="2642" operator="containsText" text="PENDIENTE">
      <formula>NOT(ISERROR(SEARCH("PENDIENTE",O45)))</formula>
    </cfRule>
    <cfRule type="containsText" dxfId="1765" priority="2644" operator="containsText" text="ENTREGADO">
      <formula>NOT(ISERROR(SEARCH("ENTREGADO",O45)))</formula>
    </cfRule>
  </conditionalFormatting>
  <conditionalFormatting sqref="O45:O48">
    <cfRule type="containsText" dxfId="1764" priority="2643" operator="containsText" text="PRIORIDAD">
      <formula>NOT(ISERROR(SEARCH("PRIORIDAD",O45)))</formula>
    </cfRule>
  </conditionalFormatting>
  <conditionalFormatting sqref="O45:P48">
    <cfRule type="containsText" dxfId="1763" priority="2609" operator="containsText" text="ENTREGADO">
      <formula>NOT(ISERROR(SEARCH("ENTREGADO",O45)))</formula>
    </cfRule>
  </conditionalFormatting>
  <conditionalFormatting sqref="O45:Q48">
    <cfRule type="containsText" dxfId="1762" priority="2600" operator="containsText" text="PENDIENTE">
      <formula>NOT(ISERROR(SEARCH("PENDIENTE",O45)))</formula>
    </cfRule>
  </conditionalFormatting>
  <conditionalFormatting sqref="BH45:XFD48">
    <cfRule type="containsText" dxfId="1761" priority="2577" operator="containsText" text="PRIORIDAD">
      <formula>NOT(ISERROR(SEARCH("PRIORIDAD",BH45)))</formula>
    </cfRule>
  </conditionalFormatting>
  <conditionalFormatting sqref="P45:P48">
    <cfRule type="containsText" dxfId="1760" priority="2607" operator="containsText" text="ENTREGADO">
      <formula>NOT(ISERROR(SEARCH("ENTREGADO",P45)))</formula>
    </cfRule>
    <cfRule type="containsText" dxfId="1759" priority="2608" operator="containsText" text="ENTREGADO">
      <formula>NOT(ISERROR(SEARCH("ENTREGADO",P45)))</formula>
    </cfRule>
  </conditionalFormatting>
  <conditionalFormatting sqref="P45:Q48">
    <cfRule type="containsText" dxfId="1758" priority="2596" operator="containsText" text="PRIORIDAD">
      <formula>NOT(ISERROR(SEARCH("PRIORIDAD",P45)))</formula>
    </cfRule>
    <cfRule type="containsText" dxfId="1757" priority="2597" operator="containsText" text="ENTREGADO">
      <formula>NOT(ISERROR(SEARCH("ENTREGADO",P45)))</formula>
    </cfRule>
  </conditionalFormatting>
  <conditionalFormatting sqref="Q45:Q48">
    <cfRule type="containsText" dxfId="1756" priority="2598" operator="containsText" text="PRIORIDAD">
      <formula>NOT(ISERROR(SEARCH("PRIORIDAD",Q45)))</formula>
    </cfRule>
    <cfRule type="containsText" dxfId="1755" priority="2599" operator="containsText" text="ENTREGADO">
      <formula>NOT(ISERROR(SEARCH("ENTREGADO",Q45)))</formula>
    </cfRule>
  </conditionalFormatting>
  <conditionalFormatting sqref="Q45:Q48">
    <cfRule type="containsText" dxfId="1754" priority="2594" operator="containsText" text="PRIORIDAD">
      <formula>NOT(ISERROR(SEARCH("PRIORIDAD",Q45)))</formula>
    </cfRule>
    <cfRule type="containsText" dxfId="1753" priority="2595" operator="containsText" text="ENTREGADO">
      <formula>NOT(ISERROR(SEARCH("ENTREGADO",Q45)))</formula>
    </cfRule>
  </conditionalFormatting>
  <conditionalFormatting sqref="Q45:Q48">
    <cfRule type="containsText" dxfId="1752" priority="2585" operator="containsText" text="PRIORIDAD">
      <formula>NOT(ISERROR(SEARCH("PRIORIDAD",Q45)))</formula>
    </cfRule>
    <cfRule type="containsText" dxfId="1751" priority="2586" operator="containsText" text="ENTREGADO">
      <formula>NOT(ISERROR(SEARCH("ENTREGADO",Q45)))</formula>
    </cfRule>
  </conditionalFormatting>
  <conditionalFormatting sqref="R45:R48">
    <cfRule type="containsText" dxfId="1750" priority="2575" operator="containsText" text="PRIORIDAD">
      <formula>NOT(ISERROR(SEARCH("PRIORIDAD",R45)))</formula>
    </cfRule>
  </conditionalFormatting>
  <conditionalFormatting sqref="R45:R48">
    <cfRule type="containsText" dxfId="1749" priority="2582" operator="containsText" text="ENTREGADO">
      <formula>NOT(ISERROR(SEARCH("ENTREGADO",R45)))</formula>
    </cfRule>
  </conditionalFormatting>
  <conditionalFormatting sqref="R45:R48">
    <cfRule type="containsText" dxfId="1748" priority="2579" operator="containsText" text="PENDIENTE">
      <formula>NOT(ISERROR(SEARCH("PENDIENTE",R45)))</formula>
    </cfRule>
    <cfRule type="containsText" dxfId="1747" priority="2580" operator="containsText" text="ENTREGADO">
      <formula>NOT(ISERROR(SEARCH("ENTREGADO",R45)))</formula>
    </cfRule>
    <cfRule type="containsText" dxfId="1746" priority="2581" operator="containsText" text="ENTREGADO">
      <formula>NOT(ISERROR(SEARCH("ENTREGADO",R45)))</formula>
    </cfRule>
  </conditionalFormatting>
  <conditionalFormatting sqref="R45:R48">
    <cfRule type="containsText" dxfId="1745" priority="2578" operator="containsText" text="ENTREGADO">
      <formula>NOT(ISERROR(SEARCH("ENTREGADO",R45)))</formula>
    </cfRule>
  </conditionalFormatting>
  <conditionalFormatting sqref="T45:T48 A45:A48 BC45:BC48 V45:X48 AD45:AG48 BH45:XFD48 AI45:AL48 AN45:AO48 AR45:BA48">
    <cfRule type="containsText" dxfId="1744" priority="2628" operator="containsText" text="PENDIENTE">
      <formula>NOT(ISERROR(SEARCH("PENDIENTE",#REF!)))</formula>
    </cfRule>
  </conditionalFormatting>
  <conditionalFormatting sqref="T45:T48 V45:X48 AD45:AG48 AI45:AL48 AN45:AO48 AR45:BA48 BC45:BC48 BH45:XFD48 A45:A48">
    <cfRule type="containsText" dxfId="1743" priority="2629" operator="containsText" text="PENDIENTE">
      <formula>NOT(ISERROR(SEARCH("PENDIENTE",A45)))</formula>
    </cfRule>
  </conditionalFormatting>
  <conditionalFormatting sqref="T45:T48 V45:X48 AD45:AG48 AI45:AL48 AN45:AO48 AR45:BA48 BC45:BC48 BH45:XFD48">
    <cfRule type="containsText" dxfId="1742" priority="2627" operator="containsText" text="ENTREGADO">
      <formula>NOT(ISERROR(SEARCH("ENTREGADO",T45)))</formula>
    </cfRule>
  </conditionalFormatting>
  <conditionalFormatting sqref="T45:T48">
    <cfRule type="containsText" dxfId="1741" priority="2621" operator="containsText" text="ENTREGADO">
      <formula>NOT(ISERROR(SEARCH("ENTREGADO",T45)))</formula>
    </cfRule>
    <cfRule type="containsText" dxfId="1740" priority="2622" operator="containsText" text="ENTREGADO">
      <formula>NOT(ISERROR(SEARCH("ENTREGADO",#REF!)))</formula>
    </cfRule>
  </conditionalFormatting>
  <conditionalFormatting sqref="BH45:XFD48 BC45:BC48">
    <cfRule type="containsText" dxfId="1739" priority="2590" operator="containsText" text="ENTREGADO">
      <formula>NOT(ISERROR(SEARCH("ENTREGADO",#REF!)))</formula>
    </cfRule>
  </conditionalFormatting>
  <conditionalFormatting sqref="T45:U48">
    <cfRule type="containsText" dxfId="1738" priority="2605" operator="containsText" text="PRIORIDAD">
      <formula>NOT(ISERROR(SEARCH("PRIORIDAD",T45)))</formula>
    </cfRule>
  </conditionalFormatting>
  <conditionalFormatting sqref="U45:U48">
    <cfRule type="containsText" dxfId="1737" priority="2606" operator="containsText" text="ENTREGADO">
      <formula>NOT(ISERROR(SEARCH("ENTREGADO",U45)))</formula>
    </cfRule>
  </conditionalFormatting>
  <conditionalFormatting sqref="U45:U48">
    <cfRule type="containsText" dxfId="1736" priority="2601" operator="containsText" text="ENTREGADO">
      <formula>NOT(ISERROR(SEARCH("ENTREGADO",U45)))</formula>
    </cfRule>
    <cfRule type="containsText" dxfId="1735" priority="2602" operator="containsText" text="ENTREGADO">
      <formula>NOT(ISERROR(SEARCH("ENTREGADO",#REF!)))</formula>
    </cfRule>
    <cfRule type="containsText" dxfId="1734" priority="2603" operator="containsText" text="PENDIENTE">
      <formula>NOT(ISERROR(SEARCH("PENDIENTE",#REF!)))</formula>
    </cfRule>
    <cfRule type="containsText" dxfId="1733" priority="2604" operator="containsText" text="PENDIENTE">
      <formula>NOT(ISERROR(SEARCH("PENDIENTE",U45)))</formula>
    </cfRule>
  </conditionalFormatting>
  <conditionalFormatting sqref="U45:U48">
    <cfRule type="containsText" dxfId="1732" priority="2587" operator="containsText" text="ENTREGADO">
      <formula>NOT(ISERROR(SEARCH("ENTREGADO",U45)))</formula>
    </cfRule>
  </conditionalFormatting>
  <conditionalFormatting sqref="V45:Z48 AB45:AG48 AI45:AL48 AN45:AO48 AR45:BA48">
    <cfRule type="containsText" dxfId="1731" priority="2614" operator="containsText" text="ENTREGADO">
      <formula>NOT(ISERROR(SEARCH("ENTREGADO",#REF!)))</formula>
    </cfRule>
  </conditionalFormatting>
  <conditionalFormatting sqref="V45:Z48 AB45:AG48">
    <cfRule type="containsText" dxfId="1730" priority="2612" operator="containsText" text="PRIORIDAD">
      <formula>NOT(ISERROR(SEARCH("PRIORIDAD",V45)))</formula>
    </cfRule>
    <cfRule type="containsText" dxfId="1729" priority="2618" operator="containsText" text="ENTREGADO">
      <formula>NOT(ISERROR(SEARCH("ENTREGADO",V45)))</formula>
    </cfRule>
  </conditionalFormatting>
  <conditionalFormatting sqref="Y45:Z48 AB45:AC48">
    <cfRule type="containsText" dxfId="1728" priority="2615" operator="containsText" text="ENTREGADO">
      <formula>NOT(ISERROR(SEARCH("ENTREGADO",Y45)))</formula>
    </cfRule>
    <cfRule type="containsText" dxfId="1727" priority="2620" operator="containsText" text="PENDIENTE">
      <formula>NOT(ISERROR(SEARCH("PENDIENTE",Y45)))</formula>
    </cfRule>
  </conditionalFormatting>
  <conditionalFormatting sqref="Y45:Z48 AB45:AC48">
    <cfRule type="containsText" dxfId="1726" priority="2588" operator="containsText" text="ENTREGADO">
      <formula>NOT(ISERROR(SEARCH("ENTREGADO",Y45)))</formula>
    </cfRule>
    <cfRule type="containsText" dxfId="1725" priority="2589" operator="containsText" text="PENDIENTE">
      <formula>NOT(ISERROR(SEARCH("PENDIENTE",Y45)))</formula>
    </cfRule>
    <cfRule type="containsText" dxfId="1724" priority="2610" operator="containsText" text="PENDIENTE">
      <formula>NOT(ISERROR(SEARCH("PENDIENTE",#REF!)))</formula>
    </cfRule>
    <cfRule type="containsText" dxfId="1723" priority="2611" operator="containsText" text="ENTREGADO">
      <formula>NOT(ISERROR(SEARCH("ENTREGADO",Y45)))</formula>
    </cfRule>
    <cfRule type="containsText" dxfId="1722" priority="2613" operator="containsText" text="ENTREGADO">
      <formula>NOT(ISERROR(SEARCH("ENTREGADO",Y45)))</formula>
    </cfRule>
    <cfRule type="containsText" dxfId="1721" priority="2616" operator="containsText" text="PENDIENTE">
      <formula>NOT(ISERROR(SEARCH("PENDIENTE",#REF!)))</formula>
    </cfRule>
    <cfRule type="containsText" dxfId="1720" priority="2617" operator="containsText" text="PENDIENTE">
      <formula>NOT(ISERROR(SEARCH("PENDIENTE",Y45)))</formula>
    </cfRule>
    <cfRule type="containsText" dxfId="1719" priority="2619" operator="containsText" text="ENTREGADO">
      <formula>NOT(ISERROR(SEARCH("ENTREGADO",#REF!)))</formula>
    </cfRule>
  </conditionalFormatting>
  <conditionalFormatting sqref="AA45:AA48">
    <cfRule type="containsText" dxfId="1718" priority="2550" operator="containsText" text="ENTREGADO">
      <formula>NOT(ISERROR(SEARCH("ENTREGADO",AA45)))</formula>
    </cfRule>
    <cfRule type="containsText" dxfId="1717" priority="2551" operator="containsText" text="ENTREGADO">
      <formula>NOT(ISERROR(SEARCH("ENTREGADO",AA45)))</formula>
    </cfRule>
    <cfRule type="containsText" dxfId="1716" priority="2552" operator="containsText" text="PENDIENTE">
      <formula>NOT(ISERROR(SEARCH("PENDIENTE",AA45)))</formula>
    </cfRule>
    <cfRule type="containsText" dxfId="1715" priority="2553" operator="containsText" text="ENTREGADO">
      <formula>NOT(ISERROR(SEARCH("ENTREGADO",AA45)))</formula>
    </cfRule>
    <cfRule type="containsText" dxfId="1714" priority="2554" operator="containsText" text="PENDIENTE">
      <formula>NOT(ISERROR(SEARCH("PENDIENTE",#REF!)))</formula>
    </cfRule>
    <cfRule type="containsText" dxfId="1713" priority="2555" operator="containsText" text="ENTREGADO">
      <formula>NOT(ISERROR(SEARCH("ENTREGADO",#REF!)))</formula>
    </cfRule>
    <cfRule type="containsText" dxfId="1712" priority="2556" operator="containsText" text="PENDIENTE">
      <formula>NOT(ISERROR(SEARCH("PENDIENTE",#REF!)))</formula>
    </cfRule>
    <cfRule type="containsText" dxfId="1711" priority="2557" operator="containsText" text="ENTREGADO">
      <formula>NOT(ISERROR(SEARCH("ENTREGADO",#REF!)))</formula>
    </cfRule>
    <cfRule type="containsText" dxfId="1710" priority="2558" operator="containsText" text="PENDIENTE">
      <formula>NOT(ISERROR(SEARCH("PENDIENTE",#REF!)))</formula>
    </cfRule>
    <cfRule type="containsText" dxfId="1709" priority="2559" operator="containsText" text="ENTREGADO">
      <formula>NOT(ISERROR(SEARCH("ENTREGADO",#REF!)))</formula>
    </cfRule>
    <cfRule type="containsText" dxfId="1708" priority="2560" operator="containsText" text="ENTREGADO">
      <formula>NOT(ISERROR(SEARCH("ENTREGADO",#REF!)))</formula>
    </cfRule>
    <cfRule type="containsText" dxfId="1707" priority="2561" operator="containsText" text="ENTREGADO">
      <formula>NOT(ISERROR(SEARCH("ENTREGADO",AA45)))</formula>
    </cfRule>
    <cfRule type="containsText" dxfId="1706" priority="2562" operator="containsText" text="PENDIENTE">
      <formula>NOT(ISERROR(SEARCH("PENDIENTE",AA45)))</formula>
    </cfRule>
    <cfRule type="containsText" dxfId="1705" priority="2563" operator="containsText" text="ENTREGADO">
      <formula>NOT(ISERROR(SEARCH("ENTREGADO",AA45)))</formula>
    </cfRule>
    <cfRule type="containsText" dxfId="1704" priority="2564" operator="containsText" text="PENDIENTE">
      <formula>NOT(ISERROR(SEARCH("PENDIENTE",AA45)))</formula>
    </cfRule>
    <cfRule type="containsText" dxfId="1703" priority="2565" operator="containsText" text="ENTREGADO">
      <formula>NOT(ISERROR(SEARCH("ENTREGADO",AA45)))</formula>
    </cfRule>
    <cfRule type="containsText" dxfId="1702" priority="2566" operator="containsText" text="PENDIENTE">
      <formula>NOT(ISERROR(SEARCH("PENDIENTE",#REF!)))</formula>
    </cfRule>
    <cfRule type="containsText" dxfId="1701" priority="2567" operator="containsText" text="PENDIENTE">
      <formula>NOT(ISERROR(SEARCH("PENDIENTE",AA45)))</formula>
    </cfRule>
    <cfRule type="containsText" dxfId="1700" priority="2568" operator="containsText" text="PRIORIDAD">
      <formula>NOT(ISERROR(SEARCH("PRIORIDAD",AA45)))</formula>
    </cfRule>
    <cfRule type="containsText" dxfId="1699" priority="2569" operator="containsText" text="ENTREGADO">
      <formula>NOT(ISERROR(SEARCH("ENTREGADO",AA45)))</formula>
    </cfRule>
  </conditionalFormatting>
  <conditionalFormatting sqref="AA45:AA48">
    <cfRule type="containsText" dxfId="1698" priority="2521" operator="containsText" text="ENTREGADO">
      <formula>NOT(ISERROR(SEARCH("ENTREGADO",AA45)))</formula>
    </cfRule>
    <cfRule type="containsText" dxfId="1697" priority="2522" operator="containsText" text="PENDIENTE">
      <formula>NOT(ISERROR(SEARCH("PENDIENTE",AA45)))</formula>
    </cfRule>
  </conditionalFormatting>
  <conditionalFormatting sqref="BD45:BG48">
    <cfRule type="containsText" dxfId="1696" priority="2647" operator="containsText" text="ENTREGADO">
      <formula>NOT(ISERROR(SEARCH("ENTREGADO",BD45)))</formula>
    </cfRule>
  </conditionalFormatting>
  <conditionalFormatting sqref="AH45:AH48">
    <cfRule type="containsText" dxfId="1695" priority="2539" operator="containsText" text="PENDIENTE">
      <formula>NOT(ISERROR(SEARCH("PENDIENTE",#REF!)))</formula>
    </cfRule>
    <cfRule type="containsText" dxfId="1694" priority="2540" operator="containsText" text="ENTREGADO">
      <formula>NOT(ISERROR(SEARCH("ENTREGADO",AH45)))</formula>
    </cfRule>
    <cfRule type="containsText" dxfId="1693" priority="2542" operator="containsText" text="ENTREGADO">
      <formula>NOT(ISERROR(SEARCH("ENTREGADO",AH45)))</formula>
    </cfRule>
    <cfRule type="containsText" dxfId="1692" priority="2543" operator="containsText" text="ENTREGADO">
      <formula>NOT(ISERROR(SEARCH("ENTREGADO",#REF!)))</formula>
    </cfRule>
    <cfRule type="containsText" dxfId="1691" priority="2544" operator="containsText" text="ENTREGADO">
      <formula>NOT(ISERROR(SEARCH("ENTREGADO",AH45)))</formula>
    </cfRule>
    <cfRule type="containsText" dxfId="1690" priority="2545" operator="containsText" text="PENDIENTE">
      <formula>NOT(ISERROR(SEARCH("PENDIENTE",#REF!)))</formula>
    </cfRule>
    <cfRule type="containsText" dxfId="1689" priority="2546" operator="containsText" text="PENDIENTE">
      <formula>NOT(ISERROR(SEARCH("PENDIENTE",AH45)))</formula>
    </cfRule>
    <cfRule type="containsText" dxfId="1688" priority="2547" operator="containsText" text="ENTREGADO">
      <formula>NOT(ISERROR(SEARCH("ENTREGADO",AH45)))</formula>
    </cfRule>
    <cfRule type="containsText" dxfId="1687" priority="2548" operator="containsText" text="ENTREGADO">
      <formula>NOT(ISERROR(SEARCH("ENTREGADO",#REF!)))</formula>
    </cfRule>
    <cfRule type="containsText" dxfId="1686" priority="2549" operator="containsText" text="PENDIENTE">
      <formula>NOT(ISERROR(SEARCH("PENDIENTE",AH45)))</formula>
    </cfRule>
  </conditionalFormatting>
  <conditionalFormatting sqref="AH45:AH48">
    <cfRule type="containsText" dxfId="1685" priority="2512" operator="containsText" text="ENTREGADO">
      <formula>NOT(ISERROR(SEARCH("ENTREGADO",AH45)))</formula>
    </cfRule>
    <cfRule type="containsText" dxfId="1684" priority="2513" operator="containsText" text="PENDIENTE">
      <formula>NOT(ISERROR(SEARCH("PENDIENTE",AH45)))</formula>
    </cfRule>
  </conditionalFormatting>
  <conditionalFormatting sqref="AH45:AL48">
    <cfRule type="containsText" dxfId="1683" priority="2541" operator="containsText" text="PRIORIDAD">
      <formula>NOT(ISERROR(SEARCH("PRIORIDAD",AH45)))</formula>
    </cfRule>
  </conditionalFormatting>
  <conditionalFormatting sqref="AM45:AM48">
    <cfRule type="containsText" dxfId="1682" priority="2532" operator="containsText" text="ENTREGADO">
      <formula>NOT(ISERROR(SEARCH("ENTREGADO",#REF!)))</formula>
    </cfRule>
    <cfRule type="containsText" dxfId="1681" priority="2533" operator="containsText" text="PENDIENTE">
      <formula>NOT(ISERROR(SEARCH("PENDIENTE",#REF!)))</formula>
    </cfRule>
    <cfRule type="containsText" dxfId="1680" priority="2534" operator="containsText" text="ENTREGADO">
      <formula>NOT(ISERROR(SEARCH("ENTREGADO",AM45)))</formula>
    </cfRule>
    <cfRule type="containsText" dxfId="1679" priority="2535" operator="containsText" text="ENTREGADO">
      <formula>NOT(ISERROR(SEARCH("ENTREGADO",AM45)))</formula>
    </cfRule>
    <cfRule type="containsText" dxfId="1678" priority="2536" operator="containsText" text="PENDIENTE">
      <formula>NOT(ISERROR(SEARCH("PENDIENTE",AM45)))</formula>
    </cfRule>
    <cfRule type="containsText" dxfId="1677" priority="2537" operator="containsText" text="PRIORIDAD">
      <formula>NOT(ISERROR(SEARCH("PRIORIDAD",AM45)))</formula>
    </cfRule>
    <cfRule type="containsText" dxfId="1676" priority="2538" operator="containsText" text="ENTREGADO">
      <formula>NOT(ISERROR(SEARCH("ENTREGADO",AM45)))</formula>
    </cfRule>
  </conditionalFormatting>
  <conditionalFormatting sqref="AN45:AO48">
    <cfRule type="containsText" dxfId="1675" priority="2511" operator="containsText" text="PRIORIDAD">
      <formula>NOT(ISERROR(SEARCH("PRIORIDAD",AN45)))</formula>
    </cfRule>
  </conditionalFormatting>
  <conditionalFormatting sqref="E45:H48 J45:N48 BD45:BG48">
    <cfRule type="containsText" dxfId="1674" priority="2654" operator="containsText" text="PENDIENTE">
      <formula>NOT(ISERROR(SEARCH("PENDIENTE",E45)))</formula>
    </cfRule>
  </conditionalFormatting>
  <conditionalFormatting sqref="AP45:AQ48">
    <cfRule type="containsText" dxfId="1673" priority="2525" operator="containsText" text="ENTREGADO">
      <formula>NOT(ISERROR(SEARCH("ENTREGADO",#REF!)))</formula>
    </cfRule>
    <cfRule type="containsText" dxfId="1672" priority="2526" operator="containsText" text="PENDIENTE">
      <formula>NOT(ISERROR(SEARCH("PENDIENTE",#REF!)))</formula>
    </cfRule>
    <cfRule type="containsText" dxfId="1671" priority="2527" operator="containsText" text="ENTREGADO">
      <formula>NOT(ISERROR(SEARCH("ENTREGADO",AP45)))</formula>
    </cfRule>
    <cfRule type="containsText" dxfId="1670" priority="2528" operator="containsText" text="ENTREGADO">
      <formula>NOT(ISERROR(SEARCH("ENTREGADO",AP45)))</formula>
    </cfRule>
    <cfRule type="containsText" dxfId="1669" priority="2529" operator="containsText" text="PENDIENTE">
      <formula>NOT(ISERROR(SEARCH("PENDIENTE",AP45)))</formula>
    </cfRule>
    <cfRule type="containsText" dxfId="1668" priority="2531" operator="containsText" text="ENTREGADO">
      <formula>NOT(ISERROR(SEARCH("ENTREGADO",AP45)))</formula>
    </cfRule>
  </conditionalFormatting>
  <conditionalFormatting sqref="AP45:AQ48">
    <cfRule type="containsText" dxfId="1667" priority="2530" operator="containsText" text="PRIORIDAD">
      <formula>NOT(ISERROR(SEARCH("PRIORIDAD",AP45)))</formula>
    </cfRule>
  </conditionalFormatting>
  <conditionalFormatting sqref="AR45:BA48">
    <cfRule type="containsText" dxfId="1666" priority="2584" operator="containsText" text="ENTREGADO">
      <formula>NOT(ISERROR(SEARCH("ENTREGADO",AR45)))</formula>
    </cfRule>
  </conditionalFormatting>
  <conditionalFormatting sqref="AR45:BA48">
    <cfRule type="containsText" dxfId="1665" priority="2572" operator="containsText" text="PRIORIDAD">
      <formula>NOT(ISERROR(SEARCH("PRIORIDAD",AR45)))</formula>
    </cfRule>
  </conditionalFormatting>
  <conditionalFormatting sqref="C45:H48 J45:N48">
    <cfRule type="containsText" dxfId="1664" priority="2649" operator="containsText" text="PENDIENTE">
      <formula>NOT(ISERROR(SEARCH("PENDIENTE",#REF!)))</formula>
    </cfRule>
  </conditionalFormatting>
  <conditionalFormatting sqref="BB45:BB48">
    <cfRule type="containsText" dxfId="1663" priority="2639" operator="containsText" text="ENTREGADO">
      <formula>NOT(ISERROR(SEARCH("ENTREGADO",BB45)))</formula>
    </cfRule>
    <cfRule type="containsText" dxfId="1662" priority="2640" operator="containsText" text="ENTREGADO">
      <formula>NOT(ISERROR(SEARCH("ENTREGADO",BB45)))</formula>
    </cfRule>
  </conditionalFormatting>
  <conditionalFormatting sqref="BB45:BB48">
    <cfRule type="containsText" dxfId="1661" priority="2631" operator="containsText" text="ENTREGADO">
      <formula>NOT(ISERROR(SEARCH("ENTREGADO",BB45)))</formula>
    </cfRule>
    <cfRule type="containsText" dxfId="1660" priority="2632" operator="containsText" text="ENTREGADO">
      <formula>NOT(ISERROR(SEARCH("ENTREGADO",#REF!)))</formula>
    </cfRule>
    <cfRule type="containsText" dxfId="1659" priority="2633" operator="containsText" text="ENTREGADO">
      <formula>NOT(ISERROR(SEARCH("ENTREGADO",BB45)))</formula>
    </cfRule>
    <cfRule type="containsText" dxfId="1658" priority="2634" operator="containsText" text="ENTREGADO">
      <formula>NOT(ISERROR(SEARCH("ENTREGADO",BB45)))</formula>
    </cfRule>
    <cfRule type="containsText" dxfId="1657" priority="2635" operator="containsText" text="PENDIENTE">
      <formula>NOT(ISERROR(SEARCH("PENDIENTE",#REF!)))</formula>
    </cfRule>
    <cfRule type="containsText" dxfId="1656" priority="2636" operator="containsText" text="PENDIENTE">
      <formula>NOT(ISERROR(SEARCH("PENDIENTE",BB45)))</formula>
    </cfRule>
    <cfRule type="containsText" dxfId="1655" priority="2637" operator="containsText" text="ENTREGADO">
      <formula>NOT(ISERROR(SEARCH("ENTREGADO",#REF!)))</formula>
    </cfRule>
    <cfRule type="containsText" dxfId="1654" priority="2638" operator="containsText" text="PRIORIDAD">
      <formula>NOT(ISERROR(SEARCH("PRIORIDAD",BB45)))</formula>
    </cfRule>
    <cfRule type="containsText" dxfId="1653" priority="2641" operator="containsText" text="PENDIENTE">
      <formula>NOT(ISERROR(SEARCH("PENDIENTE",BB45)))</formula>
    </cfRule>
  </conditionalFormatting>
  <conditionalFormatting sqref="BC45:BC48">
    <cfRule type="containsText" dxfId="1652" priority="2570" operator="containsText" text="PRIORIDAD">
      <formula>NOT(ISERROR(SEARCH("PRIORIDAD",BC45)))</formula>
    </cfRule>
  </conditionalFormatting>
  <conditionalFormatting sqref="BD45:BG48 C45:E48">
    <cfRule type="containsText" dxfId="1651" priority="2648" operator="containsText" text="ENTREGADO">
      <formula>NOT(ISERROR(SEARCH("ENTREGADO",#REF!)))</formula>
    </cfRule>
  </conditionalFormatting>
  <conditionalFormatting sqref="BD45:BG48">
    <cfRule type="containsText" dxfId="1650" priority="2592" operator="containsText" text="PENDIENTE">
      <formula>NOT(ISERROR(SEARCH("PENDIENTE",#REF!)))</formula>
    </cfRule>
  </conditionalFormatting>
  <conditionalFormatting sqref="C39:D39 BD39:BG39">
    <cfRule type="containsText" dxfId="1649" priority="2495" operator="containsText" text="PENDIENTE">
      <formula>NOT(ISERROR(SEARCH("PENDIENTE",#REF!)))</formula>
    </cfRule>
  </conditionalFormatting>
  <conditionalFormatting sqref="C39:D39">
    <cfRule type="containsText" dxfId="1648" priority="2494" operator="containsText" text="ENTREGADO">
      <formula>NOT(ISERROR(SEARCH("ENTREGADO",C39)))</formula>
    </cfRule>
  </conditionalFormatting>
  <conditionalFormatting sqref="F39 C39:D39 BD39:BG39">
    <cfRule type="containsText" dxfId="1647" priority="2490" operator="containsText" text="ENTREGADO">
      <formula>NOT(ISERROR(SEARCH("ENTREGADO",#REF!)))</formula>
    </cfRule>
  </conditionalFormatting>
  <conditionalFormatting sqref="BD39:XFD39 C39:D39">
    <cfRule type="containsText" dxfId="1646" priority="2491" operator="containsText" text="PENDIENTE">
      <formula>NOT(ISERROR(SEARCH("PENDIENTE",C39)))</formula>
    </cfRule>
  </conditionalFormatting>
  <conditionalFormatting sqref="BB39">
    <cfRule type="containsText" dxfId="1645" priority="2489" operator="containsText" text="ENTREGADO">
      <formula>NOT(ISERROR(SEARCH("ENTREGADO",BB39)))</formula>
    </cfRule>
  </conditionalFormatting>
  <conditionalFormatting sqref="C39:D39">
    <cfRule type="containsText" dxfId="1644" priority="2297" operator="containsText" text="PRIORIDAD">
      <formula>NOT(ISERROR(SEARCH("PRIORIDAD",C39)))</formula>
    </cfRule>
  </conditionalFormatting>
  <conditionalFormatting sqref="A39 G39:H39 P39 J39:N39">
    <cfRule type="containsText" dxfId="1643" priority="2474" operator="containsText" text="ENTREGADO">
      <formula>NOT(ISERROR(SEARCH("ENTREGADO",A39)))</formula>
    </cfRule>
  </conditionalFormatting>
  <conditionalFormatting sqref="A39 G39:H39 J39:N39 P39 T39 V39:X39 BC39 BH39:XFD39">
    <cfRule type="containsText" dxfId="1642" priority="2448" operator="containsText" text="PRIORIDAD">
      <formula>NOT(ISERROR(SEARCH("PRIORIDAD",A39)))</formula>
    </cfRule>
  </conditionalFormatting>
  <conditionalFormatting sqref="A39 P39">
    <cfRule type="containsText" dxfId="1641" priority="2437" operator="containsText" text="ENTREGADO">
      <formula>NOT(ISERROR(SEARCH("ENTREGADO",A39)))</formula>
    </cfRule>
  </conditionalFormatting>
  <conditionalFormatting sqref="A39 T39 V39:X39 BH39:XFD39 BC39 P39 G39:H39 J39:N39">
    <cfRule type="containsText" dxfId="1640" priority="2445" operator="containsText" text="ENTREGADO">
      <formula>NOT(ISERROR(SEARCH("ENTREGADO",A39)))</formula>
    </cfRule>
  </conditionalFormatting>
  <conditionalFormatting sqref="A39 BB39">
    <cfRule type="containsText" dxfId="1639" priority="2434" operator="containsText" text="ENTREGADO">
      <formula>NOT(ISERROR(SEARCH("ENTREGADO",#REF!)))</formula>
    </cfRule>
  </conditionalFormatting>
  <conditionalFormatting sqref="A39 BB39:BC39 G39:H39 J39:N39">
    <cfRule type="containsText" dxfId="1638" priority="2438" operator="containsText" text="PENDIENTE">
      <formula>NOT(ISERROR(SEARCH("PENDIENTE",#REF!)))</formula>
    </cfRule>
  </conditionalFormatting>
  <conditionalFormatting sqref="A39 BH39:XFD39 T39 V39:X39">
    <cfRule type="containsText" dxfId="1637" priority="2443" operator="containsText" text="PENDIENTE">
      <formula>NOT(ISERROR(SEARCH("PENDIENTE",#REF!)))</formula>
    </cfRule>
  </conditionalFormatting>
  <conditionalFormatting sqref="A39">
    <cfRule type="containsText" dxfId="1636" priority="2442" operator="containsText" text="ENTREGADO">
      <formula>NOT(ISERROR(SEARCH("ENTREGADO",A39)))</formula>
    </cfRule>
    <cfRule type="containsText" dxfId="1635" priority="2444" operator="containsText" text="PENDIENTE">
      <formula>NOT(ISERROR(SEARCH("PENDIENTE",A39)))</formula>
    </cfRule>
    <cfRule type="containsText" dxfId="1634" priority="2464" operator="containsText" text="PENDIENTE">
      <formula>NOT(ISERROR(SEARCH("PENDIENTE",A39)))</formula>
    </cfRule>
    <cfRule type="containsText" dxfId="1633" priority="2465" operator="containsText" text="ENTREGADO">
      <formula>NOT(ISERROR(SEARCH("ENTREGADO",A39)))</formula>
    </cfRule>
  </conditionalFormatting>
  <conditionalFormatting sqref="AI39:AL39 AN39:AO39 AR39:BA39 AD39:AG39">
    <cfRule type="containsText" dxfId="1632" priority="2502" operator="containsText" text="PRIORIDAD">
      <formula>NOT(ISERROR(SEARCH("PRIORIDAD",AD39)))</formula>
    </cfRule>
  </conditionalFormatting>
  <conditionalFormatting sqref="AN39:AO39 AR39:BA39">
    <cfRule type="containsText" dxfId="1631" priority="2503" operator="containsText" text="ENTREGADO">
      <formula>NOT(ISERROR(SEARCH("ENTREGADO",AN39)))</formula>
    </cfRule>
  </conditionalFormatting>
  <conditionalFormatting sqref="AI39:AL39 AN39:AO39 AR39:BA39 AD39:AG39">
    <cfRule type="containsText" dxfId="1630" priority="2507" operator="containsText" text="PENDIENTE">
      <formula>NOT(ISERROR(SEARCH("PENDIENTE",AD39)))</formula>
    </cfRule>
    <cfRule type="containsText" dxfId="1629" priority="2508" operator="containsText" text="ENTREGADO">
      <formula>NOT(ISERROR(SEARCH("ENTREGADO",AD39)))</formula>
    </cfRule>
  </conditionalFormatting>
  <conditionalFormatting sqref="C39:D39 BD39:BG39 AI39:AL39 AR39:AW39 AD39:AG39 S39">
    <cfRule type="containsText" dxfId="1628" priority="2493" operator="containsText" text="ENTREGADO">
      <formula>NOT(ISERROR(SEARCH("ENTREGADO",C39)))</formula>
    </cfRule>
  </conditionalFormatting>
  <conditionalFormatting sqref="E39">
    <cfRule type="containsText" dxfId="1627" priority="2186" operator="containsText" text="ENTREGADO">
      <formula>NOT(ISERROR(SEARCH("ENTREGADO",#REF!)))</formula>
    </cfRule>
    <cfRule type="containsText" dxfId="1626" priority="2187" operator="containsText" text="PENDIENTE">
      <formula>NOT(ISERROR(SEARCH("PENDIENTE",E39)))</formula>
    </cfRule>
    <cfRule type="containsText" dxfId="1625" priority="2188" operator="containsText" text="ENTREGADO">
      <formula>NOT(ISERROR(SEARCH("ENTREGADO",E39)))</formula>
    </cfRule>
    <cfRule type="containsText" dxfId="1624" priority="2189" operator="containsText" text="ENTREGADO">
      <formula>NOT(ISERROR(SEARCH("ENTREGADO",E39)))</formula>
    </cfRule>
    <cfRule type="containsText" dxfId="1623" priority="2190" operator="containsText" text="PENDIENTE">
      <formula>NOT(ISERROR(SEARCH("PENDIENTE",E39)))</formula>
    </cfRule>
    <cfRule type="containsText" dxfId="1622" priority="2191" operator="containsText" text="PENDIENTE">
      <formula>NOT(ISERROR(SEARCH("PENDIENTE",#REF!)))</formula>
    </cfRule>
    <cfRule type="containsText" dxfId="1621" priority="2192" operator="containsText" text="PRIORIDAD">
      <formula>NOT(ISERROR(SEARCH("PRIORIDAD",E39)))</formula>
    </cfRule>
    <cfRule type="containsText" dxfId="1620" priority="2193" operator="containsText" text="ENTREGADO">
      <formula>NOT(ISERROR(SEARCH("ENTREGADO",E39)))</formula>
    </cfRule>
  </conditionalFormatting>
  <conditionalFormatting sqref="F39">
    <cfRule type="containsText" dxfId="1619" priority="2361" operator="containsText" text="PENDIENTE">
      <formula>NOT(ISERROR(SEARCH("PENDIENTE",#REF!)))</formula>
    </cfRule>
    <cfRule type="containsText" dxfId="1618" priority="2363" operator="containsText" text="ENTREGADO">
      <formula>NOT(ISERROR(SEARCH("ENTREGADO",F39)))</formula>
    </cfRule>
    <cfRule type="containsText" dxfId="1617" priority="2364" operator="containsText" text="PRIORIDAD">
      <formula>NOT(ISERROR(SEARCH("PRIORIDAD",F39)))</formula>
    </cfRule>
    <cfRule type="containsText" dxfId="1616" priority="2365" operator="containsText" text="ENTREGADO">
      <formula>NOT(ISERROR(SEARCH("ENTREGADO",F39)))</formula>
    </cfRule>
  </conditionalFormatting>
  <conditionalFormatting sqref="G39:H39 J39:N39 A39">
    <cfRule type="containsText" dxfId="1615" priority="2473" operator="containsText" text="PENDIENTE">
      <formula>NOT(ISERROR(SEARCH("PENDIENTE",A39)))</formula>
    </cfRule>
  </conditionalFormatting>
  <conditionalFormatting sqref="G39:H39 J39:N39">
    <cfRule type="containsText" dxfId="1614" priority="2470" operator="containsText" text="ENTREGADO">
      <formula>NOT(ISERROR(SEARCH("ENTREGADO",#REF!)))</formula>
    </cfRule>
    <cfRule type="containsText" dxfId="1613" priority="2471" operator="containsText" text="ENTREGADO">
      <formula>NOT(ISERROR(SEARCH("ENTREGADO",G39)))</formula>
    </cfRule>
    <cfRule type="containsText" dxfId="1612" priority="2472" operator="containsText" text="PENDIENTE">
      <formula>NOT(ISERROR(SEARCH("PENDIENTE",#REF!)))</formula>
    </cfRule>
    <cfRule type="containsText" dxfId="1611" priority="2483" operator="containsText" text="ENTREGADO">
      <formula>NOT(ISERROR(SEARCH("ENTREGADO",#REF!)))</formula>
    </cfRule>
  </conditionalFormatting>
  <conditionalFormatting sqref="I39">
    <cfRule type="containsText" dxfId="1610" priority="2207" operator="containsText" text="PRIORIDAD">
      <formula>NOT(ISERROR(SEARCH("PRIORIDAD",I39)))</formula>
    </cfRule>
  </conditionalFormatting>
  <conditionalFormatting sqref="I39">
    <cfRule type="containsText" dxfId="1609" priority="2204" operator="containsText" text="ENTREGADO">
      <formula>NOT(ISERROR(SEARCH("ENTREGADO",I39)))</formula>
    </cfRule>
  </conditionalFormatting>
  <conditionalFormatting sqref="I39">
    <cfRule type="containsText" dxfId="1608" priority="2203" operator="containsText" text="ENTREGADO">
      <formula>NOT(ISERROR(SEARCH("ENTREGADO",#REF!)))</formula>
    </cfRule>
    <cfRule type="containsText" dxfId="1607" priority="2205" operator="containsText" text="PENDIENTE">
      <formula>NOT(ISERROR(SEARCH("PENDIENTE",#REF!)))</formula>
    </cfRule>
    <cfRule type="containsText" dxfId="1606" priority="2206" operator="containsText" text="PENDIENTE">
      <formula>NOT(ISERROR(SEARCH("PENDIENTE",I39)))</formula>
    </cfRule>
    <cfRule type="containsText" dxfId="1605" priority="2208" operator="containsText" text="ENTREGADO">
      <formula>NOT(ISERROR(SEARCH("ENTREGADO",I39)))</formula>
    </cfRule>
  </conditionalFormatting>
  <conditionalFormatting sqref="J39:N39 F39:H39">
    <cfRule type="containsText" dxfId="1604" priority="2360" operator="containsText" text="ENTREGADO">
      <formula>NOT(ISERROR(SEARCH("ENTREGADO",F39)))</formula>
    </cfRule>
    <cfRule type="containsText" dxfId="1603" priority="2362" operator="containsText" text="PENDIENTE">
      <formula>NOT(ISERROR(SEARCH("PENDIENTE",F39)))</formula>
    </cfRule>
  </conditionalFormatting>
  <conditionalFormatting sqref="O39">
    <cfRule type="containsText" dxfId="1602" priority="2356" operator="containsText" text="PENDIENTE">
      <formula>NOT(ISERROR(SEARCH("PENDIENTE",O39)))</formula>
    </cfRule>
    <cfRule type="containsText" dxfId="1601" priority="2357" operator="containsText" text="ENTREGADO">
      <formula>NOT(ISERROR(SEARCH("ENTREGADO",O39)))</formula>
    </cfRule>
    <cfRule type="containsText" dxfId="1600" priority="2358" operator="containsText" text="PRIORIDAD">
      <formula>NOT(ISERROR(SEARCH("PRIORIDAD",O39)))</formula>
    </cfRule>
  </conditionalFormatting>
  <conditionalFormatting sqref="O39">
    <cfRule type="containsText" dxfId="1599" priority="2355" operator="containsText" text="ENTREGADO">
      <formula>NOT(ISERROR(SEARCH("ENTREGADO",O39)))</formula>
    </cfRule>
  </conditionalFormatting>
  <conditionalFormatting sqref="O39:P39">
    <cfRule type="containsText" dxfId="1598" priority="2359" operator="containsText" text="ENTREGADO">
      <formula>NOT(ISERROR(SEARCH("ENTREGADO",O39)))</formula>
    </cfRule>
  </conditionalFormatting>
  <conditionalFormatting sqref="P39">
    <cfRule type="containsText" dxfId="1597" priority="2427" operator="containsText" text="PRIORIDAD">
      <formula>NOT(ISERROR(SEARCH("PRIORIDAD",P39)))</formula>
    </cfRule>
    <cfRule type="containsText" dxfId="1596" priority="2428" operator="containsText" text="PENDIENTE">
      <formula>NOT(ISERROR(SEARCH("PENDIENTE",P39)))</formula>
    </cfRule>
    <cfRule type="containsText" dxfId="1595" priority="2429" operator="containsText" text="ENTREGADO">
      <formula>NOT(ISERROR(SEARCH("ENTREGADO",P39)))</formula>
    </cfRule>
    <cfRule type="containsText" dxfId="1594" priority="2430" operator="containsText" text="ENTREGADO">
      <formula>NOT(ISERROR(SEARCH("ENTREGADO",P39)))</formula>
    </cfRule>
    <cfRule type="containsText" dxfId="1593" priority="2431" operator="containsText" text="ENTREGADO">
      <formula>NOT(ISERROR(SEARCH("ENTREGADO",P39)))</formula>
    </cfRule>
    <cfRule type="containsText" dxfId="1592" priority="2432" operator="containsText" text="PENDIENTE">
      <formula>NOT(ISERROR(SEARCH("PENDIENTE",P39)))</formula>
    </cfRule>
    <cfRule type="containsText" dxfId="1591" priority="2433" operator="containsText" text="ENTREGADO">
      <formula>NOT(ISERROR(SEARCH("ENTREGADO",P39)))</formula>
    </cfRule>
    <cfRule type="containsText" dxfId="1590" priority="2466" operator="containsText" text="PENDIENTE">
      <formula>NOT(ISERROR(SEARCH("PENDIENTE",P39)))</formula>
    </cfRule>
    <cfRule type="containsText" dxfId="1589" priority="2467" operator="containsText" text="ENTREGADO">
      <formula>NOT(ISERROR(SEARCH("ENTREGADO",P39)))</formula>
    </cfRule>
    <cfRule type="containsText" dxfId="1588" priority="2468" operator="containsText" text="ENTREGADO">
      <formula>NOT(ISERROR(SEARCH("ENTREGADO",P39)))</formula>
    </cfRule>
    <cfRule type="containsText" dxfId="1587" priority="2479" operator="containsText" text="PENDIENTE">
      <formula>NOT(ISERROR(SEARCH("PENDIENTE",P39)))</formula>
    </cfRule>
    <cfRule type="containsText" dxfId="1586" priority="2481" operator="containsText" text="ENTREGADO">
      <formula>NOT(ISERROR(SEARCH("ENTREGADO",P39)))</formula>
    </cfRule>
  </conditionalFormatting>
  <conditionalFormatting sqref="R39">
    <cfRule type="containsText" dxfId="1585" priority="2279" operator="containsText" text="ENTREGADO">
      <formula>NOT(ISERROR(SEARCH("ENTREGADO",R39)))</formula>
    </cfRule>
    <cfRule type="containsText" dxfId="1584" priority="2280" operator="containsText" text="PRIORIDAD">
      <formula>NOT(ISERROR(SEARCH("PRIORIDAD",R39)))</formula>
    </cfRule>
    <cfRule type="containsText" dxfId="1583" priority="2281" operator="containsText" text="PENDIENTE">
      <formula>NOT(ISERROR(SEARCH("PENDIENTE",R39)))</formula>
    </cfRule>
    <cfRule type="containsText" dxfId="1582" priority="2282" operator="containsText" text="ENTREGADO">
      <formula>NOT(ISERROR(SEARCH("ENTREGADO",R39)))</formula>
    </cfRule>
    <cfRule type="containsText" dxfId="1581" priority="2283" operator="containsText" text="ENTREGADO">
      <formula>NOT(ISERROR(SEARCH("ENTREGADO",R39)))</formula>
    </cfRule>
    <cfRule type="containsText" dxfId="1580" priority="2284" operator="containsText" text="ENTREGADO">
      <formula>NOT(ISERROR(SEARCH("ENTREGADO",R39)))</formula>
    </cfRule>
    <cfRule type="containsText" dxfId="1579" priority="2285" operator="containsText" text="PENDIENTE">
      <formula>NOT(ISERROR(SEARCH("PENDIENTE",R39)))</formula>
    </cfRule>
    <cfRule type="containsText" dxfId="1578" priority="2286" operator="containsText" text="ENTREGADO">
      <formula>NOT(ISERROR(SEARCH("ENTREGADO",R39)))</formula>
    </cfRule>
    <cfRule type="containsText" dxfId="1577" priority="2287" operator="containsText" text="ENTREGADO">
      <formula>NOT(ISERROR(SEARCH("ENTREGADO",R39)))</formula>
    </cfRule>
    <cfRule type="containsText" dxfId="1576" priority="2288" operator="containsText" text="PENDIENTE">
      <formula>NOT(ISERROR(SEARCH("PENDIENTE",R39)))</formula>
    </cfRule>
    <cfRule type="containsText" dxfId="1575" priority="2289" operator="containsText" text="ENTREGADO">
      <formula>NOT(ISERROR(SEARCH("ENTREGADO",R39)))</formula>
    </cfRule>
    <cfRule type="containsText" dxfId="1574" priority="2290" operator="containsText" text="PRIORIDAD">
      <formula>NOT(ISERROR(SEARCH("PRIORIDAD",R39)))</formula>
    </cfRule>
    <cfRule type="containsText" dxfId="1573" priority="2291" operator="containsText" text="PENDIENTE">
      <formula>NOT(ISERROR(SEARCH("PENDIENTE",R39)))</formula>
    </cfRule>
    <cfRule type="containsText" dxfId="1572" priority="2292" operator="containsText" text="ENTREGADO">
      <formula>NOT(ISERROR(SEARCH("ENTREGADO",R39)))</formula>
    </cfRule>
    <cfRule type="containsText" dxfId="1571" priority="2293" operator="containsText" text="ENTREGADO">
      <formula>NOT(ISERROR(SEARCH("ENTREGADO",R39)))</formula>
    </cfRule>
    <cfRule type="containsText" dxfId="1570" priority="2294" operator="containsText" text="ENTREGADO">
      <formula>NOT(ISERROR(SEARCH("ENTREGADO",R39)))</formula>
    </cfRule>
    <cfRule type="containsText" dxfId="1569" priority="2296" operator="containsText" text="ENTREGADO">
      <formula>NOT(ISERROR(SEARCH("ENTREGADO",R39)))</formula>
    </cfRule>
  </conditionalFormatting>
  <conditionalFormatting sqref="A39 P39">
    <cfRule type="containsText" dxfId="1568" priority="2439" operator="containsText" text="PENDIENTE">
      <formula>NOT(ISERROR(SEARCH("PENDIENTE",A39)))</formula>
    </cfRule>
  </conditionalFormatting>
  <conditionalFormatting sqref="R39:T39">
    <cfRule type="containsText" dxfId="1567" priority="2295" operator="containsText" text="PENDIENTE">
      <formula>NOT(ISERROR(SEARCH("PENDIENTE",R39)))</formula>
    </cfRule>
  </conditionalFormatting>
  <conditionalFormatting sqref="S39">
    <cfRule type="containsText" dxfId="1566" priority="2346" operator="containsText" text="ACCEL">
      <formula>NOT(ISERROR(SEARCH("ACCEL",S39)))</formula>
    </cfRule>
    <cfRule type="containsText" dxfId="1565" priority="2347" operator="containsText" text="TOLUCA">
      <formula>NOT(ISERROR(SEARCH("TOLUCA",S39)))</formula>
    </cfRule>
    <cfRule type="containsText" dxfId="1564" priority="2348" operator="containsText" text="DRAGON">
      <formula>NOT(ISERROR(SEARCH("DRAGON",S39)))</formula>
    </cfRule>
    <cfRule type="containsText" dxfId="1563" priority="2349" operator="containsText" text="AIFA">
      <formula>NOT(ISERROR(SEARCH("AIFA",S39)))</formula>
    </cfRule>
    <cfRule type="containsText" dxfId="1562" priority="2350" operator="containsText" text="AICM">
      <formula>NOT(ISERROR(SEARCH("AICM",S39)))</formula>
    </cfRule>
    <cfRule type="containsText" dxfId="1561" priority="2351" operator="containsText" text="LAREDO">
      <formula>NOT(ISERROR(SEARCH("LAREDO",S39)))</formula>
    </cfRule>
    <cfRule type="containsText" dxfId="1560" priority="2352" operator="containsText" text="TOLUCA">
      <formula>NOT(ISERROR(SEARCH("TOLUCA",S39)))</formula>
    </cfRule>
    <cfRule type="containsText" dxfId="1559" priority="2353" operator="containsText" text="MANZANILLO">
      <formula>NOT(ISERROR(SEARCH("MANZANILLO",S39)))</formula>
    </cfRule>
    <cfRule type="containsText" dxfId="1558" priority="2354" operator="containsText" text="VERACRUZ">
      <formula>NOT(ISERROR(SEARCH("VERACRUZ",S39)))</formula>
    </cfRule>
  </conditionalFormatting>
  <conditionalFormatting sqref="AI39:AL39 AN39:AO39 AR39:BA39 AD39:AG39">
    <cfRule type="containsText" dxfId="1557" priority="2505" operator="containsText" text="PENDIENTE">
      <formula>NOT(ISERROR(SEARCH("PENDIENTE",AD39)))</formula>
    </cfRule>
  </conditionalFormatting>
  <conditionalFormatting sqref="AN39:AO39 AR39:BA39 AD39:AG39 AI39:AL39">
    <cfRule type="containsText" dxfId="1556" priority="2504" operator="containsText" text="ENTREGADO">
      <formula>NOT(ISERROR(SEARCH("ENTREGADO",AD39)))</formula>
    </cfRule>
  </conditionalFormatting>
  <conditionalFormatting sqref="T39 V39:X39 BC39 BH39:XFD39">
    <cfRule type="containsText" dxfId="1555" priority="2475" operator="containsText" text="ENTREGADO">
      <formula>NOT(ISERROR(SEARCH("ENTREGADO",T39)))</formula>
    </cfRule>
    <cfRule type="containsText" dxfId="1554" priority="2477" operator="containsText" text="PENDIENTE">
      <formula>NOT(ISERROR(SEARCH("PENDIENTE",T39)))</formula>
    </cfRule>
    <cfRule type="containsText" dxfId="1553" priority="2478" operator="containsText" text="ENTREGADO">
      <formula>NOT(ISERROR(SEARCH("ENTREGADO",T39)))</formula>
    </cfRule>
  </conditionalFormatting>
  <conditionalFormatting sqref="T39 BB39:BC39 BH39:XFD39 V39:X39">
    <cfRule type="containsText" dxfId="1552" priority="2476" operator="containsText" text="PENDIENTE">
      <formula>NOT(ISERROR(SEARCH("PENDIENTE",#REF!)))</formula>
    </cfRule>
  </conditionalFormatting>
  <conditionalFormatting sqref="T39 BC39 BH39:XFD39 V39:X39">
    <cfRule type="containsText" dxfId="1551" priority="2469" operator="containsText" text="ENTREGADO">
      <formula>NOT(ISERROR(SEARCH("ENTREGADO",#REF!)))</formula>
    </cfRule>
    <cfRule type="containsText" dxfId="1550" priority="2480" operator="containsText" text="ENTREGADO">
      <formula>NOT(ISERROR(SEARCH("ENTREGADO",#REF!)))</formula>
    </cfRule>
  </conditionalFormatting>
  <conditionalFormatting sqref="T39">
    <cfRule type="containsText" dxfId="1549" priority="2453" operator="containsText" text="ENTREGADO">
      <formula>NOT(ISERROR(SEARCH("ENTREGADO",T39)))</formula>
    </cfRule>
    <cfRule type="containsText" dxfId="1548" priority="2454" operator="containsText" text="ENTREGADO">
      <formula>NOT(ISERROR(SEARCH("ENTREGADO",#REF!)))</formula>
    </cfRule>
    <cfRule type="containsText" dxfId="1547" priority="2455" operator="containsText" text="ENTREGADO">
      <formula>NOT(ISERROR(SEARCH("ENTREGADO",T39)))</formula>
    </cfRule>
    <cfRule type="containsText" dxfId="1546" priority="2456" operator="containsText" text="PENDIENTE">
      <formula>NOT(ISERROR(SEARCH("PENDIENTE",#REF!)))</formula>
    </cfRule>
    <cfRule type="containsText" dxfId="1545" priority="2457" operator="containsText" text="PENDIENTE">
      <formula>NOT(ISERROR(SEARCH("PENDIENTE",T39)))</formula>
    </cfRule>
    <cfRule type="containsText" dxfId="1544" priority="2458" operator="containsText" text="ENTREGADO">
      <formula>NOT(ISERROR(SEARCH("ENTREGADO",T39)))</formula>
    </cfRule>
  </conditionalFormatting>
  <conditionalFormatting sqref="AN39:AO39">
    <cfRule type="containsText" dxfId="1543" priority="2261" operator="containsText" text="ENTREGADO">
      <formula>NOT(ISERROR(SEARCH("ENTREGADO",AN39)))</formula>
    </cfRule>
  </conditionalFormatting>
  <conditionalFormatting sqref="U39">
    <cfRule type="containsText" dxfId="1542" priority="2262" operator="containsText" text="PENDIENTE">
      <formula>NOT(ISERROR(SEARCH("PENDIENTE",U39)))</formula>
    </cfRule>
    <cfRule type="containsText" dxfId="1541" priority="2263" operator="containsText" text="ENTREGADO">
      <formula>NOT(ISERROR(SEARCH("ENTREGADO",U39)))</formula>
    </cfRule>
    <cfRule type="containsText" dxfId="1540" priority="2264" operator="containsText" text="PENDIENTE">
      <formula>NOT(ISERROR(SEARCH("PENDIENTE",U39)))</formula>
    </cfRule>
    <cfRule type="containsText" dxfId="1539" priority="2265" operator="containsText" text="PENDIENTE">
      <formula>NOT(ISERROR(SEARCH("PENDIENTE",#REF!)))</formula>
    </cfRule>
    <cfRule type="containsText" dxfId="1538" priority="2266" operator="containsText" text="ENTREGADO">
      <formula>NOT(ISERROR(SEARCH("ENTREGADO",U39)))</formula>
    </cfRule>
    <cfRule type="containsText" dxfId="1537" priority="2267" operator="containsText" text="PRIORIDAD">
      <formula>NOT(ISERROR(SEARCH("PRIORIDAD",U39)))</formula>
    </cfRule>
    <cfRule type="containsText" dxfId="1536" priority="2268" operator="containsText" text="ENTREGADO">
      <formula>NOT(ISERROR(SEARCH("ENTREGADO",#REF!)))</formula>
    </cfRule>
    <cfRule type="containsText" dxfId="1535" priority="2269" operator="containsText" text="ENTREGADO">
      <formula>NOT(ISERROR(SEARCH("ENTREGADO",U39)))</formula>
    </cfRule>
    <cfRule type="containsText" dxfId="1534" priority="2270" operator="containsText" text="PENDIENTE">
      <formula>NOT(ISERROR(SEARCH("PENDIENTE",#REF!)))</formula>
    </cfRule>
    <cfRule type="containsText" dxfId="1533" priority="2271" operator="containsText" text="PENDIENTE">
      <formula>NOT(ISERROR(SEARCH("PENDIENTE",U39)))</formula>
    </cfRule>
    <cfRule type="containsText" dxfId="1532" priority="2272" operator="containsText" text="ENTREGADO">
      <formula>NOT(ISERROR(SEARCH("ENTREGADO",U39)))</formula>
    </cfRule>
    <cfRule type="containsText" dxfId="1531" priority="2273" operator="containsText" text="ENTREGADO">
      <formula>NOT(ISERROR(SEARCH("ENTREGADO",#REF!)))</formula>
    </cfRule>
    <cfRule type="containsText" dxfId="1530" priority="2274" operator="containsText" text="ENTREGADO">
      <formula>NOT(ISERROR(SEARCH("ENTREGADO",U39)))</formula>
    </cfRule>
    <cfRule type="containsText" dxfId="1529" priority="2275" operator="containsText" text="PENDIENTE">
      <formula>NOT(ISERROR(SEARCH("PENDIENTE",#REF!)))</formula>
    </cfRule>
    <cfRule type="containsText" dxfId="1528" priority="2276" operator="containsText" text="PENDIENTE">
      <formula>NOT(ISERROR(SEARCH("PENDIENTE",U39)))</formula>
    </cfRule>
    <cfRule type="containsText" dxfId="1527" priority="2277" operator="containsText" text="ENTREGADO">
      <formula>NOT(ISERROR(SEARCH("ENTREGADO",U39)))</formula>
    </cfRule>
    <cfRule type="containsText" dxfId="1526" priority="2278" operator="containsText" text="ENTREGADO">
      <formula>NOT(ISERROR(SEARCH("ENTREGADO",#REF!)))</formula>
    </cfRule>
  </conditionalFormatting>
  <conditionalFormatting sqref="V39:X39 S39:T39">
    <cfRule type="containsText" dxfId="1525" priority="2345" operator="containsText" text="ENTREGADO">
      <formula>NOT(ISERROR(SEARCH("ENTREGADO",S39)))</formula>
    </cfRule>
  </conditionalFormatting>
  <conditionalFormatting sqref="V39:X39">
    <cfRule type="containsText" dxfId="1524" priority="2344" operator="containsText" text="PENDIENTE">
      <formula>NOT(ISERROR(SEARCH("PENDIENTE",V39)))</formula>
    </cfRule>
  </conditionalFormatting>
  <conditionalFormatting sqref="AD39">
    <cfRule type="containsText" dxfId="1523" priority="2424" operator="containsText" text="ENTREGADO">
      <formula>NOT(ISERROR(SEARCH("ENTREGADO",AD39)))</formula>
    </cfRule>
    <cfRule type="containsText" dxfId="1522" priority="2425" operator="containsText" text="ENTREGADO">
      <formula>NOT(ISERROR(SEARCH("ENTREGADO",#REF!)))</formula>
    </cfRule>
  </conditionalFormatting>
  <conditionalFormatting sqref="AD39">
    <cfRule type="containsText" dxfId="1521" priority="2449" operator="containsText" text="ENTREGADO">
      <formula>NOT(ISERROR(SEARCH("ENTREGADO",AD39)))</formula>
    </cfRule>
    <cfRule type="containsText" dxfId="1520" priority="2450" operator="containsText" text="PENDIENTE">
      <formula>NOT(ISERROR(SEARCH("PENDIENTE",#REF!)))</formula>
    </cfRule>
    <cfRule type="containsText" dxfId="1519" priority="2451" operator="containsText" text="PENDIENTE">
      <formula>NOT(ISERROR(SEARCH("PENDIENTE",AD39)))</formula>
    </cfRule>
    <cfRule type="containsText" dxfId="1518" priority="2452" operator="containsText" text="ENTREGADO">
      <formula>NOT(ISERROR(SEARCH("ENTREGADO",AD39)))</formula>
    </cfRule>
  </conditionalFormatting>
  <conditionalFormatting sqref="AD39:AG39 AI39:AL39 AN39:AO39 AR39:BA39">
    <cfRule type="containsText" dxfId="1517" priority="2496" operator="containsText" text="ENTREGADO">
      <formula>NOT(ISERROR(SEARCH("ENTREGADO",#REF!)))</formula>
    </cfRule>
    <cfRule type="containsText" dxfId="1516" priority="2497" operator="containsText" text="PENDIENTE">
      <formula>NOT(ISERROR(SEARCH("PENDIENTE",#REF!)))</formula>
    </cfRule>
  </conditionalFormatting>
  <conditionalFormatting sqref="AI39:AL39 AN39:AO39 AR39:BA39 AD39:AG39">
    <cfRule type="containsText" dxfId="1515" priority="2500" operator="containsText" text="PENDIENTE">
      <formula>NOT(ISERROR(SEARCH("PENDIENTE",#REF!)))</formula>
    </cfRule>
  </conditionalFormatting>
  <conditionalFormatting sqref="AH39">
    <cfRule type="containsText" dxfId="1514" priority="2226" operator="containsText" text="ENTREGADO">
      <formula>NOT(ISERROR(SEARCH("ENTREGADO",AH39)))</formula>
    </cfRule>
    <cfRule type="containsText" dxfId="1513" priority="2227" operator="containsText" text="PENDIENTE">
      <formula>NOT(ISERROR(SEARCH("PENDIENTE",AH39)))</formula>
    </cfRule>
    <cfRule type="containsText" dxfId="1512" priority="2228" operator="containsText" text="PENDIENTE">
      <formula>NOT(ISERROR(SEARCH("PENDIENTE",#REF!)))</formula>
    </cfRule>
    <cfRule type="containsText" dxfId="1511" priority="2229" operator="containsText" text="ENTREGADO">
      <formula>NOT(ISERROR(SEARCH("ENTREGADO",AH39)))</formula>
    </cfRule>
    <cfRule type="containsText" dxfId="1510" priority="2230" operator="containsText" text="PRIORIDAD">
      <formula>NOT(ISERROR(SEARCH("PRIORIDAD",AH39)))</formula>
    </cfRule>
    <cfRule type="containsText" dxfId="1509" priority="2231" operator="containsText" text="ENTREGADO">
      <formula>NOT(ISERROR(SEARCH("ENTREGADO",AH39)))</formula>
    </cfRule>
    <cfRule type="containsText" dxfId="1508" priority="2232" operator="containsText" text="ENTREGADO">
      <formula>NOT(ISERROR(SEARCH("ENTREGADO",#REF!)))</formula>
    </cfRule>
    <cfRule type="containsText" dxfId="1507" priority="2233" operator="containsText" text="ENTREGADO">
      <formula>NOT(ISERROR(SEARCH("ENTREGADO",AH39)))</formula>
    </cfRule>
    <cfRule type="containsText" dxfId="1506" priority="2234" operator="containsText" text="PENDIENTE">
      <formula>NOT(ISERROR(SEARCH("PENDIENTE",#REF!)))</formula>
    </cfRule>
    <cfRule type="containsText" dxfId="1505" priority="2235" operator="containsText" text="PENDIENTE">
      <formula>NOT(ISERROR(SEARCH("PENDIENTE",AH39)))</formula>
    </cfRule>
    <cfRule type="containsText" dxfId="1504" priority="2236" operator="containsText" text="ENTREGADO">
      <formula>NOT(ISERROR(SEARCH("ENTREGADO",AH39)))</formula>
    </cfRule>
    <cfRule type="containsText" dxfId="1503" priority="2237" operator="containsText" text="ENTREGADO">
      <formula>NOT(ISERROR(SEARCH("ENTREGADO",#REF!)))</formula>
    </cfRule>
    <cfRule type="containsText" dxfId="1502" priority="2238" operator="containsText" text="PENDIENTE">
      <formula>NOT(ISERROR(SEARCH("PENDIENTE",AH39)))</formula>
    </cfRule>
  </conditionalFormatting>
  <conditionalFormatting sqref="AI39">
    <cfRule type="containsText" dxfId="1501" priority="2462" operator="containsText" text="PENDIENTE">
      <formula>NOT(ISERROR(SEARCH("PENDIENTE",#REF!)))</formula>
    </cfRule>
  </conditionalFormatting>
  <conditionalFormatting sqref="AI39">
    <cfRule type="containsText" dxfId="1500" priority="2447" operator="containsText" text="ENTREGADO">
      <formula>NOT(ISERROR(SEARCH("ENTREGADO",AI39)))</formula>
    </cfRule>
    <cfRule type="containsText" dxfId="1499" priority="2463" operator="containsText" text="PENDIENTE">
      <formula>NOT(ISERROR(SEARCH("PENDIENTE",AI39)))</formula>
    </cfRule>
  </conditionalFormatting>
  <conditionalFormatting sqref="AI39:AL39 AN39:AO39 AR39:BA39 AD39:AG39">
    <cfRule type="containsText" dxfId="1498" priority="2506" operator="containsText" text="ENTREGADO">
      <formula>NOT(ISERROR(SEARCH("ENTREGADO",AD39)))</formula>
    </cfRule>
  </conditionalFormatting>
  <conditionalFormatting sqref="AM39">
    <cfRule type="containsText" dxfId="1497" priority="2219" operator="containsText" text="ENTREGADO">
      <formula>NOT(ISERROR(SEARCH("ENTREGADO",#REF!)))</formula>
    </cfRule>
    <cfRule type="containsText" dxfId="1496" priority="2220" operator="containsText" text="PENDIENTE">
      <formula>NOT(ISERROR(SEARCH("PENDIENTE",#REF!)))</formula>
    </cfRule>
    <cfRule type="containsText" dxfId="1495" priority="2221" operator="containsText" text="ENTREGADO">
      <formula>NOT(ISERROR(SEARCH("ENTREGADO",AM39)))</formula>
    </cfRule>
    <cfRule type="containsText" dxfId="1494" priority="2222" operator="containsText" text="ENTREGADO">
      <formula>NOT(ISERROR(SEARCH("ENTREGADO",AM39)))</formula>
    </cfRule>
    <cfRule type="containsText" dxfId="1493" priority="2223" operator="containsText" text="PENDIENTE">
      <formula>NOT(ISERROR(SEARCH("PENDIENTE",AM39)))</formula>
    </cfRule>
    <cfRule type="containsText" dxfId="1492" priority="2224" operator="containsText" text="PRIORIDAD">
      <formula>NOT(ISERROR(SEARCH("PRIORIDAD",AM39)))</formula>
    </cfRule>
    <cfRule type="containsText" dxfId="1491" priority="2225" operator="containsText" text="ENTREGADO">
      <formula>NOT(ISERROR(SEARCH("ENTREGADO",AM39)))</formula>
    </cfRule>
  </conditionalFormatting>
  <conditionalFormatting sqref="AI39:AL39 AN39:AO39 AR39:BC39 AD39:AG39">
    <cfRule type="containsText" dxfId="1490" priority="2501" operator="containsText" text="PENDIENTE">
      <formula>NOT(ISERROR(SEARCH("PENDIENTE",AD39)))</formula>
    </cfRule>
  </conditionalFormatting>
  <conditionalFormatting sqref="AP39:AQ39">
    <cfRule type="containsText" dxfId="1489" priority="2212" operator="containsText" text="ENTREGADO">
      <formula>NOT(ISERROR(SEARCH("ENTREGADO",#REF!)))</formula>
    </cfRule>
    <cfRule type="containsText" dxfId="1488" priority="2213" operator="containsText" text="PENDIENTE">
      <formula>NOT(ISERROR(SEARCH("PENDIENTE",#REF!)))</formula>
    </cfRule>
    <cfRule type="containsText" dxfId="1487" priority="2214" operator="containsText" text="ENTREGADO">
      <formula>NOT(ISERROR(SEARCH("ENTREGADO",AP39)))</formula>
    </cfRule>
    <cfRule type="containsText" dxfId="1486" priority="2215" operator="containsText" text="ENTREGADO">
      <formula>NOT(ISERROR(SEARCH("ENTREGADO",AP39)))</formula>
    </cfRule>
    <cfRule type="containsText" dxfId="1485" priority="2216" operator="containsText" text="PENDIENTE">
      <formula>NOT(ISERROR(SEARCH("PENDIENTE",AP39)))</formula>
    </cfRule>
    <cfRule type="containsText" dxfId="1484" priority="2218" operator="containsText" text="ENTREGADO">
      <formula>NOT(ISERROR(SEARCH("ENTREGADO",AP39)))</formula>
    </cfRule>
  </conditionalFormatting>
  <conditionalFormatting sqref="AP39:AQ39">
    <cfRule type="containsText" dxfId="1483" priority="2217" operator="containsText" text="PRIORIDAD">
      <formula>NOT(ISERROR(SEARCH("PRIORIDAD",AP39)))</formula>
    </cfRule>
  </conditionalFormatting>
  <conditionalFormatting sqref="BD39:BG39">
    <cfRule type="containsText" dxfId="1482" priority="2260" operator="containsText" text="ENTREGADO">
      <formula>NOT(ISERROR(SEARCH("ENTREGADO",BD39)))</formula>
    </cfRule>
  </conditionalFormatting>
  <conditionalFormatting sqref="AV39">
    <cfRule type="containsText" dxfId="1481" priority="2446" operator="containsText" text="ENTREGADO">
      <formula>NOT(ISERROR(SEARCH("ENTREGADO",AV39)))</formula>
    </cfRule>
    <cfRule type="containsText" dxfId="1480" priority="2459" operator="containsText" text="PENDIENTE">
      <formula>NOT(ISERROR(SEARCH("PENDIENTE",#REF!)))</formula>
    </cfRule>
    <cfRule type="containsText" dxfId="1479" priority="2460" operator="containsText" text="PENDIENTE">
      <formula>NOT(ISERROR(SEARCH("PENDIENTE",AV39)))</formula>
    </cfRule>
    <cfRule type="containsText" dxfId="1478" priority="2461" operator="containsText" text="ENTREGADO">
      <formula>NOT(ISERROR(SEARCH("ENTREGADO",AV39)))</formula>
    </cfRule>
  </conditionalFormatting>
  <conditionalFormatting sqref="BB39">
    <cfRule type="containsText" dxfId="1477" priority="2488" operator="containsText" text="ENTREGADO">
      <formula>NOT(ISERROR(SEARCH("ENTREGADO",BB39)))</formula>
    </cfRule>
  </conditionalFormatting>
  <conditionalFormatting sqref="BD39:BG39">
    <cfRule type="containsText" dxfId="1476" priority="2259" operator="containsText" text="ENTREGADO">
      <formula>NOT(ISERROR(SEARCH("ENTREGADO",BD39)))</formula>
    </cfRule>
  </conditionalFormatting>
  <conditionalFormatting sqref="BB39">
    <cfRule type="containsText" dxfId="1475" priority="2436" operator="containsText" text="ENTREGADO">
      <formula>NOT(ISERROR(SEARCH("ENTREGADO",BB39)))</formula>
    </cfRule>
    <cfRule type="containsText" dxfId="1474" priority="2482" operator="containsText" text="ENTREGADO">
      <formula>NOT(ISERROR(SEARCH("ENTREGADO",#REF!)))</formula>
    </cfRule>
    <cfRule type="containsText" dxfId="1473" priority="2484" operator="containsText" text="PRIORIDAD">
      <formula>NOT(ISERROR(SEARCH("PRIORIDAD",BB39)))</formula>
    </cfRule>
    <cfRule type="containsText" dxfId="1472" priority="2485" operator="containsText" text="ENTREGADO">
      <formula>NOT(ISERROR(SEARCH("ENTREGADO",BB39)))</formula>
    </cfRule>
    <cfRule type="containsText" dxfId="1471" priority="2486" operator="containsText" text="ENTREGADO">
      <formula>NOT(ISERROR(SEARCH("ENTREGADO",BB39)))</formula>
    </cfRule>
    <cfRule type="containsText" dxfId="1470" priority="2487" operator="containsText" text="PENDIENTE">
      <formula>NOT(ISERROR(SEARCH("PENDIENTE",BB39)))</formula>
    </cfRule>
    <cfRule type="containsText" dxfId="1469" priority="2499" operator="containsText" text="PENDIENTE">
      <formula>NOT(ISERROR(SEARCH("PENDIENTE",BB39)))</formula>
    </cfRule>
  </conditionalFormatting>
  <conditionalFormatting sqref="BB39:BC39">
    <cfRule type="containsText" dxfId="1468" priority="2435" operator="containsText" text="ENTREGADO">
      <formula>NOT(ISERROR(SEARCH("ENTREGADO",BB39)))</formula>
    </cfRule>
  </conditionalFormatting>
  <conditionalFormatting sqref="AD39:AG39 AI39:AL39 AN39:AO39 AR39:BA39">
    <cfRule type="containsText" dxfId="1467" priority="2498" operator="containsText" text="ENTREGADO">
      <formula>NOT(ISERROR(SEARCH("ENTREGADO",#REF!)))</formula>
    </cfRule>
  </conditionalFormatting>
  <conditionalFormatting sqref="BD39:BG39">
    <cfRule type="containsText" dxfId="1466" priority="2211" operator="containsText" text="PRIORIDAD">
      <formula>NOT(ISERROR(SEARCH("PRIORIDAD",BD39)))</formula>
    </cfRule>
  </conditionalFormatting>
  <conditionalFormatting sqref="BH39:XFD39 BC39 T39 V39:X39">
    <cfRule type="containsText" dxfId="1465" priority="2441" operator="containsText" text="PENDIENTE">
      <formula>NOT(ISERROR(SEARCH("PENDIENTE",T39)))</formula>
    </cfRule>
  </conditionalFormatting>
  <conditionalFormatting sqref="BH39:XFD39">
    <cfRule type="containsText" dxfId="1464" priority="2440" operator="containsText" text="ENTREGADO">
      <formula>NOT(ISERROR(SEARCH("ENTREGADO",BH39)))</formula>
    </cfRule>
  </conditionalFormatting>
  <conditionalFormatting sqref="Y39:Z39 AB39:AC39">
    <cfRule type="containsText" dxfId="1463" priority="2177" operator="containsText" text="PRIORIDAD">
      <formula>NOT(ISERROR(SEARCH("PRIORIDAD",Y39)))</formula>
    </cfRule>
    <cfRule type="containsText" dxfId="1462" priority="2179" operator="containsText" text="ENTREGADO">
      <formula>NOT(ISERROR(SEARCH("ENTREGADO",#REF!)))</formula>
    </cfRule>
    <cfRule type="containsText" dxfId="1461" priority="2183" operator="containsText" text="ENTREGADO">
      <formula>NOT(ISERROR(SEARCH("ENTREGADO",Y39)))</formula>
    </cfRule>
  </conditionalFormatting>
  <conditionalFormatting sqref="Y39:Z39 AB39:AC39">
    <cfRule type="containsText" dxfId="1460" priority="2180" operator="containsText" text="ENTREGADO">
      <formula>NOT(ISERROR(SEARCH("ENTREGADO",Y39)))</formula>
    </cfRule>
    <cfRule type="containsText" dxfId="1459" priority="2181" operator="containsText" text="PENDIENTE">
      <formula>NOT(ISERROR(SEARCH("PENDIENTE",#REF!)))</formula>
    </cfRule>
    <cfRule type="containsText" dxfId="1458" priority="2185" operator="containsText" text="PENDIENTE">
      <formula>NOT(ISERROR(SEARCH("PENDIENTE",Y39)))</formula>
    </cfRule>
  </conditionalFormatting>
  <conditionalFormatting sqref="Y39:Z39 AB39:AC39">
    <cfRule type="containsText" dxfId="1457" priority="2175" operator="containsText" text="PENDIENTE">
      <formula>NOT(ISERROR(SEARCH("PENDIENTE",#REF!)))</formula>
    </cfRule>
    <cfRule type="containsText" dxfId="1456" priority="2176" operator="containsText" text="ENTREGADO">
      <formula>NOT(ISERROR(SEARCH("ENTREGADO",Y39)))</formula>
    </cfRule>
    <cfRule type="containsText" dxfId="1455" priority="2178" operator="containsText" text="ENTREGADO">
      <formula>NOT(ISERROR(SEARCH("ENTREGADO",Y39)))</formula>
    </cfRule>
    <cfRule type="containsText" dxfId="1454" priority="2182" operator="containsText" text="PENDIENTE">
      <formula>NOT(ISERROR(SEARCH("PENDIENTE",Y39)))</formula>
    </cfRule>
    <cfRule type="containsText" dxfId="1453" priority="2184" operator="containsText" text="ENTREGADO">
      <formula>NOT(ISERROR(SEARCH("ENTREGADO",#REF!)))</formula>
    </cfRule>
  </conditionalFormatting>
  <conditionalFormatting sqref="Y39:Z39 AB39:AC39">
    <cfRule type="containsText" dxfId="1452" priority="2173" operator="containsText" text="ENTREGADO">
      <formula>NOT(ISERROR(SEARCH("ENTREGADO",Y39)))</formula>
    </cfRule>
    <cfRule type="containsText" dxfId="1451" priority="2174" operator="containsText" text="PENDIENTE">
      <formula>NOT(ISERROR(SEARCH("PENDIENTE",Y39)))</formula>
    </cfRule>
  </conditionalFormatting>
  <conditionalFormatting sqref="AA39">
    <cfRule type="containsText" dxfId="1450" priority="2153" operator="containsText" text="ENTREGADO">
      <formula>NOT(ISERROR(SEARCH("ENTREGADO",AA39)))</formula>
    </cfRule>
    <cfRule type="containsText" dxfId="1449" priority="2154" operator="containsText" text="ENTREGADO">
      <formula>NOT(ISERROR(SEARCH("ENTREGADO",AA39)))</formula>
    </cfRule>
    <cfRule type="containsText" dxfId="1448" priority="2155" operator="containsText" text="PENDIENTE">
      <formula>NOT(ISERROR(SEARCH("PENDIENTE",AA39)))</formula>
    </cfRule>
    <cfRule type="containsText" dxfId="1447" priority="2156" operator="containsText" text="ENTREGADO">
      <formula>NOT(ISERROR(SEARCH("ENTREGADO",AA39)))</formula>
    </cfRule>
    <cfRule type="containsText" dxfId="1446" priority="2157" operator="containsText" text="PENDIENTE">
      <formula>NOT(ISERROR(SEARCH("PENDIENTE",#REF!)))</formula>
    </cfRule>
    <cfRule type="containsText" dxfId="1445" priority="2158" operator="containsText" text="ENTREGADO">
      <formula>NOT(ISERROR(SEARCH("ENTREGADO",#REF!)))</formula>
    </cfRule>
    <cfRule type="containsText" dxfId="1444" priority="2159" operator="containsText" text="PENDIENTE">
      <formula>NOT(ISERROR(SEARCH("PENDIENTE",#REF!)))</formula>
    </cfRule>
    <cfRule type="containsText" dxfId="1443" priority="2160" operator="containsText" text="ENTREGADO">
      <formula>NOT(ISERROR(SEARCH("ENTREGADO",#REF!)))</formula>
    </cfRule>
    <cfRule type="containsText" dxfId="1442" priority="2161" operator="containsText" text="PENDIENTE">
      <formula>NOT(ISERROR(SEARCH("PENDIENTE",#REF!)))</formula>
    </cfRule>
    <cfRule type="containsText" dxfId="1441" priority="2162" operator="containsText" text="ENTREGADO">
      <formula>NOT(ISERROR(SEARCH("ENTREGADO",#REF!)))</formula>
    </cfRule>
    <cfRule type="containsText" dxfId="1440" priority="2163" operator="containsText" text="ENTREGADO">
      <formula>NOT(ISERROR(SEARCH("ENTREGADO",#REF!)))</formula>
    </cfRule>
    <cfRule type="containsText" dxfId="1439" priority="2164" operator="containsText" text="ENTREGADO">
      <formula>NOT(ISERROR(SEARCH("ENTREGADO",AA39)))</formula>
    </cfRule>
    <cfRule type="containsText" dxfId="1438" priority="2165" operator="containsText" text="PENDIENTE">
      <formula>NOT(ISERROR(SEARCH("PENDIENTE",AA39)))</formula>
    </cfRule>
    <cfRule type="containsText" dxfId="1437" priority="2166" operator="containsText" text="ENTREGADO">
      <formula>NOT(ISERROR(SEARCH("ENTREGADO",AA39)))</formula>
    </cfRule>
    <cfRule type="containsText" dxfId="1436" priority="2167" operator="containsText" text="PENDIENTE">
      <formula>NOT(ISERROR(SEARCH("PENDIENTE",AA39)))</formula>
    </cfRule>
    <cfRule type="containsText" dxfId="1435" priority="2168" operator="containsText" text="ENTREGADO">
      <formula>NOT(ISERROR(SEARCH("ENTREGADO",AA39)))</formula>
    </cfRule>
    <cfRule type="containsText" dxfId="1434" priority="2169" operator="containsText" text="PENDIENTE">
      <formula>NOT(ISERROR(SEARCH("PENDIENTE",#REF!)))</formula>
    </cfRule>
    <cfRule type="containsText" dxfId="1433" priority="2170" operator="containsText" text="PENDIENTE">
      <formula>NOT(ISERROR(SEARCH("PENDIENTE",AA39)))</formula>
    </cfRule>
    <cfRule type="containsText" dxfId="1432" priority="2171" operator="containsText" text="PRIORIDAD">
      <formula>NOT(ISERROR(SEARCH("PRIORIDAD",AA39)))</formula>
    </cfRule>
    <cfRule type="containsText" dxfId="1431" priority="2172" operator="containsText" text="ENTREGADO">
      <formula>NOT(ISERROR(SEARCH("ENTREGADO",AA39)))</formula>
    </cfRule>
  </conditionalFormatting>
  <conditionalFormatting sqref="AA39">
    <cfRule type="containsText" dxfId="1430" priority="2151" operator="containsText" text="ENTREGADO">
      <formula>NOT(ISERROR(SEARCH("ENTREGADO",AA39)))</formula>
    </cfRule>
    <cfRule type="containsText" dxfId="1429" priority="2152" operator="containsText" text="PENDIENTE">
      <formula>NOT(ISERROR(SEARCH("PENDIENTE",AA39)))</formula>
    </cfRule>
  </conditionalFormatting>
  <conditionalFormatting sqref="Q33">
    <cfRule type="containsText" dxfId="1428" priority="2142" operator="containsText" text="PRIORIDAD">
      <formula>NOT(ISERROR(SEARCH("PRIORIDAD",Q33)))</formula>
    </cfRule>
    <cfRule type="containsText" dxfId="1427" priority="2143" operator="containsText" text="ENTREGADO">
      <formula>NOT(ISERROR(SEARCH("ENTREGADO",Q33)))</formula>
    </cfRule>
  </conditionalFormatting>
  <conditionalFormatting sqref="Q33">
    <cfRule type="containsText" dxfId="1426" priority="2144" operator="containsText" text="PRIORIDAD">
      <formula>NOT(ISERROR(SEARCH("PRIORIDAD",Q33)))</formula>
    </cfRule>
    <cfRule type="containsText" dxfId="1425" priority="2145" operator="containsText" text="ENTREGADO">
      <formula>NOT(ISERROR(SEARCH("ENTREGADO",Q33)))</formula>
    </cfRule>
    <cfRule type="containsText" dxfId="1424" priority="2146" operator="containsText" text="PRIORIDAD">
      <formula>NOT(ISERROR(SEARCH("PRIORIDAD",Q33)))</formula>
    </cfRule>
    <cfRule type="containsText" dxfId="1423" priority="2147" operator="containsText" text="ENTREGADO">
      <formula>NOT(ISERROR(SEARCH("ENTREGADO",Q33)))</formula>
    </cfRule>
    <cfRule type="containsText" dxfId="1422" priority="2148" operator="containsText" text="PRIORIDAD">
      <formula>NOT(ISERROR(SEARCH("PRIORIDAD",Q33)))</formula>
    </cfRule>
    <cfRule type="containsText" dxfId="1421" priority="2149" operator="containsText" text="ENTREGADO">
      <formula>NOT(ISERROR(SEARCH("ENTREGADO",Q33)))</formula>
    </cfRule>
    <cfRule type="containsText" dxfId="1420" priority="2150" operator="containsText" text="PENDIENTE">
      <formula>NOT(ISERROR(SEARCH("PENDIENTE",Q33)))</formula>
    </cfRule>
  </conditionalFormatting>
  <conditionalFormatting sqref="B39">
    <cfRule type="containsText" dxfId="1419" priority="2138" operator="containsText" text="PRIORIDAD">
      <formula>NOT(ISERROR(SEARCH("PRIORIDAD",B39)))</formula>
    </cfRule>
    <cfRule type="containsText" dxfId="1418" priority="2139" operator="containsText" text="PENDIENTE">
      <formula>NOT(ISERROR(SEARCH("PENDIENTE",B39)))</formula>
    </cfRule>
  </conditionalFormatting>
  <conditionalFormatting sqref="B39">
    <cfRule type="containsText" dxfId="1417" priority="2140" operator="containsText" text="ENTREGADO">
      <formula>NOT(ISERROR(SEARCH("ENTREGADO",B39)))</formula>
    </cfRule>
    <cfRule type="containsText" dxfId="1416" priority="2141" operator="containsText" text="ENTREGADO">
      <formula>NOT(ISERROR(SEARCH("ENTREGADO",B39)))</formula>
    </cfRule>
  </conditionalFormatting>
  <conditionalFormatting sqref="C60:E60">
    <cfRule type="containsText" dxfId="1415" priority="2122" operator="containsText" text="PENDIENTE">
      <formula>NOT(ISERROR(SEARCH("PENDIENTE",#REF!)))</formula>
    </cfRule>
  </conditionalFormatting>
  <conditionalFormatting sqref="C60:D60">
    <cfRule type="containsText" dxfId="1414" priority="2121" operator="containsText" text="ENTREGADO">
      <formula>NOT(ISERROR(SEARCH("ENTREGADO",C60)))</formula>
    </cfRule>
  </conditionalFormatting>
  <conditionalFormatting sqref="BD60:BG60 C60:D60">
    <cfRule type="containsText" dxfId="1413" priority="1994" operator="containsText" text="ENTREGADO">
      <formula>NOT(ISERROR(SEARCH("ENTREGADO",#REF!)))</formula>
    </cfRule>
  </conditionalFormatting>
  <conditionalFormatting sqref="BD60:BG60 E60">
    <cfRule type="containsText" dxfId="1412" priority="1995" operator="containsText" text="PENDIENTE">
      <formula>NOT(ISERROR(SEARCH("PENDIENTE",E60)))</formula>
    </cfRule>
  </conditionalFormatting>
  <conditionalFormatting sqref="BB60 BD60:BG60">
    <cfRule type="containsText" dxfId="1411" priority="1988" operator="containsText" text="ENTREGADO">
      <formula>NOT(ISERROR(SEARCH("ENTREGADO",BB60)))</formula>
    </cfRule>
  </conditionalFormatting>
  <conditionalFormatting sqref="E60">
    <cfRule type="containsText" dxfId="1410" priority="1963" operator="containsText" text="ENTREGADO">
      <formula>NOT(ISERROR(SEARCH("ENTREGADO",#REF!)))</formula>
    </cfRule>
  </conditionalFormatting>
  <conditionalFormatting sqref="BB60">
    <cfRule type="containsText" dxfId="1409" priority="1977" operator="containsText" text="ENTREGADO">
      <formula>NOT(ISERROR(SEARCH("ENTREGADO",#REF!)))</formula>
    </cfRule>
  </conditionalFormatting>
  <conditionalFormatting sqref="BB60">
    <cfRule type="containsText" dxfId="1408" priority="1980" operator="containsText" text="PENDIENTE">
      <formula>NOT(ISERROR(SEARCH("PENDIENTE",#REF!)))</formula>
    </cfRule>
  </conditionalFormatting>
  <conditionalFormatting sqref="A60">
    <cfRule type="containsText" dxfId="1407" priority="1964" operator="containsText" text="ENTREGADO">
      <formula>NOT(ISERROR(SEARCH("ENTREGADO",#REF!)))</formula>
    </cfRule>
  </conditionalFormatting>
  <conditionalFormatting sqref="A60">
    <cfRule type="containsText" dxfId="1406" priority="1969" operator="containsText" text="PENDIENTE">
      <formula>NOT(ISERROR(SEARCH("PENDIENTE",#REF!)))</formula>
    </cfRule>
  </conditionalFormatting>
  <conditionalFormatting sqref="A60">
    <cfRule type="containsText" dxfId="1405" priority="1968" operator="containsText" text="ENTREGADO">
      <formula>NOT(ISERROR(SEARCH("ENTREGADO",A60)))</formula>
    </cfRule>
  </conditionalFormatting>
  <conditionalFormatting sqref="A60">
    <cfRule type="containsText" dxfId="1404" priority="1965" operator="containsText" text="ENTREGADO">
      <formula>NOT(ISERROR(SEARCH("ENTREGADO",A60)))</formula>
    </cfRule>
    <cfRule type="containsText" dxfId="1403" priority="1966" operator="containsText" text="PENDIENTE">
      <formula>NOT(ISERROR(SEARCH("PENDIENTE",#REF!)))</formula>
    </cfRule>
    <cfRule type="containsText" dxfId="1402" priority="1967" operator="containsText" text="PENDIENTE">
      <formula>NOT(ISERROR(SEARCH("PENDIENTE",A60)))</formula>
    </cfRule>
    <cfRule type="containsText" dxfId="1401" priority="1970" operator="containsText" text="PENDIENTE">
      <formula>NOT(ISERROR(SEARCH("PENDIENTE",A60)))</formula>
    </cfRule>
    <cfRule type="containsText" dxfId="1400" priority="1971" operator="containsText" text="ENTREGADO">
      <formula>NOT(ISERROR(SEARCH("ENTREGADO",A60)))</formula>
    </cfRule>
    <cfRule type="containsText" dxfId="1399" priority="1973" operator="containsText" text="PENDIENTE">
      <formula>NOT(ISERROR(SEARCH("PENDIENTE",A60)))</formula>
    </cfRule>
    <cfRule type="containsText" dxfId="1398" priority="1974" operator="containsText" text="ENTREGADO">
      <formula>NOT(ISERROR(SEARCH("ENTREGADO",A60)))</formula>
    </cfRule>
    <cfRule type="containsText" dxfId="1397" priority="1975" operator="containsText" text="PENDIENTE">
      <formula>NOT(ISERROR(SEARCH("PENDIENTE",A60)))</formula>
    </cfRule>
    <cfRule type="containsText" dxfId="1396" priority="1976" operator="containsText" text="ENTREGADO">
      <formula>NOT(ISERROR(SEARCH("ENTREGADO",A60)))</formula>
    </cfRule>
  </conditionalFormatting>
  <conditionalFormatting sqref="A60">
    <cfRule type="containsText" dxfId="1395" priority="1972" operator="containsText" text="PRIORIDAD">
      <formula>NOT(ISERROR(SEARCH("PRIORIDAD",A60)))</formula>
    </cfRule>
  </conditionalFormatting>
  <conditionalFormatting sqref="AD60:AG60 AI60:AL60 AN60:AO60 AR60:BA60 C60:E60 O60">
    <cfRule type="containsText" dxfId="1394" priority="2131" operator="containsText" text="PRIORIDAD">
      <formula>NOT(ISERROR(SEARCH("PRIORIDAD",C60)))</formula>
    </cfRule>
  </conditionalFormatting>
  <conditionalFormatting sqref="O60 AD60:AG60 AI60:AL60 AN60:AO60 AR60:BA60 C60:E60">
    <cfRule type="containsText" dxfId="1393" priority="2132" operator="containsText" text="ENTREGADO">
      <formula>NOT(ISERROR(SEARCH("ENTREGADO",C60)))</formula>
    </cfRule>
  </conditionalFormatting>
  <conditionalFormatting sqref="AD60:AG60 AI60:AL60 AN60:AO60 AR60:BA60">
    <cfRule type="containsText" dxfId="1392" priority="2136" operator="containsText" text="PENDIENTE">
      <formula>NOT(ISERROR(SEARCH("PENDIENTE",AD60)))</formula>
    </cfRule>
    <cfRule type="containsText" dxfId="1391" priority="2137" operator="containsText" text="ENTREGADO">
      <formula>NOT(ISERROR(SEARCH("ENTREGADO",AD60)))</formula>
    </cfRule>
  </conditionalFormatting>
  <conditionalFormatting sqref="BD60:BG60">
    <cfRule type="containsText" dxfId="1390" priority="2120" operator="containsText" text="ENTREGADO">
      <formula>NOT(ISERROR(SEARCH("ENTREGADO",BD60)))</formula>
    </cfRule>
  </conditionalFormatting>
  <conditionalFormatting sqref="E60">
    <cfRule type="containsText" dxfId="1389" priority="2129" operator="containsText" text="ENTREGADO">
      <formula>NOT(ISERROR(SEARCH("ENTREGADO",E60)))</formula>
    </cfRule>
  </conditionalFormatting>
  <conditionalFormatting sqref="E60">
    <cfRule type="containsText" dxfId="1388" priority="2128" operator="containsText" text="ENTREGADO">
      <formula>NOT(ISERROR(SEARCH("ENTREGADO",E60)))</formula>
    </cfRule>
  </conditionalFormatting>
  <conditionalFormatting sqref="F60">
    <cfRule type="containsText" dxfId="1387" priority="2005" operator="containsText" text="ENTREGADO">
      <formula>NOT(ISERROR(SEARCH("ENTREGADO",F60)))</formula>
    </cfRule>
    <cfRule type="containsText" dxfId="1386" priority="2006" operator="containsText" text="PRIORIDAD">
      <formula>NOT(ISERROR(SEARCH("PRIORIDAD",F60)))</formula>
    </cfRule>
    <cfRule type="containsText" dxfId="1385" priority="2008" operator="containsText" text="ENTREGADO">
      <formula>NOT(ISERROR(SEARCH("ENTREGADO",#REF!)))</formula>
    </cfRule>
  </conditionalFormatting>
  <conditionalFormatting sqref="F60:H60">
    <cfRule type="containsText" dxfId="1384" priority="1877" operator="containsText" text="PENDIENTE">
      <formula>NOT(ISERROR(SEARCH("PENDIENTE",F60)))</formula>
    </cfRule>
  </conditionalFormatting>
  <conditionalFormatting sqref="F60:H60">
    <cfRule type="containsText" dxfId="1383" priority="1876" operator="containsText" text="ENTREGADO">
      <formula>NOT(ISERROR(SEARCH("ENTREGADO",F60)))</formula>
    </cfRule>
  </conditionalFormatting>
  <conditionalFormatting sqref="F60:H60 J60:N60">
    <cfRule type="containsText" dxfId="1382" priority="2007" operator="containsText" text="ENTREGADO">
      <formula>NOT(ISERROR(SEARCH("ENTREGADO",F60)))</formula>
    </cfRule>
  </conditionalFormatting>
  <conditionalFormatting sqref="G60:H60 J60:N60">
    <cfRule type="containsText" dxfId="1381" priority="2102" operator="containsText" text="ENTREGADO">
      <formula>NOT(ISERROR(SEARCH("ENTREGADO",#REF!)))</formula>
    </cfRule>
    <cfRule type="containsText" dxfId="1380" priority="2103" operator="containsText" text="ENTREGADO">
      <formula>NOT(ISERROR(SEARCH("ENTREGADO",G60)))</formula>
    </cfRule>
    <cfRule type="containsText" dxfId="1379" priority="2104" operator="containsText" text="PENDIENTE">
      <formula>NOT(ISERROR(SEARCH("PENDIENTE",#REF!)))</formula>
    </cfRule>
    <cfRule type="containsText" dxfId="1378" priority="2105" operator="containsText" text="PENDIENTE">
      <formula>NOT(ISERROR(SEARCH("PENDIENTE",G60)))</formula>
    </cfRule>
    <cfRule type="containsText" dxfId="1377" priority="2115" operator="containsText" text="ENTREGADO">
      <formula>NOT(ISERROR(SEARCH("ENTREGADO",#REF!)))</formula>
    </cfRule>
  </conditionalFormatting>
  <conditionalFormatting sqref="G60:H60 P60 J60:N60">
    <cfRule type="containsText" dxfId="1376" priority="2106" operator="containsText" text="ENTREGADO">
      <formula>NOT(ISERROR(SEARCH("ENTREGADO",G60)))</formula>
    </cfRule>
  </conditionalFormatting>
  <conditionalFormatting sqref="I60">
    <cfRule type="containsText" dxfId="1375" priority="1872" operator="containsText" text="PRIORIDAD">
      <formula>NOT(ISERROR(SEARCH("PRIORIDAD",I60)))</formula>
    </cfRule>
  </conditionalFormatting>
  <conditionalFormatting sqref="I60">
    <cfRule type="containsText" dxfId="1374" priority="1869" operator="containsText" text="ENTREGADO">
      <formula>NOT(ISERROR(SEARCH("ENTREGADO",I60)))</formula>
    </cfRule>
  </conditionalFormatting>
  <conditionalFormatting sqref="I60">
    <cfRule type="containsText" dxfId="1373" priority="1868" operator="containsText" text="ENTREGADO">
      <formula>NOT(ISERROR(SEARCH("ENTREGADO",#REF!)))</formula>
    </cfRule>
    <cfRule type="containsText" dxfId="1372" priority="1870" operator="containsText" text="PENDIENTE">
      <formula>NOT(ISERROR(SEARCH("PENDIENTE",#REF!)))</formula>
    </cfRule>
    <cfRule type="containsText" dxfId="1371" priority="1871" operator="containsText" text="PENDIENTE">
      <formula>NOT(ISERROR(SEARCH("PENDIENTE",I60)))</formula>
    </cfRule>
    <cfRule type="containsText" dxfId="1370" priority="1873" operator="containsText" text="ENTREGADO">
      <formula>NOT(ISERROR(SEARCH("ENTREGADO",I60)))</formula>
    </cfRule>
  </conditionalFormatting>
  <conditionalFormatting sqref="J60:N60 F60:H60">
    <cfRule type="containsText" dxfId="1369" priority="2004" operator="containsText" text="PENDIENTE">
      <formula>NOT(ISERROR(SEARCH("PENDIENTE",#REF!)))</formula>
    </cfRule>
  </conditionalFormatting>
  <conditionalFormatting sqref="J60:O60">
    <cfRule type="containsText" dxfId="1368" priority="1996" operator="containsText" text="ENTREGADO">
      <formula>NOT(ISERROR(SEARCH("ENTREGADO",J60)))</formula>
    </cfRule>
    <cfRule type="containsText" dxfId="1367" priority="1997" operator="containsText" text="PENDIENTE">
      <formula>NOT(ISERROR(SEARCH("PENDIENTE",J60)))</formula>
    </cfRule>
  </conditionalFormatting>
  <conditionalFormatting sqref="O60:P60">
    <cfRule type="containsText" dxfId="1366" priority="2003" operator="containsText" text="ENTREGADO">
      <formula>NOT(ISERROR(SEARCH("ENTREGADO",O60)))</formula>
    </cfRule>
  </conditionalFormatting>
  <conditionalFormatting sqref="O60:P60">
    <cfRule type="containsText" dxfId="1365" priority="2111" operator="containsText" text="PENDIENTE">
      <formula>NOT(ISERROR(SEARCH("PENDIENTE",O60)))</formula>
    </cfRule>
  </conditionalFormatting>
  <conditionalFormatting sqref="P60 T60:X60 BC60 BH60:XFD60 G60:H60 J60:N60">
    <cfRule type="containsText" dxfId="1364" priority="2085" operator="containsText" text="PRIORIDAD">
      <formula>NOT(ISERROR(SEARCH("PRIORIDAD",G60)))</formula>
    </cfRule>
  </conditionalFormatting>
  <conditionalFormatting sqref="P60">
    <cfRule type="containsText" dxfId="1363" priority="2068" operator="containsText" text="PRIORIDAD">
      <formula>NOT(ISERROR(SEARCH("PRIORIDAD",P60)))</formula>
    </cfRule>
    <cfRule type="containsText" dxfId="1362" priority="2069" operator="containsText" text="PENDIENTE">
      <formula>NOT(ISERROR(SEARCH("PENDIENTE",P60)))</formula>
    </cfRule>
    <cfRule type="containsText" dxfId="1361" priority="2070" operator="containsText" text="ENTREGADO">
      <formula>NOT(ISERROR(SEARCH("ENTREGADO",P60)))</formula>
    </cfRule>
    <cfRule type="containsText" dxfId="1360" priority="2071" operator="containsText" text="ENTREGADO">
      <formula>NOT(ISERROR(SEARCH("ENTREGADO",P60)))</formula>
    </cfRule>
    <cfRule type="containsText" dxfId="1359" priority="2072" operator="containsText" text="ENTREGADO">
      <formula>NOT(ISERROR(SEARCH("ENTREGADO",P60)))</formula>
    </cfRule>
    <cfRule type="containsText" dxfId="1358" priority="2073" operator="containsText" text="PENDIENTE">
      <formula>NOT(ISERROR(SEARCH("PENDIENTE",P60)))</formula>
    </cfRule>
    <cfRule type="containsText" dxfId="1357" priority="2074" operator="containsText" text="ENTREGADO">
      <formula>NOT(ISERROR(SEARCH("ENTREGADO",P60)))</formula>
    </cfRule>
    <cfRule type="containsText" dxfId="1356" priority="2078" operator="containsText" text="ENTREGADO">
      <formula>NOT(ISERROR(SEARCH("ENTREGADO",P60)))</formula>
    </cfRule>
    <cfRule type="containsText" dxfId="1355" priority="2080" operator="containsText" text="PENDIENTE">
      <formula>NOT(ISERROR(SEARCH("PENDIENTE",P60)))</formula>
    </cfRule>
    <cfRule type="containsText" dxfId="1354" priority="2098" operator="containsText" text="PENDIENTE">
      <formula>NOT(ISERROR(SEARCH("PENDIENTE",P60)))</formula>
    </cfRule>
    <cfRule type="containsText" dxfId="1353" priority="2099" operator="containsText" text="ENTREGADO">
      <formula>NOT(ISERROR(SEARCH("ENTREGADO",P60)))</formula>
    </cfRule>
    <cfRule type="containsText" dxfId="1352" priority="2100" operator="containsText" text="ENTREGADO">
      <formula>NOT(ISERROR(SEARCH("ENTREGADO",P60)))</formula>
    </cfRule>
    <cfRule type="containsText" dxfId="1351" priority="2113" operator="containsText" text="ENTREGADO">
      <formula>NOT(ISERROR(SEARCH("ENTREGADO",P60)))</formula>
    </cfRule>
  </conditionalFormatting>
  <conditionalFormatting sqref="R60">
    <cfRule type="containsText" dxfId="1350" priority="1938" operator="containsText" text="PRIORIDAD">
      <formula>NOT(ISERROR(SEARCH("PRIORIDAD",R60)))</formula>
    </cfRule>
  </conditionalFormatting>
  <conditionalFormatting sqref="R60:S60">
    <cfRule type="containsText" dxfId="1349" priority="1944" operator="containsText" text="ENTREGADO">
      <formula>NOT(ISERROR(SEARCH("ENTREGADO",R60)))</formula>
    </cfRule>
  </conditionalFormatting>
  <conditionalFormatting sqref="R60">
    <cfRule type="containsText" dxfId="1348" priority="1928" operator="containsText" text="PRIORIDAD">
      <formula>NOT(ISERROR(SEARCH("PRIORIDAD",R60)))</formula>
    </cfRule>
    <cfRule type="containsText" dxfId="1347" priority="1929" operator="containsText" text="PENDIENTE">
      <formula>NOT(ISERROR(SEARCH("PENDIENTE",R60)))</formula>
    </cfRule>
    <cfRule type="containsText" dxfId="1346" priority="1930" operator="containsText" text="ENTREGADO">
      <formula>NOT(ISERROR(SEARCH("ENTREGADO",R60)))</formula>
    </cfRule>
    <cfRule type="containsText" dxfId="1345" priority="1931" operator="containsText" text="ENTREGADO">
      <formula>NOT(ISERROR(SEARCH("ENTREGADO",R60)))</formula>
    </cfRule>
    <cfRule type="containsText" dxfId="1344" priority="1932" operator="containsText" text="ENTREGADO">
      <formula>NOT(ISERROR(SEARCH("ENTREGADO",R60)))</formula>
    </cfRule>
    <cfRule type="containsText" dxfId="1343" priority="1933" operator="containsText" text="PENDIENTE">
      <formula>NOT(ISERROR(SEARCH("PENDIENTE",R60)))</formula>
    </cfRule>
    <cfRule type="containsText" dxfId="1342" priority="1934" operator="containsText" text="ENTREGADO">
      <formula>NOT(ISERROR(SEARCH("ENTREGADO",R60)))</formula>
    </cfRule>
    <cfRule type="containsText" dxfId="1341" priority="1935" operator="containsText" text="ENTREGADO">
      <formula>NOT(ISERROR(SEARCH("ENTREGADO",R60)))</formula>
    </cfRule>
    <cfRule type="containsText" dxfId="1340" priority="1936" operator="containsText" text="PENDIENTE">
      <formula>NOT(ISERROR(SEARCH("PENDIENTE",R60)))</formula>
    </cfRule>
    <cfRule type="containsText" dxfId="1339" priority="1937" operator="containsText" text="ENTREGADO">
      <formula>NOT(ISERROR(SEARCH("ENTREGADO",R60)))</formula>
    </cfRule>
    <cfRule type="containsText" dxfId="1338" priority="1939" operator="containsText" text="PENDIENTE">
      <formula>NOT(ISERROR(SEARCH("PENDIENTE",R60)))</formula>
    </cfRule>
    <cfRule type="containsText" dxfId="1337" priority="1940" operator="containsText" text="ENTREGADO">
      <formula>NOT(ISERROR(SEARCH("ENTREGADO",R60)))</formula>
    </cfRule>
    <cfRule type="containsText" dxfId="1336" priority="1941" operator="containsText" text="ENTREGADO">
      <formula>NOT(ISERROR(SEARCH("ENTREGADO",R60)))</formula>
    </cfRule>
    <cfRule type="containsText" dxfId="1335" priority="1942" operator="containsText" text="ENTREGADO">
      <formula>NOT(ISERROR(SEARCH("ENTREGADO",R60)))</formula>
    </cfRule>
    <cfRule type="containsText" dxfId="1334" priority="1943" operator="containsText" text="PENDIENTE">
      <formula>NOT(ISERROR(SEARCH("PENDIENTE",R60)))</formula>
    </cfRule>
  </conditionalFormatting>
  <conditionalFormatting sqref="R60">
    <cfRule type="containsText" dxfId="1333" priority="1927" operator="containsText" text="ENTREGADO">
      <formula>NOT(ISERROR(SEARCH("ENTREGADO",R60)))</formula>
    </cfRule>
  </conditionalFormatting>
  <conditionalFormatting sqref="S60">
    <cfRule type="containsText" dxfId="1332" priority="1952" operator="containsText" text="PENDIENTE">
      <formula>NOT(ISERROR(SEARCH("PENDIENTE",S60)))</formula>
    </cfRule>
    <cfRule type="containsText" dxfId="1331" priority="1953" operator="containsText" text="ENTREGADO">
      <formula>NOT(ISERROR(SEARCH("ENTREGADO",S60)))</formula>
    </cfRule>
  </conditionalFormatting>
  <conditionalFormatting sqref="S60">
    <cfRule type="containsText" dxfId="1330" priority="1954" operator="containsText" text="ACCEL">
      <formula>NOT(ISERROR(SEARCH("ACCEL",S60)))</formula>
    </cfRule>
    <cfRule type="containsText" dxfId="1329" priority="1955" operator="containsText" text="TOLUCA">
      <formula>NOT(ISERROR(SEARCH("TOLUCA",S60)))</formula>
    </cfRule>
    <cfRule type="containsText" dxfId="1328" priority="1956" operator="containsText" text="DRAGON">
      <formula>NOT(ISERROR(SEARCH("DRAGON",S60)))</formula>
    </cfRule>
    <cfRule type="containsText" dxfId="1327" priority="1957" operator="containsText" text="AIFA">
      <formula>NOT(ISERROR(SEARCH("AIFA",S60)))</formula>
    </cfRule>
    <cfRule type="containsText" dxfId="1326" priority="1958" operator="containsText" text="AICM">
      <formula>NOT(ISERROR(SEARCH("AICM",S60)))</formula>
    </cfRule>
    <cfRule type="containsText" dxfId="1325" priority="1959" operator="containsText" text="LAREDO">
      <formula>NOT(ISERROR(SEARCH("LAREDO",S60)))</formula>
    </cfRule>
    <cfRule type="containsText" dxfId="1324" priority="1960" operator="containsText" text="TOLUCA">
      <formula>NOT(ISERROR(SEARCH("TOLUCA",S60)))</formula>
    </cfRule>
    <cfRule type="containsText" dxfId="1323" priority="1961" operator="containsText" text="MANZANILLO">
      <formula>NOT(ISERROR(SEARCH("MANZANILLO",S60)))</formula>
    </cfRule>
    <cfRule type="containsText" dxfId="1322" priority="1962" operator="containsText" text="VERACRUZ">
      <formula>NOT(ISERROR(SEARCH("VERACRUZ",S60)))</formula>
    </cfRule>
  </conditionalFormatting>
  <conditionalFormatting sqref="AD60:AG60 AI60:AL60 AN60:AO60 AR60:BA60">
    <cfRule type="containsText" dxfId="1321" priority="2134" operator="containsText" text="PENDIENTE">
      <formula>NOT(ISERROR(SEARCH("PENDIENTE",AD60)))</formula>
    </cfRule>
  </conditionalFormatting>
  <conditionalFormatting sqref="AD60:AG60 AI60:AL60 AN60:AO60 AR60:BA60">
    <cfRule type="containsText" dxfId="1320" priority="2133" operator="containsText" text="ENTREGADO">
      <formula>NOT(ISERROR(SEARCH("ENTREGADO",AD60)))</formula>
    </cfRule>
  </conditionalFormatting>
  <conditionalFormatting sqref="BB60">
    <cfRule type="containsText" dxfId="1319" priority="1981" operator="containsText" text="PENDIENTE">
      <formula>NOT(ISERROR(SEARCH("PENDIENTE",#REF!)))</formula>
    </cfRule>
  </conditionalFormatting>
  <conditionalFormatting sqref="T60">
    <cfRule type="containsText" dxfId="1318" priority="2090" operator="containsText" text="ENTREGADO">
      <formula>NOT(ISERROR(SEARCH("ENTREGADO",T60)))</formula>
    </cfRule>
  </conditionalFormatting>
  <conditionalFormatting sqref="T60:U60">
    <cfRule type="containsText" dxfId="1317" priority="2091" operator="containsText" text="ENTREGADO">
      <formula>NOT(ISERROR(SEARCH("ENTREGADO",#REF!)))</formula>
    </cfRule>
    <cfRule type="containsText" dxfId="1316" priority="2092" operator="containsText" text="ENTREGADO">
      <formula>NOT(ISERROR(SEARCH("ENTREGADO",T60)))</formula>
    </cfRule>
    <cfRule type="containsText" dxfId="1315" priority="2093" operator="containsText" text="PENDIENTE">
      <formula>NOT(ISERROR(SEARCH("PENDIENTE",#REF!)))</formula>
    </cfRule>
    <cfRule type="containsText" dxfId="1314" priority="2094" operator="containsText" text="PENDIENTE">
      <formula>NOT(ISERROR(SEARCH("PENDIENTE",T60)))</formula>
    </cfRule>
    <cfRule type="containsText" dxfId="1313" priority="2095" operator="containsText" text="ENTREGADO">
      <formula>NOT(ISERROR(SEARCH("ENTREGADO",T60)))</formula>
    </cfRule>
  </conditionalFormatting>
  <conditionalFormatting sqref="T60:X60 BB60:BC60 BH60:XFD60">
    <cfRule type="containsText" dxfId="1312" priority="2108" operator="containsText" text="PENDIENTE">
      <formula>NOT(ISERROR(SEARCH("PENDIENTE",#REF!)))</formula>
    </cfRule>
  </conditionalFormatting>
  <conditionalFormatting sqref="T60:X60 BC60 BH60:XFD60">
    <cfRule type="containsText" dxfId="1311" priority="2101" operator="containsText" text="ENTREGADO">
      <formula>NOT(ISERROR(SEARCH("ENTREGADO",#REF!)))</formula>
    </cfRule>
    <cfRule type="containsText" dxfId="1310" priority="2107" operator="containsText" text="ENTREGADO">
      <formula>NOT(ISERROR(SEARCH("ENTREGADO",T60)))</formula>
    </cfRule>
    <cfRule type="containsText" dxfId="1309" priority="2109" operator="containsText" text="PENDIENTE">
      <formula>NOT(ISERROR(SEARCH("PENDIENTE",T60)))</formula>
    </cfRule>
    <cfRule type="containsText" dxfId="1308" priority="2110" operator="containsText" text="ENTREGADO">
      <formula>NOT(ISERROR(SEARCH("ENTREGADO",T60)))</formula>
    </cfRule>
    <cfRule type="containsText" dxfId="1307" priority="2112" operator="containsText" text="ENTREGADO">
      <formula>NOT(ISERROR(SEARCH("ENTREGADO",#REF!)))</formula>
    </cfRule>
  </conditionalFormatting>
  <conditionalFormatting sqref="T60:X60 BH60:XFD60 BC60 P60">
    <cfRule type="containsText" dxfId="1306" priority="2084" operator="containsText" text="ENTREGADO">
      <formula>NOT(ISERROR(SEARCH("ENTREGADO",P60)))</formula>
    </cfRule>
  </conditionalFormatting>
  <conditionalFormatting sqref="T60:X60 BH60:XFD60 BC60">
    <cfRule type="containsText" dxfId="1305" priority="2082" operator="containsText" text="PENDIENTE">
      <formula>NOT(ISERROR(SEARCH("PENDIENTE",T60)))</formula>
    </cfRule>
  </conditionalFormatting>
  <conditionalFormatting sqref="T60:X60 BH60:XFD60">
    <cfRule type="containsText" dxfId="1304" priority="2081" operator="containsText" text="ENTREGADO">
      <formula>NOT(ISERROR(SEARCH("ENTREGADO",T60)))</formula>
    </cfRule>
    <cfRule type="containsText" dxfId="1303" priority="2083" operator="containsText" text="PENDIENTE">
      <formula>NOT(ISERROR(SEARCH("PENDIENTE",#REF!)))</formula>
    </cfRule>
  </conditionalFormatting>
  <conditionalFormatting sqref="T60:X60">
    <cfRule type="containsText" dxfId="1302" priority="2067" operator="containsText" text="PENDIENTE">
      <formula>NOT(ISERROR(SEARCH("PENDIENTE",T60)))</formula>
    </cfRule>
  </conditionalFormatting>
  <conditionalFormatting sqref="AD60">
    <cfRule type="containsText" dxfId="1301" priority="2061" operator="containsText" text="ENTREGADO">
      <formula>NOT(ISERROR(SEARCH("ENTREGADO",#REF!)))</formula>
    </cfRule>
    <cfRule type="containsText" dxfId="1300" priority="2065" operator="containsText" text="ENTREGADO">
      <formula>NOT(ISERROR(SEARCH("ENTREGADO",AD60)))</formula>
    </cfRule>
  </conditionalFormatting>
  <conditionalFormatting sqref="AD60">
    <cfRule type="containsText" dxfId="1299" priority="2086" operator="containsText" text="ENTREGADO">
      <formula>NOT(ISERROR(SEARCH("ENTREGADO",AD60)))</formula>
    </cfRule>
    <cfRule type="containsText" dxfId="1298" priority="2087" operator="containsText" text="PENDIENTE">
      <formula>NOT(ISERROR(SEARCH("PENDIENTE",#REF!)))</formula>
    </cfRule>
    <cfRule type="containsText" dxfId="1297" priority="2088" operator="containsText" text="PENDIENTE">
      <formula>NOT(ISERROR(SEARCH("PENDIENTE",AD60)))</formula>
    </cfRule>
    <cfRule type="containsText" dxfId="1296" priority="2089" operator="containsText" text="ENTREGADO">
      <formula>NOT(ISERROR(SEARCH("ENTREGADO",AD60)))</formula>
    </cfRule>
  </conditionalFormatting>
  <conditionalFormatting sqref="AR60:BA60 AN60:AO60 AI60:AL60 AD60:AG60">
    <cfRule type="containsText" dxfId="1295" priority="2123" operator="containsText" text="ENTREGADO">
      <formula>NOT(ISERROR(SEARCH("ENTREGADO",#REF!)))</formula>
    </cfRule>
    <cfRule type="containsText" dxfId="1294" priority="2124" operator="containsText" text="PENDIENTE">
      <formula>NOT(ISERROR(SEARCH("PENDIENTE",#REF!)))</formula>
    </cfRule>
  </conditionalFormatting>
  <conditionalFormatting sqref="AD60:AG60 AI60:AL60 AN60:AO60 AR60:BA60 BD60:BG60">
    <cfRule type="containsText" dxfId="1293" priority="2127" operator="containsText" text="PENDIENTE">
      <formula>NOT(ISERROR(SEARCH("PENDIENTE",#REF!)))</formula>
    </cfRule>
  </conditionalFormatting>
  <conditionalFormatting sqref="AH60">
    <cfRule type="containsText" dxfId="1292" priority="1892" operator="containsText" text="ENTREGADO">
      <formula>NOT(ISERROR(SEARCH("ENTREGADO",AH60)))</formula>
    </cfRule>
    <cfRule type="containsText" dxfId="1291" priority="1893" operator="containsText" text="PENDIENTE">
      <formula>NOT(ISERROR(SEARCH("PENDIENTE",AH60)))</formula>
    </cfRule>
    <cfRule type="containsText" dxfId="1290" priority="1894" operator="containsText" text="PENDIENTE">
      <formula>NOT(ISERROR(SEARCH("PENDIENTE",#REF!)))</formula>
    </cfRule>
    <cfRule type="containsText" dxfId="1289" priority="1895" operator="containsText" text="ENTREGADO">
      <formula>NOT(ISERROR(SEARCH("ENTREGADO",AH60)))</formula>
    </cfRule>
    <cfRule type="containsText" dxfId="1288" priority="1896" operator="containsText" text="PRIORIDAD">
      <formula>NOT(ISERROR(SEARCH("PRIORIDAD",AH60)))</formula>
    </cfRule>
    <cfRule type="containsText" dxfId="1287" priority="1897" operator="containsText" text="ENTREGADO">
      <formula>NOT(ISERROR(SEARCH("ENTREGADO",AH60)))</formula>
    </cfRule>
    <cfRule type="containsText" dxfId="1286" priority="1898" operator="containsText" text="ENTREGADO">
      <formula>NOT(ISERROR(SEARCH("ENTREGADO",#REF!)))</formula>
    </cfRule>
    <cfRule type="containsText" dxfId="1285" priority="1899" operator="containsText" text="ENTREGADO">
      <formula>NOT(ISERROR(SEARCH("ENTREGADO",AH60)))</formula>
    </cfRule>
    <cfRule type="containsText" dxfId="1284" priority="1900" operator="containsText" text="PENDIENTE">
      <formula>NOT(ISERROR(SEARCH("PENDIENTE",#REF!)))</formula>
    </cfRule>
    <cfRule type="containsText" dxfId="1283" priority="1901" operator="containsText" text="PENDIENTE">
      <formula>NOT(ISERROR(SEARCH("PENDIENTE",AH60)))</formula>
    </cfRule>
    <cfRule type="containsText" dxfId="1282" priority="1902" operator="containsText" text="ENTREGADO">
      <formula>NOT(ISERROR(SEARCH("ENTREGADO",AH60)))</formula>
    </cfRule>
    <cfRule type="containsText" dxfId="1281" priority="1903" operator="containsText" text="ENTREGADO">
      <formula>NOT(ISERROR(SEARCH("ENTREGADO",#REF!)))</formula>
    </cfRule>
    <cfRule type="containsText" dxfId="1280" priority="1904" operator="containsText" text="PENDIENTE">
      <formula>NOT(ISERROR(SEARCH("PENDIENTE",AH60)))</formula>
    </cfRule>
  </conditionalFormatting>
  <conditionalFormatting sqref="AI60">
    <cfRule type="containsText" dxfId="1279" priority="1999" operator="containsText" text="ENTREGADO">
      <formula>NOT(ISERROR(SEARCH("ENTREGADO",AI60)))</formula>
    </cfRule>
    <cfRule type="containsText" dxfId="1278" priority="2002" operator="containsText" text="PENDIENTE">
      <formula>NOT(ISERROR(SEARCH("PENDIENTE",AI60)))</formula>
    </cfRule>
  </conditionalFormatting>
  <conditionalFormatting sqref="AI60">
    <cfRule type="containsText" dxfId="1277" priority="2097" operator="containsText" text="PENDIENTE">
      <formula>NOT(ISERROR(SEARCH("PENDIENTE",#REF!)))</formula>
    </cfRule>
  </conditionalFormatting>
  <conditionalFormatting sqref="AD60:AG60 AI60:AL60 AN60:AO60 AR60:BA60">
    <cfRule type="containsText" dxfId="1276" priority="2135" operator="containsText" text="ENTREGADO">
      <formula>NOT(ISERROR(SEARCH("ENTREGADO",AD60)))</formula>
    </cfRule>
  </conditionalFormatting>
  <conditionalFormatting sqref="AM60">
    <cfRule type="containsText" dxfId="1275" priority="1885" operator="containsText" text="ENTREGADO">
      <formula>NOT(ISERROR(SEARCH("ENTREGADO",#REF!)))</formula>
    </cfRule>
    <cfRule type="containsText" dxfId="1274" priority="1886" operator="containsText" text="PENDIENTE">
      <formula>NOT(ISERROR(SEARCH("PENDIENTE",#REF!)))</formula>
    </cfRule>
    <cfRule type="containsText" dxfId="1273" priority="1887" operator="containsText" text="ENTREGADO">
      <formula>NOT(ISERROR(SEARCH("ENTREGADO",AM60)))</formula>
    </cfRule>
    <cfRule type="containsText" dxfId="1272" priority="1888" operator="containsText" text="ENTREGADO">
      <formula>NOT(ISERROR(SEARCH("ENTREGADO",AM60)))</formula>
    </cfRule>
    <cfRule type="containsText" dxfId="1271" priority="1889" operator="containsText" text="PENDIENTE">
      <formula>NOT(ISERROR(SEARCH("PENDIENTE",AM60)))</formula>
    </cfRule>
    <cfRule type="containsText" dxfId="1270" priority="1890" operator="containsText" text="PRIORIDAD">
      <formula>NOT(ISERROR(SEARCH("PRIORIDAD",AM60)))</formula>
    </cfRule>
    <cfRule type="containsText" dxfId="1269" priority="1891" operator="containsText" text="ENTREGADO">
      <formula>NOT(ISERROR(SEARCH("ENTREGADO",AM60)))</formula>
    </cfRule>
  </conditionalFormatting>
  <conditionalFormatting sqref="AD60:AG60 AI60:AL60 AN60:AO60 AR60:BC60 C60:E60">
    <cfRule type="containsText" dxfId="1268" priority="2130" operator="containsText" text="PENDIENTE">
      <formula>NOT(ISERROR(SEARCH("PENDIENTE",C60)))</formula>
    </cfRule>
  </conditionalFormatting>
  <conditionalFormatting sqref="AP60:AQ60">
    <cfRule type="containsText" dxfId="1267" priority="1878" operator="containsText" text="ENTREGADO">
      <formula>NOT(ISERROR(SEARCH("ENTREGADO",#REF!)))</formula>
    </cfRule>
    <cfRule type="containsText" dxfId="1266" priority="1879" operator="containsText" text="PENDIENTE">
      <formula>NOT(ISERROR(SEARCH("PENDIENTE",#REF!)))</formula>
    </cfRule>
    <cfRule type="containsText" dxfId="1265" priority="1880" operator="containsText" text="ENTREGADO">
      <formula>NOT(ISERROR(SEARCH("ENTREGADO",AP60)))</formula>
    </cfRule>
    <cfRule type="containsText" dxfId="1264" priority="1881" operator="containsText" text="ENTREGADO">
      <formula>NOT(ISERROR(SEARCH("ENTREGADO",AP60)))</formula>
    </cfRule>
    <cfRule type="containsText" dxfId="1263" priority="1882" operator="containsText" text="PENDIENTE">
      <formula>NOT(ISERROR(SEARCH("PENDIENTE",AP60)))</formula>
    </cfRule>
    <cfRule type="containsText" dxfId="1262" priority="1884" operator="containsText" text="ENTREGADO">
      <formula>NOT(ISERROR(SEARCH("ENTREGADO",AP60)))</formula>
    </cfRule>
  </conditionalFormatting>
  <conditionalFormatting sqref="AP60:AQ60">
    <cfRule type="containsText" dxfId="1261" priority="1883" operator="containsText" text="PRIORIDAD">
      <formula>NOT(ISERROR(SEARCH("PRIORIDAD",AP60)))</formula>
    </cfRule>
  </conditionalFormatting>
  <conditionalFormatting sqref="AV60">
    <cfRule type="containsText" dxfId="1260" priority="1998" operator="containsText" text="ENTREGADO">
      <formula>NOT(ISERROR(SEARCH("ENTREGADO",AV60)))</formula>
    </cfRule>
    <cfRule type="containsText" dxfId="1259" priority="2000" operator="containsText" text="PENDIENTE">
      <formula>NOT(ISERROR(SEARCH("PENDIENTE",#REF!)))</formula>
    </cfRule>
    <cfRule type="containsText" dxfId="1258" priority="2001" operator="containsText" text="PENDIENTE">
      <formula>NOT(ISERROR(SEARCH("PENDIENTE",AV60)))</formula>
    </cfRule>
  </conditionalFormatting>
  <conditionalFormatting sqref="AV60">
    <cfRule type="containsText" dxfId="1257" priority="2096" operator="containsText" text="ENTREGADO">
      <formula>NOT(ISERROR(SEARCH("ENTREGADO",AV60)))</formula>
    </cfRule>
  </conditionalFormatting>
  <conditionalFormatting sqref="BB60">
    <cfRule type="containsText" dxfId="1256" priority="1987" operator="containsText" text="ENTREGADO">
      <formula>NOT(ISERROR(SEARCH("ENTREGADO",BB60)))</formula>
    </cfRule>
  </conditionalFormatting>
  <conditionalFormatting sqref="BB60">
    <cfRule type="containsText" dxfId="1255" priority="1979" operator="containsText" text="ENTREGADO">
      <formula>NOT(ISERROR(SEARCH("ENTREGADO",BB60)))</formula>
    </cfRule>
    <cfRule type="containsText" dxfId="1254" priority="1982" operator="containsText" text="ENTREGADO">
      <formula>NOT(ISERROR(SEARCH("ENTREGADO",#REF!)))</formula>
    </cfRule>
    <cfRule type="containsText" dxfId="1253" priority="1983" operator="containsText" text="PRIORIDAD">
      <formula>NOT(ISERROR(SEARCH("PRIORIDAD",BB60)))</formula>
    </cfRule>
    <cfRule type="containsText" dxfId="1252" priority="1984" operator="containsText" text="ENTREGADO">
      <formula>NOT(ISERROR(SEARCH("ENTREGADO",BB60)))</formula>
    </cfRule>
    <cfRule type="containsText" dxfId="1251" priority="1985" operator="containsText" text="ENTREGADO">
      <formula>NOT(ISERROR(SEARCH("ENTREGADO",BB60)))</formula>
    </cfRule>
    <cfRule type="containsText" dxfId="1250" priority="1986" operator="containsText" text="PENDIENTE">
      <formula>NOT(ISERROR(SEARCH("PENDIENTE",BB60)))</formula>
    </cfRule>
    <cfRule type="containsText" dxfId="1249" priority="2126" operator="containsText" text="PENDIENTE">
      <formula>NOT(ISERROR(SEARCH("PENDIENTE",BB60)))</formula>
    </cfRule>
  </conditionalFormatting>
  <conditionalFormatting sqref="BB60">
    <cfRule type="containsText" dxfId="1248" priority="2075" operator="containsText" text="ENTREGADO">
      <formula>NOT(ISERROR(SEARCH("ENTREGADO",#REF!)))</formula>
    </cfRule>
    <cfRule type="containsText" dxfId="1247" priority="2077" operator="containsText" text="ENTREGADO">
      <formula>NOT(ISERROR(SEARCH("ENTREGADO",BB60)))</formula>
    </cfRule>
    <cfRule type="containsText" dxfId="1246" priority="2114" operator="containsText" text="ENTREGADO">
      <formula>NOT(ISERROR(SEARCH("ENTREGADO",#REF!)))</formula>
    </cfRule>
    <cfRule type="containsText" dxfId="1245" priority="2116" operator="containsText" text="PRIORIDAD">
      <formula>NOT(ISERROR(SEARCH("PRIORIDAD",BB60)))</formula>
    </cfRule>
    <cfRule type="containsText" dxfId="1244" priority="2117" operator="containsText" text="ENTREGADO">
      <formula>NOT(ISERROR(SEARCH("ENTREGADO",BB60)))</formula>
    </cfRule>
    <cfRule type="containsText" dxfId="1243" priority="2118" operator="containsText" text="ENTREGADO">
      <formula>NOT(ISERROR(SEARCH("ENTREGADO",BB60)))</formula>
    </cfRule>
    <cfRule type="containsText" dxfId="1242" priority="2119" operator="containsText" text="PENDIENTE">
      <formula>NOT(ISERROR(SEARCH("PENDIENTE",BB60)))</formula>
    </cfRule>
  </conditionalFormatting>
  <conditionalFormatting sqref="BB60">
    <cfRule type="containsText" dxfId="1241" priority="1992" operator="containsText" text="ENTREGADO">
      <formula>NOT(ISERROR(SEARCH("ENTREGADO",BB60)))</formula>
    </cfRule>
    <cfRule type="containsText" dxfId="1240" priority="1993" operator="containsText" text="ENTREGADO">
      <formula>NOT(ISERROR(SEARCH("ENTREGADO",BB60)))</formula>
    </cfRule>
  </conditionalFormatting>
  <conditionalFormatting sqref="BB60">
    <cfRule type="containsText" dxfId="1239" priority="1978" operator="containsText" text="ENTREGADO">
      <formula>NOT(ISERROR(SEARCH("ENTREGADO",BB60)))</formula>
    </cfRule>
  </conditionalFormatting>
  <conditionalFormatting sqref="BB60:BC60">
    <cfRule type="containsText" dxfId="1238" priority="2076" operator="containsText" text="ENTREGADO">
      <formula>NOT(ISERROR(SEARCH("ENTREGADO",BB60)))</formula>
    </cfRule>
    <cfRule type="containsText" dxfId="1237" priority="2079" operator="containsText" text="PENDIENTE">
      <formula>NOT(ISERROR(SEARCH("PENDIENTE",#REF!)))</formula>
    </cfRule>
  </conditionalFormatting>
  <conditionalFormatting sqref="AR60:BA60 AN60:AO60 AI60:AL60 AD60:AG60">
    <cfRule type="containsText" dxfId="1236" priority="2125" operator="containsText" text="ENTREGADO">
      <formula>NOT(ISERROR(SEARCH("ENTREGADO",#REF!)))</formula>
    </cfRule>
  </conditionalFormatting>
  <conditionalFormatting sqref="BD60:BG60">
    <cfRule type="containsText" dxfId="1235" priority="1925" operator="containsText" text="PRIORIDAD">
      <formula>NOT(ISERROR(SEARCH("PRIORIDAD",BD60)))</formula>
    </cfRule>
  </conditionalFormatting>
  <conditionalFormatting sqref="BD60:BG60">
    <cfRule type="containsText" dxfId="1234" priority="1926" operator="containsText" text="ENTREGADO">
      <formula>NOT(ISERROR(SEARCH("ENTREGADO",BD60)))</formula>
    </cfRule>
  </conditionalFormatting>
  <conditionalFormatting sqref="BH60:XFD60">
    <cfRule type="containsText" dxfId="1233" priority="1991" operator="containsText" text="PENDIENTE">
      <formula>NOT(ISERROR(SEARCH("PENDIENTE",BH60)))</formula>
    </cfRule>
  </conditionalFormatting>
  <conditionalFormatting sqref="Q60">
    <cfRule type="containsText" dxfId="1232" priority="1857" operator="containsText" text="PRIORIDAD">
      <formula>NOT(ISERROR(SEARCH("PRIORIDAD",Q60)))</formula>
    </cfRule>
  </conditionalFormatting>
  <conditionalFormatting sqref="Q60">
    <cfRule type="containsText" dxfId="1231" priority="1855" operator="containsText" text="ENTREGADO">
      <formula>NOT(ISERROR(SEARCH("ENTREGADO",Q60)))</formula>
    </cfRule>
    <cfRule type="containsText" dxfId="1230" priority="1856" operator="containsText" text="PENDIENTE">
      <formula>NOT(ISERROR(SEARCH("PENDIENTE",Q60)))</formula>
    </cfRule>
    <cfRule type="containsText" dxfId="1229" priority="1859" operator="containsText" text="PRIORIDAD">
      <formula>NOT(ISERROR(SEARCH("PRIORIDAD",Q60)))</formula>
    </cfRule>
    <cfRule type="containsText" dxfId="1228" priority="1860" operator="containsText" text="ENTREGADO">
      <formula>NOT(ISERROR(SEARCH("ENTREGADO",Q60)))</formula>
    </cfRule>
    <cfRule type="containsText" dxfId="1227" priority="1861" operator="containsText" text="PRIORIDAD">
      <formula>NOT(ISERROR(SEARCH("PRIORIDAD",Q60)))</formula>
    </cfRule>
    <cfRule type="containsText" dxfId="1226" priority="1862" operator="containsText" text="ENTREGADO">
      <formula>NOT(ISERROR(SEARCH("ENTREGADO",Q60)))</formula>
    </cfRule>
    <cfRule type="containsText" dxfId="1225" priority="1863" operator="containsText" text="PRIORIDAD">
      <formula>NOT(ISERROR(SEARCH("PRIORIDAD",Q60)))</formula>
    </cfRule>
    <cfRule type="containsText" dxfId="1224" priority="1864" operator="containsText" text="ENTREGADO">
      <formula>NOT(ISERROR(SEARCH("ENTREGADO",Q60)))</formula>
    </cfRule>
    <cfRule type="containsText" dxfId="1223" priority="1865" operator="containsText" text="PENDIENTE">
      <formula>NOT(ISERROR(SEARCH("PENDIENTE",Q60)))</formula>
    </cfRule>
  </conditionalFormatting>
  <conditionalFormatting sqref="Q60">
    <cfRule type="containsText" dxfId="1222" priority="1858" operator="containsText" text="ENTREGADO">
      <formula>NOT(ISERROR(SEARCH("ENTREGADO",Q60)))</formula>
    </cfRule>
  </conditionalFormatting>
  <conditionalFormatting sqref="AB60:AC60 Y60:Z60">
    <cfRule type="containsText" dxfId="1221" priority="1831" operator="containsText" text="ENTREGADO">
      <formula>NOT(ISERROR(SEARCH("ENTREGADO",Y60)))</formula>
    </cfRule>
    <cfRule type="containsText" dxfId="1220" priority="1839" operator="containsText" text="ENTREGADO">
      <formula>NOT(ISERROR(SEARCH("ENTREGADO",#REF!)))</formula>
    </cfRule>
  </conditionalFormatting>
  <conditionalFormatting sqref="Y60:AC60">
    <cfRule type="containsText" dxfId="1219" priority="1832" operator="containsText" text="ENTREGADO">
      <formula>NOT(ISERROR(SEARCH("ENTREGADO",Y60)))</formula>
    </cfRule>
    <cfRule type="containsText" dxfId="1218" priority="1851" operator="containsText" text="PENDIENTE">
      <formula>NOT(ISERROR(SEARCH("PENDIENTE",#REF!)))</formula>
    </cfRule>
    <cfRule type="containsText" dxfId="1217" priority="1852" operator="containsText" text="PENDIENTE">
      <formula>NOT(ISERROR(SEARCH("PENDIENTE",Y60)))</formula>
    </cfRule>
    <cfRule type="containsText" dxfId="1216" priority="1853" operator="containsText" text="PRIORIDAD">
      <formula>NOT(ISERROR(SEARCH("PRIORIDAD",Y60)))</formula>
    </cfRule>
    <cfRule type="containsText" dxfId="1215" priority="1854" operator="containsText" text="ENTREGADO">
      <formula>NOT(ISERROR(SEARCH("ENTREGADO",Y60)))</formula>
    </cfRule>
  </conditionalFormatting>
  <conditionalFormatting sqref="AA60">
    <cfRule type="containsText" dxfId="1214" priority="1829" operator="containsText" text="ENTREGADO">
      <formula>NOT(ISERROR(SEARCH("ENTREGADO",AA60)))</formula>
    </cfRule>
    <cfRule type="containsText" dxfId="1213" priority="1830" operator="containsText" text="ENTREGADO">
      <formula>NOT(ISERROR(SEARCH("ENTREGADO",#REF!)))</formula>
    </cfRule>
    <cfRule type="containsText" dxfId="1212" priority="1833" operator="containsText" text="PENDIENTE">
      <formula>NOT(ISERROR(SEARCH("PENDIENTE",AA60)))</formula>
    </cfRule>
    <cfRule type="containsText" dxfId="1211" priority="1834" operator="containsText" text="ENTREGADO">
      <formula>NOT(ISERROR(SEARCH("ENTREGADO",AA60)))</formula>
    </cfRule>
    <cfRule type="containsText" dxfId="1210" priority="1835" operator="containsText" text="ENTREGADO">
      <formula>NOT(ISERROR(SEARCH("ENTREGADO",AA60)))</formula>
    </cfRule>
    <cfRule type="containsText" dxfId="1209" priority="1836" operator="containsText" text="PENDIENTE">
      <formula>NOT(ISERROR(SEARCH("PENDIENTE",AA60)))</formula>
    </cfRule>
    <cfRule type="containsText" dxfId="1208" priority="1837" operator="containsText" text="ENTREGADO">
      <formula>NOT(ISERROR(SEARCH("ENTREGADO",AA60)))</formula>
    </cfRule>
    <cfRule type="containsText" dxfId="1207" priority="1838" operator="containsText" text="PENDIENTE">
      <formula>NOT(ISERROR(SEARCH("PENDIENTE",#REF!)))</formula>
    </cfRule>
    <cfRule type="containsText" dxfId="1206" priority="1840" operator="containsText" text="ENTREGADO">
      <formula>NOT(ISERROR(SEARCH("ENTREGADO",#REF!)))</formula>
    </cfRule>
    <cfRule type="containsText" dxfId="1205" priority="1841" operator="containsText" text="PENDIENTE">
      <formula>NOT(ISERROR(SEARCH("PENDIENTE",#REF!)))</formula>
    </cfRule>
    <cfRule type="containsText" dxfId="1204" priority="1842" operator="containsText" text="ENTREGADO">
      <formula>NOT(ISERROR(SEARCH("ENTREGADO",#REF!)))</formula>
    </cfRule>
    <cfRule type="containsText" dxfId="1203" priority="1843" operator="containsText" text="PENDIENTE">
      <formula>NOT(ISERROR(SEARCH("PENDIENTE",#REF!)))</formula>
    </cfRule>
    <cfRule type="containsText" dxfId="1202" priority="1844" operator="containsText" text="ENTREGADO">
      <formula>NOT(ISERROR(SEARCH("ENTREGADO",#REF!)))</formula>
    </cfRule>
    <cfRule type="containsText" dxfId="1201" priority="1845" operator="containsText" text="ENTREGADO">
      <formula>NOT(ISERROR(SEARCH("ENTREGADO",#REF!)))</formula>
    </cfRule>
    <cfRule type="containsText" dxfId="1200" priority="1846" operator="containsText" text="ENTREGADO">
      <formula>NOT(ISERROR(SEARCH("ENTREGADO",AA60)))</formula>
    </cfRule>
    <cfRule type="containsText" dxfId="1199" priority="1847" operator="containsText" text="PENDIENTE">
      <formula>NOT(ISERROR(SEARCH("PENDIENTE",AA60)))</formula>
    </cfRule>
    <cfRule type="containsText" dxfId="1198" priority="1848" operator="containsText" text="ENTREGADO">
      <formula>NOT(ISERROR(SEARCH("ENTREGADO",AA60)))</formula>
    </cfRule>
    <cfRule type="containsText" dxfId="1197" priority="1849" operator="containsText" text="PENDIENTE">
      <formula>NOT(ISERROR(SEARCH("PENDIENTE",AA60)))</formula>
    </cfRule>
    <cfRule type="containsText" dxfId="1196" priority="1850" operator="containsText" text="ENTREGADO">
      <formula>NOT(ISERROR(SEARCH("ENTREGADO",AA60)))</formula>
    </cfRule>
  </conditionalFormatting>
  <conditionalFormatting sqref="B60">
    <cfRule type="containsText" dxfId="1195" priority="1825" operator="containsText" text="PRIORIDAD">
      <formula>NOT(ISERROR(SEARCH("PRIORIDAD",B60)))</formula>
    </cfRule>
    <cfRule type="containsText" dxfId="1194" priority="1826" operator="containsText" text="PENDIENTE">
      <formula>NOT(ISERROR(SEARCH("PENDIENTE",B60)))</formula>
    </cfRule>
  </conditionalFormatting>
  <conditionalFormatting sqref="B60">
    <cfRule type="containsText" dxfId="1193" priority="1827" operator="containsText" text="ENTREGADO">
      <formula>NOT(ISERROR(SEARCH("ENTREGADO",B60)))</formula>
    </cfRule>
    <cfRule type="containsText" dxfId="1192" priority="1828" operator="containsText" text="ENTREGADO">
      <formula>NOT(ISERROR(SEARCH("ENTREGADO",B60)))</formula>
    </cfRule>
  </conditionalFormatting>
  <conditionalFormatting sqref="Q65">
    <cfRule type="containsText" dxfId="1191" priority="1824" operator="containsText" text="PRIORIDAD">
      <formula>NOT(ISERROR(SEARCH("PRIORIDAD",Q65)))</formula>
    </cfRule>
  </conditionalFormatting>
  <conditionalFormatting sqref="Q65">
    <cfRule type="containsText" dxfId="1190" priority="1822" operator="containsText" text="ENTREGADO">
      <formula>NOT(ISERROR(SEARCH("ENTREGADO",Q65)))</formula>
    </cfRule>
  </conditionalFormatting>
  <conditionalFormatting sqref="Q65">
    <cfRule type="containsText" dxfId="1189" priority="1817" operator="containsText" text="PRIORIDAD">
      <formula>NOT(ISERROR(SEARCH("PRIORIDAD",Q65)))</formula>
    </cfRule>
    <cfRule type="containsText" dxfId="1188" priority="1818" operator="containsText" text="ENTREGADO">
      <formula>NOT(ISERROR(SEARCH("ENTREGADO",Q65)))</formula>
    </cfRule>
    <cfRule type="containsText" dxfId="1187" priority="1819" operator="containsText" text="PRIORIDAD">
      <formula>NOT(ISERROR(SEARCH("PRIORIDAD",Q65)))</formula>
    </cfRule>
    <cfRule type="containsText" dxfId="1186" priority="1820" operator="containsText" text="ENTREGADO">
      <formula>NOT(ISERROR(SEARCH("ENTREGADO",Q65)))</formula>
    </cfRule>
    <cfRule type="containsText" dxfId="1185" priority="1821" operator="containsText" text="PRIORIDAD">
      <formula>NOT(ISERROR(SEARCH("PRIORIDAD",Q65)))</formula>
    </cfRule>
    <cfRule type="containsText" dxfId="1184" priority="1823" operator="containsText" text="PENDIENTE">
      <formula>NOT(ISERROR(SEARCH("PENDIENTE",Q65)))</formula>
    </cfRule>
  </conditionalFormatting>
  <conditionalFormatting sqref="Q65">
    <cfRule type="containsText" dxfId="1183" priority="1816" operator="containsText" text="ENTREGADO">
      <formula>NOT(ISERROR(SEARCH("ENTREGADO",Q65)))</formula>
    </cfRule>
  </conditionalFormatting>
  <conditionalFormatting sqref="Q66">
    <cfRule type="containsText" dxfId="1182" priority="1814" operator="containsText" text="ENTREGADO">
      <formula>NOT(ISERROR(SEARCH("ENTREGADO",Q66)))</formula>
    </cfRule>
  </conditionalFormatting>
  <conditionalFormatting sqref="Q66">
    <cfRule type="containsText" dxfId="1181" priority="1809" operator="containsText" text="PRIORIDAD">
      <formula>NOT(ISERROR(SEARCH("PRIORIDAD",Q66)))</formula>
    </cfRule>
    <cfRule type="containsText" dxfId="1180" priority="1810" operator="containsText" text="ENTREGADO">
      <formula>NOT(ISERROR(SEARCH("ENTREGADO",Q66)))</formula>
    </cfRule>
    <cfRule type="containsText" dxfId="1179" priority="1811" operator="containsText" text="PRIORIDAD">
      <formula>NOT(ISERROR(SEARCH("PRIORIDAD",Q66)))</formula>
    </cfRule>
    <cfRule type="containsText" dxfId="1178" priority="1812" operator="containsText" text="ENTREGADO">
      <formula>NOT(ISERROR(SEARCH("ENTREGADO",Q66)))</formula>
    </cfRule>
    <cfRule type="containsText" dxfId="1177" priority="1813" operator="containsText" text="PRIORIDAD">
      <formula>NOT(ISERROR(SEARCH("PRIORIDAD",Q66)))</formula>
    </cfRule>
    <cfRule type="containsText" dxfId="1176" priority="1815" operator="containsText" text="PENDIENTE">
      <formula>NOT(ISERROR(SEARCH("PENDIENTE",Q66)))</formula>
    </cfRule>
  </conditionalFormatting>
  <conditionalFormatting sqref="Q66">
    <cfRule type="containsText" dxfId="1175" priority="1808" operator="containsText" text="ENTREGADO">
      <formula>NOT(ISERROR(SEARCH("ENTREGADO",Q66)))</formula>
    </cfRule>
  </conditionalFormatting>
  <conditionalFormatting sqref="Q67">
    <cfRule type="containsText" dxfId="1174" priority="1799" operator="containsText" text="PRIORIDAD">
      <formula>NOT(ISERROR(SEARCH("PRIORIDAD",Q67)))</formula>
    </cfRule>
  </conditionalFormatting>
  <conditionalFormatting sqref="Q67">
    <cfRule type="containsText" dxfId="1173" priority="1800" operator="containsText" text="ENTREGADO">
      <formula>NOT(ISERROR(SEARCH("ENTREGADO",Q67)))</formula>
    </cfRule>
    <cfRule type="containsText" dxfId="1172" priority="1801" operator="containsText" text="PRIORIDAD">
      <formula>NOT(ISERROR(SEARCH("PRIORIDAD",Q67)))</formula>
    </cfRule>
    <cfRule type="containsText" dxfId="1171" priority="1802" operator="containsText" text="ENTREGADO">
      <formula>NOT(ISERROR(SEARCH("ENTREGADO",Q67)))</formula>
    </cfRule>
    <cfRule type="containsText" dxfId="1170" priority="1803" operator="containsText" text="PRIORIDAD">
      <formula>NOT(ISERROR(SEARCH("PRIORIDAD",Q67)))</formula>
    </cfRule>
    <cfRule type="containsText" dxfId="1169" priority="1804" operator="containsText" text="ENTREGADO">
      <formula>NOT(ISERROR(SEARCH("ENTREGADO",Q67)))</formula>
    </cfRule>
    <cfRule type="containsText" dxfId="1168" priority="1805" operator="containsText" text="PRIORIDAD">
      <formula>NOT(ISERROR(SEARCH("PRIORIDAD",Q67)))</formula>
    </cfRule>
    <cfRule type="containsText" dxfId="1167" priority="1806" operator="containsText" text="ENTREGADO">
      <formula>NOT(ISERROR(SEARCH("ENTREGADO",Q67)))</formula>
    </cfRule>
    <cfRule type="containsText" dxfId="1166" priority="1807" operator="containsText" text="PENDIENTE">
      <formula>NOT(ISERROR(SEARCH("PENDIENTE",Q67)))</formula>
    </cfRule>
  </conditionalFormatting>
  <conditionalFormatting sqref="Q67">
    <cfRule type="containsText" dxfId="1165" priority="1797" operator="containsText" text="ENTREGADO">
      <formula>NOT(ISERROR(SEARCH("ENTREGADO",Q67)))</formula>
    </cfRule>
  </conditionalFormatting>
  <conditionalFormatting sqref="Q67">
    <cfRule type="containsText" dxfId="1164" priority="1792" operator="containsText" text="PRIORIDAD">
      <formula>NOT(ISERROR(SEARCH("PRIORIDAD",Q67)))</formula>
    </cfRule>
    <cfRule type="containsText" dxfId="1163" priority="1793" operator="containsText" text="ENTREGADO">
      <formula>NOT(ISERROR(SEARCH("ENTREGADO",Q67)))</formula>
    </cfRule>
    <cfRule type="containsText" dxfId="1162" priority="1794" operator="containsText" text="PRIORIDAD">
      <formula>NOT(ISERROR(SEARCH("PRIORIDAD",Q67)))</formula>
    </cfRule>
    <cfRule type="containsText" dxfId="1161" priority="1795" operator="containsText" text="ENTREGADO">
      <formula>NOT(ISERROR(SEARCH("ENTREGADO",Q67)))</formula>
    </cfRule>
    <cfRule type="containsText" dxfId="1160" priority="1796" operator="containsText" text="PRIORIDAD">
      <formula>NOT(ISERROR(SEARCH("PRIORIDAD",Q67)))</formula>
    </cfRule>
    <cfRule type="containsText" dxfId="1159" priority="1798" operator="containsText" text="PENDIENTE">
      <formula>NOT(ISERROR(SEARCH("PENDIENTE",Q67)))</formula>
    </cfRule>
  </conditionalFormatting>
  <conditionalFormatting sqref="Q67">
    <cfRule type="containsText" dxfId="1158" priority="1791" operator="containsText" text="ENTREGADO">
      <formula>NOT(ISERROR(SEARCH("ENTREGADO",Q67)))</formula>
    </cfRule>
  </conditionalFormatting>
  <conditionalFormatting sqref="O69">
    <cfRule type="containsText" dxfId="1157" priority="1782" operator="containsText" text="ENTREGADO">
      <formula>NOT(ISERROR(SEARCH("ENTREGADO",O69)))</formula>
    </cfRule>
    <cfRule type="containsText" dxfId="1156" priority="1783" operator="containsText" text="PENDIENTE">
      <formula>NOT(ISERROR(SEARCH("PENDIENTE",O69)))</formula>
    </cfRule>
  </conditionalFormatting>
  <conditionalFormatting sqref="O69">
    <cfRule type="containsText" dxfId="1155" priority="1784" operator="containsText" text="ENTREGADO">
      <formula>NOT(ISERROR(SEARCH("ENTREGADO",O69)))</formula>
    </cfRule>
  </conditionalFormatting>
  <conditionalFormatting sqref="O69:P69">
    <cfRule type="containsText" dxfId="1154" priority="1785" operator="containsText" text="PRIORIDAD">
      <formula>NOT(ISERROR(SEARCH("PRIORIDAD",O69)))</formula>
    </cfRule>
    <cfRule type="containsText" dxfId="1153" priority="1786" operator="containsText" text="ENTREGADO">
      <formula>NOT(ISERROR(SEARCH("ENTREGADO",O69)))</formula>
    </cfRule>
  </conditionalFormatting>
  <conditionalFormatting sqref="P69">
    <cfRule type="containsText" dxfId="1152" priority="1787" operator="containsText" text="PENDIENTE">
      <formula>NOT(ISERROR(SEARCH("PENDIENTE",P69)))</formula>
    </cfRule>
    <cfRule type="containsText" dxfId="1151" priority="1788" operator="containsText" text="ENTREGADO">
      <formula>NOT(ISERROR(SEARCH("ENTREGADO",P69)))</formula>
    </cfRule>
    <cfRule type="containsText" dxfId="1150" priority="1789" operator="containsText" text="ENTREGADO">
      <formula>NOT(ISERROR(SEARCH("ENTREGADO",P69)))</formula>
    </cfRule>
    <cfRule type="containsText" dxfId="1149" priority="1790" operator="containsText" text="ENTREGADO">
      <formula>NOT(ISERROR(SEARCH("ENTREGADO",P69)))</formula>
    </cfRule>
  </conditionalFormatting>
  <conditionalFormatting sqref="Q69">
    <cfRule type="containsText" dxfId="1148" priority="1775" operator="containsText" text="PRIORIDAD">
      <formula>NOT(ISERROR(SEARCH("PRIORIDAD",Q69)))</formula>
    </cfRule>
    <cfRule type="containsText" dxfId="1147" priority="1776" operator="containsText" text="ENTREGADO">
      <formula>NOT(ISERROR(SEARCH("ENTREGADO",Q69)))</formula>
    </cfRule>
    <cfRule type="containsText" dxfId="1146" priority="1777" operator="containsText" text="PRIORIDAD">
      <formula>NOT(ISERROR(SEARCH("PRIORIDAD",Q69)))</formula>
    </cfRule>
    <cfRule type="containsText" dxfId="1145" priority="1778" operator="containsText" text="ENTREGADO">
      <formula>NOT(ISERROR(SEARCH("ENTREGADO",Q69)))</formula>
    </cfRule>
    <cfRule type="containsText" dxfId="1144" priority="1779" operator="containsText" text="PRIORIDAD">
      <formula>NOT(ISERROR(SEARCH("PRIORIDAD",Q69)))</formula>
    </cfRule>
  </conditionalFormatting>
  <conditionalFormatting sqref="Q69">
    <cfRule type="containsText" dxfId="1143" priority="1780" operator="containsText" text="ENTREGADO">
      <formula>NOT(ISERROR(SEARCH("ENTREGADO",Q69)))</formula>
    </cfRule>
    <cfRule type="containsText" dxfId="1142" priority="1781" operator="containsText" text="PENDIENTE">
      <formula>NOT(ISERROR(SEARCH("PENDIENTE",Q69)))</formula>
    </cfRule>
  </conditionalFormatting>
  <conditionalFormatting sqref="C56:D56 F56:H56 J56:N56">
    <cfRule type="containsText" dxfId="1141" priority="1771" operator="containsText" text="PENDIENTE">
      <formula>NOT(ISERROR(SEARCH("PENDIENTE",#REF!)))</formula>
    </cfRule>
  </conditionalFormatting>
  <conditionalFormatting sqref="C56:D56">
    <cfRule type="containsText" dxfId="1140" priority="1770" operator="containsText" text="ENTREGADO">
      <formula>NOT(ISERROR(SEARCH("ENTREGADO",C56)))</formula>
    </cfRule>
  </conditionalFormatting>
  <conditionalFormatting sqref="F56:H56 C56:D56 J56:N56">
    <cfRule type="containsText" dxfId="1139" priority="1768" operator="containsText" text="ENTREGADO">
      <formula>NOT(ISERROR(SEARCH("ENTREGADO",#REF!)))</formula>
    </cfRule>
  </conditionalFormatting>
  <conditionalFormatting sqref="A56">
    <cfRule type="containsText" dxfId="1138" priority="1735" operator="containsText" text="PRIORIDAD">
      <formula>NOT(ISERROR(SEARCH("PRIORIDAD",A56)))</formula>
    </cfRule>
    <cfRule type="containsText" dxfId="1137" priority="1736" operator="containsText" text="ENTREGADO">
      <formula>NOT(ISERROR(SEARCH("ENTREGADO",A56)))</formula>
    </cfRule>
    <cfRule type="containsText" dxfId="1136" priority="1739" operator="containsText" text="PENDIENTE">
      <formula>NOT(ISERROR(SEARCH("PENDIENTE",A56)))</formula>
    </cfRule>
    <cfRule type="containsText" dxfId="1135" priority="1740" operator="containsText" text="ENTREGADO">
      <formula>NOT(ISERROR(SEARCH("ENTREGADO",A56)))</formula>
    </cfRule>
    <cfRule type="containsText" dxfId="1134" priority="1742" operator="containsText" text="ENTREGADO">
      <formula>NOT(ISERROR(SEARCH("ENTREGADO",A56)))</formula>
    </cfRule>
  </conditionalFormatting>
  <conditionalFormatting sqref="A56">
    <cfRule type="containsText" dxfId="1133" priority="1741" operator="containsText" text="ENTREGADO">
      <formula>NOT(ISERROR(SEARCH("ENTREGADO",#REF!)))</formula>
    </cfRule>
  </conditionalFormatting>
  <conditionalFormatting sqref="F56:H56 J56:N56">
    <cfRule type="containsText" dxfId="1132" priority="1774" operator="containsText" text="ENTREGADO">
      <formula>NOT(ISERROR(SEARCH("ENTREGADO",F56)))</formula>
    </cfRule>
  </conditionalFormatting>
  <conditionalFormatting sqref="B56">
    <cfRule type="containsText" dxfId="1131" priority="1636" operator="containsText" text="PRIORIDAD">
      <formula>NOT(ISERROR(SEARCH("PRIORIDAD",B56)))</formula>
    </cfRule>
    <cfRule type="containsText" dxfId="1130" priority="1637" operator="containsText" text="PENDIENTE">
      <formula>NOT(ISERROR(SEARCH("PENDIENTE",B56)))</formula>
    </cfRule>
  </conditionalFormatting>
  <conditionalFormatting sqref="B56">
    <cfRule type="containsText" dxfId="1129" priority="1648" operator="containsText" text="ENTREGADO">
      <formula>NOT(ISERROR(SEARCH("ENTREGADO",B56)))</formula>
    </cfRule>
    <cfRule type="containsText" dxfId="1128" priority="1649" operator="containsText" text="ENTREGADO">
      <formula>NOT(ISERROR(SEARCH("ENTREGADO",B56)))</formula>
    </cfRule>
  </conditionalFormatting>
  <conditionalFormatting sqref="F56:H56 J56:N56">
    <cfRule type="containsText" dxfId="1127" priority="1772" operator="containsText" text="ENTREGADO">
      <formula>NOT(ISERROR(SEARCH("ENTREGADO",F56)))</formula>
    </cfRule>
  </conditionalFormatting>
  <conditionalFormatting sqref="C56:D56">
    <cfRule type="containsText" dxfId="1126" priority="1708" operator="containsText" text="PRIORIDAD">
      <formula>NOT(ISERROR(SEARCH("PRIORIDAD",C56)))</formula>
    </cfRule>
  </conditionalFormatting>
  <conditionalFormatting sqref="C56:E56">
    <cfRule type="containsText" dxfId="1125" priority="1719" operator="containsText" text="PENDIENTE">
      <formula>NOT(ISERROR(SEARCH("PENDIENTE",C56)))</formula>
    </cfRule>
    <cfRule type="containsText" dxfId="1124" priority="1721" operator="containsText" text="ENTREGADO">
      <formula>NOT(ISERROR(SEARCH("ENTREGADO",C56)))</formula>
    </cfRule>
  </conditionalFormatting>
  <conditionalFormatting sqref="C56:D56 F56:H56 J56:N56">
    <cfRule type="containsText" dxfId="1123" priority="1769" operator="containsText" text="ENTREGADO">
      <formula>NOT(ISERROR(SEARCH("ENTREGADO",C56)))</formula>
    </cfRule>
  </conditionalFormatting>
  <conditionalFormatting sqref="E56">
    <cfRule type="containsText" dxfId="1122" priority="1714" operator="containsText" text="PENDIENTE">
      <formula>NOT(ISERROR(SEARCH("PENDIENTE",#REF!)))</formula>
    </cfRule>
  </conditionalFormatting>
  <conditionalFormatting sqref="E56">
    <cfRule type="containsText" dxfId="1121" priority="1715" operator="containsText" text="ENTREGADO">
      <formula>NOT(ISERROR(SEARCH("ENTREGADO",#REF!)))</formula>
    </cfRule>
    <cfRule type="containsText" dxfId="1120" priority="1716" operator="containsText" text="PENDIENTE">
      <formula>NOT(ISERROR(SEARCH("PENDIENTE",E56)))</formula>
    </cfRule>
    <cfRule type="containsText" dxfId="1119" priority="1717" operator="containsText" text="ENTREGADO">
      <formula>NOT(ISERROR(SEARCH("ENTREGADO",E56)))</formula>
    </cfRule>
    <cfRule type="containsText" dxfId="1118" priority="1718" operator="containsText" text="ENTREGADO">
      <formula>NOT(ISERROR(SEARCH("ENTREGADO",E56)))</formula>
    </cfRule>
    <cfRule type="containsText" dxfId="1117" priority="1720" operator="containsText" text="PRIORIDAD">
      <formula>NOT(ISERROR(SEARCH("PRIORIDAD",E56)))</formula>
    </cfRule>
  </conditionalFormatting>
  <conditionalFormatting sqref="F56:H56 J56:N56">
    <cfRule type="containsText" dxfId="1116" priority="1706" operator="containsText" text="PRIORIDAD">
      <formula>NOT(ISERROR(SEARCH("PRIORIDAD",F56)))</formula>
    </cfRule>
  </conditionalFormatting>
  <conditionalFormatting sqref="I56">
    <cfRule type="containsText" dxfId="1115" priority="1646" operator="containsText" text="PRIORIDAD">
      <formula>NOT(ISERROR(SEARCH("PRIORIDAD",I56)))</formula>
    </cfRule>
  </conditionalFormatting>
  <conditionalFormatting sqref="I56">
    <cfRule type="containsText" dxfId="1114" priority="1643" operator="containsText" text="ENTREGADO">
      <formula>NOT(ISERROR(SEARCH("ENTREGADO",I56)))</formula>
    </cfRule>
  </conditionalFormatting>
  <conditionalFormatting sqref="I56">
    <cfRule type="containsText" dxfId="1113" priority="1642" operator="containsText" text="ENTREGADO">
      <formula>NOT(ISERROR(SEARCH("ENTREGADO",#REF!)))</formula>
    </cfRule>
    <cfRule type="containsText" dxfId="1112" priority="1644" operator="containsText" text="PENDIENTE">
      <formula>NOT(ISERROR(SEARCH("PENDIENTE",#REF!)))</formula>
    </cfRule>
    <cfRule type="containsText" dxfId="1111" priority="1645" operator="containsText" text="PENDIENTE">
      <formula>NOT(ISERROR(SEARCH("PENDIENTE",I56)))</formula>
    </cfRule>
    <cfRule type="containsText" dxfId="1110" priority="1647" operator="containsText" text="ENTREGADO">
      <formula>NOT(ISERROR(SEARCH("ENTREGADO",I56)))</formula>
    </cfRule>
  </conditionalFormatting>
  <conditionalFormatting sqref="O56">
    <cfRule type="containsText" dxfId="1109" priority="1705" operator="containsText" text="ENTREGADO">
      <formula>NOT(ISERROR(SEARCH("ENTREGADO",O56)))</formula>
    </cfRule>
  </conditionalFormatting>
  <conditionalFormatting sqref="O56">
    <cfRule type="containsText" dxfId="1108" priority="1758" operator="containsText" text="ENTREGADO">
      <formula>NOT(ISERROR(SEARCH("ENTREGADO",O56)))</formula>
    </cfRule>
    <cfRule type="containsText" dxfId="1107" priority="1759" operator="containsText" text="PENDIENTE">
      <formula>NOT(ISERROR(SEARCH("PENDIENTE",O56)))</formula>
    </cfRule>
    <cfRule type="containsText" dxfId="1106" priority="1760" operator="containsText" text="PRIORIDAD">
      <formula>NOT(ISERROR(SEARCH("PRIORIDAD",O56)))</formula>
    </cfRule>
    <cfRule type="containsText" dxfId="1105" priority="1761" operator="containsText" text="ENTREGADO">
      <formula>NOT(ISERROR(SEARCH("ENTREGADO",O56)))</formula>
    </cfRule>
  </conditionalFormatting>
  <conditionalFormatting sqref="O56:P56">
    <cfRule type="containsText" dxfId="1104" priority="1731" operator="containsText" text="PENDIENTE">
      <formula>NOT(ISERROR(SEARCH("PENDIENTE",O56)))</formula>
    </cfRule>
  </conditionalFormatting>
  <conditionalFormatting sqref="P56">
    <cfRule type="containsText" dxfId="1103" priority="1729" operator="containsText" text="PRIORIDAD">
      <formula>NOT(ISERROR(SEARCH("PRIORIDAD",P56)))</formula>
    </cfRule>
    <cfRule type="containsText" dxfId="1102" priority="1734" operator="containsText" text="ENTREGADO">
      <formula>NOT(ISERROR(SEARCH("ENTREGADO",P56)))</formula>
    </cfRule>
  </conditionalFormatting>
  <conditionalFormatting sqref="P56">
    <cfRule type="containsText" dxfId="1101" priority="1730" operator="containsText" text="ENTREGADO">
      <formula>NOT(ISERROR(SEARCH("ENTREGADO",P56)))</formula>
    </cfRule>
    <cfRule type="containsText" dxfId="1100" priority="1732" operator="containsText" text="ENTREGADO">
      <formula>NOT(ISERROR(SEARCH("ENTREGADO",P56)))</formula>
    </cfRule>
    <cfRule type="containsText" dxfId="1099" priority="1733" operator="containsText" text="ENTREGADO">
      <formula>NOT(ISERROR(SEARCH("ENTREGADO",P56)))</formula>
    </cfRule>
  </conditionalFormatting>
  <conditionalFormatting sqref="Q56">
    <cfRule type="containsText" dxfId="1098" priority="1707" operator="containsText" text="PRIORIDAD">
      <formula>NOT(ISERROR(SEARCH("PRIORIDAD",Q56)))</formula>
    </cfRule>
  </conditionalFormatting>
  <conditionalFormatting sqref="Q56:R56">
    <cfRule type="containsText" dxfId="1097" priority="1709" operator="containsText" text="ENTREGADO">
      <formula>NOT(ISERROR(SEARCH("ENTREGADO",Q56)))</formula>
    </cfRule>
    <cfRule type="containsText" dxfId="1096" priority="1710" operator="containsText" text="PENDIENTE">
      <formula>NOT(ISERROR(SEARCH("PENDIENTE",Q56)))</formula>
    </cfRule>
  </conditionalFormatting>
  <conditionalFormatting sqref="R56">
    <cfRule type="containsText" dxfId="1095" priority="1701" operator="containsText" text="PRIORIDAD">
      <formula>NOT(ISERROR(SEARCH("PRIORIDAD",R56)))</formula>
    </cfRule>
  </conditionalFormatting>
  <conditionalFormatting sqref="R56">
    <cfRule type="containsText" dxfId="1094" priority="1713" operator="containsText" text="ENTREGADO">
      <formula>NOT(ISERROR(SEARCH("ENTREGADO",R56)))</formula>
    </cfRule>
  </conditionalFormatting>
  <conditionalFormatting sqref="R56">
    <cfRule type="containsText" dxfId="1093" priority="1711" operator="containsText" text="ENTREGADO">
      <formula>NOT(ISERROR(SEARCH("ENTREGADO",R56)))</formula>
    </cfRule>
  </conditionalFormatting>
  <conditionalFormatting sqref="R56">
    <cfRule type="containsText" dxfId="1092" priority="1712" operator="containsText" text="ENTREGADO">
      <formula>NOT(ISERROR(SEARCH("ENTREGADO",R56)))</formula>
    </cfRule>
  </conditionalFormatting>
  <conditionalFormatting sqref="T56 V56:X56 AD56:AG56 AI56:AL56 AN56:AO56 AR56:BA56 BC56 BH56:XFD56 A56">
    <cfRule type="containsText" dxfId="1091" priority="1745" operator="containsText" text="PENDIENTE">
      <formula>NOT(ISERROR(SEARCH("PENDIENTE",A56)))</formula>
    </cfRule>
  </conditionalFormatting>
  <conditionalFormatting sqref="T56 V56:X56 AD56:AG56 AI56:AL56 AN56:AO56 AR56:BA56 BC56 BH56:XFD56">
    <cfRule type="containsText" dxfId="1090" priority="1743" operator="containsText" text="ENTREGADO">
      <formula>NOT(ISERROR(SEARCH("ENTREGADO",T56)))</formula>
    </cfRule>
  </conditionalFormatting>
  <conditionalFormatting sqref="T56 V56:X56 AD56:AG56 BC56 BH56:XFD56 A56 AI56:AL56 AN56:AO56 AR56:BA56">
    <cfRule type="containsText" dxfId="1089" priority="1744" operator="containsText" text="PENDIENTE">
      <formula>NOT(ISERROR(SEARCH("PENDIENTE",#REF!)))</formula>
    </cfRule>
  </conditionalFormatting>
  <conditionalFormatting sqref="T56 V56:X56 AD56:AG56 BC56 BH56:XFD56 AI56:AL56 AN56:AO56 AR56:BA56">
    <cfRule type="containsText" dxfId="1088" priority="1738" operator="containsText" text="ENTREGADO">
      <formula>NOT(ISERROR(SEARCH("ENTREGADO",#REF!)))</formula>
    </cfRule>
  </conditionalFormatting>
  <conditionalFormatting sqref="T56:X56">
    <cfRule type="containsText" dxfId="1087" priority="1728" operator="containsText" text="ENTREGADO">
      <formula>NOT(ISERROR(SEARCH("ENTREGADO",T56)))</formula>
    </cfRule>
  </conditionalFormatting>
  <conditionalFormatting sqref="U56">
    <cfRule type="containsText" dxfId="1086" priority="1722" operator="containsText" text="ENTREGADO">
      <formula>NOT(ISERROR(SEARCH("ENTREGADO",U56)))</formula>
    </cfRule>
    <cfRule type="containsText" dxfId="1085" priority="1723" operator="containsText" text="ENTREGADO">
      <formula>NOT(ISERROR(SEARCH("ENTREGADO",U56)))</formula>
    </cfRule>
    <cfRule type="containsText" dxfId="1084" priority="1724" operator="containsText" text="ENTREGADO">
      <formula>NOT(ISERROR(SEARCH("ENTREGADO",#REF!)))</formula>
    </cfRule>
    <cfRule type="containsText" dxfId="1083" priority="1725" operator="containsText" text="PENDIENTE">
      <formula>NOT(ISERROR(SEARCH("PENDIENTE",#REF!)))</formula>
    </cfRule>
    <cfRule type="containsText" dxfId="1082" priority="1726" operator="containsText" text="PENDIENTE">
      <formula>NOT(ISERROR(SEARCH("PENDIENTE",U56)))</formula>
    </cfRule>
    <cfRule type="containsText" dxfId="1081" priority="1727" operator="containsText" text="PRIORIDAD">
      <formula>NOT(ISERROR(SEARCH("PRIORIDAD",U56)))</formula>
    </cfRule>
  </conditionalFormatting>
  <conditionalFormatting sqref="Y56:Z56 AB56:AC56">
    <cfRule type="containsText" dxfId="1080" priority="1677" operator="containsText" text="ENTREGADO">
      <formula>NOT(ISERROR(SEARCH("ENTREGADO",Y56)))</formula>
    </cfRule>
    <cfRule type="containsText" dxfId="1079" priority="1685" operator="containsText" text="ENTREGADO">
      <formula>NOT(ISERROR(SEARCH("ENTREGADO",#REF!)))</formula>
    </cfRule>
  </conditionalFormatting>
  <conditionalFormatting sqref="Y56:AC56">
    <cfRule type="containsText" dxfId="1078" priority="1678" operator="containsText" text="ENTREGADO">
      <formula>NOT(ISERROR(SEARCH("ENTREGADO",Y56)))</formula>
    </cfRule>
    <cfRule type="containsText" dxfId="1077" priority="1697" operator="containsText" text="PENDIENTE">
      <formula>NOT(ISERROR(SEARCH("PENDIENTE",#REF!)))</formula>
    </cfRule>
    <cfRule type="containsText" dxfId="1076" priority="1698" operator="containsText" text="PENDIENTE">
      <formula>NOT(ISERROR(SEARCH("PENDIENTE",Y56)))</formula>
    </cfRule>
    <cfRule type="containsText" dxfId="1075" priority="1699" operator="containsText" text="PRIORIDAD">
      <formula>NOT(ISERROR(SEARCH("PRIORIDAD",Y56)))</formula>
    </cfRule>
    <cfRule type="containsText" dxfId="1074" priority="1700" operator="containsText" text="ENTREGADO">
      <formula>NOT(ISERROR(SEARCH("ENTREGADO",Y56)))</formula>
    </cfRule>
  </conditionalFormatting>
  <conditionalFormatting sqref="AA56">
    <cfRule type="containsText" dxfId="1073" priority="1675" operator="containsText" text="ENTREGADO">
      <formula>NOT(ISERROR(SEARCH("ENTREGADO",AA56)))</formula>
    </cfRule>
    <cfRule type="containsText" dxfId="1072" priority="1676" operator="containsText" text="ENTREGADO">
      <formula>NOT(ISERROR(SEARCH("ENTREGADO",#REF!)))</formula>
    </cfRule>
    <cfRule type="containsText" dxfId="1071" priority="1679" operator="containsText" text="PENDIENTE">
      <formula>NOT(ISERROR(SEARCH("PENDIENTE",AA56)))</formula>
    </cfRule>
    <cfRule type="containsText" dxfId="1070" priority="1680" operator="containsText" text="ENTREGADO">
      <formula>NOT(ISERROR(SEARCH("ENTREGADO",AA56)))</formula>
    </cfRule>
    <cfRule type="containsText" dxfId="1069" priority="1681" operator="containsText" text="ENTREGADO">
      <formula>NOT(ISERROR(SEARCH("ENTREGADO",AA56)))</formula>
    </cfRule>
    <cfRule type="containsText" dxfId="1068" priority="1682" operator="containsText" text="PENDIENTE">
      <formula>NOT(ISERROR(SEARCH("PENDIENTE",AA56)))</formula>
    </cfRule>
    <cfRule type="containsText" dxfId="1067" priority="1683" operator="containsText" text="ENTREGADO">
      <formula>NOT(ISERROR(SEARCH("ENTREGADO",AA56)))</formula>
    </cfRule>
    <cfRule type="containsText" dxfId="1066" priority="1684" operator="containsText" text="PENDIENTE">
      <formula>NOT(ISERROR(SEARCH("PENDIENTE",#REF!)))</formula>
    </cfRule>
    <cfRule type="containsText" dxfId="1065" priority="1686" operator="containsText" text="ENTREGADO">
      <formula>NOT(ISERROR(SEARCH("ENTREGADO",#REF!)))</formula>
    </cfRule>
    <cfRule type="containsText" dxfId="1064" priority="1687" operator="containsText" text="PENDIENTE">
      <formula>NOT(ISERROR(SEARCH("PENDIENTE",#REF!)))</formula>
    </cfRule>
    <cfRule type="containsText" dxfId="1063" priority="1688" operator="containsText" text="ENTREGADO">
      <formula>NOT(ISERROR(SEARCH("ENTREGADO",#REF!)))</formula>
    </cfRule>
    <cfRule type="containsText" dxfId="1062" priority="1689" operator="containsText" text="PENDIENTE">
      <formula>NOT(ISERROR(SEARCH("PENDIENTE",#REF!)))</formula>
    </cfRule>
    <cfRule type="containsText" dxfId="1061" priority="1690" operator="containsText" text="ENTREGADO">
      <formula>NOT(ISERROR(SEARCH("ENTREGADO",#REF!)))</formula>
    </cfRule>
    <cfRule type="containsText" dxfId="1060" priority="1691" operator="containsText" text="ENTREGADO">
      <formula>NOT(ISERROR(SEARCH("ENTREGADO",#REF!)))</formula>
    </cfRule>
    <cfRule type="containsText" dxfId="1059" priority="1692" operator="containsText" text="ENTREGADO">
      <formula>NOT(ISERROR(SEARCH("ENTREGADO",AA56)))</formula>
    </cfRule>
    <cfRule type="containsText" dxfId="1058" priority="1693" operator="containsText" text="PENDIENTE">
      <formula>NOT(ISERROR(SEARCH("PENDIENTE",AA56)))</formula>
    </cfRule>
    <cfRule type="containsText" dxfId="1057" priority="1694" operator="containsText" text="ENTREGADO">
      <formula>NOT(ISERROR(SEARCH("ENTREGADO",AA56)))</formula>
    </cfRule>
    <cfRule type="containsText" dxfId="1056" priority="1695" operator="containsText" text="PENDIENTE">
      <formula>NOT(ISERROR(SEARCH("PENDIENTE",AA56)))</formula>
    </cfRule>
    <cfRule type="containsText" dxfId="1055" priority="1696" operator="containsText" text="ENTREGADO">
      <formula>NOT(ISERROR(SEARCH("ENTREGADO",AA56)))</formula>
    </cfRule>
  </conditionalFormatting>
  <conditionalFormatting sqref="AD56:AG56">
    <cfRule type="containsText" dxfId="1054" priority="1639" operator="containsText" text="PRIORIDAD">
      <formula>NOT(ISERROR(SEARCH("PRIORIDAD",AD56)))</formula>
    </cfRule>
  </conditionalFormatting>
  <conditionalFormatting sqref="AD56:AG56 AI56:AL56 AN56:AO56 T56 V56:X56 AR56:XFD56 A56">
    <cfRule type="containsText" dxfId="1053" priority="1746" operator="containsText" text="ENTREGADO">
      <formula>NOT(ISERROR(SEARCH("ENTREGADO",A56)))</formula>
    </cfRule>
  </conditionalFormatting>
  <conditionalFormatting sqref="AH56">
    <cfRule type="containsText" dxfId="1052" priority="1664" operator="containsText" text="PENDIENTE">
      <formula>NOT(ISERROR(SEARCH("PENDIENTE",#REF!)))</formula>
    </cfRule>
    <cfRule type="containsText" dxfId="1051" priority="1665" operator="containsText" text="ENTREGADO">
      <formula>NOT(ISERROR(SEARCH("ENTREGADO",AH56)))</formula>
    </cfRule>
    <cfRule type="containsText" dxfId="1050" priority="1667" operator="containsText" text="ENTREGADO">
      <formula>NOT(ISERROR(SEARCH("ENTREGADO",AH56)))</formula>
    </cfRule>
    <cfRule type="containsText" dxfId="1049" priority="1668" operator="containsText" text="ENTREGADO">
      <formula>NOT(ISERROR(SEARCH("ENTREGADO",#REF!)))</formula>
    </cfRule>
    <cfRule type="containsText" dxfId="1048" priority="1669" operator="containsText" text="ENTREGADO">
      <formula>NOT(ISERROR(SEARCH("ENTREGADO",AH56)))</formula>
    </cfRule>
    <cfRule type="containsText" dxfId="1047" priority="1670" operator="containsText" text="PENDIENTE">
      <formula>NOT(ISERROR(SEARCH("PENDIENTE",#REF!)))</formula>
    </cfRule>
    <cfRule type="containsText" dxfId="1046" priority="1671" operator="containsText" text="PENDIENTE">
      <formula>NOT(ISERROR(SEARCH("PENDIENTE",AH56)))</formula>
    </cfRule>
    <cfRule type="containsText" dxfId="1045" priority="1672" operator="containsText" text="ENTREGADO">
      <formula>NOT(ISERROR(SEARCH("ENTREGADO",AH56)))</formula>
    </cfRule>
    <cfRule type="containsText" dxfId="1044" priority="1673" operator="containsText" text="ENTREGADO">
      <formula>NOT(ISERROR(SEARCH("ENTREGADO",#REF!)))</formula>
    </cfRule>
    <cfRule type="containsText" dxfId="1043" priority="1674" operator="containsText" text="PENDIENTE">
      <formula>NOT(ISERROR(SEARCH("PENDIENTE",AH56)))</formula>
    </cfRule>
  </conditionalFormatting>
  <conditionalFormatting sqref="AH56">
    <cfRule type="containsText" dxfId="1042" priority="1640" operator="containsText" text="ENTREGADO">
      <formula>NOT(ISERROR(SEARCH("ENTREGADO",AH56)))</formula>
    </cfRule>
    <cfRule type="containsText" dxfId="1041" priority="1641" operator="containsText" text="PENDIENTE">
      <formula>NOT(ISERROR(SEARCH("PENDIENTE",AH56)))</formula>
    </cfRule>
  </conditionalFormatting>
  <conditionalFormatting sqref="AH56:AL56">
    <cfRule type="containsText" dxfId="1040" priority="1666" operator="containsText" text="PRIORIDAD">
      <formula>NOT(ISERROR(SEARCH("PRIORIDAD",AH56)))</formula>
    </cfRule>
  </conditionalFormatting>
  <conditionalFormatting sqref="AM56">
    <cfRule type="containsText" dxfId="1039" priority="1657" operator="containsText" text="ENTREGADO">
      <formula>NOT(ISERROR(SEARCH("ENTREGADO",#REF!)))</formula>
    </cfRule>
    <cfRule type="containsText" dxfId="1038" priority="1658" operator="containsText" text="PENDIENTE">
      <formula>NOT(ISERROR(SEARCH("PENDIENTE",#REF!)))</formula>
    </cfRule>
    <cfRule type="containsText" dxfId="1037" priority="1659" operator="containsText" text="ENTREGADO">
      <formula>NOT(ISERROR(SEARCH("ENTREGADO",AM56)))</formula>
    </cfRule>
    <cfRule type="containsText" dxfId="1036" priority="1660" operator="containsText" text="ENTREGADO">
      <formula>NOT(ISERROR(SEARCH("ENTREGADO",AM56)))</formula>
    </cfRule>
    <cfRule type="containsText" dxfId="1035" priority="1661" operator="containsText" text="PENDIENTE">
      <formula>NOT(ISERROR(SEARCH("PENDIENTE",AM56)))</formula>
    </cfRule>
    <cfRule type="containsText" dxfId="1034" priority="1662" operator="containsText" text="PRIORIDAD">
      <formula>NOT(ISERROR(SEARCH("PRIORIDAD",AM56)))</formula>
    </cfRule>
    <cfRule type="containsText" dxfId="1033" priority="1663" operator="containsText" text="ENTREGADO">
      <formula>NOT(ISERROR(SEARCH("ENTREGADO",AM56)))</formula>
    </cfRule>
  </conditionalFormatting>
  <conditionalFormatting sqref="AN56:AO56">
    <cfRule type="containsText" dxfId="1032" priority="1638" operator="containsText" text="PRIORIDAD">
      <formula>NOT(ISERROR(SEARCH("PRIORIDAD",AN56)))</formula>
    </cfRule>
  </conditionalFormatting>
  <conditionalFormatting sqref="F56:H56 J56:N56">
    <cfRule type="containsText" dxfId="1031" priority="1773" operator="containsText" text="PENDIENTE">
      <formula>NOT(ISERROR(SEARCH("PENDIENTE",F56)))</formula>
    </cfRule>
  </conditionalFormatting>
  <conditionalFormatting sqref="AP56:AQ56">
    <cfRule type="containsText" dxfId="1030" priority="1650" operator="containsText" text="ENTREGADO">
      <formula>NOT(ISERROR(SEARCH("ENTREGADO",#REF!)))</formula>
    </cfRule>
    <cfRule type="containsText" dxfId="1029" priority="1651" operator="containsText" text="PENDIENTE">
      <formula>NOT(ISERROR(SEARCH("PENDIENTE",#REF!)))</formula>
    </cfRule>
    <cfRule type="containsText" dxfId="1028" priority="1652" operator="containsText" text="ENTREGADO">
      <formula>NOT(ISERROR(SEARCH("ENTREGADO",AP56)))</formula>
    </cfRule>
    <cfRule type="containsText" dxfId="1027" priority="1653" operator="containsText" text="ENTREGADO">
      <formula>NOT(ISERROR(SEARCH("ENTREGADO",AP56)))</formula>
    </cfRule>
    <cfRule type="containsText" dxfId="1026" priority="1654" operator="containsText" text="PENDIENTE">
      <formula>NOT(ISERROR(SEARCH("PENDIENTE",AP56)))</formula>
    </cfRule>
    <cfRule type="containsText" dxfId="1025" priority="1656" operator="containsText" text="ENTREGADO">
      <formula>NOT(ISERROR(SEARCH("ENTREGADO",AP56)))</formula>
    </cfRule>
  </conditionalFormatting>
  <conditionalFormatting sqref="AP56:AQ56">
    <cfRule type="containsText" dxfId="1024" priority="1655" operator="containsText" text="PRIORIDAD">
      <formula>NOT(ISERROR(SEARCH("PRIORIDAD",AP56)))</formula>
    </cfRule>
  </conditionalFormatting>
  <conditionalFormatting sqref="AR56:BA56 T56 V56:X56">
    <cfRule type="containsText" dxfId="1023" priority="1704" operator="containsText" text="PRIORIDAD">
      <formula>NOT(ISERROR(SEARCH("PRIORIDAD",T56)))</formula>
    </cfRule>
  </conditionalFormatting>
  <conditionalFormatting sqref="AR56:BA56 BC56 BH56:XFD56 AI56:AL56 AN56:AO56 AD56:AG56">
    <cfRule type="containsText" dxfId="1022" priority="1737" operator="containsText" text="ENTREGADO">
      <formula>NOT(ISERROR(SEARCH("ENTREGADO",AD56)))</formula>
    </cfRule>
  </conditionalFormatting>
  <conditionalFormatting sqref="BB56">
    <cfRule type="containsText" dxfId="1021" priority="1747" operator="containsText" text="ENTREGADO">
      <formula>NOT(ISERROR(SEARCH("ENTREGADO",BB56)))</formula>
    </cfRule>
    <cfRule type="containsText" dxfId="1020" priority="1748" operator="containsText" text="ENTREGADO">
      <formula>NOT(ISERROR(SEARCH("ENTREGADO",#REF!)))</formula>
    </cfRule>
    <cfRule type="containsText" dxfId="1019" priority="1749" operator="containsText" text="ENTREGADO">
      <formula>NOT(ISERROR(SEARCH("ENTREGADO",BB56)))</formula>
    </cfRule>
    <cfRule type="containsText" dxfId="1018" priority="1750" operator="containsText" text="ENTREGADO">
      <formula>NOT(ISERROR(SEARCH("ENTREGADO",BB56)))</formula>
    </cfRule>
    <cfRule type="containsText" dxfId="1017" priority="1751" operator="containsText" text="PENDIENTE">
      <formula>NOT(ISERROR(SEARCH("PENDIENTE",#REF!)))</formula>
    </cfRule>
    <cfRule type="containsText" dxfId="1016" priority="1752" operator="containsText" text="PENDIENTE">
      <formula>NOT(ISERROR(SEARCH("PENDIENTE",BB56)))</formula>
    </cfRule>
    <cfRule type="containsText" dxfId="1015" priority="1753" operator="containsText" text="ENTREGADO">
      <formula>NOT(ISERROR(SEARCH("ENTREGADO",#REF!)))</formula>
    </cfRule>
    <cfRule type="containsText" dxfId="1014" priority="1754" operator="containsText" text="PRIORIDAD">
      <formula>NOT(ISERROR(SEARCH("PRIORIDAD",BB56)))</formula>
    </cfRule>
    <cfRule type="containsText" dxfId="1013" priority="1755" operator="containsText" text="ENTREGADO">
      <formula>NOT(ISERROR(SEARCH("ENTREGADO",BB56)))</formula>
    </cfRule>
    <cfRule type="containsText" dxfId="1012" priority="1757" operator="containsText" text="PENDIENTE">
      <formula>NOT(ISERROR(SEARCH("PENDIENTE",BB56)))</formula>
    </cfRule>
  </conditionalFormatting>
  <conditionalFormatting sqref="BB56">
    <cfRule type="containsText" dxfId="1011" priority="1756" operator="containsText" text="ENTREGADO">
      <formula>NOT(ISERROR(SEARCH("ENTREGADO",BB56)))</formula>
    </cfRule>
  </conditionalFormatting>
  <conditionalFormatting sqref="BC56">
    <cfRule type="containsText" dxfId="1010" priority="1703" operator="containsText" text="PRIORIDAD">
      <formula>NOT(ISERROR(SEARCH("PRIORIDAD",BC56)))</formula>
    </cfRule>
  </conditionalFormatting>
  <conditionalFormatting sqref="BD56:BG56">
    <cfRule type="containsText" dxfId="1009" priority="1762" operator="containsText" text="ENTREGADO">
      <formula>NOT(ISERROR(SEARCH("ENTREGADO",BD56)))</formula>
    </cfRule>
    <cfRule type="containsText" dxfId="1008" priority="1763" operator="containsText" text="ENTREGADO">
      <formula>NOT(ISERROR(SEARCH("ENTREGADO",#REF!)))</formula>
    </cfRule>
    <cfRule type="containsText" dxfId="1007" priority="1764" operator="containsText" text="PENDIENTE">
      <formula>NOT(ISERROR(SEARCH("PENDIENTE",#REF!)))</formula>
    </cfRule>
    <cfRule type="containsText" dxfId="1006" priority="1765" operator="containsText" text="PENDIENTE">
      <formula>NOT(ISERROR(SEARCH("PENDIENTE",BD56)))</formula>
    </cfRule>
    <cfRule type="containsText" dxfId="1005" priority="1766" operator="containsText" text="PRIORIDAD">
      <formula>NOT(ISERROR(SEARCH("PRIORIDAD",BD56)))</formula>
    </cfRule>
  </conditionalFormatting>
  <conditionalFormatting sqref="BD56:BG56">
    <cfRule type="containsText" dxfId="1004" priority="1767" operator="containsText" text="ENTREGADO">
      <formula>NOT(ISERROR(SEARCH("ENTREGADO",BD56)))</formula>
    </cfRule>
  </conditionalFormatting>
  <conditionalFormatting sqref="BH56:XFD56">
    <cfRule type="containsText" dxfId="1003" priority="1702" operator="containsText" text="PRIORIDAD">
      <formula>NOT(ISERROR(SEARCH("PRIORIDAD",BH56)))</formula>
    </cfRule>
  </conditionalFormatting>
  <conditionalFormatting sqref="A71 C71:D71 P71:R71 T71 V71:X71 AD71:AG71 AN71:AO71 BC71 BH71:XFD71 BH73:XFD76 BC73:BC76 AN73:AO76 AD73:AG76 V73:X76 T73:T76 C73:D76 A73:A76 P73:R76">
    <cfRule type="containsText" dxfId="1002" priority="1190" operator="containsText" text="PRIORIDAD">
      <formula>NOT(ISERROR(SEARCH("PRIORIDAD",A71)))</formula>
    </cfRule>
  </conditionalFormatting>
  <conditionalFormatting sqref="A71 A73:A76">
    <cfRule type="containsText" dxfId="1001" priority="1151" operator="containsText" text="ENTREGADO">
      <formula>NOT(ISERROR(SEARCH("ENTREGADO",A71)))</formula>
    </cfRule>
    <cfRule type="containsText" dxfId="1000" priority="1154" operator="containsText" text="PENDIENTE">
      <formula>NOT(ISERROR(SEARCH("PENDIENTE",A71)))</formula>
    </cfRule>
    <cfRule type="containsText" dxfId="999" priority="1155" operator="containsText" text="ENTREGADO">
      <formula>NOT(ISERROR(SEARCH("ENTREGADO",A71)))</formula>
    </cfRule>
    <cfRule type="containsText" dxfId="998" priority="1156" operator="containsText" text="ENTREGADO">
      <formula>NOT(ISERROR(SEARCH("ENTREGADO",#REF!)))</formula>
    </cfRule>
    <cfRule type="containsText" dxfId="997" priority="1157" operator="containsText" text="ENTREGADO">
      <formula>NOT(ISERROR(SEARCH("ENTREGADO",A71)))</formula>
    </cfRule>
  </conditionalFormatting>
  <conditionalFormatting sqref="B71 B73:B76">
    <cfRule type="containsText" dxfId="996" priority="1062" operator="containsText" text="PRIORIDAD">
      <formula>NOT(ISERROR(SEARCH("PRIORIDAD",B71)))</formula>
    </cfRule>
    <cfRule type="containsText" dxfId="995" priority="1063" operator="containsText" text="PENDIENTE">
      <formula>NOT(ISERROR(SEARCH("PENDIENTE",B71)))</formula>
    </cfRule>
  </conditionalFormatting>
  <conditionalFormatting sqref="B71 B73:B76">
    <cfRule type="containsText" dxfId="994" priority="1071" operator="containsText" text="ENTREGADO">
      <formula>NOT(ISERROR(SEARCH("ENTREGADO",B71)))</formula>
    </cfRule>
    <cfRule type="containsText" dxfId="993" priority="1072" operator="containsText" text="ENTREGADO">
      <formula>NOT(ISERROR(SEARCH("ENTREGADO",B71)))</formula>
    </cfRule>
  </conditionalFormatting>
  <conditionalFormatting sqref="C71:D71 F71:H71 J71:N71 J73:N76 F73:H76 C73:D76">
    <cfRule type="containsText" dxfId="992" priority="1184" operator="containsText" text="ENTREGADO">
      <formula>NOT(ISERROR(SEARCH("ENTREGADO",C71)))</formula>
    </cfRule>
    <cfRule type="containsText" dxfId="991" priority="1186" operator="containsText" text="PENDIENTE">
      <formula>NOT(ISERROR(SEARCH("PENDIENTE",#REF!)))</formula>
    </cfRule>
  </conditionalFormatting>
  <conditionalFormatting sqref="C71:D71 C73:D76">
    <cfRule type="containsText" dxfId="990" priority="1185" operator="containsText" text="ENTREGADO">
      <formula>NOT(ISERROR(SEARCH("ENTREGADO",C71)))</formula>
    </cfRule>
  </conditionalFormatting>
  <conditionalFormatting sqref="C71:E71 C73:E76">
    <cfRule type="containsText" dxfId="989" priority="1136" operator="containsText" text="PENDIENTE">
      <formula>NOT(ISERROR(SEARCH("PENDIENTE",C71)))</formula>
    </cfRule>
    <cfRule type="containsText" dxfId="988" priority="1138" operator="containsText" text="ENTREGADO">
      <formula>NOT(ISERROR(SEARCH("ENTREGADO",C71)))</formula>
    </cfRule>
  </conditionalFormatting>
  <conditionalFormatting sqref="E71 E73:E76">
    <cfRule type="containsText" dxfId="987" priority="1131" operator="containsText" text="PENDIENTE">
      <formula>NOT(ISERROR(SEARCH("PENDIENTE",#REF!)))</formula>
    </cfRule>
    <cfRule type="containsText" dxfId="986" priority="1132" operator="containsText" text="ENTREGADO">
      <formula>NOT(ISERROR(SEARCH("ENTREGADO",#REF!)))</formula>
    </cfRule>
    <cfRule type="containsText" dxfId="985" priority="1133" operator="containsText" text="PENDIENTE">
      <formula>NOT(ISERROR(SEARCH("PENDIENTE",E71)))</formula>
    </cfRule>
    <cfRule type="containsText" dxfId="984" priority="1134" operator="containsText" text="ENTREGADO">
      <formula>NOT(ISERROR(SEARCH("ENTREGADO",E71)))</formula>
    </cfRule>
    <cfRule type="containsText" dxfId="983" priority="1135" operator="containsText" text="ENTREGADO">
      <formula>NOT(ISERROR(SEARCH("ENTREGADO",E71)))</formula>
    </cfRule>
    <cfRule type="containsText" dxfId="982" priority="1137" operator="containsText" text="PRIORIDAD">
      <formula>NOT(ISERROR(SEARCH("PRIORIDAD",E71)))</formula>
    </cfRule>
  </conditionalFormatting>
  <conditionalFormatting sqref="F71:H71 C71:D71 J71:N71 J73:N76 C73:D76 F73:H76">
    <cfRule type="containsText" dxfId="981" priority="1183" operator="containsText" text="ENTREGADO">
      <formula>NOT(ISERROR(SEARCH("ENTREGADO",#REF!)))</formula>
    </cfRule>
  </conditionalFormatting>
  <conditionalFormatting sqref="F71:H71 J71:N71 J73:N76 F73:H76">
    <cfRule type="containsText" dxfId="980" priority="1187" operator="containsText" text="ENTREGADO">
      <formula>NOT(ISERROR(SEARCH("ENTREGADO",F71)))</formula>
    </cfRule>
    <cfRule type="containsText" dxfId="979" priority="1188" operator="containsText" text="PENDIENTE">
      <formula>NOT(ISERROR(SEARCH("PENDIENTE",F71)))</formula>
    </cfRule>
    <cfRule type="containsText" dxfId="978" priority="1189" operator="containsText" text="ENTREGADO">
      <formula>NOT(ISERROR(SEARCH("ENTREGADO",F71)))</formula>
    </cfRule>
  </conditionalFormatting>
  <conditionalFormatting sqref="F71:N71 F73:N76">
    <cfRule type="containsText" dxfId="977" priority="1069" operator="containsText" text="PRIORIDAD">
      <formula>NOT(ISERROR(SEARCH("PRIORIDAD",F71)))</formula>
    </cfRule>
  </conditionalFormatting>
  <conditionalFormatting sqref="I71 I73:I76">
    <cfRule type="containsText" dxfId="976" priority="1065" operator="containsText" text="ENTREGADO">
      <formula>NOT(ISERROR(SEARCH("ENTREGADO",#REF!)))</formula>
    </cfRule>
    <cfRule type="containsText" dxfId="975" priority="1066" operator="containsText" text="ENTREGADO">
      <formula>NOT(ISERROR(SEARCH("ENTREGADO",I71)))</formula>
    </cfRule>
    <cfRule type="containsText" dxfId="974" priority="1067" operator="containsText" text="PENDIENTE">
      <formula>NOT(ISERROR(SEARCH("PENDIENTE",#REF!)))</formula>
    </cfRule>
    <cfRule type="containsText" dxfId="973" priority="1068" operator="containsText" text="PENDIENTE">
      <formula>NOT(ISERROR(SEARCH("PENDIENTE",I71)))</formula>
    </cfRule>
    <cfRule type="containsText" dxfId="972" priority="1070" operator="containsText" text="ENTREGADO">
      <formula>NOT(ISERROR(SEARCH("ENTREGADO",I71)))</formula>
    </cfRule>
  </conditionalFormatting>
  <conditionalFormatting sqref="O71 O73:O76">
    <cfRule type="containsText" dxfId="971" priority="1125" operator="containsText" text="ENTREGADO">
      <formula>NOT(ISERROR(SEARCH("ENTREGADO",O71)))</formula>
    </cfRule>
    <cfRule type="containsText" dxfId="970" priority="1173" operator="containsText" text="ENTREGADO">
      <formula>NOT(ISERROR(SEARCH("ENTREGADO",O71)))</formula>
    </cfRule>
    <cfRule type="containsText" dxfId="969" priority="1174" operator="containsText" text="PENDIENTE">
      <formula>NOT(ISERROR(SEARCH("PENDIENTE",O71)))</formula>
    </cfRule>
    <cfRule type="containsText" dxfId="968" priority="1175" operator="containsText" text="PRIORIDAD">
      <formula>NOT(ISERROR(SEARCH("PRIORIDAD",O71)))</formula>
    </cfRule>
    <cfRule type="containsText" dxfId="967" priority="1176" operator="containsText" text="ENTREGADO">
      <formula>NOT(ISERROR(SEARCH("ENTREGADO",O71)))</formula>
    </cfRule>
  </conditionalFormatting>
  <conditionalFormatting sqref="O71:P71 O73:P76">
    <cfRule type="containsText" dxfId="966" priority="1147" operator="containsText" text="PENDIENTE">
      <formula>NOT(ISERROR(SEARCH("PENDIENTE",O71)))</formula>
    </cfRule>
  </conditionalFormatting>
  <conditionalFormatting sqref="P71 P73:P76">
    <cfRule type="containsText" dxfId="965" priority="1146" operator="containsText" text="ENTREGADO">
      <formula>NOT(ISERROR(SEARCH("ENTREGADO",P71)))</formula>
    </cfRule>
    <cfRule type="containsText" dxfId="964" priority="1148" operator="containsText" text="ENTREGADO">
      <formula>NOT(ISERROR(SEARCH("ENTREGADO",P71)))</formula>
    </cfRule>
    <cfRule type="containsText" dxfId="963" priority="1149" operator="containsText" text="ENTREGADO">
      <formula>NOT(ISERROR(SEARCH("ENTREGADO",P71)))</formula>
    </cfRule>
    <cfRule type="containsText" dxfId="962" priority="1150" operator="containsText" text="ENTREGADO">
      <formula>NOT(ISERROR(SEARCH("ENTREGADO",P71)))</formula>
    </cfRule>
  </conditionalFormatting>
  <conditionalFormatting sqref="Q71:R71 Q73:R76">
    <cfRule type="containsText" dxfId="961" priority="1126" operator="containsText" text="ENTREGADO">
      <formula>NOT(ISERROR(SEARCH("ENTREGADO",Q71)))</formula>
    </cfRule>
    <cfRule type="containsText" dxfId="960" priority="1127" operator="containsText" text="PENDIENTE">
      <formula>NOT(ISERROR(SEARCH("PENDIENTE",Q71)))</formula>
    </cfRule>
  </conditionalFormatting>
  <conditionalFormatting sqref="R71 R73:R76">
    <cfRule type="containsText" dxfId="959" priority="1128" operator="containsText" text="ENTREGADO">
      <formula>NOT(ISERROR(SEARCH("ENTREGADO",R71)))</formula>
    </cfRule>
    <cfRule type="containsText" dxfId="958" priority="1129" operator="containsText" text="ENTREGADO">
      <formula>NOT(ISERROR(SEARCH("ENTREGADO",R71)))</formula>
    </cfRule>
    <cfRule type="containsText" dxfId="957" priority="1130" operator="containsText" text="ENTREGADO">
      <formula>NOT(ISERROR(SEARCH("ENTREGADO",R71)))</formula>
    </cfRule>
  </conditionalFormatting>
  <conditionalFormatting sqref="T71 V71:X71 AD71:AG71 AI71:AL71 AN71:AO71 AR71:BA71 BC71 BH71:XFD71 A71 A73:A76 BH73:XFD76 BC73:BC76 AR73:BA76 AN73:AO76 AI73:AL76 AD73:AG76 V73:X76 T73:T76">
    <cfRule type="containsText" dxfId="956" priority="1160" operator="containsText" text="PENDIENTE">
      <formula>NOT(ISERROR(SEARCH("PENDIENTE",A71)))</formula>
    </cfRule>
  </conditionalFormatting>
  <conditionalFormatting sqref="T71 V71:X71 AD71:AG71 AI71:AL71 AN71:AO71 AR71:BA71 BC71 BH71:XFD71 BH73:XFD76 BC73:BC76 AR73:BA76 AN73:AO76 AI73:AL76 AD73:AG76 V73:X76 T73:T76">
    <cfRule type="containsText" dxfId="955" priority="1158" operator="containsText" text="ENTREGADO">
      <formula>NOT(ISERROR(SEARCH("ENTREGADO",T71)))</formula>
    </cfRule>
  </conditionalFormatting>
  <conditionalFormatting sqref="T71 V71:X71 AD71:AG71 BC71 BH71:XFD71 A71 AI71:AL71 AN71:AO71 AR71:BA71 AR73:BA76 AN73:AO76 AI73:AL76 A73:A76 BH73:XFD76 BC73:BC76 AD73:AG76 V73:X76 T73:T76">
    <cfRule type="containsText" dxfId="954" priority="1159" operator="containsText" text="PENDIENTE">
      <formula>NOT(ISERROR(SEARCH("PENDIENTE",#REF!)))</formula>
    </cfRule>
  </conditionalFormatting>
  <conditionalFormatting sqref="T71 V71:X71 AD71:AG71 BC71 BH71:XFD71 AI71:AL71 AN71:AO71 AR71:BA71 AR73:BA76 AN73:AO76 AI73:AL76 BH73:XFD76 BC73:BC76 AD73:AG76 V73:X76 T73:T76">
    <cfRule type="containsText" dxfId="953" priority="1153" operator="containsText" text="ENTREGADO">
      <formula>NOT(ISERROR(SEARCH("ENTREGADO",#REF!)))</formula>
    </cfRule>
  </conditionalFormatting>
  <conditionalFormatting sqref="T71:X71 T73:X76">
    <cfRule type="containsText" dxfId="952" priority="1145" operator="containsText" text="ENTREGADO">
      <formula>NOT(ISERROR(SEARCH("ENTREGADO",T71)))</formula>
    </cfRule>
  </conditionalFormatting>
  <conditionalFormatting sqref="U71 U73:U76">
    <cfRule type="containsText" dxfId="951" priority="1139" operator="containsText" text="ENTREGADO">
      <formula>NOT(ISERROR(SEARCH("ENTREGADO",U71)))</formula>
    </cfRule>
    <cfRule type="containsText" dxfId="950" priority="1140" operator="containsText" text="ENTREGADO">
      <formula>NOT(ISERROR(SEARCH("ENTREGADO",U71)))</formula>
    </cfRule>
    <cfRule type="containsText" dxfId="949" priority="1141" operator="containsText" text="ENTREGADO">
      <formula>NOT(ISERROR(SEARCH("ENTREGADO",#REF!)))</formula>
    </cfRule>
    <cfRule type="containsText" dxfId="948" priority="1142" operator="containsText" text="PENDIENTE">
      <formula>NOT(ISERROR(SEARCH("PENDIENTE",#REF!)))</formula>
    </cfRule>
    <cfRule type="containsText" dxfId="947" priority="1143" operator="containsText" text="PENDIENTE">
      <formula>NOT(ISERROR(SEARCH("PENDIENTE",U71)))</formula>
    </cfRule>
    <cfRule type="containsText" dxfId="946" priority="1144" operator="containsText" text="PRIORIDAD">
      <formula>NOT(ISERROR(SEARCH("PRIORIDAD",U71)))</formula>
    </cfRule>
  </conditionalFormatting>
  <conditionalFormatting sqref="Y71:Z71 AB71:AC71 AB73:AC76 Y73:Z76">
    <cfRule type="containsText" dxfId="945" priority="1101" operator="containsText" text="ENTREGADO">
      <formula>NOT(ISERROR(SEARCH("ENTREGADO",Y71)))</formula>
    </cfRule>
    <cfRule type="containsText" dxfId="944" priority="1109" operator="containsText" text="ENTREGADO">
      <formula>NOT(ISERROR(SEARCH("ENTREGADO",#REF!)))</formula>
    </cfRule>
  </conditionalFormatting>
  <conditionalFormatting sqref="Y71:AC71 Y73:AC76">
    <cfRule type="containsText" dxfId="943" priority="1102" operator="containsText" text="ENTREGADO">
      <formula>NOT(ISERROR(SEARCH("ENTREGADO",Y71)))</formula>
    </cfRule>
    <cfRule type="containsText" dxfId="942" priority="1121" operator="containsText" text="PENDIENTE">
      <formula>NOT(ISERROR(SEARCH("PENDIENTE",#REF!)))</formula>
    </cfRule>
    <cfRule type="containsText" dxfId="941" priority="1122" operator="containsText" text="PENDIENTE">
      <formula>NOT(ISERROR(SEARCH("PENDIENTE",Y71)))</formula>
    </cfRule>
    <cfRule type="containsText" dxfId="940" priority="1123" operator="containsText" text="PRIORIDAD">
      <formula>NOT(ISERROR(SEARCH("PRIORIDAD",Y71)))</formula>
    </cfRule>
    <cfRule type="containsText" dxfId="939" priority="1124" operator="containsText" text="ENTREGADO">
      <formula>NOT(ISERROR(SEARCH("ENTREGADO",Y71)))</formula>
    </cfRule>
  </conditionalFormatting>
  <conditionalFormatting sqref="AA71 AA73:AA76">
    <cfRule type="containsText" dxfId="938" priority="1099" operator="containsText" text="ENTREGADO">
      <formula>NOT(ISERROR(SEARCH("ENTREGADO",AA71)))</formula>
    </cfRule>
    <cfRule type="containsText" dxfId="937" priority="1100" operator="containsText" text="ENTREGADO">
      <formula>NOT(ISERROR(SEARCH("ENTREGADO",#REF!)))</formula>
    </cfRule>
    <cfRule type="containsText" dxfId="936" priority="1103" operator="containsText" text="PENDIENTE">
      <formula>NOT(ISERROR(SEARCH("PENDIENTE",AA71)))</formula>
    </cfRule>
    <cfRule type="containsText" dxfId="935" priority="1104" operator="containsText" text="ENTREGADO">
      <formula>NOT(ISERROR(SEARCH("ENTREGADO",AA71)))</formula>
    </cfRule>
    <cfRule type="containsText" dxfId="934" priority="1105" operator="containsText" text="ENTREGADO">
      <formula>NOT(ISERROR(SEARCH("ENTREGADO",AA71)))</formula>
    </cfRule>
    <cfRule type="containsText" dxfId="933" priority="1106" operator="containsText" text="PENDIENTE">
      <formula>NOT(ISERROR(SEARCH("PENDIENTE",AA71)))</formula>
    </cfRule>
    <cfRule type="containsText" dxfId="932" priority="1107" operator="containsText" text="ENTREGADO">
      <formula>NOT(ISERROR(SEARCH("ENTREGADO",AA71)))</formula>
    </cfRule>
    <cfRule type="containsText" dxfId="931" priority="1108" operator="containsText" text="PENDIENTE">
      <formula>NOT(ISERROR(SEARCH("PENDIENTE",#REF!)))</formula>
    </cfRule>
    <cfRule type="containsText" dxfId="930" priority="1110" operator="containsText" text="ENTREGADO">
      <formula>NOT(ISERROR(SEARCH("ENTREGADO",#REF!)))</formula>
    </cfRule>
    <cfRule type="containsText" dxfId="929" priority="1111" operator="containsText" text="PENDIENTE">
      <formula>NOT(ISERROR(SEARCH("PENDIENTE",#REF!)))</formula>
    </cfRule>
    <cfRule type="containsText" dxfId="928" priority="1112" operator="containsText" text="ENTREGADO">
      <formula>NOT(ISERROR(SEARCH("ENTREGADO",#REF!)))</formula>
    </cfRule>
    <cfRule type="containsText" dxfId="927" priority="1113" operator="containsText" text="PENDIENTE">
      <formula>NOT(ISERROR(SEARCH("PENDIENTE",#REF!)))</formula>
    </cfRule>
    <cfRule type="containsText" dxfId="926" priority="1114" operator="containsText" text="ENTREGADO">
      <formula>NOT(ISERROR(SEARCH("ENTREGADO",#REF!)))</formula>
    </cfRule>
    <cfRule type="containsText" dxfId="925" priority="1115" operator="containsText" text="ENTREGADO">
      <formula>NOT(ISERROR(SEARCH("ENTREGADO",#REF!)))</formula>
    </cfRule>
    <cfRule type="containsText" dxfId="924" priority="1116" operator="containsText" text="ENTREGADO">
      <formula>NOT(ISERROR(SEARCH("ENTREGADO",AA71)))</formula>
    </cfRule>
    <cfRule type="containsText" dxfId="923" priority="1117" operator="containsText" text="PENDIENTE">
      <formula>NOT(ISERROR(SEARCH("PENDIENTE",AA71)))</formula>
    </cfRule>
    <cfRule type="containsText" dxfId="922" priority="1118" operator="containsText" text="ENTREGADO">
      <formula>NOT(ISERROR(SEARCH("ENTREGADO",AA71)))</formula>
    </cfRule>
    <cfRule type="containsText" dxfId="921" priority="1119" operator="containsText" text="PENDIENTE">
      <formula>NOT(ISERROR(SEARCH("PENDIENTE",AA71)))</formula>
    </cfRule>
    <cfRule type="containsText" dxfId="920" priority="1120" operator="containsText" text="ENTREGADO">
      <formula>NOT(ISERROR(SEARCH("ENTREGADO",AA71)))</formula>
    </cfRule>
  </conditionalFormatting>
  <conditionalFormatting sqref="AD71:AG71 AI71:AL71 AN71:AO71 T71 V71:X71 AR71:XFD71 A71 A73:A76 AR73:XFD76 V73:X76 T73:T76 AN73:AO76 AI73:AL76 AD73:AG76">
    <cfRule type="containsText" dxfId="919" priority="1161" operator="containsText" text="ENTREGADO">
      <formula>NOT(ISERROR(SEARCH("ENTREGADO",A71)))</formula>
    </cfRule>
  </conditionalFormatting>
  <conditionalFormatting sqref="AH71 AH73:AH76">
    <cfRule type="containsText" dxfId="918" priority="1064" operator="containsText" text="ENTREGADO">
      <formula>NOT(ISERROR(SEARCH("ENTREGADO",AH71)))</formula>
    </cfRule>
    <cfRule type="containsText" dxfId="917" priority="1087" operator="containsText" text="PENDIENTE">
      <formula>NOT(ISERROR(SEARCH("PENDIENTE",AH71)))</formula>
    </cfRule>
    <cfRule type="containsText" dxfId="916" priority="1088" operator="containsText" text="PENDIENTE">
      <formula>NOT(ISERROR(SEARCH("PENDIENTE",#REF!)))</formula>
    </cfRule>
    <cfRule type="containsText" dxfId="915" priority="1089" operator="containsText" text="ENTREGADO">
      <formula>NOT(ISERROR(SEARCH("ENTREGADO",AH71)))</formula>
    </cfRule>
    <cfRule type="containsText" dxfId="914" priority="1091" operator="containsText" text="ENTREGADO">
      <formula>NOT(ISERROR(SEARCH("ENTREGADO",AH71)))</formula>
    </cfRule>
    <cfRule type="containsText" dxfId="913" priority="1092" operator="containsText" text="ENTREGADO">
      <formula>NOT(ISERROR(SEARCH("ENTREGADO",#REF!)))</formula>
    </cfRule>
    <cfRule type="containsText" dxfId="912" priority="1093" operator="containsText" text="ENTREGADO">
      <formula>NOT(ISERROR(SEARCH("ENTREGADO",AH71)))</formula>
    </cfRule>
    <cfRule type="containsText" dxfId="911" priority="1094" operator="containsText" text="PENDIENTE">
      <formula>NOT(ISERROR(SEARCH("PENDIENTE",#REF!)))</formula>
    </cfRule>
    <cfRule type="containsText" dxfId="910" priority="1095" operator="containsText" text="PENDIENTE">
      <formula>NOT(ISERROR(SEARCH("PENDIENTE",AH71)))</formula>
    </cfRule>
    <cfRule type="containsText" dxfId="909" priority="1096" operator="containsText" text="ENTREGADO">
      <formula>NOT(ISERROR(SEARCH("ENTREGADO",AH71)))</formula>
    </cfRule>
    <cfRule type="containsText" dxfId="908" priority="1097" operator="containsText" text="ENTREGADO">
      <formula>NOT(ISERROR(SEARCH("ENTREGADO",#REF!)))</formula>
    </cfRule>
    <cfRule type="containsText" dxfId="907" priority="1098" operator="containsText" text="PENDIENTE">
      <formula>NOT(ISERROR(SEARCH("PENDIENTE",AH71)))</formula>
    </cfRule>
  </conditionalFormatting>
  <conditionalFormatting sqref="AH71:AL71 AH73:AL76">
    <cfRule type="containsText" dxfId="906" priority="1090" operator="containsText" text="PRIORIDAD">
      <formula>NOT(ISERROR(SEARCH("PRIORIDAD",AH71)))</formula>
    </cfRule>
  </conditionalFormatting>
  <conditionalFormatting sqref="AM71 AM73:AM76">
    <cfRule type="containsText" dxfId="905" priority="1080" operator="containsText" text="ENTREGADO">
      <formula>NOT(ISERROR(SEARCH("ENTREGADO",#REF!)))</formula>
    </cfRule>
    <cfRule type="containsText" dxfId="904" priority="1081" operator="containsText" text="PENDIENTE">
      <formula>NOT(ISERROR(SEARCH("PENDIENTE",#REF!)))</formula>
    </cfRule>
    <cfRule type="containsText" dxfId="903" priority="1082" operator="containsText" text="ENTREGADO">
      <formula>NOT(ISERROR(SEARCH("ENTREGADO",AM71)))</formula>
    </cfRule>
    <cfRule type="containsText" dxfId="902" priority="1083" operator="containsText" text="ENTREGADO">
      <formula>NOT(ISERROR(SEARCH("ENTREGADO",AM71)))</formula>
    </cfRule>
    <cfRule type="containsText" dxfId="901" priority="1084" operator="containsText" text="PENDIENTE">
      <formula>NOT(ISERROR(SEARCH("PENDIENTE",AM71)))</formula>
    </cfRule>
    <cfRule type="containsText" dxfId="900" priority="1085" operator="containsText" text="PRIORIDAD">
      <formula>NOT(ISERROR(SEARCH("PRIORIDAD",AM71)))</formula>
    </cfRule>
    <cfRule type="containsText" dxfId="899" priority="1086" operator="containsText" text="ENTREGADO">
      <formula>NOT(ISERROR(SEARCH("ENTREGADO",AM71)))</formula>
    </cfRule>
  </conditionalFormatting>
  <conditionalFormatting sqref="AP71:AQ71 AP73:AQ76">
    <cfRule type="containsText" dxfId="898" priority="1073" operator="containsText" text="ENTREGADO">
      <formula>NOT(ISERROR(SEARCH("ENTREGADO",#REF!)))</formula>
    </cfRule>
    <cfRule type="containsText" dxfId="897" priority="1074" operator="containsText" text="PENDIENTE">
      <formula>NOT(ISERROR(SEARCH("PENDIENTE",#REF!)))</formula>
    </cfRule>
    <cfRule type="containsText" dxfId="896" priority="1075" operator="containsText" text="ENTREGADO">
      <formula>NOT(ISERROR(SEARCH("ENTREGADO",AP71)))</formula>
    </cfRule>
    <cfRule type="containsText" dxfId="895" priority="1076" operator="containsText" text="ENTREGADO">
      <formula>NOT(ISERROR(SEARCH("ENTREGADO",AP71)))</formula>
    </cfRule>
    <cfRule type="containsText" dxfId="894" priority="1077" operator="containsText" text="PENDIENTE">
      <formula>NOT(ISERROR(SEARCH("PENDIENTE",AP71)))</formula>
    </cfRule>
    <cfRule type="containsText" dxfId="893" priority="1079" operator="containsText" text="ENTREGADO">
      <formula>NOT(ISERROR(SEARCH("ENTREGADO",AP71)))</formula>
    </cfRule>
  </conditionalFormatting>
  <conditionalFormatting sqref="AP71:BA71 AP73:BA76">
    <cfRule type="containsText" dxfId="892" priority="1078" operator="containsText" text="PRIORIDAD">
      <formula>NOT(ISERROR(SEARCH("PRIORIDAD",AP71)))</formula>
    </cfRule>
  </conditionalFormatting>
  <conditionalFormatting sqref="AR71:BA71 BC71 BH71:XFD71 AI71:AL71 AN71:AO71 AD71:AG71 AD73:AG76 AN73:AO76 AI73:AL76 BH73:XFD76 BC73:BC76 AR73:BA76">
    <cfRule type="containsText" dxfId="891" priority="1152" operator="containsText" text="ENTREGADO">
      <formula>NOT(ISERROR(SEARCH("ENTREGADO",AD71)))</formula>
    </cfRule>
  </conditionalFormatting>
  <conditionalFormatting sqref="BB71 BB73:BB76">
    <cfRule type="containsText" dxfId="890" priority="1162" operator="containsText" text="ENTREGADO">
      <formula>NOT(ISERROR(SEARCH("ENTREGADO",BB71)))</formula>
    </cfRule>
    <cfRule type="containsText" dxfId="889" priority="1163" operator="containsText" text="ENTREGADO">
      <formula>NOT(ISERROR(SEARCH("ENTREGADO",#REF!)))</formula>
    </cfRule>
    <cfRule type="containsText" dxfId="888" priority="1164" operator="containsText" text="ENTREGADO">
      <formula>NOT(ISERROR(SEARCH("ENTREGADO",BB71)))</formula>
    </cfRule>
    <cfRule type="containsText" dxfId="887" priority="1165" operator="containsText" text="ENTREGADO">
      <formula>NOT(ISERROR(SEARCH("ENTREGADO",BB71)))</formula>
    </cfRule>
    <cfRule type="containsText" dxfId="886" priority="1166" operator="containsText" text="PENDIENTE">
      <formula>NOT(ISERROR(SEARCH("PENDIENTE",#REF!)))</formula>
    </cfRule>
    <cfRule type="containsText" dxfId="885" priority="1167" operator="containsText" text="PENDIENTE">
      <formula>NOT(ISERROR(SEARCH("PENDIENTE",BB71)))</formula>
    </cfRule>
    <cfRule type="containsText" dxfId="884" priority="1168" operator="containsText" text="ENTREGADO">
      <formula>NOT(ISERROR(SEARCH("ENTREGADO",#REF!)))</formula>
    </cfRule>
    <cfRule type="containsText" dxfId="883" priority="1169" operator="containsText" text="PRIORIDAD">
      <formula>NOT(ISERROR(SEARCH("PRIORIDAD",BB71)))</formula>
    </cfRule>
    <cfRule type="containsText" dxfId="882" priority="1170" operator="containsText" text="ENTREGADO">
      <formula>NOT(ISERROR(SEARCH("ENTREGADO",BB71)))</formula>
    </cfRule>
    <cfRule type="containsText" dxfId="881" priority="1171" operator="containsText" text="ENTREGADO">
      <formula>NOT(ISERROR(SEARCH("ENTREGADO",BB71)))</formula>
    </cfRule>
    <cfRule type="containsText" dxfId="880" priority="1172" operator="containsText" text="PENDIENTE">
      <formula>NOT(ISERROR(SEARCH("PENDIENTE",BB71)))</formula>
    </cfRule>
  </conditionalFormatting>
  <conditionalFormatting sqref="BD71:BG71 BD73:BG76">
    <cfRule type="containsText" dxfId="879" priority="1177" operator="containsText" text="ENTREGADO">
      <formula>NOT(ISERROR(SEARCH("ENTREGADO",BD71)))</formula>
    </cfRule>
    <cfRule type="containsText" dxfId="878" priority="1178" operator="containsText" text="ENTREGADO">
      <formula>NOT(ISERROR(SEARCH("ENTREGADO",#REF!)))</formula>
    </cfRule>
    <cfRule type="containsText" dxfId="877" priority="1179" operator="containsText" text="PENDIENTE">
      <formula>NOT(ISERROR(SEARCH("PENDIENTE",#REF!)))</formula>
    </cfRule>
    <cfRule type="containsText" dxfId="876" priority="1180" operator="containsText" text="PENDIENTE">
      <formula>NOT(ISERROR(SEARCH("PENDIENTE",BD71)))</formula>
    </cfRule>
    <cfRule type="containsText" dxfId="875" priority="1181" operator="containsText" text="PRIORIDAD">
      <formula>NOT(ISERROR(SEARCH("PRIORIDAD",BD71)))</formula>
    </cfRule>
    <cfRule type="containsText" dxfId="874" priority="1182" operator="containsText" text="ENTREGADO">
      <formula>NOT(ISERROR(SEARCH("ENTREGADO",BD71)))</formula>
    </cfRule>
  </conditionalFormatting>
  <conditionalFormatting sqref="A77 C77:D77 P77:R77 T77 V77:X77 AD77:AG77 AN77:AO77 BC77 BH77:XFD77">
    <cfRule type="containsText" dxfId="873" priority="932" operator="containsText" text="PRIORIDAD">
      <formula>NOT(ISERROR(SEARCH("PRIORIDAD",A77)))</formula>
    </cfRule>
  </conditionalFormatting>
  <conditionalFormatting sqref="A77">
    <cfRule type="containsText" dxfId="872" priority="893" operator="containsText" text="ENTREGADO">
      <formula>NOT(ISERROR(SEARCH("ENTREGADO",A77)))</formula>
    </cfRule>
    <cfRule type="containsText" dxfId="871" priority="896" operator="containsText" text="PENDIENTE">
      <formula>NOT(ISERROR(SEARCH("PENDIENTE",A77)))</formula>
    </cfRule>
    <cfRule type="containsText" dxfId="870" priority="897" operator="containsText" text="ENTREGADO">
      <formula>NOT(ISERROR(SEARCH("ENTREGADO",A77)))</formula>
    </cfRule>
    <cfRule type="containsText" dxfId="869" priority="898" operator="containsText" text="ENTREGADO">
      <formula>NOT(ISERROR(SEARCH("ENTREGADO",#REF!)))</formula>
    </cfRule>
    <cfRule type="containsText" dxfId="868" priority="899" operator="containsText" text="ENTREGADO">
      <formula>NOT(ISERROR(SEARCH("ENTREGADO",A77)))</formula>
    </cfRule>
  </conditionalFormatting>
  <conditionalFormatting sqref="B77">
    <cfRule type="containsText" dxfId="867" priority="804" operator="containsText" text="PRIORIDAD">
      <formula>NOT(ISERROR(SEARCH("PRIORIDAD",B77)))</formula>
    </cfRule>
    <cfRule type="containsText" dxfId="866" priority="805" operator="containsText" text="PENDIENTE">
      <formula>NOT(ISERROR(SEARCH("PENDIENTE",B77)))</formula>
    </cfRule>
  </conditionalFormatting>
  <conditionalFormatting sqref="B77">
    <cfRule type="containsText" dxfId="865" priority="813" operator="containsText" text="ENTREGADO">
      <formula>NOT(ISERROR(SEARCH("ENTREGADO",B77)))</formula>
    </cfRule>
    <cfRule type="containsText" dxfId="864" priority="814" operator="containsText" text="ENTREGADO">
      <formula>NOT(ISERROR(SEARCH("ENTREGADO",B77)))</formula>
    </cfRule>
  </conditionalFormatting>
  <conditionalFormatting sqref="C77:D77 F77:H77 J77:N77">
    <cfRule type="containsText" dxfId="863" priority="926" operator="containsText" text="ENTREGADO">
      <formula>NOT(ISERROR(SEARCH("ENTREGADO",C77)))</formula>
    </cfRule>
    <cfRule type="containsText" dxfId="862" priority="928" operator="containsText" text="PENDIENTE">
      <formula>NOT(ISERROR(SEARCH("PENDIENTE",#REF!)))</formula>
    </cfRule>
  </conditionalFormatting>
  <conditionalFormatting sqref="C77:D77">
    <cfRule type="containsText" dxfId="861" priority="927" operator="containsText" text="ENTREGADO">
      <formula>NOT(ISERROR(SEARCH("ENTREGADO",C77)))</formula>
    </cfRule>
  </conditionalFormatting>
  <conditionalFormatting sqref="C77:E77">
    <cfRule type="containsText" dxfId="860" priority="878" operator="containsText" text="PENDIENTE">
      <formula>NOT(ISERROR(SEARCH("PENDIENTE",C77)))</formula>
    </cfRule>
    <cfRule type="containsText" dxfId="859" priority="880" operator="containsText" text="ENTREGADO">
      <formula>NOT(ISERROR(SEARCH("ENTREGADO",C77)))</formula>
    </cfRule>
  </conditionalFormatting>
  <conditionalFormatting sqref="E77">
    <cfRule type="containsText" dxfId="858" priority="873" operator="containsText" text="PENDIENTE">
      <formula>NOT(ISERROR(SEARCH("PENDIENTE",#REF!)))</formula>
    </cfRule>
    <cfRule type="containsText" dxfId="857" priority="874" operator="containsText" text="ENTREGADO">
      <formula>NOT(ISERROR(SEARCH("ENTREGADO",#REF!)))</formula>
    </cfRule>
    <cfRule type="containsText" dxfId="856" priority="875" operator="containsText" text="PENDIENTE">
      <formula>NOT(ISERROR(SEARCH("PENDIENTE",E77)))</formula>
    </cfRule>
    <cfRule type="containsText" dxfId="855" priority="876" operator="containsText" text="ENTREGADO">
      <formula>NOT(ISERROR(SEARCH("ENTREGADO",E77)))</formula>
    </cfRule>
    <cfRule type="containsText" dxfId="854" priority="877" operator="containsText" text="ENTREGADO">
      <formula>NOT(ISERROR(SEARCH("ENTREGADO",E77)))</formula>
    </cfRule>
    <cfRule type="containsText" dxfId="853" priority="879" operator="containsText" text="PRIORIDAD">
      <formula>NOT(ISERROR(SEARCH("PRIORIDAD",E77)))</formula>
    </cfRule>
  </conditionalFormatting>
  <conditionalFormatting sqref="F77:H77 C77:D77 J77:N77">
    <cfRule type="containsText" dxfId="852" priority="925" operator="containsText" text="ENTREGADO">
      <formula>NOT(ISERROR(SEARCH("ENTREGADO",#REF!)))</formula>
    </cfRule>
  </conditionalFormatting>
  <conditionalFormatting sqref="F77:H77 J77:N77">
    <cfRule type="containsText" dxfId="851" priority="929" operator="containsText" text="ENTREGADO">
      <formula>NOT(ISERROR(SEARCH("ENTREGADO",F77)))</formula>
    </cfRule>
    <cfRule type="containsText" dxfId="850" priority="930" operator="containsText" text="PENDIENTE">
      <formula>NOT(ISERROR(SEARCH("PENDIENTE",F77)))</formula>
    </cfRule>
    <cfRule type="containsText" dxfId="849" priority="931" operator="containsText" text="ENTREGADO">
      <formula>NOT(ISERROR(SEARCH("ENTREGADO",F77)))</formula>
    </cfRule>
  </conditionalFormatting>
  <conditionalFormatting sqref="F77:N77">
    <cfRule type="containsText" dxfId="848" priority="811" operator="containsText" text="PRIORIDAD">
      <formula>NOT(ISERROR(SEARCH("PRIORIDAD",F77)))</formula>
    </cfRule>
  </conditionalFormatting>
  <conditionalFormatting sqref="I77">
    <cfRule type="containsText" dxfId="847" priority="807" operator="containsText" text="ENTREGADO">
      <formula>NOT(ISERROR(SEARCH("ENTREGADO",#REF!)))</formula>
    </cfRule>
    <cfRule type="containsText" dxfId="846" priority="808" operator="containsText" text="ENTREGADO">
      <formula>NOT(ISERROR(SEARCH("ENTREGADO",I77)))</formula>
    </cfRule>
    <cfRule type="containsText" dxfId="845" priority="809" operator="containsText" text="PENDIENTE">
      <formula>NOT(ISERROR(SEARCH("PENDIENTE",#REF!)))</formula>
    </cfRule>
    <cfRule type="containsText" dxfId="844" priority="810" operator="containsText" text="PENDIENTE">
      <formula>NOT(ISERROR(SEARCH("PENDIENTE",I77)))</formula>
    </cfRule>
    <cfRule type="containsText" dxfId="843" priority="812" operator="containsText" text="ENTREGADO">
      <formula>NOT(ISERROR(SEARCH("ENTREGADO",I77)))</formula>
    </cfRule>
  </conditionalFormatting>
  <conditionalFormatting sqref="O77">
    <cfRule type="containsText" dxfId="842" priority="867" operator="containsText" text="ENTREGADO">
      <formula>NOT(ISERROR(SEARCH("ENTREGADO",O77)))</formula>
    </cfRule>
    <cfRule type="containsText" dxfId="841" priority="915" operator="containsText" text="ENTREGADO">
      <formula>NOT(ISERROR(SEARCH("ENTREGADO",O77)))</formula>
    </cfRule>
    <cfRule type="containsText" dxfId="840" priority="916" operator="containsText" text="PENDIENTE">
      <formula>NOT(ISERROR(SEARCH("PENDIENTE",O77)))</formula>
    </cfRule>
    <cfRule type="containsText" dxfId="839" priority="917" operator="containsText" text="PRIORIDAD">
      <formula>NOT(ISERROR(SEARCH("PRIORIDAD",O77)))</formula>
    </cfRule>
    <cfRule type="containsText" dxfId="838" priority="918" operator="containsText" text="ENTREGADO">
      <formula>NOT(ISERROR(SEARCH("ENTREGADO",O77)))</formula>
    </cfRule>
  </conditionalFormatting>
  <conditionalFormatting sqref="O77:P77">
    <cfRule type="containsText" dxfId="837" priority="889" operator="containsText" text="PENDIENTE">
      <formula>NOT(ISERROR(SEARCH("PENDIENTE",O77)))</formula>
    </cfRule>
  </conditionalFormatting>
  <conditionalFormatting sqref="P77">
    <cfRule type="containsText" dxfId="836" priority="888" operator="containsText" text="ENTREGADO">
      <formula>NOT(ISERROR(SEARCH("ENTREGADO",P77)))</formula>
    </cfRule>
    <cfRule type="containsText" dxfId="835" priority="890" operator="containsText" text="ENTREGADO">
      <formula>NOT(ISERROR(SEARCH("ENTREGADO",P77)))</formula>
    </cfRule>
    <cfRule type="containsText" dxfId="834" priority="891" operator="containsText" text="ENTREGADO">
      <formula>NOT(ISERROR(SEARCH("ENTREGADO",P77)))</formula>
    </cfRule>
    <cfRule type="containsText" dxfId="833" priority="892" operator="containsText" text="ENTREGADO">
      <formula>NOT(ISERROR(SEARCH("ENTREGADO",P77)))</formula>
    </cfRule>
  </conditionalFormatting>
  <conditionalFormatting sqref="Q77:R77">
    <cfRule type="containsText" dxfId="832" priority="868" operator="containsText" text="ENTREGADO">
      <formula>NOT(ISERROR(SEARCH("ENTREGADO",Q77)))</formula>
    </cfRule>
    <cfRule type="containsText" dxfId="831" priority="869" operator="containsText" text="PENDIENTE">
      <formula>NOT(ISERROR(SEARCH("PENDIENTE",Q77)))</formula>
    </cfRule>
  </conditionalFormatting>
  <conditionalFormatting sqref="R77">
    <cfRule type="containsText" dxfId="830" priority="870" operator="containsText" text="ENTREGADO">
      <formula>NOT(ISERROR(SEARCH("ENTREGADO",R77)))</formula>
    </cfRule>
    <cfRule type="containsText" dxfId="829" priority="871" operator="containsText" text="ENTREGADO">
      <formula>NOT(ISERROR(SEARCH("ENTREGADO",R77)))</formula>
    </cfRule>
    <cfRule type="containsText" dxfId="828" priority="872" operator="containsText" text="ENTREGADO">
      <formula>NOT(ISERROR(SEARCH("ENTREGADO",R77)))</formula>
    </cfRule>
  </conditionalFormatting>
  <conditionalFormatting sqref="T77 V77:X77 AD77:AG77 AI77:AL77 AN77:AO77 AR77:BA77 BC77 BH77:XFD77 A77">
    <cfRule type="containsText" dxfId="827" priority="902" operator="containsText" text="PENDIENTE">
      <formula>NOT(ISERROR(SEARCH("PENDIENTE",A77)))</formula>
    </cfRule>
  </conditionalFormatting>
  <conditionalFormatting sqref="T77 V77:X77 AD77:AG77 AI77:AL77 AN77:AO77 AR77:BA77 BC77 BH77:XFD77">
    <cfRule type="containsText" dxfId="826" priority="900" operator="containsText" text="ENTREGADO">
      <formula>NOT(ISERROR(SEARCH("ENTREGADO",T77)))</formula>
    </cfRule>
  </conditionalFormatting>
  <conditionalFormatting sqref="T77 V77:X77 AD77:AG77 BC77 BH77:XFD77 A77 AI77:AL77 AN77:AO77 AR77:BA77">
    <cfRule type="containsText" dxfId="825" priority="901" operator="containsText" text="PENDIENTE">
      <formula>NOT(ISERROR(SEARCH("PENDIENTE",#REF!)))</formula>
    </cfRule>
  </conditionalFormatting>
  <conditionalFormatting sqref="T77 V77:X77 AD77:AG77 BC77 BH77:XFD77 AI77:AL77 AN77:AO77 AR77:BA77">
    <cfRule type="containsText" dxfId="824" priority="895" operator="containsText" text="ENTREGADO">
      <formula>NOT(ISERROR(SEARCH("ENTREGADO",#REF!)))</formula>
    </cfRule>
  </conditionalFormatting>
  <conditionalFormatting sqref="T77:X77">
    <cfRule type="containsText" dxfId="823" priority="887" operator="containsText" text="ENTREGADO">
      <formula>NOT(ISERROR(SEARCH("ENTREGADO",T77)))</formula>
    </cfRule>
  </conditionalFormatting>
  <conditionalFormatting sqref="U77">
    <cfRule type="containsText" dxfId="822" priority="881" operator="containsText" text="ENTREGADO">
      <formula>NOT(ISERROR(SEARCH("ENTREGADO",U77)))</formula>
    </cfRule>
    <cfRule type="containsText" dxfId="821" priority="882" operator="containsText" text="ENTREGADO">
      <formula>NOT(ISERROR(SEARCH("ENTREGADO",U77)))</formula>
    </cfRule>
    <cfRule type="containsText" dxfId="820" priority="883" operator="containsText" text="ENTREGADO">
      <formula>NOT(ISERROR(SEARCH("ENTREGADO",#REF!)))</formula>
    </cfRule>
    <cfRule type="containsText" dxfId="819" priority="884" operator="containsText" text="PENDIENTE">
      <formula>NOT(ISERROR(SEARCH("PENDIENTE",#REF!)))</formula>
    </cfRule>
    <cfRule type="containsText" dxfId="818" priority="885" operator="containsText" text="PENDIENTE">
      <formula>NOT(ISERROR(SEARCH("PENDIENTE",U77)))</formula>
    </cfRule>
    <cfRule type="containsText" dxfId="817" priority="886" operator="containsText" text="PRIORIDAD">
      <formula>NOT(ISERROR(SEARCH("PRIORIDAD",U77)))</formula>
    </cfRule>
  </conditionalFormatting>
  <conditionalFormatting sqref="AD77:AG77 AI77:AL77 AN77:AO77 T77 V77:X77 AR77:XFD77 A77">
    <cfRule type="containsText" dxfId="816" priority="903" operator="containsText" text="ENTREGADO">
      <formula>NOT(ISERROR(SEARCH("ENTREGADO",A77)))</formula>
    </cfRule>
  </conditionalFormatting>
  <conditionalFormatting sqref="AH77">
    <cfRule type="containsText" dxfId="815" priority="806" operator="containsText" text="ENTREGADO">
      <formula>NOT(ISERROR(SEARCH("ENTREGADO",AH77)))</formula>
    </cfRule>
    <cfRule type="containsText" dxfId="814" priority="829" operator="containsText" text="PENDIENTE">
      <formula>NOT(ISERROR(SEARCH("PENDIENTE",AH77)))</formula>
    </cfRule>
    <cfRule type="containsText" dxfId="813" priority="830" operator="containsText" text="PENDIENTE">
      <formula>NOT(ISERROR(SEARCH("PENDIENTE",#REF!)))</formula>
    </cfRule>
    <cfRule type="containsText" dxfId="812" priority="831" operator="containsText" text="ENTREGADO">
      <formula>NOT(ISERROR(SEARCH("ENTREGADO",AH77)))</formula>
    </cfRule>
    <cfRule type="containsText" dxfId="811" priority="833" operator="containsText" text="ENTREGADO">
      <formula>NOT(ISERROR(SEARCH("ENTREGADO",AH77)))</formula>
    </cfRule>
    <cfRule type="containsText" dxfId="810" priority="834" operator="containsText" text="ENTREGADO">
      <formula>NOT(ISERROR(SEARCH("ENTREGADO",#REF!)))</formula>
    </cfRule>
    <cfRule type="containsText" dxfId="809" priority="835" operator="containsText" text="ENTREGADO">
      <formula>NOT(ISERROR(SEARCH("ENTREGADO",AH77)))</formula>
    </cfRule>
    <cfRule type="containsText" dxfId="808" priority="836" operator="containsText" text="PENDIENTE">
      <formula>NOT(ISERROR(SEARCH("PENDIENTE",#REF!)))</formula>
    </cfRule>
    <cfRule type="containsText" dxfId="807" priority="837" operator="containsText" text="PENDIENTE">
      <formula>NOT(ISERROR(SEARCH("PENDIENTE",AH77)))</formula>
    </cfRule>
    <cfRule type="containsText" dxfId="806" priority="838" operator="containsText" text="ENTREGADO">
      <formula>NOT(ISERROR(SEARCH("ENTREGADO",AH77)))</formula>
    </cfRule>
    <cfRule type="containsText" dxfId="805" priority="839" operator="containsText" text="ENTREGADO">
      <formula>NOT(ISERROR(SEARCH("ENTREGADO",#REF!)))</formula>
    </cfRule>
    <cfRule type="containsText" dxfId="804" priority="840" operator="containsText" text="PENDIENTE">
      <formula>NOT(ISERROR(SEARCH("PENDIENTE",AH77)))</formula>
    </cfRule>
  </conditionalFormatting>
  <conditionalFormatting sqref="AH77:AL77">
    <cfRule type="containsText" dxfId="803" priority="832" operator="containsText" text="PRIORIDAD">
      <formula>NOT(ISERROR(SEARCH("PRIORIDAD",AH77)))</formula>
    </cfRule>
  </conditionalFormatting>
  <conditionalFormatting sqref="AM77">
    <cfRule type="containsText" dxfId="802" priority="822" operator="containsText" text="ENTREGADO">
      <formula>NOT(ISERROR(SEARCH("ENTREGADO",#REF!)))</formula>
    </cfRule>
    <cfRule type="containsText" dxfId="801" priority="823" operator="containsText" text="PENDIENTE">
      <formula>NOT(ISERROR(SEARCH("PENDIENTE",#REF!)))</formula>
    </cfRule>
    <cfRule type="containsText" dxfId="800" priority="824" operator="containsText" text="ENTREGADO">
      <formula>NOT(ISERROR(SEARCH("ENTREGADO",AM77)))</formula>
    </cfRule>
    <cfRule type="containsText" dxfId="799" priority="825" operator="containsText" text="ENTREGADO">
      <formula>NOT(ISERROR(SEARCH("ENTREGADO",AM77)))</formula>
    </cfRule>
    <cfRule type="containsText" dxfId="798" priority="826" operator="containsText" text="PENDIENTE">
      <formula>NOT(ISERROR(SEARCH("PENDIENTE",AM77)))</formula>
    </cfRule>
    <cfRule type="containsText" dxfId="797" priority="827" operator="containsText" text="PRIORIDAD">
      <formula>NOT(ISERROR(SEARCH("PRIORIDAD",AM77)))</formula>
    </cfRule>
    <cfRule type="containsText" dxfId="796" priority="828" operator="containsText" text="ENTREGADO">
      <formula>NOT(ISERROR(SEARCH("ENTREGADO",AM77)))</formula>
    </cfRule>
  </conditionalFormatting>
  <conditionalFormatting sqref="AP77:AQ77">
    <cfRule type="containsText" dxfId="795" priority="815" operator="containsText" text="ENTREGADO">
      <formula>NOT(ISERROR(SEARCH("ENTREGADO",#REF!)))</formula>
    </cfRule>
    <cfRule type="containsText" dxfId="794" priority="816" operator="containsText" text="PENDIENTE">
      <formula>NOT(ISERROR(SEARCH("PENDIENTE",#REF!)))</formula>
    </cfRule>
    <cfRule type="containsText" dxfId="793" priority="817" operator="containsText" text="ENTREGADO">
      <formula>NOT(ISERROR(SEARCH("ENTREGADO",AP77)))</formula>
    </cfRule>
    <cfRule type="containsText" dxfId="792" priority="818" operator="containsText" text="ENTREGADO">
      <formula>NOT(ISERROR(SEARCH("ENTREGADO",AP77)))</formula>
    </cfRule>
    <cfRule type="containsText" dxfId="791" priority="819" operator="containsText" text="PENDIENTE">
      <formula>NOT(ISERROR(SEARCH("PENDIENTE",AP77)))</formula>
    </cfRule>
    <cfRule type="containsText" dxfId="790" priority="821" operator="containsText" text="ENTREGADO">
      <formula>NOT(ISERROR(SEARCH("ENTREGADO",AP77)))</formula>
    </cfRule>
  </conditionalFormatting>
  <conditionalFormatting sqref="AP77:BA77">
    <cfRule type="containsText" dxfId="789" priority="820" operator="containsText" text="PRIORIDAD">
      <formula>NOT(ISERROR(SEARCH("PRIORIDAD",AP77)))</formula>
    </cfRule>
  </conditionalFormatting>
  <conditionalFormatting sqref="AR77:BA77 BC77 BH77:XFD77 AI77:AL77 AN77:AO77 AD77:AG77">
    <cfRule type="containsText" dxfId="788" priority="894" operator="containsText" text="ENTREGADO">
      <formula>NOT(ISERROR(SEARCH("ENTREGADO",AD77)))</formula>
    </cfRule>
  </conditionalFormatting>
  <conditionalFormatting sqref="BB77">
    <cfRule type="containsText" dxfId="787" priority="904" operator="containsText" text="ENTREGADO">
      <formula>NOT(ISERROR(SEARCH("ENTREGADO",BB77)))</formula>
    </cfRule>
    <cfRule type="containsText" dxfId="786" priority="905" operator="containsText" text="ENTREGADO">
      <formula>NOT(ISERROR(SEARCH("ENTREGADO",#REF!)))</formula>
    </cfRule>
    <cfRule type="containsText" dxfId="785" priority="906" operator="containsText" text="ENTREGADO">
      <formula>NOT(ISERROR(SEARCH("ENTREGADO",BB77)))</formula>
    </cfRule>
    <cfRule type="containsText" dxfId="784" priority="907" operator="containsText" text="ENTREGADO">
      <formula>NOT(ISERROR(SEARCH("ENTREGADO",BB77)))</formula>
    </cfRule>
    <cfRule type="containsText" dxfId="783" priority="908" operator="containsText" text="PENDIENTE">
      <formula>NOT(ISERROR(SEARCH("PENDIENTE",#REF!)))</formula>
    </cfRule>
    <cfRule type="containsText" dxfId="782" priority="909" operator="containsText" text="PENDIENTE">
      <formula>NOT(ISERROR(SEARCH("PENDIENTE",BB77)))</formula>
    </cfRule>
    <cfRule type="containsText" dxfId="781" priority="910" operator="containsText" text="ENTREGADO">
      <formula>NOT(ISERROR(SEARCH("ENTREGADO",#REF!)))</formula>
    </cfRule>
    <cfRule type="containsText" dxfId="780" priority="911" operator="containsText" text="PRIORIDAD">
      <formula>NOT(ISERROR(SEARCH("PRIORIDAD",BB77)))</formula>
    </cfRule>
    <cfRule type="containsText" dxfId="779" priority="912" operator="containsText" text="ENTREGADO">
      <formula>NOT(ISERROR(SEARCH("ENTREGADO",BB77)))</formula>
    </cfRule>
    <cfRule type="containsText" dxfId="778" priority="913" operator="containsText" text="ENTREGADO">
      <formula>NOT(ISERROR(SEARCH("ENTREGADO",BB77)))</formula>
    </cfRule>
    <cfRule type="containsText" dxfId="777" priority="914" operator="containsText" text="PENDIENTE">
      <formula>NOT(ISERROR(SEARCH("PENDIENTE",BB77)))</formula>
    </cfRule>
  </conditionalFormatting>
  <conditionalFormatting sqref="BD77:BG77">
    <cfRule type="containsText" dxfId="776" priority="919" operator="containsText" text="ENTREGADO">
      <formula>NOT(ISERROR(SEARCH("ENTREGADO",BD77)))</formula>
    </cfRule>
    <cfRule type="containsText" dxfId="775" priority="920" operator="containsText" text="ENTREGADO">
      <formula>NOT(ISERROR(SEARCH("ENTREGADO",#REF!)))</formula>
    </cfRule>
    <cfRule type="containsText" dxfId="774" priority="921" operator="containsText" text="PENDIENTE">
      <formula>NOT(ISERROR(SEARCH("PENDIENTE",#REF!)))</formula>
    </cfRule>
    <cfRule type="containsText" dxfId="773" priority="922" operator="containsText" text="PENDIENTE">
      <formula>NOT(ISERROR(SEARCH("PENDIENTE",BD77)))</formula>
    </cfRule>
    <cfRule type="containsText" dxfId="772" priority="923" operator="containsText" text="PRIORIDAD">
      <formula>NOT(ISERROR(SEARCH("PRIORIDAD",BD77)))</formula>
    </cfRule>
    <cfRule type="containsText" dxfId="771" priority="924" operator="containsText" text="ENTREGADO">
      <formula>NOT(ISERROR(SEARCH("ENTREGADO",BD77)))</formula>
    </cfRule>
  </conditionalFormatting>
  <conditionalFormatting sqref="Y77:Z77 AB77:AC77">
    <cfRule type="containsText" dxfId="770" priority="780" operator="containsText" text="ENTREGADO">
      <formula>NOT(ISERROR(SEARCH("ENTREGADO",Y77)))</formula>
    </cfRule>
    <cfRule type="containsText" dxfId="769" priority="788" operator="containsText" text="ENTREGADO">
      <formula>NOT(ISERROR(SEARCH("ENTREGADO",#REF!)))</formula>
    </cfRule>
  </conditionalFormatting>
  <conditionalFormatting sqref="Y77:AC77">
    <cfRule type="containsText" dxfId="768" priority="781" operator="containsText" text="ENTREGADO">
      <formula>NOT(ISERROR(SEARCH("ENTREGADO",Y77)))</formula>
    </cfRule>
    <cfRule type="containsText" dxfId="767" priority="800" operator="containsText" text="PENDIENTE">
      <formula>NOT(ISERROR(SEARCH("PENDIENTE",#REF!)))</formula>
    </cfRule>
    <cfRule type="containsText" dxfId="766" priority="801" operator="containsText" text="PENDIENTE">
      <formula>NOT(ISERROR(SEARCH("PENDIENTE",Y77)))</formula>
    </cfRule>
    <cfRule type="containsText" dxfId="765" priority="802" operator="containsText" text="PRIORIDAD">
      <formula>NOT(ISERROR(SEARCH("PRIORIDAD",Y77)))</formula>
    </cfRule>
    <cfRule type="containsText" dxfId="764" priority="803" operator="containsText" text="ENTREGADO">
      <formula>NOT(ISERROR(SEARCH("ENTREGADO",Y77)))</formula>
    </cfRule>
  </conditionalFormatting>
  <conditionalFormatting sqref="AA77">
    <cfRule type="containsText" dxfId="763" priority="778" operator="containsText" text="ENTREGADO">
      <formula>NOT(ISERROR(SEARCH("ENTREGADO",AA77)))</formula>
    </cfRule>
    <cfRule type="containsText" dxfId="762" priority="779" operator="containsText" text="ENTREGADO">
      <formula>NOT(ISERROR(SEARCH("ENTREGADO",#REF!)))</formula>
    </cfRule>
    <cfRule type="containsText" dxfId="761" priority="782" operator="containsText" text="PENDIENTE">
      <formula>NOT(ISERROR(SEARCH("PENDIENTE",AA77)))</formula>
    </cfRule>
    <cfRule type="containsText" dxfId="760" priority="783" operator="containsText" text="ENTREGADO">
      <formula>NOT(ISERROR(SEARCH("ENTREGADO",AA77)))</formula>
    </cfRule>
    <cfRule type="containsText" dxfId="759" priority="784" operator="containsText" text="ENTREGADO">
      <formula>NOT(ISERROR(SEARCH("ENTREGADO",AA77)))</formula>
    </cfRule>
    <cfRule type="containsText" dxfId="758" priority="785" operator="containsText" text="PENDIENTE">
      <formula>NOT(ISERROR(SEARCH("PENDIENTE",AA77)))</formula>
    </cfRule>
    <cfRule type="containsText" dxfId="757" priority="786" operator="containsText" text="ENTREGADO">
      <formula>NOT(ISERROR(SEARCH("ENTREGADO",AA77)))</formula>
    </cfRule>
    <cfRule type="containsText" dxfId="756" priority="787" operator="containsText" text="PENDIENTE">
      <formula>NOT(ISERROR(SEARCH("PENDIENTE",#REF!)))</formula>
    </cfRule>
    <cfRule type="containsText" dxfId="755" priority="789" operator="containsText" text="ENTREGADO">
      <formula>NOT(ISERROR(SEARCH("ENTREGADO",#REF!)))</formula>
    </cfRule>
    <cfRule type="containsText" dxfId="754" priority="790" operator="containsText" text="PENDIENTE">
      <formula>NOT(ISERROR(SEARCH("PENDIENTE",#REF!)))</formula>
    </cfRule>
    <cfRule type="containsText" dxfId="753" priority="791" operator="containsText" text="ENTREGADO">
      <formula>NOT(ISERROR(SEARCH("ENTREGADO",#REF!)))</formula>
    </cfRule>
    <cfRule type="containsText" dxfId="752" priority="792" operator="containsText" text="PENDIENTE">
      <formula>NOT(ISERROR(SEARCH("PENDIENTE",#REF!)))</formula>
    </cfRule>
    <cfRule type="containsText" dxfId="751" priority="793" operator="containsText" text="ENTREGADO">
      <formula>NOT(ISERROR(SEARCH("ENTREGADO",#REF!)))</formula>
    </cfRule>
    <cfRule type="containsText" dxfId="750" priority="794" operator="containsText" text="ENTREGADO">
      <formula>NOT(ISERROR(SEARCH("ENTREGADO",#REF!)))</formula>
    </cfRule>
    <cfRule type="containsText" dxfId="749" priority="795" operator="containsText" text="ENTREGADO">
      <formula>NOT(ISERROR(SEARCH("ENTREGADO",AA77)))</formula>
    </cfRule>
    <cfRule type="containsText" dxfId="748" priority="796" operator="containsText" text="PENDIENTE">
      <formula>NOT(ISERROR(SEARCH("PENDIENTE",AA77)))</formula>
    </cfRule>
    <cfRule type="containsText" dxfId="747" priority="797" operator="containsText" text="ENTREGADO">
      <formula>NOT(ISERROR(SEARCH("ENTREGADO",AA77)))</formula>
    </cfRule>
    <cfRule type="containsText" dxfId="746" priority="798" operator="containsText" text="PENDIENTE">
      <formula>NOT(ISERROR(SEARCH("PENDIENTE",AA77)))</formula>
    </cfRule>
    <cfRule type="containsText" dxfId="745" priority="799" operator="containsText" text="ENTREGADO">
      <formula>NOT(ISERROR(SEARCH("ENTREGADO",AA77)))</formula>
    </cfRule>
  </conditionalFormatting>
  <conditionalFormatting sqref="A78 C78:D78 P78:R78 T78 V78:X78 AD78:AG78 AN78:AO78 BC78 BH78:XFD78">
    <cfRule type="containsText" dxfId="744" priority="777" operator="containsText" text="PRIORIDAD">
      <formula>NOT(ISERROR(SEARCH("PRIORIDAD",A78)))</formula>
    </cfRule>
  </conditionalFormatting>
  <conditionalFormatting sqref="A78">
    <cfRule type="containsText" dxfId="743" priority="738" operator="containsText" text="ENTREGADO">
      <formula>NOT(ISERROR(SEARCH("ENTREGADO",A78)))</formula>
    </cfRule>
    <cfRule type="containsText" dxfId="742" priority="741" operator="containsText" text="PENDIENTE">
      <formula>NOT(ISERROR(SEARCH("PENDIENTE",A78)))</formula>
    </cfRule>
    <cfRule type="containsText" dxfId="741" priority="742" operator="containsText" text="ENTREGADO">
      <formula>NOT(ISERROR(SEARCH("ENTREGADO",A78)))</formula>
    </cfRule>
    <cfRule type="containsText" dxfId="740" priority="743" operator="containsText" text="ENTREGADO">
      <formula>NOT(ISERROR(SEARCH("ENTREGADO",#REF!)))</formula>
    </cfRule>
    <cfRule type="containsText" dxfId="739" priority="744" operator="containsText" text="ENTREGADO">
      <formula>NOT(ISERROR(SEARCH("ENTREGADO",A78)))</formula>
    </cfRule>
  </conditionalFormatting>
  <conditionalFormatting sqref="B78">
    <cfRule type="containsText" dxfId="738" priority="649" operator="containsText" text="PRIORIDAD">
      <formula>NOT(ISERROR(SEARCH("PRIORIDAD",B78)))</formula>
    </cfRule>
    <cfRule type="containsText" dxfId="737" priority="650" operator="containsText" text="PENDIENTE">
      <formula>NOT(ISERROR(SEARCH("PENDIENTE",B78)))</formula>
    </cfRule>
  </conditionalFormatting>
  <conditionalFormatting sqref="B78">
    <cfRule type="containsText" dxfId="736" priority="658" operator="containsText" text="ENTREGADO">
      <formula>NOT(ISERROR(SEARCH("ENTREGADO",B78)))</formula>
    </cfRule>
    <cfRule type="containsText" dxfId="735" priority="659" operator="containsText" text="ENTREGADO">
      <formula>NOT(ISERROR(SEARCH("ENTREGADO",B78)))</formula>
    </cfRule>
  </conditionalFormatting>
  <conditionalFormatting sqref="C78:D78 F78:H78 J78:N78">
    <cfRule type="containsText" dxfId="734" priority="771" operator="containsText" text="ENTREGADO">
      <formula>NOT(ISERROR(SEARCH("ENTREGADO",C78)))</formula>
    </cfRule>
    <cfRule type="containsText" dxfId="733" priority="773" operator="containsText" text="PENDIENTE">
      <formula>NOT(ISERROR(SEARCH("PENDIENTE",#REF!)))</formula>
    </cfRule>
  </conditionalFormatting>
  <conditionalFormatting sqref="C78:D78">
    <cfRule type="containsText" dxfId="732" priority="772" operator="containsText" text="ENTREGADO">
      <formula>NOT(ISERROR(SEARCH("ENTREGADO",C78)))</formula>
    </cfRule>
  </conditionalFormatting>
  <conditionalFormatting sqref="C78:E78">
    <cfRule type="containsText" dxfId="731" priority="723" operator="containsText" text="PENDIENTE">
      <formula>NOT(ISERROR(SEARCH("PENDIENTE",C78)))</formula>
    </cfRule>
    <cfRule type="containsText" dxfId="730" priority="725" operator="containsText" text="ENTREGADO">
      <formula>NOT(ISERROR(SEARCH("ENTREGADO",C78)))</formula>
    </cfRule>
  </conditionalFormatting>
  <conditionalFormatting sqref="E78">
    <cfRule type="containsText" dxfId="729" priority="718" operator="containsText" text="PENDIENTE">
      <formula>NOT(ISERROR(SEARCH("PENDIENTE",#REF!)))</formula>
    </cfRule>
    <cfRule type="containsText" dxfId="728" priority="719" operator="containsText" text="ENTREGADO">
      <formula>NOT(ISERROR(SEARCH("ENTREGADO",#REF!)))</formula>
    </cfRule>
    <cfRule type="containsText" dxfId="727" priority="720" operator="containsText" text="PENDIENTE">
      <formula>NOT(ISERROR(SEARCH("PENDIENTE",E78)))</formula>
    </cfRule>
    <cfRule type="containsText" dxfId="726" priority="721" operator="containsText" text="ENTREGADO">
      <formula>NOT(ISERROR(SEARCH("ENTREGADO",E78)))</formula>
    </cfRule>
    <cfRule type="containsText" dxfId="725" priority="722" operator="containsText" text="ENTREGADO">
      <formula>NOT(ISERROR(SEARCH("ENTREGADO",E78)))</formula>
    </cfRule>
    <cfRule type="containsText" dxfId="724" priority="724" operator="containsText" text="PRIORIDAD">
      <formula>NOT(ISERROR(SEARCH("PRIORIDAD",E78)))</formula>
    </cfRule>
  </conditionalFormatting>
  <conditionalFormatting sqref="F78:H78 C78:D78 J78:N78">
    <cfRule type="containsText" dxfId="723" priority="770" operator="containsText" text="ENTREGADO">
      <formula>NOT(ISERROR(SEARCH("ENTREGADO",#REF!)))</formula>
    </cfRule>
  </conditionalFormatting>
  <conditionalFormatting sqref="F78:H78 J78:N78">
    <cfRule type="containsText" dxfId="722" priority="774" operator="containsText" text="ENTREGADO">
      <formula>NOT(ISERROR(SEARCH("ENTREGADO",F78)))</formula>
    </cfRule>
    <cfRule type="containsText" dxfId="721" priority="775" operator="containsText" text="PENDIENTE">
      <formula>NOT(ISERROR(SEARCH("PENDIENTE",F78)))</formula>
    </cfRule>
    <cfRule type="containsText" dxfId="720" priority="776" operator="containsText" text="ENTREGADO">
      <formula>NOT(ISERROR(SEARCH("ENTREGADO",F78)))</formula>
    </cfRule>
  </conditionalFormatting>
  <conditionalFormatting sqref="F78:N78">
    <cfRule type="containsText" dxfId="719" priority="656" operator="containsText" text="PRIORIDAD">
      <formula>NOT(ISERROR(SEARCH("PRIORIDAD",F78)))</formula>
    </cfRule>
  </conditionalFormatting>
  <conditionalFormatting sqref="I78">
    <cfRule type="containsText" dxfId="718" priority="652" operator="containsText" text="ENTREGADO">
      <formula>NOT(ISERROR(SEARCH("ENTREGADO",#REF!)))</formula>
    </cfRule>
    <cfRule type="containsText" dxfId="717" priority="653" operator="containsText" text="ENTREGADO">
      <formula>NOT(ISERROR(SEARCH("ENTREGADO",I78)))</formula>
    </cfRule>
    <cfRule type="containsText" dxfId="716" priority="654" operator="containsText" text="PENDIENTE">
      <formula>NOT(ISERROR(SEARCH("PENDIENTE",#REF!)))</formula>
    </cfRule>
    <cfRule type="containsText" dxfId="715" priority="655" operator="containsText" text="PENDIENTE">
      <formula>NOT(ISERROR(SEARCH("PENDIENTE",I78)))</formula>
    </cfRule>
    <cfRule type="containsText" dxfId="714" priority="657" operator="containsText" text="ENTREGADO">
      <formula>NOT(ISERROR(SEARCH("ENTREGADO",I78)))</formula>
    </cfRule>
  </conditionalFormatting>
  <conditionalFormatting sqref="O78">
    <cfRule type="containsText" dxfId="713" priority="712" operator="containsText" text="ENTREGADO">
      <formula>NOT(ISERROR(SEARCH("ENTREGADO",O78)))</formula>
    </cfRule>
    <cfRule type="containsText" dxfId="712" priority="760" operator="containsText" text="ENTREGADO">
      <formula>NOT(ISERROR(SEARCH("ENTREGADO",O78)))</formula>
    </cfRule>
    <cfRule type="containsText" dxfId="711" priority="761" operator="containsText" text="PENDIENTE">
      <formula>NOT(ISERROR(SEARCH("PENDIENTE",O78)))</formula>
    </cfRule>
    <cfRule type="containsText" dxfId="710" priority="762" operator="containsText" text="PRIORIDAD">
      <formula>NOT(ISERROR(SEARCH("PRIORIDAD",O78)))</formula>
    </cfRule>
    <cfRule type="containsText" dxfId="709" priority="763" operator="containsText" text="ENTREGADO">
      <formula>NOT(ISERROR(SEARCH("ENTREGADO",O78)))</formula>
    </cfRule>
  </conditionalFormatting>
  <conditionalFormatting sqref="O78:P78">
    <cfRule type="containsText" dxfId="708" priority="734" operator="containsText" text="PENDIENTE">
      <formula>NOT(ISERROR(SEARCH("PENDIENTE",O78)))</formula>
    </cfRule>
  </conditionalFormatting>
  <conditionalFormatting sqref="P78">
    <cfRule type="containsText" dxfId="707" priority="733" operator="containsText" text="ENTREGADO">
      <formula>NOT(ISERROR(SEARCH("ENTREGADO",P78)))</formula>
    </cfRule>
    <cfRule type="containsText" dxfId="706" priority="735" operator="containsText" text="ENTREGADO">
      <formula>NOT(ISERROR(SEARCH("ENTREGADO",P78)))</formula>
    </cfRule>
    <cfRule type="containsText" dxfId="705" priority="736" operator="containsText" text="ENTREGADO">
      <formula>NOT(ISERROR(SEARCH("ENTREGADO",P78)))</formula>
    </cfRule>
    <cfRule type="containsText" dxfId="704" priority="737" operator="containsText" text="ENTREGADO">
      <formula>NOT(ISERROR(SEARCH("ENTREGADO",P78)))</formula>
    </cfRule>
  </conditionalFormatting>
  <conditionalFormatting sqref="Q78:R78">
    <cfRule type="containsText" dxfId="703" priority="713" operator="containsText" text="ENTREGADO">
      <formula>NOT(ISERROR(SEARCH("ENTREGADO",Q78)))</formula>
    </cfRule>
    <cfRule type="containsText" dxfId="702" priority="714" operator="containsText" text="PENDIENTE">
      <formula>NOT(ISERROR(SEARCH("PENDIENTE",Q78)))</formula>
    </cfRule>
  </conditionalFormatting>
  <conditionalFormatting sqref="R78">
    <cfRule type="containsText" dxfId="701" priority="715" operator="containsText" text="ENTREGADO">
      <formula>NOT(ISERROR(SEARCH("ENTREGADO",R78)))</formula>
    </cfRule>
    <cfRule type="containsText" dxfId="700" priority="716" operator="containsText" text="ENTREGADO">
      <formula>NOT(ISERROR(SEARCH("ENTREGADO",R78)))</formula>
    </cfRule>
    <cfRule type="containsText" dxfId="699" priority="717" operator="containsText" text="ENTREGADO">
      <formula>NOT(ISERROR(SEARCH("ENTREGADO",R78)))</formula>
    </cfRule>
  </conditionalFormatting>
  <conditionalFormatting sqref="T78 V78:X78 AD78:AG78 AI78:AL78 AN78:AO78 AR78:BA78 BC78 BH78:XFD78 A78">
    <cfRule type="containsText" dxfId="698" priority="747" operator="containsText" text="PENDIENTE">
      <formula>NOT(ISERROR(SEARCH("PENDIENTE",A78)))</formula>
    </cfRule>
  </conditionalFormatting>
  <conditionalFormatting sqref="T78 V78:X78 AD78:AG78 AI78:AL78 AN78:AO78 AR78:BA78 BC78 BH78:XFD78">
    <cfRule type="containsText" dxfId="697" priority="745" operator="containsText" text="ENTREGADO">
      <formula>NOT(ISERROR(SEARCH("ENTREGADO",T78)))</formula>
    </cfRule>
  </conditionalFormatting>
  <conditionalFormatting sqref="T78 V78:X78 AD78:AG78 BC78 BH78:XFD78 A78 AI78:AL78 AN78:AO78 AR78:BA78">
    <cfRule type="containsText" dxfId="696" priority="746" operator="containsText" text="PENDIENTE">
      <formula>NOT(ISERROR(SEARCH("PENDIENTE",#REF!)))</formula>
    </cfRule>
  </conditionalFormatting>
  <conditionalFormatting sqref="T78 V78:X78 AD78:AG78 BC78 BH78:XFD78 AI78:AL78 AN78:AO78 AR78:BA78">
    <cfRule type="containsText" dxfId="695" priority="740" operator="containsText" text="ENTREGADO">
      <formula>NOT(ISERROR(SEARCH("ENTREGADO",#REF!)))</formula>
    </cfRule>
  </conditionalFormatting>
  <conditionalFormatting sqref="T78:X78">
    <cfRule type="containsText" dxfId="694" priority="732" operator="containsText" text="ENTREGADO">
      <formula>NOT(ISERROR(SEARCH("ENTREGADO",T78)))</formula>
    </cfRule>
  </conditionalFormatting>
  <conditionalFormatting sqref="U78">
    <cfRule type="containsText" dxfId="693" priority="726" operator="containsText" text="ENTREGADO">
      <formula>NOT(ISERROR(SEARCH("ENTREGADO",U78)))</formula>
    </cfRule>
    <cfRule type="containsText" dxfId="692" priority="727" operator="containsText" text="ENTREGADO">
      <formula>NOT(ISERROR(SEARCH("ENTREGADO",U78)))</formula>
    </cfRule>
    <cfRule type="containsText" dxfId="691" priority="728" operator="containsText" text="ENTREGADO">
      <formula>NOT(ISERROR(SEARCH("ENTREGADO",#REF!)))</formula>
    </cfRule>
    <cfRule type="containsText" dxfId="690" priority="729" operator="containsText" text="PENDIENTE">
      <formula>NOT(ISERROR(SEARCH("PENDIENTE",#REF!)))</formula>
    </cfRule>
    <cfRule type="containsText" dxfId="689" priority="730" operator="containsText" text="PENDIENTE">
      <formula>NOT(ISERROR(SEARCH("PENDIENTE",U78)))</formula>
    </cfRule>
    <cfRule type="containsText" dxfId="688" priority="731" operator="containsText" text="PRIORIDAD">
      <formula>NOT(ISERROR(SEARCH("PRIORIDAD",U78)))</formula>
    </cfRule>
  </conditionalFormatting>
  <conditionalFormatting sqref="Y78:Z78 AB78:AC78">
    <cfRule type="containsText" dxfId="687" priority="688" operator="containsText" text="ENTREGADO">
      <formula>NOT(ISERROR(SEARCH("ENTREGADO",Y78)))</formula>
    </cfRule>
    <cfRule type="containsText" dxfId="686" priority="696" operator="containsText" text="ENTREGADO">
      <formula>NOT(ISERROR(SEARCH("ENTREGADO",#REF!)))</formula>
    </cfRule>
  </conditionalFormatting>
  <conditionalFormatting sqref="Y78:AC78">
    <cfRule type="containsText" dxfId="685" priority="689" operator="containsText" text="ENTREGADO">
      <formula>NOT(ISERROR(SEARCH("ENTREGADO",Y78)))</formula>
    </cfRule>
    <cfRule type="containsText" dxfId="684" priority="708" operator="containsText" text="PENDIENTE">
      <formula>NOT(ISERROR(SEARCH("PENDIENTE",#REF!)))</formula>
    </cfRule>
    <cfRule type="containsText" dxfId="683" priority="709" operator="containsText" text="PENDIENTE">
      <formula>NOT(ISERROR(SEARCH("PENDIENTE",Y78)))</formula>
    </cfRule>
    <cfRule type="containsText" dxfId="682" priority="710" operator="containsText" text="PRIORIDAD">
      <formula>NOT(ISERROR(SEARCH("PRIORIDAD",Y78)))</formula>
    </cfRule>
    <cfRule type="containsText" dxfId="681" priority="711" operator="containsText" text="ENTREGADO">
      <formula>NOT(ISERROR(SEARCH("ENTREGADO",Y78)))</formula>
    </cfRule>
  </conditionalFormatting>
  <conditionalFormatting sqref="AA78">
    <cfRule type="containsText" dxfId="680" priority="686" operator="containsText" text="ENTREGADO">
      <formula>NOT(ISERROR(SEARCH("ENTREGADO",AA78)))</formula>
    </cfRule>
    <cfRule type="containsText" dxfId="679" priority="687" operator="containsText" text="ENTREGADO">
      <formula>NOT(ISERROR(SEARCH("ENTREGADO",#REF!)))</formula>
    </cfRule>
    <cfRule type="containsText" dxfId="678" priority="690" operator="containsText" text="PENDIENTE">
      <formula>NOT(ISERROR(SEARCH("PENDIENTE",AA78)))</formula>
    </cfRule>
    <cfRule type="containsText" dxfId="677" priority="691" operator="containsText" text="ENTREGADO">
      <formula>NOT(ISERROR(SEARCH("ENTREGADO",AA78)))</formula>
    </cfRule>
    <cfRule type="containsText" dxfId="676" priority="692" operator="containsText" text="ENTREGADO">
      <formula>NOT(ISERROR(SEARCH("ENTREGADO",AA78)))</formula>
    </cfRule>
    <cfRule type="containsText" dxfId="675" priority="693" operator="containsText" text="PENDIENTE">
      <formula>NOT(ISERROR(SEARCH("PENDIENTE",AA78)))</formula>
    </cfRule>
    <cfRule type="containsText" dxfId="674" priority="694" operator="containsText" text="ENTREGADO">
      <formula>NOT(ISERROR(SEARCH("ENTREGADO",AA78)))</formula>
    </cfRule>
    <cfRule type="containsText" dxfId="673" priority="695" operator="containsText" text="PENDIENTE">
      <formula>NOT(ISERROR(SEARCH("PENDIENTE",#REF!)))</formula>
    </cfRule>
    <cfRule type="containsText" dxfId="672" priority="697" operator="containsText" text="ENTREGADO">
      <formula>NOT(ISERROR(SEARCH("ENTREGADO",#REF!)))</formula>
    </cfRule>
    <cfRule type="containsText" dxfId="671" priority="698" operator="containsText" text="PENDIENTE">
      <formula>NOT(ISERROR(SEARCH("PENDIENTE",#REF!)))</formula>
    </cfRule>
    <cfRule type="containsText" dxfId="670" priority="699" operator="containsText" text="ENTREGADO">
      <formula>NOT(ISERROR(SEARCH("ENTREGADO",#REF!)))</formula>
    </cfRule>
    <cfRule type="containsText" dxfId="669" priority="700" operator="containsText" text="PENDIENTE">
      <formula>NOT(ISERROR(SEARCH("PENDIENTE",#REF!)))</formula>
    </cfRule>
    <cfRule type="containsText" dxfId="668" priority="701" operator="containsText" text="ENTREGADO">
      <formula>NOT(ISERROR(SEARCH("ENTREGADO",#REF!)))</formula>
    </cfRule>
    <cfRule type="containsText" dxfId="667" priority="702" operator="containsText" text="ENTREGADO">
      <formula>NOT(ISERROR(SEARCH("ENTREGADO",#REF!)))</formula>
    </cfRule>
    <cfRule type="containsText" dxfId="666" priority="703" operator="containsText" text="ENTREGADO">
      <formula>NOT(ISERROR(SEARCH("ENTREGADO",AA78)))</formula>
    </cfRule>
    <cfRule type="containsText" dxfId="665" priority="704" operator="containsText" text="PENDIENTE">
      <formula>NOT(ISERROR(SEARCH("PENDIENTE",AA78)))</formula>
    </cfRule>
    <cfRule type="containsText" dxfId="664" priority="705" operator="containsText" text="ENTREGADO">
      <formula>NOT(ISERROR(SEARCH("ENTREGADO",AA78)))</formula>
    </cfRule>
    <cfRule type="containsText" dxfId="663" priority="706" operator="containsText" text="PENDIENTE">
      <formula>NOT(ISERROR(SEARCH("PENDIENTE",AA78)))</formula>
    </cfRule>
    <cfRule type="containsText" dxfId="662" priority="707" operator="containsText" text="ENTREGADO">
      <formula>NOT(ISERROR(SEARCH("ENTREGADO",AA78)))</formula>
    </cfRule>
  </conditionalFormatting>
  <conditionalFormatting sqref="AD78:AG78 AI78:AL78 AN78:AO78 T78 V78:X78 AR78:XFD78 A78">
    <cfRule type="containsText" dxfId="661" priority="748" operator="containsText" text="ENTREGADO">
      <formula>NOT(ISERROR(SEARCH("ENTREGADO",A78)))</formula>
    </cfRule>
  </conditionalFormatting>
  <conditionalFormatting sqref="AH78">
    <cfRule type="containsText" dxfId="660" priority="651" operator="containsText" text="ENTREGADO">
      <formula>NOT(ISERROR(SEARCH("ENTREGADO",AH78)))</formula>
    </cfRule>
    <cfRule type="containsText" dxfId="659" priority="674" operator="containsText" text="PENDIENTE">
      <formula>NOT(ISERROR(SEARCH("PENDIENTE",AH78)))</formula>
    </cfRule>
    <cfRule type="containsText" dxfId="658" priority="675" operator="containsText" text="PENDIENTE">
      <formula>NOT(ISERROR(SEARCH("PENDIENTE",#REF!)))</formula>
    </cfRule>
    <cfRule type="containsText" dxfId="657" priority="676" operator="containsText" text="ENTREGADO">
      <formula>NOT(ISERROR(SEARCH("ENTREGADO",AH78)))</formula>
    </cfRule>
    <cfRule type="containsText" dxfId="656" priority="678" operator="containsText" text="ENTREGADO">
      <formula>NOT(ISERROR(SEARCH("ENTREGADO",AH78)))</formula>
    </cfRule>
    <cfRule type="containsText" dxfId="655" priority="679" operator="containsText" text="ENTREGADO">
      <formula>NOT(ISERROR(SEARCH("ENTREGADO",#REF!)))</formula>
    </cfRule>
    <cfRule type="containsText" dxfId="654" priority="680" operator="containsText" text="ENTREGADO">
      <formula>NOT(ISERROR(SEARCH("ENTREGADO",AH78)))</formula>
    </cfRule>
    <cfRule type="containsText" dxfId="653" priority="681" operator="containsText" text="PENDIENTE">
      <formula>NOT(ISERROR(SEARCH("PENDIENTE",#REF!)))</formula>
    </cfRule>
    <cfRule type="containsText" dxfId="652" priority="682" operator="containsText" text="PENDIENTE">
      <formula>NOT(ISERROR(SEARCH("PENDIENTE",AH78)))</formula>
    </cfRule>
    <cfRule type="containsText" dxfId="651" priority="683" operator="containsText" text="ENTREGADO">
      <formula>NOT(ISERROR(SEARCH("ENTREGADO",AH78)))</formula>
    </cfRule>
    <cfRule type="containsText" dxfId="650" priority="684" operator="containsText" text="ENTREGADO">
      <formula>NOT(ISERROR(SEARCH("ENTREGADO",#REF!)))</formula>
    </cfRule>
    <cfRule type="containsText" dxfId="649" priority="685" operator="containsText" text="PENDIENTE">
      <formula>NOT(ISERROR(SEARCH("PENDIENTE",AH78)))</formula>
    </cfRule>
  </conditionalFormatting>
  <conditionalFormatting sqref="AH78:AL78">
    <cfRule type="containsText" dxfId="648" priority="677" operator="containsText" text="PRIORIDAD">
      <formula>NOT(ISERROR(SEARCH("PRIORIDAD",AH78)))</formula>
    </cfRule>
  </conditionalFormatting>
  <conditionalFormatting sqref="AM78">
    <cfRule type="containsText" dxfId="647" priority="667" operator="containsText" text="ENTREGADO">
      <formula>NOT(ISERROR(SEARCH("ENTREGADO",#REF!)))</formula>
    </cfRule>
    <cfRule type="containsText" dxfId="646" priority="668" operator="containsText" text="PENDIENTE">
      <formula>NOT(ISERROR(SEARCH("PENDIENTE",#REF!)))</formula>
    </cfRule>
    <cfRule type="containsText" dxfId="645" priority="669" operator="containsText" text="ENTREGADO">
      <formula>NOT(ISERROR(SEARCH("ENTREGADO",AM78)))</formula>
    </cfRule>
    <cfRule type="containsText" dxfId="644" priority="670" operator="containsText" text="ENTREGADO">
      <formula>NOT(ISERROR(SEARCH("ENTREGADO",AM78)))</formula>
    </cfRule>
    <cfRule type="containsText" dxfId="643" priority="671" operator="containsText" text="PENDIENTE">
      <formula>NOT(ISERROR(SEARCH("PENDIENTE",AM78)))</formula>
    </cfRule>
    <cfRule type="containsText" dxfId="642" priority="672" operator="containsText" text="PRIORIDAD">
      <formula>NOT(ISERROR(SEARCH("PRIORIDAD",AM78)))</formula>
    </cfRule>
    <cfRule type="containsText" dxfId="641" priority="673" operator="containsText" text="ENTREGADO">
      <formula>NOT(ISERROR(SEARCH("ENTREGADO",AM78)))</formula>
    </cfRule>
  </conditionalFormatting>
  <conditionalFormatting sqref="AP78:AQ78">
    <cfRule type="containsText" dxfId="640" priority="660" operator="containsText" text="ENTREGADO">
      <formula>NOT(ISERROR(SEARCH("ENTREGADO",#REF!)))</formula>
    </cfRule>
    <cfRule type="containsText" dxfId="639" priority="661" operator="containsText" text="PENDIENTE">
      <formula>NOT(ISERROR(SEARCH("PENDIENTE",#REF!)))</formula>
    </cfRule>
    <cfRule type="containsText" dxfId="638" priority="662" operator="containsText" text="ENTREGADO">
      <formula>NOT(ISERROR(SEARCH("ENTREGADO",AP78)))</formula>
    </cfRule>
    <cfRule type="containsText" dxfId="637" priority="663" operator="containsText" text="ENTREGADO">
      <formula>NOT(ISERROR(SEARCH("ENTREGADO",AP78)))</formula>
    </cfRule>
    <cfRule type="containsText" dxfId="636" priority="664" operator="containsText" text="PENDIENTE">
      <formula>NOT(ISERROR(SEARCH("PENDIENTE",AP78)))</formula>
    </cfRule>
    <cfRule type="containsText" dxfId="635" priority="666" operator="containsText" text="ENTREGADO">
      <formula>NOT(ISERROR(SEARCH("ENTREGADO",AP78)))</formula>
    </cfRule>
  </conditionalFormatting>
  <conditionalFormatting sqref="AP78:BA78">
    <cfRule type="containsText" dxfId="634" priority="665" operator="containsText" text="PRIORIDAD">
      <formula>NOT(ISERROR(SEARCH("PRIORIDAD",AP78)))</formula>
    </cfRule>
  </conditionalFormatting>
  <conditionalFormatting sqref="AR78:BA78 BC78 BH78:XFD78 AI78:AL78 AN78:AO78 AD78:AG78">
    <cfRule type="containsText" dxfId="633" priority="739" operator="containsText" text="ENTREGADO">
      <formula>NOT(ISERROR(SEARCH("ENTREGADO",AD78)))</formula>
    </cfRule>
  </conditionalFormatting>
  <conditionalFormatting sqref="BB78">
    <cfRule type="containsText" dxfId="632" priority="749" operator="containsText" text="ENTREGADO">
      <formula>NOT(ISERROR(SEARCH("ENTREGADO",BB78)))</formula>
    </cfRule>
    <cfRule type="containsText" dxfId="631" priority="750" operator="containsText" text="ENTREGADO">
      <formula>NOT(ISERROR(SEARCH("ENTREGADO",#REF!)))</formula>
    </cfRule>
    <cfRule type="containsText" dxfId="630" priority="751" operator="containsText" text="ENTREGADO">
      <formula>NOT(ISERROR(SEARCH("ENTREGADO",BB78)))</formula>
    </cfRule>
    <cfRule type="containsText" dxfId="629" priority="752" operator="containsText" text="ENTREGADO">
      <formula>NOT(ISERROR(SEARCH("ENTREGADO",BB78)))</formula>
    </cfRule>
    <cfRule type="containsText" dxfId="628" priority="753" operator="containsText" text="PENDIENTE">
      <formula>NOT(ISERROR(SEARCH("PENDIENTE",#REF!)))</formula>
    </cfRule>
    <cfRule type="containsText" dxfId="627" priority="754" operator="containsText" text="PENDIENTE">
      <formula>NOT(ISERROR(SEARCH("PENDIENTE",BB78)))</formula>
    </cfRule>
    <cfRule type="containsText" dxfId="626" priority="755" operator="containsText" text="ENTREGADO">
      <formula>NOT(ISERROR(SEARCH("ENTREGADO",#REF!)))</formula>
    </cfRule>
    <cfRule type="containsText" dxfId="625" priority="756" operator="containsText" text="PRIORIDAD">
      <formula>NOT(ISERROR(SEARCH("PRIORIDAD",BB78)))</formula>
    </cfRule>
    <cfRule type="containsText" dxfId="624" priority="757" operator="containsText" text="ENTREGADO">
      <formula>NOT(ISERROR(SEARCH("ENTREGADO",BB78)))</formula>
    </cfRule>
    <cfRule type="containsText" dxfId="623" priority="758" operator="containsText" text="ENTREGADO">
      <formula>NOT(ISERROR(SEARCH("ENTREGADO",BB78)))</formula>
    </cfRule>
    <cfRule type="containsText" dxfId="622" priority="759" operator="containsText" text="PENDIENTE">
      <formula>NOT(ISERROR(SEARCH("PENDIENTE",BB78)))</formula>
    </cfRule>
  </conditionalFormatting>
  <conditionalFormatting sqref="BD78:BG78">
    <cfRule type="containsText" dxfId="621" priority="764" operator="containsText" text="ENTREGADO">
      <formula>NOT(ISERROR(SEARCH("ENTREGADO",BD78)))</formula>
    </cfRule>
    <cfRule type="containsText" dxfId="620" priority="765" operator="containsText" text="ENTREGADO">
      <formula>NOT(ISERROR(SEARCH("ENTREGADO",#REF!)))</formula>
    </cfRule>
    <cfRule type="containsText" dxfId="619" priority="766" operator="containsText" text="PENDIENTE">
      <formula>NOT(ISERROR(SEARCH("PENDIENTE",#REF!)))</formula>
    </cfRule>
    <cfRule type="containsText" dxfId="618" priority="767" operator="containsText" text="PENDIENTE">
      <formula>NOT(ISERROR(SEARCH("PENDIENTE",BD78)))</formula>
    </cfRule>
    <cfRule type="containsText" dxfId="617" priority="768" operator="containsText" text="PRIORIDAD">
      <formula>NOT(ISERROR(SEARCH("PRIORIDAD",BD78)))</formula>
    </cfRule>
    <cfRule type="containsText" dxfId="616" priority="769" operator="containsText" text="ENTREGADO">
      <formula>NOT(ISERROR(SEARCH("ENTREGADO",BD78)))</formula>
    </cfRule>
  </conditionalFormatting>
  <conditionalFormatting sqref="A79 C79:D79 P79 T79 V79:X79 AD79:AG79 AN79:AO79 BC79 BH79:XFD79 R79">
    <cfRule type="containsText" dxfId="615" priority="648" operator="containsText" text="PRIORIDAD">
      <formula>NOT(ISERROR(SEARCH("PRIORIDAD",A79)))</formula>
    </cfRule>
  </conditionalFormatting>
  <conditionalFormatting sqref="A79">
    <cfRule type="containsText" dxfId="614" priority="609" operator="containsText" text="ENTREGADO">
      <formula>NOT(ISERROR(SEARCH("ENTREGADO",A79)))</formula>
    </cfRule>
    <cfRule type="containsText" dxfId="613" priority="612" operator="containsText" text="PENDIENTE">
      <formula>NOT(ISERROR(SEARCH("PENDIENTE",A79)))</formula>
    </cfRule>
    <cfRule type="containsText" dxfId="612" priority="613" operator="containsText" text="ENTREGADO">
      <formula>NOT(ISERROR(SEARCH("ENTREGADO",A79)))</formula>
    </cfRule>
    <cfRule type="containsText" dxfId="611" priority="614" operator="containsText" text="ENTREGADO">
      <formula>NOT(ISERROR(SEARCH("ENTREGADO",#REF!)))</formula>
    </cfRule>
    <cfRule type="containsText" dxfId="610" priority="615" operator="containsText" text="ENTREGADO">
      <formula>NOT(ISERROR(SEARCH("ENTREGADO",A79)))</formula>
    </cfRule>
  </conditionalFormatting>
  <conditionalFormatting sqref="B79">
    <cfRule type="containsText" dxfId="609" priority="520" operator="containsText" text="PRIORIDAD">
      <formula>NOT(ISERROR(SEARCH("PRIORIDAD",B79)))</formula>
    </cfRule>
    <cfRule type="containsText" dxfId="608" priority="521" operator="containsText" text="PENDIENTE">
      <formula>NOT(ISERROR(SEARCH("PENDIENTE",B79)))</formula>
    </cfRule>
  </conditionalFormatting>
  <conditionalFormatting sqref="B79">
    <cfRule type="containsText" dxfId="607" priority="529" operator="containsText" text="ENTREGADO">
      <formula>NOT(ISERROR(SEARCH("ENTREGADO",B79)))</formula>
    </cfRule>
    <cfRule type="containsText" dxfId="606" priority="530" operator="containsText" text="ENTREGADO">
      <formula>NOT(ISERROR(SEARCH("ENTREGADO",B79)))</formula>
    </cfRule>
  </conditionalFormatting>
  <conditionalFormatting sqref="C79:D79 F79:H79 J79:N79">
    <cfRule type="containsText" dxfId="605" priority="642" operator="containsText" text="ENTREGADO">
      <formula>NOT(ISERROR(SEARCH("ENTREGADO",C79)))</formula>
    </cfRule>
    <cfRule type="containsText" dxfId="604" priority="644" operator="containsText" text="PENDIENTE">
      <formula>NOT(ISERROR(SEARCH("PENDIENTE",#REF!)))</formula>
    </cfRule>
  </conditionalFormatting>
  <conditionalFormatting sqref="C79:D79">
    <cfRule type="containsText" dxfId="603" priority="643" operator="containsText" text="ENTREGADO">
      <formula>NOT(ISERROR(SEARCH("ENTREGADO",C79)))</formula>
    </cfRule>
  </conditionalFormatting>
  <conditionalFormatting sqref="C79:E79">
    <cfRule type="containsText" dxfId="602" priority="594" operator="containsText" text="PENDIENTE">
      <formula>NOT(ISERROR(SEARCH("PENDIENTE",C79)))</formula>
    </cfRule>
    <cfRule type="containsText" dxfId="601" priority="596" operator="containsText" text="ENTREGADO">
      <formula>NOT(ISERROR(SEARCH("ENTREGADO",C79)))</formula>
    </cfRule>
  </conditionalFormatting>
  <conditionalFormatting sqref="E79">
    <cfRule type="containsText" dxfId="600" priority="589" operator="containsText" text="PENDIENTE">
      <formula>NOT(ISERROR(SEARCH("PENDIENTE",#REF!)))</formula>
    </cfRule>
    <cfRule type="containsText" dxfId="599" priority="590" operator="containsText" text="ENTREGADO">
      <formula>NOT(ISERROR(SEARCH("ENTREGADO",#REF!)))</formula>
    </cfRule>
    <cfRule type="containsText" dxfId="598" priority="591" operator="containsText" text="PENDIENTE">
      <formula>NOT(ISERROR(SEARCH("PENDIENTE",E79)))</formula>
    </cfRule>
    <cfRule type="containsText" dxfId="597" priority="592" operator="containsText" text="ENTREGADO">
      <formula>NOT(ISERROR(SEARCH("ENTREGADO",E79)))</formula>
    </cfRule>
    <cfRule type="containsText" dxfId="596" priority="593" operator="containsText" text="ENTREGADO">
      <formula>NOT(ISERROR(SEARCH("ENTREGADO",E79)))</formula>
    </cfRule>
    <cfRule type="containsText" dxfId="595" priority="595" operator="containsText" text="PRIORIDAD">
      <formula>NOT(ISERROR(SEARCH("PRIORIDAD",E79)))</formula>
    </cfRule>
  </conditionalFormatting>
  <conditionalFormatting sqref="F79:H79 C79:D79 J79:N79">
    <cfRule type="containsText" dxfId="594" priority="641" operator="containsText" text="ENTREGADO">
      <formula>NOT(ISERROR(SEARCH("ENTREGADO",#REF!)))</formula>
    </cfRule>
  </conditionalFormatting>
  <conditionalFormatting sqref="F79:H79 J79:N79">
    <cfRule type="containsText" dxfId="593" priority="645" operator="containsText" text="ENTREGADO">
      <formula>NOT(ISERROR(SEARCH("ENTREGADO",F79)))</formula>
    </cfRule>
    <cfRule type="containsText" dxfId="592" priority="646" operator="containsText" text="PENDIENTE">
      <formula>NOT(ISERROR(SEARCH("PENDIENTE",F79)))</formula>
    </cfRule>
    <cfRule type="containsText" dxfId="591" priority="647" operator="containsText" text="ENTREGADO">
      <formula>NOT(ISERROR(SEARCH("ENTREGADO",F79)))</formula>
    </cfRule>
  </conditionalFormatting>
  <conditionalFormatting sqref="F79:N79">
    <cfRule type="containsText" dxfId="590" priority="527" operator="containsText" text="PRIORIDAD">
      <formula>NOT(ISERROR(SEARCH("PRIORIDAD",F79)))</formula>
    </cfRule>
  </conditionalFormatting>
  <conditionalFormatting sqref="I79">
    <cfRule type="containsText" dxfId="589" priority="523" operator="containsText" text="ENTREGADO">
      <formula>NOT(ISERROR(SEARCH("ENTREGADO",#REF!)))</formula>
    </cfRule>
    <cfRule type="containsText" dxfId="588" priority="524" operator="containsText" text="ENTREGADO">
      <formula>NOT(ISERROR(SEARCH("ENTREGADO",I79)))</formula>
    </cfRule>
    <cfRule type="containsText" dxfId="587" priority="525" operator="containsText" text="PENDIENTE">
      <formula>NOT(ISERROR(SEARCH("PENDIENTE",#REF!)))</formula>
    </cfRule>
    <cfRule type="containsText" dxfId="586" priority="526" operator="containsText" text="PENDIENTE">
      <formula>NOT(ISERROR(SEARCH("PENDIENTE",I79)))</formula>
    </cfRule>
    <cfRule type="containsText" dxfId="585" priority="528" operator="containsText" text="ENTREGADO">
      <formula>NOT(ISERROR(SEARCH("ENTREGADO",I79)))</formula>
    </cfRule>
  </conditionalFormatting>
  <conditionalFormatting sqref="O79">
    <cfRule type="containsText" dxfId="584" priority="583" operator="containsText" text="ENTREGADO">
      <formula>NOT(ISERROR(SEARCH("ENTREGADO",O79)))</formula>
    </cfRule>
    <cfRule type="containsText" dxfId="583" priority="631" operator="containsText" text="ENTREGADO">
      <formula>NOT(ISERROR(SEARCH("ENTREGADO",O79)))</formula>
    </cfRule>
    <cfRule type="containsText" dxfId="582" priority="632" operator="containsText" text="PENDIENTE">
      <formula>NOT(ISERROR(SEARCH("PENDIENTE",O79)))</formula>
    </cfRule>
    <cfRule type="containsText" dxfId="581" priority="633" operator="containsText" text="PRIORIDAD">
      <formula>NOT(ISERROR(SEARCH("PRIORIDAD",O79)))</formula>
    </cfRule>
    <cfRule type="containsText" dxfId="580" priority="634" operator="containsText" text="ENTREGADO">
      <formula>NOT(ISERROR(SEARCH("ENTREGADO",O79)))</formula>
    </cfRule>
  </conditionalFormatting>
  <conditionalFormatting sqref="O79:P79">
    <cfRule type="containsText" dxfId="579" priority="605" operator="containsText" text="PENDIENTE">
      <formula>NOT(ISERROR(SEARCH("PENDIENTE",O79)))</formula>
    </cfRule>
  </conditionalFormatting>
  <conditionalFormatting sqref="P79">
    <cfRule type="containsText" dxfId="578" priority="604" operator="containsText" text="ENTREGADO">
      <formula>NOT(ISERROR(SEARCH("ENTREGADO",P79)))</formula>
    </cfRule>
    <cfRule type="containsText" dxfId="577" priority="606" operator="containsText" text="ENTREGADO">
      <formula>NOT(ISERROR(SEARCH("ENTREGADO",P79)))</formula>
    </cfRule>
    <cfRule type="containsText" dxfId="576" priority="607" operator="containsText" text="ENTREGADO">
      <formula>NOT(ISERROR(SEARCH("ENTREGADO",P79)))</formula>
    </cfRule>
    <cfRule type="containsText" dxfId="575" priority="608" operator="containsText" text="ENTREGADO">
      <formula>NOT(ISERROR(SEARCH("ENTREGADO",P79)))</formula>
    </cfRule>
  </conditionalFormatting>
  <conditionalFormatting sqref="R79">
    <cfRule type="containsText" dxfId="574" priority="584" operator="containsText" text="ENTREGADO">
      <formula>NOT(ISERROR(SEARCH("ENTREGADO",R79)))</formula>
    </cfRule>
    <cfRule type="containsText" dxfId="573" priority="585" operator="containsText" text="PENDIENTE">
      <formula>NOT(ISERROR(SEARCH("PENDIENTE",R79)))</formula>
    </cfRule>
  </conditionalFormatting>
  <conditionalFormatting sqref="R79">
    <cfRule type="containsText" dxfId="572" priority="586" operator="containsText" text="ENTREGADO">
      <formula>NOT(ISERROR(SEARCH("ENTREGADO",R79)))</formula>
    </cfRule>
    <cfRule type="containsText" dxfId="571" priority="587" operator="containsText" text="ENTREGADO">
      <formula>NOT(ISERROR(SEARCH("ENTREGADO",R79)))</formula>
    </cfRule>
    <cfRule type="containsText" dxfId="570" priority="588" operator="containsText" text="ENTREGADO">
      <formula>NOT(ISERROR(SEARCH("ENTREGADO",R79)))</formula>
    </cfRule>
  </conditionalFormatting>
  <conditionalFormatting sqref="T79 V79:X79 AD79:AG79 AI79:AL79 AN79:AO79 AR79:BA79 BC79 BH79:XFD79 A79">
    <cfRule type="containsText" dxfId="569" priority="618" operator="containsText" text="PENDIENTE">
      <formula>NOT(ISERROR(SEARCH("PENDIENTE",A79)))</formula>
    </cfRule>
  </conditionalFormatting>
  <conditionalFormatting sqref="T79 V79:X79 AD79:AG79 AI79:AL79 AN79:AO79 AR79:BA79 BC79 BH79:XFD79">
    <cfRule type="containsText" dxfId="568" priority="616" operator="containsText" text="ENTREGADO">
      <formula>NOT(ISERROR(SEARCH("ENTREGADO",T79)))</formula>
    </cfRule>
  </conditionalFormatting>
  <conditionalFormatting sqref="T79 V79:X79 AD79:AG79 BC79 BH79:XFD79 A79 AI79:AL79 AN79:AO79 AR79:BA79">
    <cfRule type="containsText" dxfId="567" priority="617" operator="containsText" text="PENDIENTE">
      <formula>NOT(ISERROR(SEARCH("PENDIENTE",#REF!)))</formula>
    </cfRule>
  </conditionalFormatting>
  <conditionalFormatting sqref="T79 V79:X79 AD79:AG79 BC79 BH79:XFD79 AI79:AL79 AN79:AO79 AR79:BA79">
    <cfRule type="containsText" dxfId="566" priority="611" operator="containsText" text="ENTREGADO">
      <formula>NOT(ISERROR(SEARCH("ENTREGADO",#REF!)))</formula>
    </cfRule>
  </conditionalFormatting>
  <conditionalFormatting sqref="T79:X79">
    <cfRule type="containsText" dxfId="565" priority="603" operator="containsText" text="ENTREGADO">
      <formula>NOT(ISERROR(SEARCH("ENTREGADO",T79)))</formula>
    </cfRule>
  </conditionalFormatting>
  <conditionalFormatting sqref="U79">
    <cfRule type="containsText" dxfId="564" priority="597" operator="containsText" text="ENTREGADO">
      <formula>NOT(ISERROR(SEARCH("ENTREGADO",U79)))</formula>
    </cfRule>
    <cfRule type="containsText" dxfId="563" priority="598" operator="containsText" text="ENTREGADO">
      <formula>NOT(ISERROR(SEARCH("ENTREGADO",U79)))</formula>
    </cfRule>
    <cfRule type="containsText" dxfId="562" priority="599" operator="containsText" text="ENTREGADO">
      <formula>NOT(ISERROR(SEARCH("ENTREGADO",#REF!)))</formula>
    </cfRule>
    <cfRule type="containsText" dxfId="561" priority="600" operator="containsText" text="PENDIENTE">
      <formula>NOT(ISERROR(SEARCH("PENDIENTE",#REF!)))</formula>
    </cfRule>
    <cfRule type="containsText" dxfId="560" priority="601" operator="containsText" text="PENDIENTE">
      <formula>NOT(ISERROR(SEARCH("PENDIENTE",U79)))</formula>
    </cfRule>
    <cfRule type="containsText" dxfId="559" priority="602" operator="containsText" text="PRIORIDAD">
      <formula>NOT(ISERROR(SEARCH("PRIORIDAD",U79)))</formula>
    </cfRule>
  </conditionalFormatting>
  <conditionalFormatting sqref="Y79:Z79 AB79:AC79">
    <cfRule type="containsText" dxfId="558" priority="559" operator="containsText" text="ENTREGADO">
      <formula>NOT(ISERROR(SEARCH("ENTREGADO",Y79)))</formula>
    </cfRule>
    <cfRule type="containsText" dxfId="557" priority="567" operator="containsText" text="ENTREGADO">
      <formula>NOT(ISERROR(SEARCH("ENTREGADO",#REF!)))</formula>
    </cfRule>
  </conditionalFormatting>
  <conditionalFormatting sqref="Y79:AC79">
    <cfRule type="containsText" dxfId="556" priority="560" operator="containsText" text="ENTREGADO">
      <formula>NOT(ISERROR(SEARCH("ENTREGADO",Y79)))</formula>
    </cfRule>
    <cfRule type="containsText" dxfId="555" priority="579" operator="containsText" text="PENDIENTE">
      <formula>NOT(ISERROR(SEARCH("PENDIENTE",#REF!)))</formula>
    </cfRule>
    <cfRule type="containsText" dxfId="554" priority="580" operator="containsText" text="PENDIENTE">
      <formula>NOT(ISERROR(SEARCH("PENDIENTE",Y79)))</formula>
    </cfRule>
    <cfRule type="containsText" dxfId="553" priority="581" operator="containsText" text="PRIORIDAD">
      <formula>NOT(ISERROR(SEARCH("PRIORIDAD",Y79)))</formula>
    </cfRule>
    <cfRule type="containsText" dxfId="552" priority="582" operator="containsText" text="ENTREGADO">
      <formula>NOT(ISERROR(SEARCH("ENTREGADO",Y79)))</formula>
    </cfRule>
  </conditionalFormatting>
  <conditionalFormatting sqref="AA79">
    <cfRule type="containsText" dxfId="551" priority="557" operator="containsText" text="ENTREGADO">
      <formula>NOT(ISERROR(SEARCH("ENTREGADO",AA79)))</formula>
    </cfRule>
    <cfRule type="containsText" dxfId="550" priority="558" operator="containsText" text="ENTREGADO">
      <formula>NOT(ISERROR(SEARCH("ENTREGADO",#REF!)))</formula>
    </cfRule>
    <cfRule type="containsText" dxfId="549" priority="561" operator="containsText" text="PENDIENTE">
      <formula>NOT(ISERROR(SEARCH("PENDIENTE",AA79)))</formula>
    </cfRule>
    <cfRule type="containsText" dxfId="548" priority="562" operator="containsText" text="ENTREGADO">
      <formula>NOT(ISERROR(SEARCH("ENTREGADO",AA79)))</formula>
    </cfRule>
    <cfRule type="containsText" dxfId="547" priority="563" operator="containsText" text="ENTREGADO">
      <formula>NOT(ISERROR(SEARCH("ENTREGADO",AA79)))</formula>
    </cfRule>
    <cfRule type="containsText" dxfId="546" priority="564" operator="containsText" text="PENDIENTE">
      <formula>NOT(ISERROR(SEARCH("PENDIENTE",AA79)))</formula>
    </cfRule>
    <cfRule type="containsText" dxfId="545" priority="565" operator="containsText" text="ENTREGADO">
      <formula>NOT(ISERROR(SEARCH("ENTREGADO",AA79)))</formula>
    </cfRule>
    <cfRule type="containsText" dxfId="544" priority="566" operator="containsText" text="PENDIENTE">
      <formula>NOT(ISERROR(SEARCH("PENDIENTE",#REF!)))</formula>
    </cfRule>
    <cfRule type="containsText" dxfId="543" priority="568" operator="containsText" text="ENTREGADO">
      <formula>NOT(ISERROR(SEARCH("ENTREGADO",#REF!)))</formula>
    </cfRule>
    <cfRule type="containsText" dxfId="542" priority="569" operator="containsText" text="PENDIENTE">
      <formula>NOT(ISERROR(SEARCH("PENDIENTE",#REF!)))</formula>
    </cfRule>
    <cfRule type="containsText" dxfId="541" priority="570" operator="containsText" text="ENTREGADO">
      <formula>NOT(ISERROR(SEARCH("ENTREGADO",#REF!)))</formula>
    </cfRule>
    <cfRule type="containsText" dxfId="540" priority="571" operator="containsText" text="PENDIENTE">
      <formula>NOT(ISERROR(SEARCH("PENDIENTE",#REF!)))</formula>
    </cfRule>
    <cfRule type="containsText" dxfId="539" priority="572" operator="containsText" text="ENTREGADO">
      <formula>NOT(ISERROR(SEARCH("ENTREGADO",#REF!)))</formula>
    </cfRule>
    <cfRule type="containsText" dxfId="538" priority="573" operator="containsText" text="ENTREGADO">
      <formula>NOT(ISERROR(SEARCH("ENTREGADO",#REF!)))</formula>
    </cfRule>
    <cfRule type="containsText" dxfId="537" priority="574" operator="containsText" text="ENTREGADO">
      <formula>NOT(ISERROR(SEARCH("ENTREGADO",AA79)))</formula>
    </cfRule>
    <cfRule type="containsText" dxfId="536" priority="575" operator="containsText" text="PENDIENTE">
      <formula>NOT(ISERROR(SEARCH("PENDIENTE",AA79)))</formula>
    </cfRule>
    <cfRule type="containsText" dxfId="535" priority="576" operator="containsText" text="ENTREGADO">
      <formula>NOT(ISERROR(SEARCH("ENTREGADO",AA79)))</formula>
    </cfRule>
    <cfRule type="containsText" dxfId="534" priority="577" operator="containsText" text="PENDIENTE">
      <formula>NOT(ISERROR(SEARCH("PENDIENTE",AA79)))</formula>
    </cfRule>
    <cfRule type="containsText" dxfId="533" priority="578" operator="containsText" text="ENTREGADO">
      <formula>NOT(ISERROR(SEARCH("ENTREGADO",AA79)))</formula>
    </cfRule>
  </conditionalFormatting>
  <conditionalFormatting sqref="AD79:AG79 AI79:AL79 AN79:AO79 T79 V79:X79 AR79:XFD79 A79">
    <cfRule type="containsText" dxfId="532" priority="619" operator="containsText" text="ENTREGADO">
      <formula>NOT(ISERROR(SEARCH("ENTREGADO",A79)))</formula>
    </cfRule>
  </conditionalFormatting>
  <conditionalFormatting sqref="AH79">
    <cfRule type="containsText" dxfId="531" priority="522" operator="containsText" text="ENTREGADO">
      <formula>NOT(ISERROR(SEARCH("ENTREGADO",AH79)))</formula>
    </cfRule>
    <cfRule type="containsText" dxfId="530" priority="545" operator="containsText" text="PENDIENTE">
      <formula>NOT(ISERROR(SEARCH("PENDIENTE",AH79)))</formula>
    </cfRule>
    <cfRule type="containsText" dxfId="529" priority="546" operator="containsText" text="PENDIENTE">
      <formula>NOT(ISERROR(SEARCH("PENDIENTE",#REF!)))</formula>
    </cfRule>
    <cfRule type="containsText" dxfId="528" priority="547" operator="containsText" text="ENTREGADO">
      <formula>NOT(ISERROR(SEARCH("ENTREGADO",AH79)))</formula>
    </cfRule>
    <cfRule type="containsText" dxfId="527" priority="549" operator="containsText" text="ENTREGADO">
      <formula>NOT(ISERROR(SEARCH("ENTREGADO",AH79)))</formula>
    </cfRule>
    <cfRule type="containsText" dxfId="526" priority="550" operator="containsText" text="ENTREGADO">
      <formula>NOT(ISERROR(SEARCH("ENTREGADO",#REF!)))</formula>
    </cfRule>
    <cfRule type="containsText" dxfId="525" priority="551" operator="containsText" text="ENTREGADO">
      <formula>NOT(ISERROR(SEARCH("ENTREGADO",AH79)))</formula>
    </cfRule>
    <cfRule type="containsText" dxfId="524" priority="552" operator="containsText" text="PENDIENTE">
      <formula>NOT(ISERROR(SEARCH("PENDIENTE",#REF!)))</formula>
    </cfRule>
    <cfRule type="containsText" dxfId="523" priority="553" operator="containsText" text="PENDIENTE">
      <formula>NOT(ISERROR(SEARCH("PENDIENTE",AH79)))</formula>
    </cfRule>
    <cfRule type="containsText" dxfId="522" priority="554" operator="containsText" text="ENTREGADO">
      <formula>NOT(ISERROR(SEARCH("ENTREGADO",AH79)))</formula>
    </cfRule>
    <cfRule type="containsText" dxfId="521" priority="555" operator="containsText" text="ENTREGADO">
      <formula>NOT(ISERROR(SEARCH("ENTREGADO",#REF!)))</formula>
    </cfRule>
    <cfRule type="containsText" dxfId="520" priority="556" operator="containsText" text="PENDIENTE">
      <formula>NOT(ISERROR(SEARCH("PENDIENTE",AH79)))</formula>
    </cfRule>
  </conditionalFormatting>
  <conditionalFormatting sqref="AH79:AL79">
    <cfRule type="containsText" dxfId="519" priority="548" operator="containsText" text="PRIORIDAD">
      <formula>NOT(ISERROR(SEARCH("PRIORIDAD",AH79)))</formula>
    </cfRule>
  </conditionalFormatting>
  <conditionalFormatting sqref="AM79">
    <cfRule type="containsText" dxfId="518" priority="538" operator="containsText" text="ENTREGADO">
      <formula>NOT(ISERROR(SEARCH("ENTREGADO",#REF!)))</formula>
    </cfRule>
    <cfRule type="containsText" dxfId="517" priority="539" operator="containsText" text="PENDIENTE">
      <formula>NOT(ISERROR(SEARCH("PENDIENTE",#REF!)))</formula>
    </cfRule>
    <cfRule type="containsText" dxfId="516" priority="540" operator="containsText" text="ENTREGADO">
      <formula>NOT(ISERROR(SEARCH("ENTREGADO",AM79)))</formula>
    </cfRule>
    <cfRule type="containsText" dxfId="515" priority="541" operator="containsText" text="ENTREGADO">
      <formula>NOT(ISERROR(SEARCH("ENTREGADO",AM79)))</formula>
    </cfRule>
    <cfRule type="containsText" dxfId="514" priority="542" operator="containsText" text="PENDIENTE">
      <formula>NOT(ISERROR(SEARCH("PENDIENTE",AM79)))</formula>
    </cfRule>
    <cfRule type="containsText" dxfId="513" priority="543" operator="containsText" text="PRIORIDAD">
      <formula>NOT(ISERROR(SEARCH("PRIORIDAD",AM79)))</formula>
    </cfRule>
    <cfRule type="containsText" dxfId="512" priority="544" operator="containsText" text="ENTREGADO">
      <formula>NOT(ISERROR(SEARCH("ENTREGADO",AM79)))</formula>
    </cfRule>
  </conditionalFormatting>
  <conditionalFormatting sqref="AP79:AQ79">
    <cfRule type="containsText" dxfId="511" priority="531" operator="containsText" text="ENTREGADO">
      <formula>NOT(ISERROR(SEARCH("ENTREGADO",#REF!)))</formula>
    </cfRule>
    <cfRule type="containsText" dxfId="510" priority="532" operator="containsText" text="PENDIENTE">
      <formula>NOT(ISERROR(SEARCH("PENDIENTE",#REF!)))</formula>
    </cfRule>
    <cfRule type="containsText" dxfId="509" priority="533" operator="containsText" text="ENTREGADO">
      <formula>NOT(ISERROR(SEARCH("ENTREGADO",AP79)))</formula>
    </cfRule>
    <cfRule type="containsText" dxfId="508" priority="534" operator="containsText" text="ENTREGADO">
      <formula>NOT(ISERROR(SEARCH("ENTREGADO",AP79)))</formula>
    </cfRule>
    <cfRule type="containsText" dxfId="507" priority="535" operator="containsText" text="PENDIENTE">
      <formula>NOT(ISERROR(SEARCH("PENDIENTE",AP79)))</formula>
    </cfRule>
    <cfRule type="containsText" dxfId="506" priority="537" operator="containsText" text="ENTREGADO">
      <formula>NOT(ISERROR(SEARCH("ENTREGADO",AP79)))</formula>
    </cfRule>
  </conditionalFormatting>
  <conditionalFormatting sqref="AP79:BA79">
    <cfRule type="containsText" dxfId="505" priority="536" operator="containsText" text="PRIORIDAD">
      <formula>NOT(ISERROR(SEARCH("PRIORIDAD",AP79)))</formula>
    </cfRule>
  </conditionalFormatting>
  <conditionalFormatting sqref="AR79:BA79 BC79 BH79:XFD79 AI79:AL79 AN79:AO79 AD79:AG79">
    <cfRule type="containsText" dxfId="504" priority="610" operator="containsText" text="ENTREGADO">
      <formula>NOT(ISERROR(SEARCH("ENTREGADO",AD79)))</formula>
    </cfRule>
  </conditionalFormatting>
  <conditionalFormatting sqref="BB79">
    <cfRule type="containsText" dxfId="503" priority="620" operator="containsText" text="ENTREGADO">
      <formula>NOT(ISERROR(SEARCH("ENTREGADO",BB79)))</formula>
    </cfRule>
    <cfRule type="containsText" dxfId="502" priority="621" operator="containsText" text="ENTREGADO">
      <formula>NOT(ISERROR(SEARCH("ENTREGADO",#REF!)))</formula>
    </cfRule>
    <cfRule type="containsText" dxfId="501" priority="622" operator="containsText" text="ENTREGADO">
      <formula>NOT(ISERROR(SEARCH("ENTREGADO",BB79)))</formula>
    </cfRule>
    <cfRule type="containsText" dxfId="500" priority="623" operator="containsText" text="ENTREGADO">
      <formula>NOT(ISERROR(SEARCH("ENTREGADO",BB79)))</formula>
    </cfRule>
    <cfRule type="containsText" dxfId="499" priority="624" operator="containsText" text="PENDIENTE">
      <formula>NOT(ISERROR(SEARCH("PENDIENTE",#REF!)))</formula>
    </cfRule>
    <cfRule type="containsText" dxfId="498" priority="625" operator="containsText" text="PENDIENTE">
      <formula>NOT(ISERROR(SEARCH("PENDIENTE",BB79)))</formula>
    </cfRule>
    <cfRule type="containsText" dxfId="497" priority="626" operator="containsText" text="ENTREGADO">
      <formula>NOT(ISERROR(SEARCH("ENTREGADO",#REF!)))</formula>
    </cfRule>
    <cfRule type="containsText" dxfId="496" priority="627" operator="containsText" text="PRIORIDAD">
      <formula>NOT(ISERROR(SEARCH("PRIORIDAD",BB79)))</formula>
    </cfRule>
    <cfRule type="containsText" dxfId="495" priority="628" operator="containsText" text="ENTREGADO">
      <formula>NOT(ISERROR(SEARCH("ENTREGADO",BB79)))</formula>
    </cfRule>
    <cfRule type="containsText" dxfId="494" priority="629" operator="containsText" text="ENTREGADO">
      <formula>NOT(ISERROR(SEARCH("ENTREGADO",BB79)))</formula>
    </cfRule>
    <cfRule type="containsText" dxfId="493" priority="630" operator="containsText" text="PENDIENTE">
      <formula>NOT(ISERROR(SEARCH("PENDIENTE",BB79)))</formula>
    </cfRule>
  </conditionalFormatting>
  <conditionalFormatting sqref="BD79:BG79">
    <cfRule type="containsText" dxfId="492" priority="635" operator="containsText" text="ENTREGADO">
      <formula>NOT(ISERROR(SEARCH("ENTREGADO",BD79)))</formula>
    </cfRule>
    <cfRule type="containsText" dxfId="491" priority="636" operator="containsText" text="ENTREGADO">
      <formula>NOT(ISERROR(SEARCH("ENTREGADO",#REF!)))</formula>
    </cfRule>
    <cfRule type="containsText" dxfId="490" priority="637" operator="containsText" text="PENDIENTE">
      <formula>NOT(ISERROR(SEARCH("PENDIENTE",#REF!)))</formula>
    </cfRule>
    <cfRule type="containsText" dxfId="489" priority="638" operator="containsText" text="PENDIENTE">
      <formula>NOT(ISERROR(SEARCH("PENDIENTE",BD79)))</formula>
    </cfRule>
    <cfRule type="containsText" dxfId="488" priority="639" operator="containsText" text="PRIORIDAD">
      <formula>NOT(ISERROR(SEARCH("PRIORIDAD",BD79)))</formula>
    </cfRule>
    <cfRule type="containsText" dxfId="487" priority="640" operator="containsText" text="ENTREGADO">
      <formula>NOT(ISERROR(SEARCH("ENTREGADO",BD79)))</formula>
    </cfRule>
  </conditionalFormatting>
  <conditionalFormatting sqref="A80 C80:D80 P80:R80 T80 V80:X80 AD80:AG80 AN80:AO80 BC80 BH80:XFD80">
    <cfRule type="containsText" dxfId="486" priority="519" operator="containsText" text="PRIORIDAD">
      <formula>NOT(ISERROR(SEARCH("PRIORIDAD",A80)))</formula>
    </cfRule>
  </conditionalFormatting>
  <conditionalFormatting sqref="A80">
    <cfRule type="containsText" dxfId="485" priority="480" operator="containsText" text="ENTREGADO">
      <formula>NOT(ISERROR(SEARCH("ENTREGADO",A80)))</formula>
    </cfRule>
    <cfRule type="containsText" dxfId="484" priority="483" operator="containsText" text="PENDIENTE">
      <formula>NOT(ISERROR(SEARCH("PENDIENTE",A80)))</formula>
    </cfRule>
    <cfRule type="containsText" dxfId="483" priority="484" operator="containsText" text="ENTREGADO">
      <formula>NOT(ISERROR(SEARCH("ENTREGADO",A80)))</formula>
    </cfRule>
    <cfRule type="containsText" dxfId="482" priority="485" operator="containsText" text="ENTREGADO">
      <formula>NOT(ISERROR(SEARCH("ENTREGADO",#REF!)))</formula>
    </cfRule>
    <cfRule type="containsText" dxfId="481" priority="486" operator="containsText" text="ENTREGADO">
      <formula>NOT(ISERROR(SEARCH("ENTREGADO",A80)))</formula>
    </cfRule>
  </conditionalFormatting>
  <conditionalFormatting sqref="B80">
    <cfRule type="containsText" dxfId="480" priority="391" operator="containsText" text="PRIORIDAD">
      <formula>NOT(ISERROR(SEARCH("PRIORIDAD",B80)))</formula>
    </cfRule>
    <cfRule type="containsText" dxfId="479" priority="392" operator="containsText" text="PENDIENTE">
      <formula>NOT(ISERROR(SEARCH("PENDIENTE",B80)))</formula>
    </cfRule>
  </conditionalFormatting>
  <conditionalFormatting sqref="B80">
    <cfRule type="containsText" dxfId="478" priority="400" operator="containsText" text="ENTREGADO">
      <formula>NOT(ISERROR(SEARCH("ENTREGADO",B80)))</formula>
    </cfRule>
    <cfRule type="containsText" dxfId="477" priority="401" operator="containsText" text="ENTREGADO">
      <formula>NOT(ISERROR(SEARCH("ENTREGADO",B80)))</formula>
    </cfRule>
  </conditionalFormatting>
  <conditionalFormatting sqref="C80:D80 F80:H80 J80:N80">
    <cfRule type="containsText" dxfId="476" priority="513" operator="containsText" text="ENTREGADO">
      <formula>NOT(ISERROR(SEARCH("ENTREGADO",C80)))</formula>
    </cfRule>
    <cfRule type="containsText" dxfId="475" priority="515" operator="containsText" text="PENDIENTE">
      <formula>NOT(ISERROR(SEARCH("PENDIENTE",#REF!)))</formula>
    </cfRule>
  </conditionalFormatting>
  <conditionalFormatting sqref="C80:D80">
    <cfRule type="containsText" dxfId="474" priority="514" operator="containsText" text="ENTREGADO">
      <formula>NOT(ISERROR(SEARCH("ENTREGADO",C80)))</formula>
    </cfRule>
  </conditionalFormatting>
  <conditionalFormatting sqref="C80:E80">
    <cfRule type="containsText" dxfId="473" priority="465" operator="containsText" text="PENDIENTE">
      <formula>NOT(ISERROR(SEARCH("PENDIENTE",C80)))</formula>
    </cfRule>
    <cfRule type="containsText" dxfId="472" priority="467" operator="containsText" text="ENTREGADO">
      <formula>NOT(ISERROR(SEARCH("ENTREGADO",C80)))</formula>
    </cfRule>
  </conditionalFormatting>
  <conditionalFormatting sqref="E80">
    <cfRule type="containsText" dxfId="471" priority="460" operator="containsText" text="PENDIENTE">
      <formula>NOT(ISERROR(SEARCH("PENDIENTE",#REF!)))</formula>
    </cfRule>
    <cfRule type="containsText" dxfId="470" priority="461" operator="containsText" text="ENTREGADO">
      <formula>NOT(ISERROR(SEARCH("ENTREGADO",#REF!)))</formula>
    </cfRule>
    <cfRule type="containsText" dxfId="469" priority="462" operator="containsText" text="PENDIENTE">
      <formula>NOT(ISERROR(SEARCH("PENDIENTE",E80)))</formula>
    </cfRule>
    <cfRule type="containsText" dxfId="468" priority="463" operator="containsText" text="ENTREGADO">
      <formula>NOT(ISERROR(SEARCH("ENTREGADO",E80)))</formula>
    </cfRule>
    <cfRule type="containsText" dxfId="467" priority="464" operator="containsText" text="ENTREGADO">
      <formula>NOT(ISERROR(SEARCH("ENTREGADO",E80)))</formula>
    </cfRule>
    <cfRule type="containsText" dxfId="466" priority="466" operator="containsText" text="PRIORIDAD">
      <formula>NOT(ISERROR(SEARCH("PRIORIDAD",E80)))</formula>
    </cfRule>
  </conditionalFormatting>
  <conditionalFormatting sqref="F80:H80 C80:D80 J80:N80">
    <cfRule type="containsText" dxfId="465" priority="512" operator="containsText" text="ENTREGADO">
      <formula>NOT(ISERROR(SEARCH("ENTREGADO",#REF!)))</formula>
    </cfRule>
  </conditionalFormatting>
  <conditionalFormatting sqref="F80:H80 J80:N80">
    <cfRule type="containsText" dxfId="464" priority="516" operator="containsText" text="ENTREGADO">
      <formula>NOT(ISERROR(SEARCH("ENTREGADO",F80)))</formula>
    </cfRule>
    <cfRule type="containsText" dxfId="463" priority="517" operator="containsText" text="PENDIENTE">
      <formula>NOT(ISERROR(SEARCH("PENDIENTE",F80)))</formula>
    </cfRule>
    <cfRule type="containsText" dxfId="462" priority="518" operator="containsText" text="ENTREGADO">
      <formula>NOT(ISERROR(SEARCH("ENTREGADO",F80)))</formula>
    </cfRule>
  </conditionalFormatting>
  <conditionalFormatting sqref="F80:N80">
    <cfRule type="containsText" dxfId="461" priority="398" operator="containsText" text="PRIORIDAD">
      <formula>NOT(ISERROR(SEARCH("PRIORIDAD",F80)))</formula>
    </cfRule>
  </conditionalFormatting>
  <conditionalFormatting sqref="I80">
    <cfRule type="containsText" dxfId="460" priority="394" operator="containsText" text="ENTREGADO">
      <formula>NOT(ISERROR(SEARCH("ENTREGADO",#REF!)))</formula>
    </cfRule>
    <cfRule type="containsText" dxfId="459" priority="395" operator="containsText" text="ENTREGADO">
      <formula>NOT(ISERROR(SEARCH("ENTREGADO",I80)))</formula>
    </cfRule>
    <cfRule type="containsText" dxfId="458" priority="396" operator="containsText" text="PENDIENTE">
      <formula>NOT(ISERROR(SEARCH("PENDIENTE",#REF!)))</formula>
    </cfRule>
    <cfRule type="containsText" dxfId="457" priority="397" operator="containsText" text="PENDIENTE">
      <formula>NOT(ISERROR(SEARCH("PENDIENTE",I80)))</formula>
    </cfRule>
    <cfRule type="containsText" dxfId="456" priority="399" operator="containsText" text="ENTREGADO">
      <formula>NOT(ISERROR(SEARCH("ENTREGADO",I80)))</formula>
    </cfRule>
  </conditionalFormatting>
  <conditionalFormatting sqref="O80">
    <cfRule type="containsText" dxfId="455" priority="454" operator="containsText" text="ENTREGADO">
      <formula>NOT(ISERROR(SEARCH("ENTREGADO",O80)))</formula>
    </cfRule>
    <cfRule type="containsText" dxfId="454" priority="502" operator="containsText" text="ENTREGADO">
      <formula>NOT(ISERROR(SEARCH("ENTREGADO",O80)))</formula>
    </cfRule>
    <cfRule type="containsText" dxfId="453" priority="503" operator="containsText" text="PENDIENTE">
      <formula>NOT(ISERROR(SEARCH("PENDIENTE",O80)))</formula>
    </cfRule>
    <cfRule type="containsText" dxfId="452" priority="504" operator="containsText" text="PRIORIDAD">
      <formula>NOT(ISERROR(SEARCH("PRIORIDAD",O80)))</formula>
    </cfRule>
    <cfRule type="containsText" dxfId="451" priority="505" operator="containsText" text="ENTREGADO">
      <formula>NOT(ISERROR(SEARCH("ENTREGADO",O80)))</formula>
    </cfRule>
  </conditionalFormatting>
  <conditionalFormatting sqref="O80:P80">
    <cfRule type="containsText" dxfId="450" priority="476" operator="containsText" text="PENDIENTE">
      <formula>NOT(ISERROR(SEARCH("PENDIENTE",O80)))</formula>
    </cfRule>
  </conditionalFormatting>
  <conditionalFormatting sqref="P80">
    <cfRule type="containsText" dxfId="449" priority="475" operator="containsText" text="ENTREGADO">
      <formula>NOT(ISERROR(SEARCH("ENTREGADO",P80)))</formula>
    </cfRule>
    <cfRule type="containsText" dxfId="448" priority="477" operator="containsText" text="ENTREGADO">
      <formula>NOT(ISERROR(SEARCH("ENTREGADO",P80)))</formula>
    </cfRule>
    <cfRule type="containsText" dxfId="447" priority="478" operator="containsText" text="ENTREGADO">
      <formula>NOT(ISERROR(SEARCH("ENTREGADO",P80)))</formula>
    </cfRule>
    <cfRule type="containsText" dxfId="446" priority="479" operator="containsText" text="ENTREGADO">
      <formula>NOT(ISERROR(SEARCH("ENTREGADO",P80)))</formula>
    </cfRule>
  </conditionalFormatting>
  <conditionalFormatting sqref="Q80:R80">
    <cfRule type="containsText" dxfId="445" priority="455" operator="containsText" text="ENTREGADO">
      <formula>NOT(ISERROR(SEARCH("ENTREGADO",Q80)))</formula>
    </cfRule>
    <cfRule type="containsText" dxfId="444" priority="456" operator="containsText" text="PENDIENTE">
      <formula>NOT(ISERROR(SEARCH("PENDIENTE",Q80)))</formula>
    </cfRule>
  </conditionalFormatting>
  <conditionalFormatting sqref="R80">
    <cfRule type="containsText" dxfId="443" priority="457" operator="containsText" text="ENTREGADO">
      <formula>NOT(ISERROR(SEARCH("ENTREGADO",R80)))</formula>
    </cfRule>
    <cfRule type="containsText" dxfId="442" priority="458" operator="containsText" text="ENTREGADO">
      <formula>NOT(ISERROR(SEARCH("ENTREGADO",R80)))</formula>
    </cfRule>
    <cfRule type="containsText" dxfId="441" priority="459" operator="containsText" text="ENTREGADO">
      <formula>NOT(ISERROR(SEARCH("ENTREGADO",R80)))</formula>
    </cfRule>
  </conditionalFormatting>
  <conditionalFormatting sqref="T80 V80:X80 AD80:AG80 AI80:AL80 AN80:AO80 AR80:BA80 BC80 BH80:XFD80 A80">
    <cfRule type="containsText" dxfId="440" priority="489" operator="containsText" text="PENDIENTE">
      <formula>NOT(ISERROR(SEARCH("PENDIENTE",A80)))</formula>
    </cfRule>
  </conditionalFormatting>
  <conditionalFormatting sqref="T80 V80:X80 AD80:AG80 AI80:AL80 AN80:AO80 AR80:BA80 BC80 BH80:XFD80">
    <cfRule type="containsText" dxfId="439" priority="487" operator="containsText" text="ENTREGADO">
      <formula>NOT(ISERROR(SEARCH("ENTREGADO",T80)))</formula>
    </cfRule>
  </conditionalFormatting>
  <conditionalFormatting sqref="T80 V80:X80 AD80:AG80 BC80 BH80:XFD80 A80 AI80:AL80 AN80:AO80 AR80:BA80">
    <cfRule type="containsText" dxfId="438" priority="488" operator="containsText" text="PENDIENTE">
      <formula>NOT(ISERROR(SEARCH("PENDIENTE",#REF!)))</formula>
    </cfRule>
  </conditionalFormatting>
  <conditionalFormatting sqref="T80 V80:X80 AD80:AG80 BC80 BH80:XFD80 AI80:AL80 AN80:AO80 AR80:BA80">
    <cfRule type="containsText" dxfId="437" priority="482" operator="containsText" text="ENTREGADO">
      <formula>NOT(ISERROR(SEARCH("ENTREGADO",#REF!)))</formula>
    </cfRule>
  </conditionalFormatting>
  <conditionalFormatting sqref="T80:X80">
    <cfRule type="containsText" dxfId="436" priority="474" operator="containsText" text="ENTREGADO">
      <formula>NOT(ISERROR(SEARCH("ENTREGADO",T80)))</formula>
    </cfRule>
  </conditionalFormatting>
  <conditionalFormatting sqref="U80">
    <cfRule type="containsText" dxfId="435" priority="468" operator="containsText" text="ENTREGADO">
      <formula>NOT(ISERROR(SEARCH("ENTREGADO",U80)))</formula>
    </cfRule>
    <cfRule type="containsText" dxfId="434" priority="469" operator="containsText" text="ENTREGADO">
      <formula>NOT(ISERROR(SEARCH("ENTREGADO",U80)))</formula>
    </cfRule>
    <cfRule type="containsText" dxfId="433" priority="470" operator="containsText" text="ENTREGADO">
      <formula>NOT(ISERROR(SEARCH("ENTREGADO",#REF!)))</formula>
    </cfRule>
    <cfRule type="containsText" dxfId="432" priority="471" operator="containsText" text="PENDIENTE">
      <formula>NOT(ISERROR(SEARCH("PENDIENTE",#REF!)))</formula>
    </cfRule>
    <cfRule type="containsText" dxfId="431" priority="472" operator="containsText" text="PENDIENTE">
      <formula>NOT(ISERROR(SEARCH("PENDIENTE",U80)))</formula>
    </cfRule>
    <cfRule type="containsText" dxfId="430" priority="473" operator="containsText" text="PRIORIDAD">
      <formula>NOT(ISERROR(SEARCH("PRIORIDAD",U80)))</formula>
    </cfRule>
  </conditionalFormatting>
  <conditionalFormatting sqref="Y80:Z80 AB80:AC80">
    <cfRule type="containsText" dxfId="429" priority="430" operator="containsText" text="ENTREGADO">
      <formula>NOT(ISERROR(SEARCH("ENTREGADO",Y80)))</formula>
    </cfRule>
    <cfRule type="containsText" dxfId="428" priority="438" operator="containsText" text="ENTREGADO">
      <formula>NOT(ISERROR(SEARCH("ENTREGADO",#REF!)))</formula>
    </cfRule>
  </conditionalFormatting>
  <conditionalFormatting sqref="Y80:AC80">
    <cfRule type="containsText" dxfId="427" priority="431" operator="containsText" text="ENTREGADO">
      <formula>NOT(ISERROR(SEARCH("ENTREGADO",Y80)))</formula>
    </cfRule>
    <cfRule type="containsText" dxfId="426" priority="450" operator="containsText" text="PENDIENTE">
      <formula>NOT(ISERROR(SEARCH("PENDIENTE",#REF!)))</formula>
    </cfRule>
    <cfRule type="containsText" dxfId="425" priority="451" operator="containsText" text="PENDIENTE">
      <formula>NOT(ISERROR(SEARCH("PENDIENTE",Y80)))</formula>
    </cfRule>
    <cfRule type="containsText" dxfId="424" priority="452" operator="containsText" text="PRIORIDAD">
      <formula>NOT(ISERROR(SEARCH("PRIORIDAD",Y80)))</formula>
    </cfRule>
    <cfRule type="containsText" dxfId="423" priority="453" operator="containsText" text="ENTREGADO">
      <formula>NOT(ISERROR(SEARCH("ENTREGADO",Y80)))</formula>
    </cfRule>
  </conditionalFormatting>
  <conditionalFormatting sqref="AA80">
    <cfRule type="containsText" dxfId="422" priority="428" operator="containsText" text="ENTREGADO">
      <formula>NOT(ISERROR(SEARCH("ENTREGADO",AA80)))</formula>
    </cfRule>
    <cfRule type="containsText" dxfId="421" priority="429" operator="containsText" text="ENTREGADO">
      <formula>NOT(ISERROR(SEARCH("ENTREGADO",#REF!)))</formula>
    </cfRule>
    <cfRule type="containsText" dxfId="420" priority="432" operator="containsText" text="PENDIENTE">
      <formula>NOT(ISERROR(SEARCH("PENDIENTE",AA80)))</formula>
    </cfRule>
    <cfRule type="containsText" dxfId="419" priority="433" operator="containsText" text="ENTREGADO">
      <formula>NOT(ISERROR(SEARCH("ENTREGADO",AA80)))</formula>
    </cfRule>
    <cfRule type="containsText" dxfId="418" priority="434" operator="containsText" text="ENTREGADO">
      <formula>NOT(ISERROR(SEARCH("ENTREGADO",AA80)))</formula>
    </cfRule>
    <cfRule type="containsText" dxfId="417" priority="435" operator="containsText" text="PENDIENTE">
      <formula>NOT(ISERROR(SEARCH("PENDIENTE",AA80)))</formula>
    </cfRule>
    <cfRule type="containsText" dxfId="416" priority="436" operator="containsText" text="ENTREGADO">
      <formula>NOT(ISERROR(SEARCH("ENTREGADO",AA80)))</formula>
    </cfRule>
    <cfRule type="containsText" dxfId="415" priority="437" operator="containsText" text="PENDIENTE">
      <formula>NOT(ISERROR(SEARCH("PENDIENTE",#REF!)))</formula>
    </cfRule>
    <cfRule type="containsText" dxfId="414" priority="439" operator="containsText" text="ENTREGADO">
      <formula>NOT(ISERROR(SEARCH("ENTREGADO",#REF!)))</formula>
    </cfRule>
    <cfRule type="containsText" dxfId="413" priority="440" operator="containsText" text="PENDIENTE">
      <formula>NOT(ISERROR(SEARCH("PENDIENTE",#REF!)))</formula>
    </cfRule>
    <cfRule type="containsText" dxfId="412" priority="441" operator="containsText" text="ENTREGADO">
      <formula>NOT(ISERROR(SEARCH("ENTREGADO",#REF!)))</formula>
    </cfRule>
    <cfRule type="containsText" dxfId="411" priority="442" operator="containsText" text="PENDIENTE">
      <formula>NOT(ISERROR(SEARCH("PENDIENTE",#REF!)))</formula>
    </cfRule>
    <cfRule type="containsText" dxfId="410" priority="443" operator="containsText" text="ENTREGADO">
      <formula>NOT(ISERROR(SEARCH("ENTREGADO",#REF!)))</formula>
    </cfRule>
    <cfRule type="containsText" dxfId="409" priority="444" operator="containsText" text="ENTREGADO">
      <formula>NOT(ISERROR(SEARCH("ENTREGADO",#REF!)))</formula>
    </cfRule>
    <cfRule type="containsText" dxfId="408" priority="445" operator="containsText" text="ENTREGADO">
      <formula>NOT(ISERROR(SEARCH("ENTREGADO",AA80)))</formula>
    </cfRule>
    <cfRule type="containsText" dxfId="407" priority="446" operator="containsText" text="PENDIENTE">
      <formula>NOT(ISERROR(SEARCH("PENDIENTE",AA80)))</formula>
    </cfRule>
    <cfRule type="containsText" dxfId="406" priority="447" operator="containsText" text="ENTREGADO">
      <formula>NOT(ISERROR(SEARCH("ENTREGADO",AA80)))</formula>
    </cfRule>
    <cfRule type="containsText" dxfId="405" priority="448" operator="containsText" text="PENDIENTE">
      <formula>NOT(ISERROR(SEARCH("PENDIENTE",AA80)))</formula>
    </cfRule>
    <cfRule type="containsText" dxfId="404" priority="449" operator="containsText" text="ENTREGADO">
      <formula>NOT(ISERROR(SEARCH("ENTREGADO",AA80)))</formula>
    </cfRule>
  </conditionalFormatting>
  <conditionalFormatting sqref="AD80:AG80 AI80:AL80 AN80:AO80 T80 V80:X80 AR80:XFD80 A80">
    <cfRule type="containsText" dxfId="403" priority="490" operator="containsText" text="ENTREGADO">
      <formula>NOT(ISERROR(SEARCH("ENTREGADO",A80)))</formula>
    </cfRule>
  </conditionalFormatting>
  <conditionalFormatting sqref="AH80">
    <cfRule type="containsText" dxfId="402" priority="393" operator="containsText" text="ENTREGADO">
      <formula>NOT(ISERROR(SEARCH("ENTREGADO",AH80)))</formula>
    </cfRule>
    <cfRule type="containsText" dxfId="401" priority="416" operator="containsText" text="PENDIENTE">
      <formula>NOT(ISERROR(SEARCH("PENDIENTE",AH80)))</formula>
    </cfRule>
    <cfRule type="containsText" dxfId="400" priority="417" operator="containsText" text="PENDIENTE">
      <formula>NOT(ISERROR(SEARCH("PENDIENTE",#REF!)))</formula>
    </cfRule>
    <cfRule type="containsText" dxfId="399" priority="418" operator="containsText" text="ENTREGADO">
      <formula>NOT(ISERROR(SEARCH("ENTREGADO",AH80)))</formula>
    </cfRule>
    <cfRule type="containsText" dxfId="398" priority="420" operator="containsText" text="ENTREGADO">
      <formula>NOT(ISERROR(SEARCH("ENTREGADO",AH80)))</formula>
    </cfRule>
    <cfRule type="containsText" dxfId="397" priority="421" operator="containsText" text="ENTREGADO">
      <formula>NOT(ISERROR(SEARCH("ENTREGADO",#REF!)))</formula>
    </cfRule>
    <cfRule type="containsText" dxfId="396" priority="422" operator="containsText" text="ENTREGADO">
      <formula>NOT(ISERROR(SEARCH("ENTREGADO",AH80)))</formula>
    </cfRule>
    <cfRule type="containsText" dxfId="395" priority="423" operator="containsText" text="PENDIENTE">
      <formula>NOT(ISERROR(SEARCH("PENDIENTE",#REF!)))</formula>
    </cfRule>
    <cfRule type="containsText" dxfId="394" priority="424" operator="containsText" text="PENDIENTE">
      <formula>NOT(ISERROR(SEARCH("PENDIENTE",AH80)))</formula>
    </cfRule>
    <cfRule type="containsText" dxfId="393" priority="425" operator="containsText" text="ENTREGADO">
      <formula>NOT(ISERROR(SEARCH("ENTREGADO",AH80)))</formula>
    </cfRule>
    <cfRule type="containsText" dxfId="392" priority="426" operator="containsText" text="ENTREGADO">
      <formula>NOT(ISERROR(SEARCH("ENTREGADO",#REF!)))</formula>
    </cfRule>
    <cfRule type="containsText" dxfId="391" priority="427" operator="containsText" text="PENDIENTE">
      <formula>NOT(ISERROR(SEARCH("PENDIENTE",AH80)))</formula>
    </cfRule>
  </conditionalFormatting>
  <conditionalFormatting sqref="AH80:AL80">
    <cfRule type="containsText" dxfId="390" priority="419" operator="containsText" text="PRIORIDAD">
      <formula>NOT(ISERROR(SEARCH("PRIORIDAD",AH80)))</formula>
    </cfRule>
  </conditionalFormatting>
  <conditionalFormatting sqref="AM80">
    <cfRule type="containsText" dxfId="389" priority="409" operator="containsText" text="ENTREGADO">
      <formula>NOT(ISERROR(SEARCH("ENTREGADO",#REF!)))</formula>
    </cfRule>
    <cfRule type="containsText" dxfId="388" priority="410" operator="containsText" text="PENDIENTE">
      <formula>NOT(ISERROR(SEARCH("PENDIENTE",#REF!)))</formula>
    </cfRule>
    <cfRule type="containsText" dxfId="387" priority="411" operator="containsText" text="ENTREGADO">
      <formula>NOT(ISERROR(SEARCH("ENTREGADO",AM80)))</formula>
    </cfRule>
    <cfRule type="containsText" dxfId="386" priority="412" operator="containsText" text="ENTREGADO">
      <formula>NOT(ISERROR(SEARCH("ENTREGADO",AM80)))</formula>
    </cfRule>
    <cfRule type="containsText" dxfId="385" priority="413" operator="containsText" text="PENDIENTE">
      <formula>NOT(ISERROR(SEARCH("PENDIENTE",AM80)))</formula>
    </cfRule>
    <cfRule type="containsText" dxfId="384" priority="414" operator="containsText" text="PRIORIDAD">
      <formula>NOT(ISERROR(SEARCH("PRIORIDAD",AM80)))</formula>
    </cfRule>
    <cfRule type="containsText" dxfId="383" priority="415" operator="containsText" text="ENTREGADO">
      <formula>NOT(ISERROR(SEARCH("ENTREGADO",AM80)))</formula>
    </cfRule>
  </conditionalFormatting>
  <conditionalFormatting sqref="AP80:AQ80">
    <cfRule type="containsText" dxfId="382" priority="402" operator="containsText" text="ENTREGADO">
      <formula>NOT(ISERROR(SEARCH("ENTREGADO",#REF!)))</formula>
    </cfRule>
    <cfRule type="containsText" dxfId="381" priority="403" operator="containsText" text="PENDIENTE">
      <formula>NOT(ISERROR(SEARCH("PENDIENTE",#REF!)))</formula>
    </cfRule>
    <cfRule type="containsText" dxfId="380" priority="404" operator="containsText" text="ENTREGADO">
      <formula>NOT(ISERROR(SEARCH("ENTREGADO",AP80)))</formula>
    </cfRule>
    <cfRule type="containsText" dxfId="379" priority="405" operator="containsText" text="ENTREGADO">
      <formula>NOT(ISERROR(SEARCH("ENTREGADO",AP80)))</formula>
    </cfRule>
    <cfRule type="containsText" dxfId="378" priority="406" operator="containsText" text="PENDIENTE">
      <formula>NOT(ISERROR(SEARCH("PENDIENTE",AP80)))</formula>
    </cfRule>
    <cfRule type="containsText" dxfId="377" priority="408" operator="containsText" text="ENTREGADO">
      <formula>NOT(ISERROR(SEARCH("ENTREGADO",AP80)))</formula>
    </cfRule>
  </conditionalFormatting>
  <conditionalFormatting sqref="AP80:BA80">
    <cfRule type="containsText" dxfId="376" priority="407" operator="containsText" text="PRIORIDAD">
      <formula>NOT(ISERROR(SEARCH("PRIORIDAD",AP80)))</formula>
    </cfRule>
  </conditionalFormatting>
  <conditionalFormatting sqref="AR80:BA80 BC80 BH80:XFD80 AI80:AL80 AN80:AO80 AD80:AG80">
    <cfRule type="containsText" dxfId="375" priority="481" operator="containsText" text="ENTREGADO">
      <formula>NOT(ISERROR(SEARCH("ENTREGADO",AD80)))</formula>
    </cfRule>
  </conditionalFormatting>
  <conditionalFormatting sqref="BB80">
    <cfRule type="containsText" dxfId="374" priority="491" operator="containsText" text="ENTREGADO">
      <formula>NOT(ISERROR(SEARCH("ENTREGADO",BB80)))</formula>
    </cfRule>
    <cfRule type="containsText" dxfId="373" priority="492" operator="containsText" text="ENTREGADO">
      <formula>NOT(ISERROR(SEARCH("ENTREGADO",#REF!)))</formula>
    </cfRule>
    <cfRule type="containsText" dxfId="372" priority="493" operator="containsText" text="ENTREGADO">
      <formula>NOT(ISERROR(SEARCH("ENTREGADO",BB80)))</formula>
    </cfRule>
    <cfRule type="containsText" dxfId="371" priority="494" operator="containsText" text="ENTREGADO">
      <formula>NOT(ISERROR(SEARCH("ENTREGADO",BB80)))</formula>
    </cfRule>
    <cfRule type="containsText" dxfId="370" priority="495" operator="containsText" text="PENDIENTE">
      <formula>NOT(ISERROR(SEARCH("PENDIENTE",#REF!)))</formula>
    </cfRule>
    <cfRule type="containsText" dxfId="369" priority="496" operator="containsText" text="PENDIENTE">
      <formula>NOT(ISERROR(SEARCH("PENDIENTE",BB80)))</formula>
    </cfRule>
    <cfRule type="containsText" dxfId="368" priority="497" operator="containsText" text="ENTREGADO">
      <formula>NOT(ISERROR(SEARCH("ENTREGADO",#REF!)))</formula>
    </cfRule>
    <cfRule type="containsText" dxfId="367" priority="498" operator="containsText" text="PRIORIDAD">
      <formula>NOT(ISERROR(SEARCH("PRIORIDAD",BB80)))</formula>
    </cfRule>
    <cfRule type="containsText" dxfId="366" priority="499" operator="containsText" text="ENTREGADO">
      <formula>NOT(ISERROR(SEARCH("ENTREGADO",BB80)))</formula>
    </cfRule>
    <cfRule type="containsText" dxfId="365" priority="500" operator="containsText" text="ENTREGADO">
      <formula>NOT(ISERROR(SEARCH("ENTREGADO",BB80)))</formula>
    </cfRule>
    <cfRule type="containsText" dxfId="364" priority="501" operator="containsText" text="PENDIENTE">
      <formula>NOT(ISERROR(SEARCH("PENDIENTE",BB80)))</formula>
    </cfRule>
  </conditionalFormatting>
  <conditionalFormatting sqref="BD80:BG80">
    <cfRule type="containsText" dxfId="363" priority="506" operator="containsText" text="ENTREGADO">
      <formula>NOT(ISERROR(SEARCH("ENTREGADO",BD80)))</formula>
    </cfRule>
    <cfRule type="containsText" dxfId="362" priority="507" operator="containsText" text="ENTREGADO">
      <formula>NOT(ISERROR(SEARCH("ENTREGADO",#REF!)))</formula>
    </cfRule>
    <cfRule type="containsText" dxfId="361" priority="508" operator="containsText" text="PENDIENTE">
      <formula>NOT(ISERROR(SEARCH("PENDIENTE",#REF!)))</formula>
    </cfRule>
    <cfRule type="containsText" dxfId="360" priority="509" operator="containsText" text="PENDIENTE">
      <formula>NOT(ISERROR(SEARCH("PENDIENTE",BD80)))</formula>
    </cfRule>
    <cfRule type="containsText" dxfId="359" priority="510" operator="containsText" text="PRIORIDAD">
      <formula>NOT(ISERROR(SEARCH("PRIORIDAD",BD80)))</formula>
    </cfRule>
    <cfRule type="containsText" dxfId="358" priority="511" operator="containsText" text="ENTREGADO">
      <formula>NOT(ISERROR(SEARCH("ENTREGADO",BD80)))</formula>
    </cfRule>
  </conditionalFormatting>
  <conditionalFormatting sqref="C72:E72">
    <cfRule type="containsText" dxfId="357" priority="372" operator="containsText" text="PENDIENTE">
      <formula>NOT(ISERROR(SEARCH("PENDIENTE",#REF!)))</formula>
    </cfRule>
  </conditionalFormatting>
  <conditionalFormatting sqref="C72:D72">
    <cfRule type="containsText" dxfId="356" priority="371" operator="containsText" text="ENTREGADO">
      <formula>NOT(ISERROR(SEARCH("ENTREGADO",C72)))</formula>
    </cfRule>
  </conditionalFormatting>
  <conditionalFormatting sqref="BD72:BG72 C72:D72">
    <cfRule type="containsText" dxfId="355" priority="300" operator="containsText" text="ENTREGADO">
      <formula>NOT(ISERROR(SEARCH("ENTREGADO",#REF!)))</formula>
    </cfRule>
  </conditionalFormatting>
  <conditionalFormatting sqref="BD72:BG72 E72">
    <cfRule type="containsText" dxfId="354" priority="301" operator="containsText" text="PENDIENTE">
      <formula>NOT(ISERROR(SEARCH("PENDIENTE",E72)))</formula>
    </cfRule>
  </conditionalFormatting>
  <conditionalFormatting sqref="BB72 BD72:BG72">
    <cfRule type="containsText" dxfId="353" priority="296" operator="containsText" text="ENTREGADO">
      <formula>NOT(ISERROR(SEARCH("ENTREGADO",BB72)))</formula>
    </cfRule>
  </conditionalFormatting>
  <conditionalFormatting sqref="E72">
    <cfRule type="containsText" dxfId="352" priority="271" operator="containsText" text="ENTREGADO">
      <formula>NOT(ISERROR(SEARCH("ENTREGADO",#REF!)))</formula>
    </cfRule>
  </conditionalFormatting>
  <conditionalFormatting sqref="BB72">
    <cfRule type="containsText" dxfId="351" priority="285" operator="containsText" text="ENTREGADO">
      <formula>NOT(ISERROR(SEARCH("ENTREGADO",#REF!)))</formula>
    </cfRule>
  </conditionalFormatting>
  <conditionalFormatting sqref="BB72">
    <cfRule type="containsText" dxfId="350" priority="288" operator="containsText" text="PENDIENTE">
      <formula>NOT(ISERROR(SEARCH("PENDIENTE",#REF!)))</formula>
    </cfRule>
  </conditionalFormatting>
  <conditionalFormatting sqref="A72">
    <cfRule type="containsText" dxfId="349" priority="272" operator="containsText" text="ENTREGADO">
      <formula>NOT(ISERROR(SEARCH("ENTREGADO",#REF!)))</formula>
    </cfRule>
  </conditionalFormatting>
  <conditionalFormatting sqref="A72">
    <cfRule type="containsText" dxfId="348" priority="277" operator="containsText" text="PENDIENTE">
      <formula>NOT(ISERROR(SEARCH("PENDIENTE",#REF!)))</formula>
    </cfRule>
  </conditionalFormatting>
  <conditionalFormatting sqref="A72">
    <cfRule type="containsText" dxfId="347" priority="276" operator="containsText" text="ENTREGADO">
      <formula>NOT(ISERROR(SEARCH("ENTREGADO",A72)))</formula>
    </cfRule>
  </conditionalFormatting>
  <conditionalFormatting sqref="A72">
    <cfRule type="containsText" dxfId="346" priority="273" operator="containsText" text="ENTREGADO">
      <formula>NOT(ISERROR(SEARCH("ENTREGADO",A72)))</formula>
    </cfRule>
    <cfRule type="containsText" dxfId="345" priority="274" operator="containsText" text="PENDIENTE">
      <formula>NOT(ISERROR(SEARCH("PENDIENTE",#REF!)))</formula>
    </cfRule>
    <cfRule type="containsText" dxfId="344" priority="275" operator="containsText" text="PENDIENTE">
      <formula>NOT(ISERROR(SEARCH("PENDIENTE",A72)))</formula>
    </cfRule>
    <cfRule type="containsText" dxfId="343" priority="278" operator="containsText" text="PENDIENTE">
      <formula>NOT(ISERROR(SEARCH("PENDIENTE",A72)))</formula>
    </cfRule>
    <cfRule type="containsText" dxfId="342" priority="279" operator="containsText" text="ENTREGADO">
      <formula>NOT(ISERROR(SEARCH("ENTREGADO",A72)))</formula>
    </cfRule>
    <cfRule type="containsText" dxfId="341" priority="281" operator="containsText" text="PENDIENTE">
      <formula>NOT(ISERROR(SEARCH("PENDIENTE",A72)))</formula>
    </cfRule>
    <cfRule type="containsText" dxfId="340" priority="282" operator="containsText" text="ENTREGADO">
      <formula>NOT(ISERROR(SEARCH("ENTREGADO",A72)))</formula>
    </cfRule>
    <cfRule type="containsText" dxfId="339" priority="283" operator="containsText" text="PENDIENTE">
      <formula>NOT(ISERROR(SEARCH("PENDIENTE",A72)))</formula>
    </cfRule>
    <cfRule type="containsText" dxfId="338" priority="284" operator="containsText" text="ENTREGADO">
      <formula>NOT(ISERROR(SEARCH("ENTREGADO",A72)))</formula>
    </cfRule>
  </conditionalFormatting>
  <conditionalFormatting sqref="A72">
    <cfRule type="containsText" dxfId="337" priority="280" operator="containsText" text="PRIORIDAD">
      <formula>NOT(ISERROR(SEARCH("PRIORIDAD",A72)))</formula>
    </cfRule>
  </conditionalFormatting>
  <conditionalFormatting sqref="AD72:AG72 AI72:AL72 AN72:AO72 AR72:BA72 C72:E72">
    <cfRule type="containsText" dxfId="336" priority="381" operator="containsText" text="PRIORIDAD">
      <formula>NOT(ISERROR(SEARCH("PRIORIDAD",C72)))</formula>
    </cfRule>
  </conditionalFormatting>
  <conditionalFormatting sqref="AD72:AG72 AI72:AL72 AN72:AO72 AR72:BA72 C72:E72">
    <cfRule type="containsText" dxfId="335" priority="382" operator="containsText" text="ENTREGADO">
      <formula>NOT(ISERROR(SEARCH("ENTREGADO",C72)))</formula>
    </cfRule>
  </conditionalFormatting>
  <conditionalFormatting sqref="AD72:AG72 AI72:AL72 AN72:AO72 AR72:BA72">
    <cfRule type="containsText" dxfId="334" priority="386" operator="containsText" text="PENDIENTE">
      <formula>NOT(ISERROR(SEARCH("PENDIENTE",AD72)))</formula>
    </cfRule>
    <cfRule type="containsText" dxfId="333" priority="387" operator="containsText" text="ENTREGADO">
      <formula>NOT(ISERROR(SEARCH("ENTREGADO",AD72)))</formula>
    </cfRule>
  </conditionalFormatting>
  <conditionalFormatting sqref="BD72:BG72">
    <cfRule type="containsText" dxfId="332" priority="370" operator="containsText" text="ENTREGADO">
      <formula>NOT(ISERROR(SEARCH("ENTREGADO",BD72)))</formula>
    </cfRule>
  </conditionalFormatting>
  <conditionalFormatting sqref="E72">
    <cfRule type="containsText" dxfId="331" priority="379" operator="containsText" text="ENTREGADO">
      <formula>NOT(ISERROR(SEARCH("ENTREGADO",E72)))</formula>
    </cfRule>
  </conditionalFormatting>
  <conditionalFormatting sqref="E72">
    <cfRule type="containsText" dxfId="330" priority="378" operator="containsText" text="ENTREGADO">
      <formula>NOT(ISERROR(SEARCH("ENTREGADO",E72)))</formula>
    </cfRule>
  </conditionalFormatting>
  <conditionalFormatting sqref="F72">
    <cfRule type="containsText" dxfId="329" priority="311" operator="containsText" text="ENTREGADO">
      <formula>NOT(ISERROR(SEARCH("ENTREGADO",F72)))</formula>
    </cfRule>
    <cfRule type="containsText" dxfId="328" priority="312" operator="containsText" text="PRIORIDAD">
      <formula>NOT(ISERROR(SEARCH("PRIORIDAD",F72)))</formula>
    </cfRule>
    <cfRule type="containsText" dxfId="327" priority="314" operator="containsText" text="ENTREGADO">
      <formula>NOT(ISERROR(SEARCH("ENTREGADO",#REF!)))</formula>
    </cfRule>
  </conditionalFormatting>
  <conditionalFormatting sqref="F72:H72">
    <cfRule type="containsText" dxfId="326" priority="212" operator="containsText" text="PENDIENTE">
      <formula>NOT(ISERROR(SEARCH("PENDIENTE",F72)))</formula>
    </cfRule>
  </conditionalFormatting>
  <conditionalFormatting sqref="F72:H72">
    <cfRule type="containsText" dxfId="325" priority="211" operator="containsText" text="ENTREGADO">
      <formula>NOT(ISERROR(SEARCH("ENTREGADO",F72)))</formula>
    </cfRule>
  </conditionalFormatting>
  <conditionalFormatting sqref="F72:H72 J72:N72">
    <cfRule type="containsText" dxfId="324" priority="313" operator="containsText" text="ENTREGADO">
      <formula>NOT(ISERROR(SEARCH("ENTREGADO",F72)))</formula>
    </cfRule>
  </conditionalFormatting>
  <conditionalFormatting sqref="G72:H72 J72:N72">
    <cfRule type="containsText" dxfId="323" priority="352" operator="containsText" text="ENTREGADO">
      <formula>NOT(ISERROR(SEARCH("ENTREGADO",#REF!)))</formula>
    </cfRule>
    <cfRule type="containsText" dxfId="322" priority="353" operator="containsText" text="ENTREGADO">
      <formula>NOT(ISERROR(SEARCH("ENTREGADO",G72)))</formula>
    </cfRule>
    <cfRule type="containsText" dxfId="321" priority="354" operator="containsText" text="PENDIENTE">
      <formula>NOT(ISERROR(SEARCH("PENDIENTE",#REF!)))</formula>
    </cfRule>
    <cfRule type="containsText" dxfId="320" priority="355" operator="containsText" text="PENDIENTE">
      <formula>NOT(ISERROR(SEARCH("PENDIENTE",G72)))</formula>
    </cfRule>
    <cfRule type="containsText" dxfId="319" priority="365" operator="containsText" text="ENTREGADO">
      <formula>NOT(ISERROR(SEARCH("ENTREGADO",#REF!)))</formula>
    </cfRule>
  </conditionalFormatting>
  <conditionalFormatting sqref="G72:H72 J72:N72">
    <cfRule type="containsText" dxfId="318" priority="356" operator="containsText" text="ENTREGADO">
      <formula>NOT(ISERROR(SEARCH("ENTREGADO",G72)))</formula>
    </cfRule>
  </conditionalFormatting>
  <conditionalFormatting sqref="I72">
    <cfRule type="containsText" dxfId="317" priority="209" operator="containsText" text="PRIORIDAD">
      <formula>NOT(ISERROR(SEARCH("PRIORIDAD",I72)))</formula>
    </cfRule>
  </conditionalFormatting>
  <conditionalFormatting sqref="I72">
    <cfRule type="containsText" dxfId="316" priority="206" operator="containsText" text="ENTREGADO">
      <formula>NOT(ISERROR(SEARCH("ENTREGADO",I72)))</formula>
    </cfRule>
  </conditionalFormatting>
  <conditionalFormatting sqref="I72">
    <cfRule type="containsText" dxfId="315" priority="205" operator="containsText" text="ENTREGADO">
      <formula>NOT(ISERROR(SEARCH("ENTREGADO",#REF!)))</formula>
    </cfRule>
    <cfRule type="containsText" dxfId="314" priority="207" operator="containsText" text="PENDIENTE">
      <formula>NOT(ISERROR(SEARCH("PENDIENTE",#REF!)))</formula>
    </cfRule>
    <cfRule type="containsText" dxfId="313" priority="208" operator="containsText" text="PENDIENTE">
      <formula>NOT(ISERROR(SEARCH("PENDIENTE",I72)))</formula>
    </cfRule>
    <cfRule type="containsText" dxfId="312" priority="210" operator="containsText" text="ENTREGADO">
      <formula>NOT(ISERROR(SEARCH("ENTREGADO",I72)))</formula>
    </cfRule>
  </conditionalFormatting>
  <conditionalFormatting sqref="J72:N72 F72:H72">
    <cfRule type="containsText" dxfId="311" priority="310" operator="containsText" text="PENDIENTE">
      <formula>NOT(ISERROR(SEARCH("PENDIENTE",#REF!)))</formula>
    </cfRule>
  </conditionalFormatting>
  <conditionalFormatting sqref="J72:N72">
    <cfRule type="containsText" dxfId="310" priority="302" operator="containsText" text="ENTREGADO">
      <formula>NOT(ISERROR(SEARCH("ENTREGADO",J72)))</formula>
    </cfRule>
    <cfRule type="containsText" dxfId="309" priority="303" operator="containsText" text="PENDIENTE">
      <formula>NOT(ISERROR(SEARCH("PENDIENTE",J72)))</formula>
    </cfRule>
  </conditionalFormatting>
  <conditionalFormatting sqref="T72:X72 BC72 BH72:XFD72 G72:H72 J72:N72">
    <cfRule type="containsText" dxfId="308" priority="335" operator="containsText" text="PRIORIDAD">
      <formula>NOT(ISERROR(SEARCH("PRIORIDAD",G72)))</formula>
    </cfRule>
  </conditionalFormatting>
  <conditionalFormatting sqref="R72">
    <cfRule type="containsText" dxfId="307" priority="253" operator="containsText" text="PRIORIDAD">
      <formula>NOT(ISERROR(SEARCH("PRIORIDAD",R72)))</formula>
    </cfRule>
  </conditionalFormatting>
  <conditionalFormatting sqref="R72:S72">
    <cfRule type="containsText" dxfId="306" priority="259" operator="containsText" text="ENTREGADO">
      <formula>NOT(ISERROR(SEARCH("ENTREGADO",R72)))</formula>
    </cfRule>
  </conditionalFormatting>
  <conditionalFormatting sqref="R72">
    <cfRule type="containsText" dxfId="305" priority="243" operator="containsText" text="PRIORIDAD">
      <formula>NOT(ISERROR(SEARCH("PRIORIDAD",R72)))</formula>
    </cfRule>
    <cfRule type="containsText" dxfId="304" priority="244" operator="containsText" text="PENDIENTE">
      <formula>NOT(ISERROR(SEARCH("PENDIENTE",R72)))</formula>
    </cfRule>
    <cfRule type="containsText" dxfId="303" priority="245" operator="containsText" text="ENTREGADO">
      <formula>NOT(ISERROR(SEARCH("ENTREGADO",R72)))</formula>
    </cfRule>
    <cfRule type="containsText" dxfId="302" priority="246" operator="containsText" text="ENTREGADO">
      <formula>NOT(ISERROR(SEARCH("ENTREGADO",R72)))</formula>
    </cfRule>
    <cfRule type="containsText" dxfId="301" priority="247" operator="containsText" text="ENTREGADO">
      <formula>NOT(ISERROR(SEARCH("ENTREGADO",R72)))</formula>
    </cfRule>
    <cfRule type="containsText" dxfId="300" priority="248" operator="containsText" text="PENDIENTE">
      <formula>NOT(ISERROR(SEARCH("PENDIENTE",R72)))</formula>
    </cfRule>
    <cfRule type="containsText" dxfId="299" priority="249" operator="containsText" text="ENTREGADO">
      <formula>NOT(ISERROR(SEARCH("ENTREGADO",R72)))</formula>
    </cfRule>
    <cfRule type="containsText" dxfId="298" priority="250" operator="containsText" text="ENTREGADO">
      <formula>NOT(ISERROR(SEARCH("ENTREGADO",R72)))</formula>
    </cfRule>
    <cfRule type="containsText" dxfId="297" priority="251" operator="containsText" text="PENDIENTE">
      <formula>NOT(ISERROR(SEARCH("PENDIENTE",R72)))</formula>
    </cfRule>
    <cfRule type="containsText" dxfId="296" priority="252" operator="containsText" text="ENTREGADO">
      <formula>NOT(ISERROR(SEARCH("ENTREGADO",R72)))</formula>
    </cfRule>
    <cfRule type="containsText" dxfId="295" priority="254" operator="containsText" text="PENDIENTE">
      <formula>NOT(ISERROR(SEARCH("PENDIENTE",R72)))</formula>
    </cfRule>
    <cfRule type="containsText" dxfId="294" priority="255" operator="containsText" text="ENTREGADO">
      <formula>NOT(ISERROR(SEARCH("ENTREGADO",R72)))</formula>
    </cfRule>
    <cfRule type="containsText" dxfId="293" priority="256" operator="containsText" text="ENTREGADO">
      <formula>NOT(ISERROR(SEARCH("ENTREGADO",R72)))</formula>
    </cfRule>
    <cfRule type="containsText" dxfId="292" priority="257" operator="containsText" text="ENTREGADO">
      <formula>NOT(ISERROR(SEARCH("ENTREGADO",R72)))</formula>
    </cfRule>
    <cfRule type="containsText" dxfId="291" priority="258" operator="containsText" text="PENDIENTE">
      <formula>NOT(ISERROR(SEARCH("PENDIENTE",R72)))</formula>
    </cfRule>
  </conditionalFormatting>
  <conditionalFormatting sqref="R72">
    <cfRule type="containsText" dxfId="290" priority="242" operator="containsText" text="ENTREGADO">
      <formula>NOT(ISERROR(SEARCH("ENTREGADO",R72)))</formula>
    </cfRule>
  </conditionalFormatting>
  <conditionalFormatting sqref="S72">
    <cfRule type="containsText" dxfId="289" priority="260" operator="containsText" text="PENDIENTE">
      <formula>NOT(ISERROR(SEARCH("PENDIENTE",S72)))</formula>
    </cfRule>
    <cfRule type="containsText" dxfId="288" priority="261" operator="containsText" text="ENTREGADO">
      <formula>NOT(ISERROR(SEARCH("ENTREGADO",S72)))</formula>
    </cfRule>
  </conditionalFormatting>
  <conditionalFormatting sqref="S72">
    <cfRule type="containsText" dxfId="287" priority="262" operator="containsText" text="ACCEL">
      <formula>NOT(ISERROR(SEARCH("ACCEL",S72)))</formula>
    </cfRule>
    <cfRule type="containsText" dxfId="286" priority="263" operator="containsText" text="TOLUCA">
      <formula>NOT(ISERROR(SEARCH("TOLUCA",S72)))</formula>
    </cfRule>
    <cfRule type="containsText" dxfId="285" priority="264" operator="containsText" text="DRAGON">
      <formula>NOT(ISERROR(SEARCH("DRAGON",S72)))</formula>
    </cfRule>
    <cfRule type="containsText" dxfId="284" priority="265" operator="containsText" text="AIFA">
      <formula>NOT(ISERROR(SEARCH("AIFA",S72)))</formula>
    </cfRule>
    <cfRule type="containsText" dxfId="283" priority="266" operator="containsText" text="AICM">
      <formula>NOT(ISERROR(SEARCH("AICM",S72)))</formula>
    </cfRule>
    <cfRule type="containsText" dxfId="282" priority="267" operator="containsText" text="LAREDO">
      <formula>NOT(ISERROR(SEARCH("LAREDO",S72)))</formula>
    </cfRule>
    <cfRule type="containsText" dxfId="281" priority="268" operator="containsText" text="TOLUCA">
      <formula>NOT(ISERROR(SEARCH("TOLUCA",S72)))</formula>
    </cfRule>
    <cfRule type="containsText" dxfId="280" priority="269" operator="containsText" text="MANZANILLO">
      <formula>NOT(ISERROR(SEARCH("MANZANILLO",S72)))</formula>
    </cfRule>
    <cfRule type="containsText" dxfId="279" priority="270" operator="containsText" text="VERACRUZ">
      <formula>NOT(ISERROR(SEARCH("VERACRUZ",S72)))</formula>
    </cfRule>
  </conditionalFormatting>
  <conditionalFormatting sqref="AD72:AG72 AI72:AL72 AN72:AO72 AR72:BA72">
    <cfRule type="containsText" dxfId="278" priority="384" operator="containsText" text="PENDIENTE">
      <formula>NOT(ISERROR(SEARCH("PENDIENTE",AD72)))</formula>
    </cfRule>
  </conditionalFormatting>
  <conditionalFormatting sqref="AD72:AG72 AI72:AL72 AN72:AO72 AR72:BA72">
    <cfRule type="containsText" dxfId="277" priority="383" operator="containsText" text="ENTREGADO">
      <formula>NOT(ISERROR(SEARCH("ENTREGADO",AD72)))</formula>
    </cfRule>
  </conditionalFormatting>
  <conditionalFormatting sqref="BB72">
    <cfRule type="containsText" dxfId="276" priority="289" operator="containsText" text="PENDIENTE">
      <formula>NOT(ISERROR(SEARCH("PENDIENTE",#REF!)))</formula>
    </cfRule>
  </conditionalFormatting>
  <conditionalFormatting sqref="T72">
    <cfRule type="containsText" dxfId="275" priority="340" operator="containsText" text="ENTREGADO">
      <formula>NOT(ISERROR(SEARCH("ENTREGADO",T72)))</formula>
    </cfRule>
  </conditionalFormatting>
  <conditionalFormatting sqref="T72:U72">
    <cfRule type="containsText" dxfId="274" priority="341" operator="containsText" text="ENTREGADO">
      <formula>NOT(ISERROR(SEARCH("ENTREGADO",#REF!)))</formula>
    </cfRule>
    <cfRule type="containsText" dxfId="273" priority="342" operator="containsText" text="ENTREGADO">
      <formula>NOT(ISERROR(SEARCH("ENTREGADO",T72)))</formula>
    </cfRule>
    <cfRule type="containsText" dxfId="272" priority="343" operator="containsText" text="PENDIENTE">
      <formula>NOT(ISERROR(SEARCH("PENDIENTE",#REF!)))</formula>
    </cfRule>
    <cfRule type="containsText" dxfId="271" priority="344" operator="containsText" text="PENDIENTE">
      <formula>NOT(ISERROR(SEARCH("PENDIENTE",T72)))</formula>
    </cfRule>
    <cfRule type="containsText" dxfId="270" priority="345" operator="containsText" text="ENTREGADO">
      <formula>NOT(ISERROR(SEARCH("ENTREGADO",T72)))</formula>
    </cfRule>
  </conditionalFormatting>
  <conditionalFormatting sqref="T72:X72 BB72:BC72 BH72:XFD72">
    <cfRule type="containsText" dxfId="269" priority="358" operator="containsText" text="PENDIENTE">
      <formula>NOT(ISERROR(SEARCH("PENDIENTE",#REF!)))</formula>
    </cfRule>
  </conditionalFormatting>
  <conditionalFormatting sqref="T72:X72 BC72 BH72:XFD72">
    <cfRule type="containsText" dxfId="268" priority="351" operator="containsText" text="ENTREGADO">
      <formula>NOT(ISERROR(SEARCH("ENTREGADO",#REF!)))</formula>
    </cfRule>
    <cfRule type="containsText" dxfId="267" priority="357" operator="containsText" text="ENTREGADO">
      <formula>NOT(ISERROR(SEARCH("ENTREGADO",T72)))</formula>
    </cfRule>
    <cfRule type="containsText" dxfId="266" priority="359" operator="containsText" text="PENDIENTE">
      <formula>NOT(ISERROR(SEARCH("PENDIENTE",T72)))</formula>
    </cfRule>
    <cfRule type="containsText" dxfId="265" priority="360" operator="containsText" text="ENTREGADO">
      <formula>NOT(ISERROR(SEARCH("ENTREGADO",T72)))</formula>
    </cfRule>
    <cfRule type="containsText" dxfId="264" priority="362" operator="containsText" text="ENTREGADO">
      <formula>NOT(ISERROR(SEARCH("ENTREGADO",#REF!)))</formula>
    </cfRule>
  </conditionalFormatting>
  <conditionalFormatting sqref="T72:X72 BH72:XFD72 BC72">
    <cfRule type="containsText" dxfId="263" priority="334" operator="containsText" text="ENTREGADO">
      <formula>NOT(ISERROR(SEARCH("ENTREGADO",T72)))</formula>
    </cfRule>
  </conditionalFormatting>
  <conditionalFormatting sqref="T72:X72 BH72:XFD72 BC72">
    <cfRule type="containsText" dxfId="262" priority="332" operator="containsText" text="PENDIENTE">
      <formula>NOT(ISERROR(SEARCH("PENDIENTE",T72)))</formula>
    </cfRule>
  </conditionalFormatting>
  <conditionalFormatting sqref="T72:X72 BH72:XFD72">
    <cfRule type="containsText" dxfId="261" priority="331" operator="containsText" text="ENTREGADO">
      <formula>NOT(ISERROR(SEARCH("ENTREGADO",T72)))</formula>
    </cfRule>
    <cfRule type="containsText" dxfId="260" priority="333" operator="containsText" text="PENDIENTE">
      <formula>NOT(ISERROR(SEARCH("PENDIENTE",#REF!)))</formula>
    </cfRule>
  </conditionalFormatting>
  <conditionalFormatting sqref="T72:X72">
    <cfRule type="containsText" dxfId="259" priority="317" operator="containsText" text="PENDIENTE">
      <formula>NOT(ISERROR(SEARCH("PENDIENTE",T72)))</formula>
    </cfRule>
  </conditionalFormatting>
  <conditionalFormatting sqref="AD72">
    <cfRule type="containsText" dxfId="258" priority="315" operator="containsText" text="ENTREGADO">
      <formula>NOT(ISERROR(SEARCH("ENTREGADO",#REF!)))</formula>
    </cfRule>
    <cfRule type="containsText" dxfId="257" priority="316" operator="containsText" text="ENTREGADO">
      <formula>NOT(ISERROR(SEARCH("ENTREGADO",AD72)))</formula>
    </cfRule>
  </conditionalFormatting>
  <conditionalFormatting sqref="AD72">
    <cfRule type="containsText" dxfId="256" priority="336" operator="containsText" text="ENTREGADO">
      <formula>NOT(ISERROR(SEARCH("ENTREGADO",AD72)))</formula>
    </cfRule>
    <cfRule type="containsText" dxfId="255" priority="337" operator="containsText" text="PENDIENTE">
      <formula>NOT(ISERROR(SEARCH("PENDIENTE",#REF!)))</formula>
    </cfRule>
    <cfRule type="containsText" dxfId="254" priority="338" operator="containsText" text="PENDIENTE">
      <formula>NOT(ISERROR(SEARCH("PENDIENTE",AD72)))</formula>
    </cfRule>
    <cfRule type="containsText" dxfId="253" priority="339" operator="containsText" text="ENTREGADO">
      <formula>NOT(ISERROR(SEARCH("ENTREGADO",AD72)))</formula>
    </cfRule>
  </conditionalFormatting>
  <conditionalFormatting sqref="AR72:BA72 AN72:AO72 AI72:AL72 AD72:AG72">
    <cfRule type="containsText" dxfId="252" priority="373" operator="containsText" text="ENTREGADO">
      <formula>NOT(ISERROR(SEARCH("ENTREGADO",#REF!)))</formula>
    </cfRule>
    <cfRule type="containsText" dxfId="251" priority="374" operator="containsText" text="PENDIENTE">
      <formula>NOT(ISERROR(SEARCH("PENDIENTE",#REF!)))</formula>
    </cfRule>
  </conditionalFormatting>
  <conditionalFormatting sqref="AD72:AG72 AI72:AL72 AN72:AO72 AR72:BA72 BD72:BG72">
    <cfRule type="containsText" dxfId="250" priority="377" operator="containsText" text="PENDIENTE">
      <formula>NOT(ISERROR(SEARCH("PENDIENTE",#REF!)))</formula>
    </cfRule>
  </conditionalFormatting>
  <conditionalFormatting sqref="AH72">
    <cfRule type="containsText" dxfId="249" priority="227" operator="containsText" text="ENTREGADO">
      <formula>NOT(ISERROR(SEARCH("ENTREGADO",AH72)))</formula>
    </cfRule>
    <cfRule type="containsText" dxfId="248" priority="228" operator="containsText" text="PENDIENTE">
      <formula>NOT(ISERROR(SEARCH("PENDIENTE",AH72)))</formula>
    </cfRule>
    <cfRule type="containsText" dxfId="247" priority="229" operator="containsText" text="PENDIENTE">
      <formula>NOT(ISERROR(SEARCH("PENDIENTE",#REF!)))</formula>
    </cfRule>
    <cfRule type="containsText" dxfId="246" priority="230" operator="containsText" text="ENTREGADO">
      <formula>NOT(ISERROR(SEARCH("ENTREGADO",AH72)))</formula>
    </cfRule>
    <cfRule type="containsText" dxfId="245" priority="231" operator="containsText" text="PRIORIDAD">
      <formula>NOT(ISERROR(SEARCH("PRIORIDAD",AH72)))</formula>
    </cfRule>
    <cfRule type="containsText" dxfId="244" priority="232" operator="containsText" text="ENTREGADO">
      <formula>NOT(ISERROR(SEARCH("ENTREGADO",AH72)))</formula>
    </cfRule>
    <cfRule type="containsText" dxfId="243" priority="233" operator="containsText" text="ENTREGADO">
      <formula>NOT(ISERROR(SEARCH("ENTREGADO",#REF!)))</formula>
    </cfRule>
    <cfRule type="containsText" dxfId="242" priority="234" operator="containsText" text="ENTREGADO">
      <formula>NOT(ISERROR(SEARCH("ENTREGADO",AH72)))</formula>
    </cfRule>
    <cfRule type="containsText" dxfId="241" priority="235" operator="containsText" text="PENDIENTE">
      <formula>NOT(ISERROR(SEARCH("PENDIENTE",#REF!)))</formula>
    </cfRule>
    <cfRule type="containsText" dxfId="240" priority="236" operator="containsText" text="PENDIENTE">
      <formula>NOT(ISERROR(SEARCH("PENDIENTE",AH72)))</formula>
    </cfRule>
    <cfRule type="containsText" dxfId="239" priority="237" operator="containsText" text="ENTREGADO">
      <formula>NOT(ISERROR(SEARCH("ENTREGADO",AH72)))</formula>
    </cfRule>
    <cfRule type="containsText" dxfId="238" priority="238" operator="containsText" text="ENTREGADO">
      <formula>NOT(ISERROR(SEARCH("ENTREGADO",#REF!)))</formula>
    </cfRule>
    <cfRule type="containsText" dxfId="237" priority="239" operator="containsText" text="PENDIENTE">
      <formula>NOT(ISERROR(SEARCH("PENDIENTE",AH72)))</formula>
    </cfRule>
  </conditionalFormatting>
  <conditionalFormatting sqref="AI72">
    <cfRule type="containsText" dxfId="236" priority="305" operator="containsText" text="ENTREGADO">
      <formula>NOT(ISERROR(SEARCH("ENTREGADO",AI72)))</formula>
    </cfRule>
    <cfRule type="containsText" dxfId="235" priority="308" operator="containsText" text="PENDIENTE">
      <formula>NOT(ISERROR(SEARCH("PENDIENTE",AI72)))</formula>
    </cfRule>
  </conditionalFormatting>
  <conditionalFormatting sqref="AI72">
    <cfRule type="containsText" dxfId="234" priority="347" operator="containsText" text="PENDIENTE">
      <formula>NOT(ISERROR(SEARCH("PENDIENTE",#REF!)))</formula>
    </cfRule>
  </conditionalFormatting>
  <conditionalFormatting sqref="AD72:AG72 AI72:AL72 AN72:AO72 AR72:BA72">
    <cfRule type="containsText" dxfId="233" priority="385" operator="containsText" text="ENTREGADO">
      <formula>NOT(ISERROR(SEARCH("ENTREGADO",AD72)))</formula>
    </cfRule>
  </conditionalFormatting>
  <conditionalFormatting sqref="AM72">
    <cfRule type="containsText" dxfId="232" priority="220" operator="containsText" text="ENTREGADO">
      <formula>NOT(ISERROR(SEARCH("ENTREGADO",#REF!)))</formula>
    </cfRule>
    <cfRule type="containsText" dxfId="231" priority="221" operator="containsText" text="PENDIENTE">
      <formula>NOT(ISERROR(SEARCH("PENDIENTE",#REF!)))</formula>
    </cfRule>
    <cfRule type="containsText" dxfId="230" priority="222" operator="containsText" text="ENTREGADO">
      <formula>NOT(ISERROR(SEARCH("ENTREGADO",AM72)))</formula>
    </cfRule>
    <cfRule type="containsText" dxfId="229" priority="223" operator="containsText" text="ENTREGADO">
      <formula>NOT(ISERROR(SEARCH("ENTREGADO",AM72)))</formula>
    </cfRule>
    <cfRule type="containsText" dxfId="228" priority="224" operator="containsText" text="PENDIENTE">
      <formula>NOT(ISERROR(SEARCH("PENDIENTE",AM72)))</formula>
    </cfRule>
    <cfRule type="containsText" dxfId="227" priority="225" operator="containsText" text="PRIORIDAD">
      <formula>NOT(ISERROR(SEARCH("PRIORIDAD",AM72)))</formula>
    </cfRule>
    <cfRule type="containsText" dxfId="226" priority="226" operator="containsText" text="ENTREGADO">
      <formula>NOT(ISERROR(SEARCH("ENTREGADO",AM72)))</formula>
    </cfRule>
  </conditionalFormatting>
  <conditionalFormatting sqref="AD72:AG72 AI72:AL72 AN72:AO72 AR72:BC72 C72:E72">
    <cfRule type="containsText" dxfId="225" priority="380" operator="containsText" text="PENDIENTE">
      <formula>NOT(ISERROR(SEARCH("PENDIENTE",C72)))</formula>
    </cfRule>
  </conditionalFormatting>
  <conditionalFormatting sqref="AP72:AQ72">
    <cfRule type="containsText" dxfId="224" priority="213" operator="containsText" text="ENTREGADO">
      <formula>NOT(ISERROR(SEARCH("ENTREGADO",#REF!)))</formula>
    </cfRule>
    <cfRule type="containsText" dxfId="223" priority="214" operator="containsText" text="PENDIENTE">
      <formula>NOT(ISERROR(SEARCH("PENDIENTE",#REF!)))</formula>
    </cfRule>
    <cfRule type="containsText" dxfId="222" priority="215" operator="containsText" text="ENTREGADO">
      <formula>NOT(ISERROR(SEARCH("ENTREGADO",AP72)))</formula>
    </cfRule>
    <cfRule type="containsText" dxfId="221" priority="216" operator="containsText" text="ENTREGADO">
      <formula>NOT(ISERROR(SEARCH("ENTREGADO",AP72)))</formula>
    </cfRule>
    <cfRule type="containsText" dxfId="220" priority="217" operator="containsText" text="PENDIENTE">
      <formula>NOT(ISERROR(SEARCH("PENDIENTE",AP72)))</formula>
    </cfRule>
    <cfRule type="containsText" dxfId="219" priority="219" operator="containsText" text="ENTREGADO">
      <formula>NOT(ISERROR(SEARCH("ENTREGADO",AP72)))</formula>
    </cfRule>
  </conditionalFormatting>
  <conditionalFormatting sqref="AP72:AQ72">
    <cfRule type="containsText" dxfId="218" priority="218" operator="containsText" text="PRIORIDAD">
      <formula>NOT(ISERROR(SEARCH("PRIORIDAD",AP72)))</formula>
    </cfRule>
  </conditionalFormatting>
  <conditionalFormatting sqref="AV72">
    <cfRule type="containsText" dxfId="217" priority="304" operator="containsText" text="ENTREGADO">
      <formula>NOT(ISERROR(SEARCH("ENTREGADO",AV72)))</formula>
    </cfRule>
    <cfRule type="containsText" dxfId="216" priority="306" operator="containsText" text="PENDIENTE">
      <formula>NOT(ISERROR(SEARCH("PENDIENTE",#REF!)))</formula>
    </cfRule>
    <cfRule type="containsText" dxfId="215" priority="307" operator="containsText" text="PENDIENTE">
      <formula>NOT(ISERROR(SEARCH("PENDIENTE",AV72)))</formula>
    </cfRule>
  </conditionalFormatting>
  <conditionalFormatting sqref="AV72">
    <cfRule type="containsText" dxfId="214" priority="346" operator="containsText" text="ENTREGADO">
      <formula>NOT(ISERROR(SEARCH("ENTREGADO",AV72)))</formula>
    </cfRule>
  </conditionalFormatting>
  <conditionalFormatting sqref="BB72">
    <cfRule type="containsText" dxfId="213" priority="295" operator="containsText" text="ENTREGADO">
      <formula>NOT(ISERROR(SEARCH("ENTREGADO",BB72)))</formula>
    </cfRule>
  </conditionalFormatting>
  <conditionalFormatting sqref="BB72">
    <cfRule type="containsText" dxfId="212" priority="287" operator="containsText" text="ENTREGADO">
      <formula>NOT(ISERROR(SEARCH("ENTREGADO",BB72)))</formula>
    </cfRule>
    <cfRule type="containsText" dxfId="211" priority="290" operator="containsText" text="ENTREGADO">
      <formula>NOT(ISERROR(SEARCH("ENTREGADO",#REF!)))</formula>
    </cfRule>
    <cfRule type="containsText" dxfId="210" priority="291" operator="containsText" text="PRIORIDAD">
      <formula>NOT(ISERROR(SEARCH("PRIORIDAD",BB72)))</formula>
    </cfRule>
    <cfRule type="containsText" dxfId="209" priority="292" operator="containsText" text="ENTREGADO">
      <formula>NOT(ISERROR(SEARCH("ENTREGADO",BB72)))</formula>
    </cfRule>
    <cfRule type="containsText" dxfId="208" priority="293" operator="containsText" text="ENTREGADO">
      <formula>NOT(ISERROR(SEARCH("ENTREGADO",BB72)))</formula>
    </cfRule>
    <cfRule type="containsText" dxfId="207" priority="294" operator="containsText" text="PENDIENTE">
      <formula>NOT(ISERROR(SEARCH("PENDIENTE",BB72)))</formula>
    </cfRule>
    <cfRule type="containsText" dxfId="206" priority="376" operator="containsText" text="PENDIENTE">
      <formula>NOT(ISERROR(SEARCH("PENDIENTE",BB72)))</formula>
    </cfRule>
  </conditionalFormatting>
  <conditionalFormatting sqref="BB72">
    <cfRule type="containsText" dxfId="205" priority="325" operator="containsText" text="ENTREGADO">
      <formula>NOT(ISERROR(SEARCH("ENTREGADO",#REF!)))</formula>
    </cfRule>
    <cfRule type="containsText" dxfId="204" priority="327" operator="containsText" text="ENTREGADO">
      <formula>NOT(ISERROR(SEARCH("ENTREGADO",BB72)))</formula>
    </cfRule>
    <cfRule type="containsText" dxfId="203" priority="364" operator="containsText" text="ENTREGADO">
      <formula>NOT(ISERROR(SEARCH("ENTREGADO",#REF!)))</formula>
    </cfRule>
    <cfRule type="containsText" dxfId="202" priority="366" operator="containsText" text="PRIORIDAD">
      <formula>NOT(ISERROR(SEARCH("PRIORIDAD",BB72)))</formula>
    </cfRule>
    <cfRule type="containsText" dxfId="201" priority="367" operator="containsText" text="ENTREGADO">
      <formula>NOT(ISERROR(SEARCH("ENTREGADO",BB72)))</formula>
    </cfRule>
    <cfRule type="containsText" dxfId="200" priority="368" operator="containsText" text="ENTREGADO">
      <formula>NOT(ISERROR(SEARCH("ENTREGADO",BB72)))</formula>
    </cfRule>
    <cfRule type="containsText" dxfId="199" priority="369" operator="containsText" text="PENDIENTE">
      <formula>NOT(ISERROR(SEARCH("PENDIENTE",BB72)))</formula>
    </cfRule>
  </conditionalFormatting>
  <conditionalFormatting sqref="BB72">
    <cfRule type="containsText" dxfId="198" priority="298" operator="containsText" text="ENTREGADO">
      <formula>NOT(ISERROR(SEARCH("ENTREGADO",BB72)))</formula>
    </cfRule>
    <cfRule type="containsText" dxfId="197" priority="299" operator="containsText" text="ENTREGADO">
      <formula>NOT(ISERROR(SEARCH("ENTREGADO",BB72)))</formula>
    </cfRule>
  </conditionalFormatting>
  <conditionalFormatting sqref="BB72">
    <cfRule type="containsText" dxfId="196" priority="286" operator="containsText" text="ENTREGADO">
      <formula>NOT(ISERROR(SEARCH("ENTREGADO",BB72)))</formula>
    </cfRule>
  </conditionalFormatting>
  <conditionalFormatting sqref="BB72:BC72">
    <cfRule type="containsText" dxfId="195" priority="326" operator="containsText" text="ENTREGADO">
      <formula>NOT(ISERROR(SEARCH("ENTREGADO",BB72)))</formula>
    </cfRule>
    <cfRule type="containsText" dxfId="194" priority="329" operator="containsText" text="PENDIENTE">
      <formula>NOT(ISERROR(SEARCH("PENDIENTE",#REF!)))</formula>
    </cfRule>
  </conditionalFormatting>
  <conditionalFormatting sqref="AR72:BA72 AN72:AO72 AI72:AL72 AD72:AG72">
    <cfRule type="containsText" dxfId="193" priority="375" operator="containsText" text="ENTREGADO">
      <formula>NOT(ISERROR(SEARCH("ENTREGADO",#REF!)))</formula>
    </cfRule>
  </conditionalFormatting>
  <conditionalFormatting sqref="BD72:BG72">
    <cfRule type="containsText" dxfId="192" priority="240" operator="containsText" text="PRIORIDAD">
      <formula>NOT(ISERROR(SEARCH("PRIORIDAD",BD72)))</formula>
    </cfRule>
  </conditionalFormatting>
  <conditionalFormatting sqref="BD72:BG72">
    <cfRule type="containsText" dxfId="191" priority="241" operator="containsText" text="ENTREGADO">
      <formula>NOT(ISERROR(SEARCH("ENTREGADO",BD72)))</formula>
    </cfRule>
  </conditionalFormatting>
  <conditionalFormatting sqref="BH72:XFD72">
    <cfRule type="containsText" dxfId="190" priority="297" operator="containsText" text="PENDIENTE">
      <formula>NOT(ISERROR(SEARCH("PENDIENTE",BH72)))</formula>
    </cfRule>
  </conditionalFormatting>
  <conditionalFormatting sqref="AB72:AC72 Y72:Z72">
    <cfRule type="containsText" dxfId="189" priority="170" operator="containsText" text="ENTREGADO">
      <formula>NOT(ISERROR(SEARCH("ENTREGADO",Y72)))</formula>
    </cfRule>
    <cfRule type="containsText" dxfId="188" priority="178" operator="containsText" text="ENTREGADO">
      <formula>NOT(ISERROR(SEARCH("ENTREGADO",#REF!)))</formula>
    </cfRule>
  </conditionalFormatting>
  <conditionalFormatting sqref="Y72:AC72">
    <cfRule type="containsText" dxfId="187" priority="171" operator="containsText" text="ENTREGADO">
      <formula>NOT(ISERROR(SEARCH("ENTREGADO",Y72)))</formula>
    </cfRule>
    <cfRule type="containsText" dxfId="186" priority="190" operator="containsText" text="PENDIENTE">
      <formula>NOT(ISERROR(SEARCH("PENDIENTE",#REF!)))</formula>
    </cfRule>
    <cfRule type="containsText" dxfId="185" priority="191" operator="containsText" text="PENDIENTE">
      <formula>NOT(ISERROR(SEARCH("PENDIENTE",Y72)))</formula>
    </cfRule>
    <cfRule type="containsText" dxfId="184" priority="192" operator="containsText" text="PRIORIDAD">
      <formula>NOT(ISERROR(SEARCH("PRIORIDAD",Y72)))</formula>
    </cfRule>
    <cfRule type="containsText" dxfId="183" priority="193" operator="containsText" text="ENTREGADO">
      <formula>NOT(ISERROR(SEARCH("ENTREGADO",Y72)))</formula>
    </cfRule>
  </conditionalFormatting>
  <conditionalFormatting sqref="AA72">
    <cfRule type="containsText" dxfId="182" priority="168" operator="containsText" text="ENTREGADO">
      <formula>NOT(ISERROR(SEARCH("ENTREGADO",AA72)))</formula>
    </cfRule>
    <cfRule type="containsText" dxfId="181" priority="169" operator="containsText" text="ENTREGADO">
      <formula>NOT(ISERROR(SEARCH("ENTREGADO",#REF!)))</formula>
    </cfRule>
    <cfRule type="containsText" dxfId="180" priority="172" operator="containsText" text="PENDIENTE">
      <formula>NOT(ISERROR(SEARCH("PENDIENTE",AA72)))</formula>
    </cfRule>
    <cfRule type="containsText" dxfId="179" priority="173" operator="containsText" text="ENTREGADO">
      <formula>NOT(ISERROR(SEARCH("ENTREGADO",AA72)))</formula>
    </cfRule>
    <cfRule type="containsText" dxfId="178" priority="174" operator="containsText" text="ENTREGADO">
      <formula>NOT(ISERROR(SEARCH("ENTREGADO",AA72)))</formula>
    </cfRule>
    <cfRule type="containsText" dxfId="177" priority="175" operator="containsText" text="PENDIENTE">
      <formula>NOT(ISERROR(SEARCH("PENDIENTE",AA72)))</formula>
    </cfRule>
    <cfRule type="containsText" dxfId="176" priority="176" operator="containsText" text="ENTREGADO">
      <formula>NOT(ISERROR(SEARCH("ENTREGADO",AA72)))</formula>
    </cfRule>
    <cfRule type="containsText" dxfId="175" priority="177" operator="containsText" text="PENDIENTE">
      <formula>NOT(ISERROR(SEARCH("PENDIENTE",#REF!)))</formula>
    </cfRule>
    <cfRule type="containsText" dxfId="174" priority="179" operator="containsText" text="ENTREGADO">
      <formula>NOT(ISERROR(SEARCH("ENTREGADO",#REF!)))</formula>
    </cfRule>
    <cfRule type="containsText" dxfId="173" priority="180" operator="containsText" text="PENDIENTE">
      <formula>NOT(ISERROR(SEARCH("PENDIENTE",#REF!)))</formula>
    </cfRule>
    <cfRule type="containsText" dxfId="172" priority="181" operator="containsText" text="ENTREGADO">
      <formula>NOT(ISERROR(SEARCH("ENTREGADO",#REF!)))</formula>
    </cfRule>
    <cfRule type="containsText" dxfId="171" priority="182" operator="containsText" text="PENDIENTE">
      <formula>NOT(ISERROR(SEARCH("PENDIENTE",#REF!)))</formula>
    </cfRule>
    <cfRule type="containsText" dxfId="170" priority="183" operator="containsText" text="ENTREGADO">
      <formula>NOT(ISERROR(SEARCH("ENTREGADO",#REF!)))</formula>
    </cfRule>
    <cfRule type="containsText" dxfId="169" priority="184" operator="containsText" text="ENTREGADO">
      <formula>NOT(ISERROR(SEARCH("ENTREGADO",#REF!)))</formula>
    </cfRule>
    <cfRule type="containsText" dxfId="168" priority="185" operator="containsText" text="ENTREGADO">
      <formula>NOT(ISERROR(SEARCH("ENTREGADO",AA72)))</formula>
    </cfRule>
    <cfRule type="containsText" dxfId="167" priority="186" operator="containsText" text="PENDIENTE">
      <formula>NOT(ISERROR(SEARCH("PENDIENTE",AA72)))</formula>
    </cfRule>
    <cfRule type="containsText" dxfId="166" priority="187" operator="containsText" text="ENTREGADO">
      <formula>NOT(ISERROR(SEARCH("ENTREGADO",AA72)))</formula>
    </cfRule>
    <cfRule type="containsText" dxfId="165" priority="188" operator="containsText" text="PENDIENTE">
      <formula>NOT(ISERROR(SEARCH("PENDIENTE",AA72)))</formula>
    </cfRule>
    <cfRule type="containsText" dxfId="164" priority="189" operator="containsText" text="ENTREGADO">
      <formula>NOT(ISERROR(SEARCH("ENTREGADO",AA72)))</formula>
    </cfRule>
  </conditionalFormatting>
  <conditionalFormatting sqref="B72">
    <cfRule type="containsText" dxfId="163" priority="164" operator="containsText" text="PRIORIDAD">
      <formula>NOT(ISERROR(SEARCH("PRIORIDAD",B72)))</formula>
    </cfRule>
    <cfRule type="containsText" dxfId="162" priority="165" operator="containsText" text="PENDIENTE">
      <formula>NOT(ISERROR(SEARCH("PENDIENTE",B72)))</formula>
    </cfRule>
  </conditionalFormatting>
  <conditionalFormatting sqref="B72">
    <cfRule type="containsText" dxfId="161" priority="166" operator="containsText" text="ENTREGADO">
      <formula>NOT(ISERROR(SEARCH("ENTREGADO",B72)))</formula>
    </cfRule>
    <cfRule type="containsText" dxfId="160" priority="167" operator="containsText" text="ENTREGADO">
      <formula>NOT(ISERROR(SEARCH("ENTREGADO",B72)))</formula>
    </cfRule>
  </conditionalFormatting>
  <conditionalFormatting sqref="O72">
    <cfRule type="containsText" dxfId="159" priority="158" operator="containsText" text="ENTREGADO">
      <formula>NOT(ISERROR(SEARCH("ENTREGADO",O72)))</formula>
    </cfRule>
    <cfRule type="containsText" dxfId="158" priority="160" operator="containsText" text="ENTREGADO">
      <formula>NOT(ISERROR(SEARCH("ENTREGADO",O72)))</formula>
    </cfRule>
    <cfRule type="containsText" dxfId="157" priority="161" operator="containsText" text="PENDIENTE">
      <formula>NOT(ISERROR(SEARCH("PENDIENTE",O72)))</formula>
    </cfRule>
    <cfRule type="containsText" dxfId="156" priority="162" operator="containsText" text="PRIORIDAD">
      <formula>NOT(ISERROR(SEARCH("PRIORIDAD",O72)))</formula>
    </cfRule>
    <cfRule type="containsText" dxfId="155" priority="163" operator="containsText" text="ENTREGADO">
      <formula>NOT(ISERROR(SEARCH("ENTREGADO",O72)))</formula>
    </cfRule>
  </conditionalFormatting>
  <conditionalFormatting sqref="O72">
    <cfRule type="containsText" dxfId="154" priority="159" operator="containsText" text="PENDIENTE">
      <formula>NOT(ISERROR(SEARCH("PENDIENTE",O72)))</formula>
    </cfRule>
  </conditionalFormatting>
  <conditionalFormatting sqref="P72">
    <cfRule type="containsText" dxfId="153" priority="157" operator="containsText" text="PRIORIDAD">
      <formula>NOT(ISERROR(SEARCH("PRIORIDAD",P72)))</formula>
    </cfRule>
  </conditionalFormatting>
  <conditionalFormatting sqref="P72">
    <cfRule type="containsText" dxfId="152" priority="153" operator="containsText" text="PENDIENTE">
      <formula>NOT(ISERROR(SEARCH("PENDIENTE",P72)))</formula>
    </cfRule>
  </conditionalFormatting>
  <conditionalFormatting sqref="P72">
    <cfRule type="containsText" dxfId="151" priority="152" operator="containsText" text="ENTREGADO">
      <formula>NOT(ISERROR(SEARCH("ENTREGADO",P72)))</formula>
    </cfRule>
    <cfRule type="containsText" dxfId="150" priority="154" operator="containsText" text="ENTREGADO">
      <formula>NOT(ISERROR(SEARCH("ENTREGADO",P72)))</formula>
    </cfRule>
    <cfRule type="containsText" dxfId="149" priority="155" operator="containsText" text="ENTREGADO">
      <formula>NOT(ISERROR(SEARCH("ENTREGADO",P72)))</formula>
    </cfRule>
    <cfRule type="containsText" dxfId="148" priority="156" operator="containsText" text="ENTREGADO">
      <formula>NOT(ISERROR(SEARCH("ENTREGADO",P72)))</formula>
    </cfRule>
  </conditionalFormatting>
  <conditionalFormatting sqref="Q72">
    <cfRule type="containsText" dxfId="147" priority="151" operator="containsText" text="PRIORIDAD">
      <formula>NOT(ISERROR(SEARCH("PRIORIDAD",Q72)))</formula>
    </cfRule>
  </conditionalFormatting>
  <conditionalFormatting sqref="Q72">
    <cfRule type="containsText" dxfId="146" priority="149" operator="containsText" text="ENTREGADO">
      <formula>NOT(ISERROR(SEARCH("ENTREGADO",Q72)))</formula>
    </cfRule>
    <cfRule type="containsText" dxfId="145" priority="150" operator="containsText" text="PENDIENTE">
      <formula>NOT(ISERROR(SEARCH("PENDIENTE",Q72)))</formula>
    </cfRule>
  </conditionalFormatting>
  <conditionalFormatting sqref="Q79">
    <cfRule type="containsText" dxfId="144" priority="148" operator="containsText" text="PRIORIDAD">
      <formula>NOT(ISERROR(SEARCH("PRIORIDAD",Q79)))</formula>
    </cfRule>
  </conditionalFormatting>
  <conditionalFormatting sqref="Q79">
    <cfRule type="containsText" dxfId="143" priority="146" operator="containsText" text="ENTREGADO">
      <formula>NOT(ISERROR(SEARCH("ENTREGADO",Q79)))</formula>
    </cfRule>
    <cfRule type="containsText" dxfId="142" priority="147" operator="containsText" text="PENDIENTE">
      <formula>NOT(ISERROR(SEARCH("PENDIENTE",Q79)))</formula>
    </cfRule>
  </conditionalFormatting>
  <conditionalFormatting sqref="T51">
    <cfRule type="containsText" dxfId="141" priority="143" operator="containsText" text="PENDIENTE">
      <formula>NOT(ISERROR(SEARCH("PENDIENTE",#REF!)))</formula>
    </cfRule>
  </conditionalFormatting>
  <conditionalFormatting sqref="T51">
    <cfRule type="containsText" dxfId="140" priority="144" operator="containsText" text="PENDIENTE">
      <formula>NOT(ISERROR(SEARCH("PENDIENTE",T51)))</formula>
    </cfRule>
  </conditionalFormatting>
  <conditionalFormatting sqref="T51">
    <cfRule type="containsText" dxfId="139" priority="142" operator="containsText" text="ENTREGADO">
      <formula>NOT(ISERROR(SEARCH("ENTREGADO",T51)))</formula>
    </cfRule>
  </conditionalFormatting>
  <conditionalFormatting sqref="T51">
    <cfRule type="containsText" dxfId="138" priority="140" operator="containsText" text="ENTREGADO">
      <formula>NOT(ISERROR(SEARCH("ENTREGADO",T51)))</formula>
    </cfRule>
  </conditionalFormatting>
  <conditionalFormatting sqref="T51">
    <cfRule type="containsText" dxfId="137" priority="141" operator="containsText" text="ENTREGADO">
      <formula>NOT(ISERROR(SEARCH("ENTREGADO",#REF!)))</formula>
    </cfRule>
  </conditionalFormatting>
  <conditionalFormatting sqref="T51">
    <cfRule type="containsText" dxfId="136" priority="139" operator="containsText" text="PRIORIDAD">
      <formula>NOT(ISERROR(SEARCH("PRIORIDAD",T51)))</formula>
    </cfRule>
  </conditionalFormatting>
  <conditionalFormatting sqref="T51">
    <cfRule type="containsText" dxfId="135" priority="145" operator="containsText" text="ENTREGADO">
      <formula>NOT(ISERROR(SEARCH("ENTREGADO",T51)))</formula>
    </cfRule>
  </conditionalFormatting>
  <conditionalFormatting sqref="A81 C81:D81 P81 T81 V81:X81 AD81:AG81 AN81:AO81 BC81 BH81:XFD81 R81">
    <cfRule type="containsText" dxfId="134" priority="138" operator="containsText" text="PRIORIDAD">
      <formula>NOT(ISERROR(SEARCH("PRIORIDAD",A81)))</formula>
    </cfRule>
  </conditionalFormatting>
  <conditionalFormatting sqref="A81">
    <cfRule type="containsText" dxfId="133" priority="99" operator="containsText" text="ENTREGADO">
      <formula>NOT(ISERROR(SEARCH("ENTREGADO",A81)))</formula>
    </cfRule>
    <cfRule type="containsText" dxfId="132" priority="102" operator="containsText" text="PENDIENTE">
      <formula>NOT(ISERROR(SEARCH("PENDIENTE",A81)))</formula>
    </cfRule>
    <cfRule type="containsText" dxfId="131" priority="103" operator="containsText" text="ENTREGADO">
      <formula>NOT(ISERROR(SEARCH("ENTREGADO",A81)))</formula>
    </cfRule>
    <cfRule type="containsText" dxfId="130" priority="104" operator="containsText" text="ENTREGADO">
      <formula>NOT(ISERROR(SEARCH("ENTREGADO",#REF!)))</formula>
    </cfRule>
    <cfRule type="containsText" dxfId="129" priority="105" operator="containsText" text="ENTREGADO">
      <formula>NOT(ISERROR(SEARCH("ENTREGADO",A81)))</formula>
    </cfRule>
  </conditionalFormatting>
  <conditionalFormatting sqref="B81">
    <cfRule type="containsText" dxfId="128" priority="10" operator="containsText" text="PRIORIDAD">
      <formula>NOT(ISERROR(SEARCH("PRIORIDAD",B81)))</formula>
    </cfRule>
    <cfRule type="containsText" dxfId="127" priority="11" operator="containsText" text="PENDIENTE">
      <formula>NOT(ISERROR(SEARCH("PENDIENTE",B81)))</formula>
    </cfRule>
  </conditionalFormatting>
  <conditionalFormatting sqref="B81">
    <cfRule type="containsText" dxfId="126" priority="19" operator="containsText" text="ENTREGADO">
      <formula>NOT(ISERROR(SEARCH("ENTREGADO",B81)))</formula>
    </cfRule>
    <cfRule type="containsText" dxfId="125" priority="20" operator="containsText" text="ENTREGADO">
      <formula>NOT(ISERROR(SEARCH("ENTREGADO",B81)))</formula>
    </cfRule>
  </conditionalFormatting>
  <conditionalFormatting sqref="C81:D81 F81:H81 J81:N81">
    <cfRule type="containsText" dxfId="124" priority="132" operator="containsText" text="ENTREGADO">
      <formula>NOT(ISERROR(SEARCH("ENTREGADO",C81)))</formula>
    </cfRule>
    <cfRule type="containsText" dxfId="123" priority="134" operator="containsText" text="PENDIENTE">
      <formula>NOT(ISERROR(SEARCH("PENDIENTE",#REF!)))</formula>
    </cfRule>
  </conditionalFormatting>
  <conditionalFormatting sqref="C81:D81">
    <cfRule type="containsText" dxfId="122" priority="133" operator="containsText" text="ENTREGADO">
      <formula>NOT(ISERROR(SEARCH("ENTREGADO",C81)))</formula>
    </cfRule>
  </conditionalFormatting>
  <conditionalFormatting sqref="C81:E81">
    <cfRule type="containsText" dxfId="121" priority="84" operator="containsText" text="PENDIENTE">
      <formula>NOT(ISERROR(SEARCH("PENDIENTE",C81)))</formula>
    </cfRule>
    <cfRule type="containsText" dxfId="120" priority="86" operator="containsText" text="ENTREGADO">
      <formula>NOT(ISERROR(SEARCH("ENTREGADO",C81)))</formula>
    </cfRule>
  </conditionalFormatting>
  <conditionalFormatting sqref="E81">
    <cfRule type="containsText" dxfId="119" priority="79" operator="containsText" text="PENDIENTE">
      <formula>NOT(ISERROR(SEARCH("PENDIENTE",#REF!)))</formula>
    </cfRule>
    <cfRule type="containsText" dxfId="118" priority="80" operator="containsText" text="ENTREGADO">
      <formula>NOT(ISERROR(SEARCH("ENTREGADO",#REF!)))</formula>
    </cfRule>
    <cfRule type="containsText" dxfId="117" priority="81" operator="containsText" text="PENDIENTE">
      <formula>NOT(ISERROR(SEARCH("PENDIENTE",E81)))</formula>
    </cfRule>
    <cfRule type="containsText" dxfId="116" priority="82" operator="containsText" text="ENTREGADO">
      <formula>NOT(ISERROR(SEARCH("ENTREGADO",E81)))</formula>
    </cfRule>
    <cfRule type="containsText" dxfId="115" priority="83" operator="containsText" text="ENTREGADO">
      <formula>NOT(ISERROR(SEARCH("ENTREGADO",E81)))</formula>
    </cfRule>
    <cfRule type="containsText" dxfId="114" priority="85" operator="containsText" text="PRIORIDAD">
      <formula>NOT(ISERROR(SEARCH("PRIORIDAD",E81)))</formula>
    </cfRule>
  </conditionalFormatting>
  <conditionalFormatting sqref="F81:H81 C81:D81 J81:N81">
    <cfRule type="containsText" dxfId="113" priority="131" operator="containsText" text="ENTREGADO">
      <formula>NOT(ISERROR(SEARCH("ENTREGADO",#REF!)))</formula>
    </cfRule>
  </conditionalFormatting>
  <conditionalFormatting sqref="F81:H81 J81:N81">
    <cfRule type="containsText" dxfId="112" priority="135" operator="containsText" text="ENTREGADO">
      <formula>NOT(ISERROR(SEARCH("ENTREGADO",F81)))</formula>
    </cfRule>
    <cfRule type="containsText" dxfId="111" priority="136" operator="containsText" text="PENDIENTE">
      <formula>NOT(ISERROR(SEARCH("PENDIENTE",F81)))</formula>
    </cfRule>
    <cfRule type="containsText" dxfId="110" priority="137" operator="containsText" text="ENTREGADO">
      <formula>NOT(ISERROR(SEARCH("ENTREGADO",F81)))</formula>
    </cfRule>
  </conditionalFormatting>
  <conditionalFormatting sqref="F81:N81">
    <cfRule type="containsText" dxfId="109" priority="17" operator="containsText" text="PRIORIDAD">
      <formula>NOT(ISERROR(SEARCH("PRIORIDAD",F81)))</formula>
    </cfRule>
  </conditionalFormatting>
  <conditionalFormatting sqref="I81">
    <cfRule type="containsText" dxfId="108" priority="13" operator="containsText" text="ENTREGADO">
      <formula>NOT(ISERROR(SEARCH("ENTREGADO",#REF!)))</formula>
    </cfRule>
    <cfRule type="containsText" dxfId="107" priority="14" operator="containsText" text="ENTREGADO">
      <formula>NOT(ISERROR(SEARCH("ENTREGADO",I81)))</formula>
    </cfRule>
    <cfRule type="containsText" dxfId="106" priority="15" operator="containsText" text="PENDIENTE">
      <formula>NOT(ISERROR(SEARCH("PENDIENTE",#REF!)))</formula>
    </cfRule>
    <cfRule type="containsText" dxfId="105" priority="16" operator="containsText" text="PENDIENTE">
      <formula>NOT(ISERROR(SEARCH("PENDIENTE",I81)))</formula>
    </cfRule>
    <cfRule type="containsText" dxfId="104" priority="18" operator="containsText" text="ENTREGADO">
      <formula>NOT(ISERROR(SEARCH("ENTREGADO",I81)))</formula>
    </cfRule>
  </conditionalFormatting>
  <conditionalFormatting sqref="O81">
    <cfRule type="containsText" dxfId="103" priority="73" operator="containsText" text="ENTREGADO">
      <formula>NOT(ISERROR(SEARCH("ENTREGADO",O81)))</formula>
    </cfRule>
    <cfRule type="containsText" dxfId="102" priority="121" operator="containsText" text="ENTREGADO">
      <formula>NOT(ISERROR(SEARCH("ENTREGADO",O81)))</formula>
    </cfRule>
    <cfRule type="containsText" dxfId="101" priority="122" operator="containsText" text="PENDIENTE">
      <formula>NOT(ISERROR(SEARCH("PENDIENTE",O81)))</formula>
    </cfRule>
    <cfRule type="containsText" dxfId="100" priority="123" operator="containsText" text="PRIORIDAD">
      <formula>NOT(ISERROR(SEARCH("PRIORIDAD",O81)))</formula>
    </cfRule>
    <cfRule type="containsText" dxfId="99" priority="124" operator="containsText" text="ENTREGADO">
      <formula>NOT(ISERROR(SEARCH("ENTREGADO",O81)))</formula>
    </cfRule>
  </conditionalFormatting>
  <conditionalFormatting sqref="O81:P81">
    <cfRule type="containsText" dxfId="98" priority="95" operator="containsText" text="PENDIENTE">
      <formula>NOT(ISERROR(SEARCH("PENDIENTE",O81)))</formula>
    </cfRule>
  </conditionalFormatting>
  <conditionalFormatting sqref="P81">
    <cfRule type="containsText" dxfId="97" priority="94" operator="containsText" text="ENTREGADO">
      <formula>NOT(ISERROR(SEARCH("ENTREGADO",P81)))</formula>
    </cfRule>
    <cfRule type="containsText" dxfId="96" priority="96" operator="containsText" text="ENTREGADO">
      <formula>NOT(ISERROR(SEARCH("ENTREGADO",P81)))</formula>
    </cfRule>
    <cfRule type="containsText" dxfId="95" priority="97" operator="containsText" text="ENTREGADO">
      <formula>NOT(ISERROR(SEARCH("ENTREGADO",P81)))</formula>
    </cfRule>
    <cfRule type="containsText" dxfId="94" priority="98" operator="containsText" text="ENTREGADO">
      <formula>NOT(ISERROR(SEARCH("ENTREGADO",P81)))</formula>
    </cfRule>
  </conditionalFormatting>
  <conditionalFormatting sqref="R81">
    <cfRule type="containsText" dxfId="93" priority="74" operator="containsText" text="ENTREGADO">
      <formula>NOT(ISERROR(SEARCH("ENTREGADO",R81)))</formula>
    </cfRule>
    <cfRule type="containsText" dxfId="92" priority="75" operator="containsText" text="PENDIENTE">
      <formula>NOT(ISERROR(SEARCH("PENDIENTE",R81)))</formula>
    </cfRule>
  </conditionalFormatting>
  <conditionalFormatting sqref="R81">
    <cfRule type="containsText" dxfId="91" priority="76" operator="containsText" text="ENTREGADO">
      <formula>NOT(ISERROR(SEARCH("ENTREGADO",R81)))</formula>
    </cfRule>
    <cfRule type="containsText" dxfId="90" priority="77" operator="containsText" text="ENTREGADO">
      <formula>NOT(ISERROR(SEARCH("ENTREGADO",R81)))</formula>
    </cfRule>
    <cfRule type="containsText" dxfId="89" priority="78" operator="containsText" text="ENTREGADO">
      <formula>NOT(ISERROR(SEARCH("ENTREGADO",R81)))</formula>
    </cfRule>
  </conditionalFormatting>
  <conditionalFormatting sqref="T81 V81:X81 AD81:AG81 AI81:AL81 AN81:AO81 AR81:BA81 BC81 BH81:XFD81 A81">
    <cfRule type="containsText" dxfId="88" priority="108" operator="containsText" text="PENDIENTE">
      <formula>NOT(ISERROR(SEARCH("PENDIENTE",A81)))</formula>
    </cfRule>
  </conditionalFormatting>
  <conditionalFormatting sqref="T81 V81:X81 AD81:AG81 AI81:AL81 AN81:AO81 AR81:BA81 BC81 BH81:XFD81">
    <cfRule type="containsText" dxfId="87" priority="106" operator="containsText" text="ENTREGADO">
      <formula>NOT(ISERROR(SEARCH("ENTREGADO",T81)))</formula>
    </cfRule>
  </conditionalFormatting>
  <conditionalFormatting sqref="T81 V81:X81 AD81:AG81 BC81 BH81:XFD81 A81 AI81:AL81 AN81:AO81 AR81:BA81">
    <cfRule type="containsText" dxfId="86" priority="107" operator="containsText" text="PENDIENTE">
      <formula>NOT(ISERROR(SEARCH("PENDIENTE",#REF!)))</formula>
    </cfRule>
  </conditionalFormatting>
  <conditionalFormatting sqref="T81 V81:X81 AD81:AG81 BC81 BH81:XFD81 AI81:AL81 AN81:AO81 AR81:BA81">
    <cfRule type="containsText" dxfId="85" priority="101" operator="containsText" text="ENTREGADO">
      <formula>NOT(ISERROR(SEARCH("ENTREGADO",#REF!)))</formula>
    </cfRule>
  </conditionalFormatting>
  <conditionalFormatting sqref="T81:X81">
    <cfRule type="containsText" dxfId="84" priority="93" operator="containsText" text="ENTREGADO">
      <formula>NOT(ISERROR(SEARCH("ENTREGADO",T81)))</formula>
    </cfRule>
  </conditionalFormatting>
  <conditionalFormatting sqref="U81">
    <cfRule type="containsText" dxfId="83" priority="87" operator="containsText" text="ENTREGADO">
      <formula>NOT(ISERROR(SEARCH("ENTREGADO",U81)))</formula>
    </cfRule>
    <cfRule type="containsText" dxfId="82" priority="88" operator="containsText" text="ENTREGADO">
      <formula>NOT(ISERROR(SEARCH("ENTREGADO",U81)))</formula>
    </cfRule>
    <cfRule type="containsText" dxfId="81" priority="89" operator="containsText" text="ENTREGADO">
      <formula>NOT(ISERROR(SEARCH("ENTREGADO",#REF!)))</formula>
    </cfRule>
    <cfRule type="containsText" dxfId="80" priority="90" operator="containsText" text="PENDIENTE">
      <formula>NOT(ISERROR(SEARCH("PENDIENTE",#REF!)))</formula>
    </cfRule>
    <cfRule type="containsText" dxfId="79" priority="91" operator="containsText" text="PENDIENTE">
      <formula>NOT(ISERROR(SEARCH("PENDIENTE",U81)))</formula>
    </cfRule>
    <cfRule type="containsText" dxfId="78" priority="92" operator="containsText" text="PRIORIDAD">
      <formula>NOT(ISERROR(SEARCH("PRIORIDAD",U81)))</formula>
    </cfRule>
  </conditionalFormatting>
  <conditionalFormatting sqref="Y81:Z81 AB81:AC81">
    <cfRule type="containsText" dxfId="77" priority="49" operator="containsText" text="ENTREGADO">
      <formula>NOT(ISERROR(SEARCH("ENTREGADO",Y81)))</formula>
    </cfRule>
    <cfRule type="containsText" dxfId="76" priority="57" operator="containsText" text="ENTREGADO">
      <formula>NOT(ISERROR(SEARCH("ENTREGADO",#REF!)))</formula>
    </cfRule>
  </conditionalFormatting>
  <conditionalFormatting sqref="Y81:AC81">
    <cfRule type="containsText" dxfId="75" priority="50" operator="containsText" text="ENTREGADO">
      <formula>NOT(ISERROR(SEARCH("ENTREGADO",Y81)))</formula>
    </cfRule>
    <cfRule type="containsText" dxfId="74" priority="69" operator="containsText" text="PENDIENTE">
      <formula>NOT(ISERROR(SEARCH("PENDIENTE",#REF!)))</formula>
    </cfRule>
    <cfRule type="containsText" dxfId="73" priority="70" operator="containsText" text="PENDIENTE">
      <formula>NOT(ISERROR(SEARCH("PENDIENTE",Y81)))</formula>
    </cfRule>
    <cfRule type="containsText" dxfId="72" priority="71" operator="containsText" text="PRIORIDAD">
      <formula>NOT(ISERROR(SEARCH("PRIORIDAD",Y81)))</formula>
    </cfRule>
    <cfRule type="containsText" dxfId="71" priority="72" operator="containsText" text="ENTREGADO">
      <formula>NOT(ISERROR(SEARCH("ENTREGADO",Y81)))</formula>
    </cfRule>
  </conditionalFormatting>
  <conditionalFormatting sqref="AA81">
    <cfRule type="containsText" dxfId="70" priority="47" operator="containsText" text="ENTREGADO">
      <formula>NOT(ISERROR(SEARCH("ENTREGADO",AA81)))</formula>
    </cfRule>
    <cfRule type="containsText" dxfId="69" priority="48" operator="containsText" text="ENTREGADO">
      <formula>NOT(ISERROR(SEARCH("ENTREGADO",#REF!)))</formula>
    </cfRule>
    <cfRule type="containsText" dxfId="68" priority="51" operator="containsText" text="PENDIENTE">
      <formula>NOT(ISERROR(SEARCH("PENDIENTE",AA81)))</formula>
    </cfRule>
    <cfRule type="containsText" dxfId="67" priority="52" operator="containsText" text="ENTREGADO">
      <formula>NOT(ISERROR(SEARCH("ENTREGADO",AA81)))</formula>
    </cfRule>
    <cfRule type="containsText" dxfId="66" priority="53" operator="containsText" text="ENTREGADO">
      <formula>NOT(ISERROR(SEARCH("ENTREGADO",AA81)))</formula>
    </cfRule>
    <cfRule type="containsText" dxfId="65" priority="54" operator="containsText" text="PENDIENTE">
      <formula>NOT(ISERROR(SEARCH("PENDIENTE",AA81)))</formula>
    </cfRule>
    <cfRule type="containsText" dxfId="64" priority="55" operator="containsText" text="ENTREGADO">
      <formula>NOT(ISERROR(SEARCH("ENTREGADO",AA81)))</formula>
    </cfRule>
    <cfRule type="containsText" dxfId="63" priority="56" operator="containsText" text="PENDIENTE">
      <formula>NOT(ISERROR(SEARCH("PENDIENTE",#REF!)))</formula>
    </cfRule>
    <cfRule type="containsText" dxfId="62" priority="58" operator="containsText" text="ENTREGADO">
      <formula>NOT(ISERROR(SEARCH("ENTREGADO",#REF!)))</formula>
    </cfRule>
    <cfRule type="containsText" dxfId="61" priority="59" operator="containsText" text="PENDIENTE">
      <formula>NOT(ISERROR(SEARCH("PENDIENTE",#REF!)))</formula>
    </cfRule>
    <cfRule type="containsText" dxfId="60" priority="60" operator="containsText" text="ENTREGADO">
      <formula>NOT(ISERROR(SEARCH("ENTREGADO",#REF!)))</formula>
    </cfRule>
    <cfRule type="containsText" dxfId="59" priority="61" operator="containsText" text="PENDIENTE">
      <formula>NOT(ISERROR(SEARCH("PENDIENTE",#REF!)))</formula>
    </cfRule>
    <cfRule type="containsText" dxfId="58" priority="62" operator="containsText" text="ENTREGADO">
      <formula>NOT(ISERROR(SEARCH("ENTREGADO",#REF!)))</formula>
    </cfRule>
    <cfRule type="containsText" dxfId="57" priority="63" operator="containsText" text="ENTREGADO">
      <formula>NOT(ISERROR(SEARCH("ENTREGADO",#REF!)))</formula>
    </cfRule>
    <cfRule type="containsText" dxfId="56" priority="64" operator="containsText" text="ENTREGADO">
      <formula>NOT(ISERROR(SEARCH("ENTREGADO",AA81)))</formula>
    </cfRule>
    <cfRule type="containsText" dxfId="55" priority="65" operator="containsText" text="PENDIENTE">
      <formula>NOT(ISERROR(SEARCH("PENDIENTE",AA81)))</formula>
    </cfRule>
    <cfRule type="containsText" dxfId="54" priority="66" operator="containsText" text="ENTREGADO">
      <formula>NOT(ISERROR(SEARCH("ENTREGADO",AA81)))</formula>
    </cfRule>
    <cfRule type="containsText" dxfId="53" priority="67" operator="containsText" text="PENDIENTE">
      <formula>NOT(ISERROR(SEARCH("PENDIENTE",AA81)))</formula>
    </cfRule>
    <cfRule type="containsText" dxfId="52" priority="68" operator="containsText" text="ENTREGADO">
      <formula>NOT(ISERROR(SEARCH("ENTREGADO",AA81)))</formula>
    </cfRule>
  </conditionalFormatting>
  <conditionalFormatting sqref="AD81:AG81 AI81:AL81 AN81:AO81 T81 V81:X81 AR81:XFD81 A81">
    <cfRule type="containsText" dxfId="51" priority="109" operator="containsText" text="ENTREGADO">
      <formula>NOT(ISERROR(SEARCH("ENTREGADO",A81)))</formula>
    </cfRule>
  </conditionalFormatting>
  <conditionalFormatting sqref="AH81">
    <cfRule type="containsText" dxfId="50" priority="12" operator="containsText" text="ENTREGADO">
      <formula>NOT(ISERROR(SEARCH("ENTREGADO",AH81)))</formula>
    </cfRule>
    <cfRule type="containsText" dxfId="49" priority="35" operator="containsText" text="PENDIENTE">
      <formula>NOT(ISERROR(SEARCH("PENDIENTE",AH81)))</formula>
    </cfRule>
    <cfRule type="containsText" dxfId="48" priority="36" operator="containsText" text="PENDIENTE">
      <formula>NOT(ISERROR(SEARCH("PENDIENTE",#REF!)))</formula>
    </cfRule>
    <cfRule type="containsText" dxfId="47" priority="37" operator="containsText" text="ENTREGADO">
      <formula>NOT(ISERROR(SEARCH("ENTREGADO",AH81)))</formula>
    </cfRule>
    <cfRule type="containsText" dxfId="46" priority="39" operator="containsText" text="ENTREGADO">
      <formula>NOT(ISERROR(SEARCH("ENTREGADO",AH81)))</formula>
    </cfRule>
    <cfRule type="containsText" dxfId="45" priority="40" operator="containsText" text="ENTREGADO">
      <formula>NOT(ISERROR(SEARCH("ENTREGADO",#REF!)))</formula>
    </cfRule>
    <cfRule type="containsText" dxfId="44" priority="41" operator="containsText" text="ENTREGADO">
      <formula>NOT(ISERROR(SEARCH("ENTREGADO",AH81)))</formula>
    </cfRule>
    <cfRule type="containsText" dxfId="43" priority="42" operator="containsText" text="PENDIENTE">
      <formula>NOT(ISERROR(SEARCH("PENDIENTE",#REF!)))</formula>
    </cfRule>
    <cfRule type="containsText" dxfId="42" priority="43" operator="containsText" text="PENDIENTE">
      <formula>NOT(ISERROR(SEARCH("PENDIENTE",AH81)))</formula>
    </cfRule>
    <cfRule type="containsText" dxfId="41" priority="44" operator="containsText" text="ENTREGADO">
      <formula>NOT(ISERROR(SEARCH("ENTREGADO",AH81)))</formula>
    </cfRule>
    <cfRule type="containsText" dxfId="40" priority="45" operator="containsText" text="ENTREGADO">
      <formula>NOT(ISERROR(SEARCH("ENTREGADO",#REF!)))</formula>
    </cfRule>
    <cfRule type="containsText" dxfId="39" priority="46" operator="containsText" text="PENDIENTE">
      <formula>NOT(ISERROR(SEARCH("PENDIENTE",AH81)))</formula>
    </cfRule>
  </conditionalFormatting>
  <conditionalFormatting sqref="AH81:AL81">
    <cfRule type="containsText" dxfId="38" priority="38" operator="containsText" text="PRIORIDAD">
      <formula>NOT(ISERROR(SEARCH("PRIORIDAD",AH81)))</formula>
    </cfRule>
  </conditionalFormatting>
  <conditionalFormatting sqref="AM81">
    <cfRule type="containsText" dxfId="37" priority="28" operator="containsText" text="ENTREGADO">
      <formula>NOT(ISERROR(SEARCH("ENTREGADO",#REF!)))</formula>
    </cfRule>
    <cfRule type="containsText" dxfId="36" priority="29" operator="containsText" text="PENDIENTE">
      <formula>NOT(ISERROR(SEARCH("PENDIENTE",#REF!)))</formula>
    </cfRule>
    <cfRule type="containsText" dxfId="35" priority="30" operator="containsText" text="ENTREGADO">
      <formula>NOT(ISERROR(SEARCH("ENTREGADO",AM81)))</formula>
    </cfRule>
    <cfRule type="containsText" dxfId="34" priority="31" operator="containsText" text="ENTREGADO">
      <formula>NOT(ISERROR(SEARCH("ENTREGADO",AM81)))</formula>
    </cfRule>
    <cfRule type="containsText" dxfId="33" priority="32" operator="containsText" text="PENDIENTE">
      <formula>NOT(ISERROR(SEARCH("PENDIENTE",AM81)))</formula>
    </cfRule>
    <cfRule type="containsText" dxfId="32" priority="33" operator="containsText" text="PRIORIDAD">
      <formula>NOT(ISERROR(SEARCH("PRIORIDAD",AM81)))</formula>
    </cfRule>
    <cfRule type="containsText" dxfId="31" priority="34" operator="containsText" text="ENTREGADO">
      <formula>NOT(ISERROR(SEARCH("ENTREGADO",AM81)))</formula>
    </cfRule>
  </conditionalFormatting>
  <conditionalFormatting sqref="AP81:AQ81">
    <cfRule type="containsText" dxfId="30" priority="21" operator="containsText" text="ENTREGADO">
      <formula>NOT(ISERROR(SEARCH("ENTREGADO",#REF!)))</formula>
    </cfRule>
    <cfRule type="containsText" dxfId="29" priority="22" operator="containsText" text="PENDIENTE">
      <formula>NOT(ISERROR(SEARCH("PENDIENTE",#REF!)))</formula>
    </cfRule>
    <cfRule type="containsText" dxfId="28" priority="23" operator="containsText" text="ENTREGADO">
      <formula>NOT(ISERROR(SEARCH("ENTREGADO",AP81)))</formula>
    </cfRule>
    <cfRule type="containsText" dxfId="27" priority="24" operator="containsText" text="ENTREGADO">
      <formula>NOT(ISERROR(SEARCH("ENTREGADO",AP81)))</formula>
    </cfRule>
    <cfRule type="containsText" dxfId="26" priority="25" operator="containsText" text="PENDIENTE">
      <formula>NOT(ISERROR(SEARCH("PENDIENTE",AP81)))</formula>
    </cfRule>
    <cfRule type="containsText" dxfId="25" priority="27" operator="containsText" text="ENTREGADO">
      <formula>NOT(ISERROR(SEARCH("ENTREGADO",AP81)))</formula>
    </cfRule>
  </conditionalFormatting>
  <conditionalFormatting sqref="AP81:BA81">
    <cfRule type="containsText" dxfId="24" priority="26" operator="containsText" text="PRIORIDAD">
      <formula>NOT(ISERROR(SEARCH("PRIORIDAD",AP81)))</formula>
    </cfRule>
  </conditionalFormatting>
  <conditionalFormatting sqref="AR81:BA81 BC81 BH81:XFD81 AI81:AL81 AN81:AO81 AD81:AG81">
    <cfRule type="containsText" dxfId="23" priority="100" operator="containsText" text="ENTREGADO">
      <formula>NOT(ISERROR(SEARCH("ENTREGADO",AD81)))</formula>
    </cfRule>
  </conditionalFormatting>
  <conditionalFormatting sqref="BB81">
    <cfRule type="containsText" dxfId="22" priority="110" operator="containsText" text="ENTREGADO">
      <formula>NOT(ISERROR(SEARCH("ENTREGADO",BB81)))</formula>
    </cfRule>
    <cfRule type="containsText" dxfId="21" priority="111" operator="containsText" text="ENTREGADO">
      <formula>NOT(ISERROR(SEARCH("ENTREGADO",#REF!)))</formula>
    </cfRule>
    <cfRule type="containsText" dxfId="20" priority="112" operator="containsText" text="ENTREGADO">
      <formula>NOT(ISERROR(SEARCH("ENTREGADO",BB81)))</formula>
    </cfRule>
    <cfRule type="containsText" dxfId="19" priority="113" operator="containsText" text="ENTREGADO">
      <formula>NOT(ISERROR(SEARCH("ENTREGADO",BB81)))</formula>
    </cfRule>
    <cfRule type="containsText" dxfId="18" priority="114" operator="containsText" text="PENDIENTE">
      <formula>NOT(ISERROR(SEARCH("PENDIENTE",#REF!)))</formula>
    </cfRule>
    <cfRule type="containsText" dxfId="17" priority="115" operator="containsText" text="PENDIENTE">
      <formula>NOT(ISERROR(SEARCH("PENDIENTE",BB81)))</formula>
    </cfRule>
    <cfRule type="containsText" dxfId="16" priority="116" operator="containsText" text="ENTREGADO">
      <formula>NOT(ISERROR(SEARCH("ENTREGADO",#REF!)))</formula>
    </cfRule>
    <cfRule type="containsText" dxfId="15" priority="117" operator="containsText" text="PRIORIDAD">
      <formula>NOT(ISERROR(SEARCH("PRIORIDAD",BB81)))</formula>
    </cfRule>
    <cfRule type="containsText" dxfId="14" priority="118" operator="containsText" text="ENTREGADO">
      <formula>NOT(ISERROR(SEARCH("ENTREGADO",BB81)))</formula>
    </cfRule>
    <cfRule type="containsText" dxfId="13" priority="119" operator="containsText" text="ENTREGADO">
      <formula>NOT(ISERROR(SEARCH("ENTREGADO",BB81)))</formula>
    </cfRule>
    <cfRule type="containsText" dxfId="12" priority="120" operator="containsText" text="PENDIENTE">
      <formula>NOT(ISERROR(SEARCH("PENDIENTE",BB81)))</formula>
    </cfRule>
  </conditionalFormatting>
  <conditionalFormatting sqref="BD81:BG81">
    <cfRule type="containsText" dxfId="11" priority="125" operator="containsText" text="ENTREGADO">
      <formula>NOT(ISERROR(SEARCH("ENTREGADO",BD81)))</formula>
    </cfRule>
    <cfRule type="containsText" dxfId="10" priority="126" operator="containsText" text="ENTREGADO">
      <formula>NOT(ISERROR(SEARCH("ENTREGADO",#REF!)))</formula>
    </cfRule>
    <cfRule type="containsText" dxfId="9" priority="127" operator="containsText" text="PENDIENTE">
      <formula>NOT(ISERROR(SEARCH("PENDIENTE",#REF!)))</formula>
    </cfRule>
    <cfRule type="containsText" dxfId="8" priority="128" operator="containsText" text="PENDIENTE">
      <formula>NOT(ISERROR(SEARCH("PENDIENTE",BD81)))</formula>
    </cfRule>
    <cfRule type="containsText" dxfId="7" priority="129" operator="containsText" text="PRIORIDAD">
      <formula>NOT(ISERROR(SEARCH("PRIORIDAD",BD81)))</formula>
    </cfRule>
    <cfRule type="containsText" dxfId="6" priority="130" operator="containsText" text="ENTREGADO">
      <formula>NOT(ISERROR(SEARCH("ENTREGADO",BD81)))</formula>
    </cfRule>
  </conditionalFormatting>
  <conditionalFormatting sqref="Q81">
    <cfRule type="containsText" dxfId="5" priority="6" operator="containsText" text="PRIORIDAD">
      <formula>NOT(ISERROR(SEARCH("PRIORIDAD",Q81)))</formula>
    </cfRule>
  </conditionalFormatting>
  <conditionalFormatting sqref="Q81">
    <cfRule type="containsText" dxfId="4" priority="4" operator="containsText" text="ENTREGADO">
      <formula>NOT(ISERROR(SEARCH("ENTREGADO",Q81)))</formula>
    </cfRule>
    <cfRule type="containsText" dxfId="3" priority="5" operator="containsText" text="PENDIENTE">
      <formula>NOT(ISERROR(SEARCH("PENDIENTE",Q81)))</formula>
    </cfRule>
  </conditionalFormatting>
  <conditionalFormatting sqref="Q39">
    <cfRule type="containsText" dxfId="2" priority="1" operator="containsText" text="PRIORIDAD">
      <formula>NOT(ISERROR(SEARCH("PRIORIDAD",Q39)))</formula>
    </cfRule>
  </conditionalFormatting>
  <conditionalFormatting sqref="Q39">
    <cfRule type="containsText" dxfId="1" priority="2" operator="containsText" text="ENTREGADO">
      <formula>NOT(ISERROR(SEARCH("ENTREGADO",Q39)))</formula>
    </cfRule>
    <cfRule type="containsText" dxfId="0" priority="3" operator="containsText" text="PENDIENTE">
      <formula>NOT(ISERROR(SEARCH("PENDIENTE",Q39)))</formula>
    </cfRule>
  </conditionalFormatting>
  <pageMargins left="0.7" right="0.7" top="0.75" bottom="0.75" header="0.3" footer="0.3"/>
  <pageSetup scale="23" orientation="portrait" verticalDpi="0" r:id="rId1"/>
  <colBreaks count="2" manualBreakCount="2">
    <brk id="32" max="62" man="1"/>
    <brk id="59" max="1048575" man="1"/>
  </colBreak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BASE!$F$2:$F$8</xm:f>
          </x14:formula1>
          <xm:sqref>T1</xm:sqref>
        </x14:dataValidation>
        <x14:dataValidation type="list" allowBlank="1" showInputMessage="1" showErrorMessage="1">
          <x14:formula1>
            <xm:f>BASE!$D$2:$D$4</xm:f>
          </x14:formula1>
          <xm:sqref>N59:N69 N3:N35 N37:N54 N72:N81</xm:sqref>
        </x14:dataValidation>
        <x14:dataValidation type="list" allowBlank="1" showInputMessage="1" showErrorMessage="1">
          <x14:formula1>
            <xm:f>BASE!$G$2:$G$4</xm:f>
          </x14:formula1>
          <xm:sqref>AD3:AD17 AD19:AD81</xm:sqref>
        </x14:dataValidation>
        <x14:dataValidation type="list" allowBlank="1" showInputMessage="1" showErrorMessage="1">
          <x14:formula1>
            <xm:f>BASE!$C$2:$C$8</xm:f>
          </x14:formula1>
          <xm:sqref>C3:C81</xm:sqref>
        </x14:dataValidation>
        <x14:dataValidation type="list" allowBlank="1" showInputMessage="1" showErrorMessage="1">
          <x14:formula1>
            <xm:f>BASE!$B$2:$B$8</xm:f>
          </x14:formula1>
          <xm:sqref>D3:D81</xm:sqref>
        </x14:dataValidation>
        <x14:dataValidation type="list" allowBlank="1" showInputMessage="1" showErrorMessage="1">
          <x14:formula1>
            <xm:f>BASE!$A$2:$A$13</xm:f>
          </x14:formula1>
          <xm:sqref>B3:B81</xm:sqref>
        </x14:dataValidation>
        <x14:dataValidation type="list" allowBlank="1" showInputMessage="1" showErrorMessage="1">
          <x14:formula1>
            <xm:f>BASE!$E$2:$E$17</xm:f>
          </x14:formula1>
          <xm:sqref>Q3:Q81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view="pageBreakPreview" zoomScaleNormal="100" zoomScaleSheetLayoutView="100" workbookViewId="0">
      <selection activeCell="E15" sqref="E15"/>
    </sheetView>
  </sheetViews>
  <sheetFormatPr baseColWidth="10" defaultRowHeight="15"/>
  <cols>
    <col min="1" max="1" width="23.140625" style="38" customWidth="1"/>
    <col min="2" max="2" width="19.5703125" bestFit="1" customWidth="1"/>
    <col min="4" max="4" width="10.85546875" style="44"/>
    <col min="5" max="5" width="23.140625" style="3" bestFit="1" customWidth="1"/>
    <col min="7" max="7" width="23.140625" bestFit="1" customWidth="1"/>
    <col min="8" max="8" width="11.5703125" style="38" bestFit="1" customWidth="1"/>
    <col min="9" max="9" width="11.85546875" customWidth="1"/>
  </cols>
  <sheetData>
    <row r="2" spans="1:9" ht="15.75" thickBot="1"/>
    <row r="3" spans="1:9" ht="15.75" thickBot="1">
      <c r="A3" s="66" t="s">
        <v>135</v>
      </c>
      <c r="B3" s="67" t="s">
        <v>324</v>
      </c>
      <c r="C3" s="67"/>
      <c r="D3" s="68"/>
      <c r="E3" s="69" t="s">
        <v>151</v>
      </c>
      <c r="F3" s="67" t="s">
        <v>153</v>
      </c>
      <c r="G3" s="67"/>
      <c r="H3" s="87"/>
      <c r="I3" s="158" t="s">
        <v>327</v>
      </c>
    </row>
    <row r="4" spans="1:9" ht="15.75" thickBot="1">
      <c r="A4" s="74" t="s">
        <v>131</v>
      </c>
      <c r="B4" s="75" t="s">
        <v>132</v>
      </c>
      <c r="C4" s="75"/>
      <c r="D4" s="76"/>
      <c r="E4" s="77"/>
      <c r="F4" s="301" t="s">
        <v>226</v>
      </c>
      <c r="G4" s="301"/>
      <c r="H4" s="88">
        <v>10800</v>
      </c>
      <c r="I4" s="159">
        <f>H4-A10</f>
        <v>7059.9699999999993</v>
      </c>
    </row>
    <row r="5" spans="1:9">
      <c r="A5" s="70" t="s">
        <v>225</v>
      </c>
      <c r="B5" s="71" t="s">
        <v>101</v>
      </c>
      <c r="C5" s="71" t="s">
        <v>108</v>
      </c>
      <c r="D5" s="72" t="s">
        <v>129</v>
      </c>
      <c r="E5" s="73" t="s">
        <v>25</v>
      </c>
      <c r="F5" s="71" t="s">
        <v>112</v>
      </c>
      <c r="G5" s="71"/>
      <c r="H5" s="71" t="s">
        <v>137</v>
      </c>
    </row>
    <row r="6" spans="1:9">
      <c r="A6" s="39">
        <v>446.27</v>
      </c>
      <c r="B6" s="14" t="s">
        <v>130</v>
      </c>
      <c r="C6" s="14" t="s">
        <v>126</v>
      </c>
      <c r="D6" s="40">
        <v>45358</v>
      </c>
      <c r="E6" s="18">
        <v>4001627</v>
      </c>
      <c r="F6" s="14">
        <v>24000186</v>
      </c>
      <c r="G6" s="14" t="s">
        <v>125</v>
      </c>
      <c r="H6" s="39">
        <v>380000</v>
      </c>
    </row>
    <row r="7" spans="1:9">
      <c r="A7" s="39">
        <v>1646.88</v>
      </c>
      <c r="B7" s="14" t="s">
        <v>130</v>
      </c>
      <c r="C7" s="14" t="s">
        <v>126</v>
      </c>
      <c r="D7" s="40">
        <v>45391</v>
      </c>
      <c r="E7" s="18">
        <v>4004718</v>
      </c>
      <c r="F7" s="14">
        <v>24000263</v>
      </c>
      <c r="G7" s="14" t="s">
        <v>125</v>
      </c>
      <c r="H7" s="39">
        <v>1399.85</v>
      </c>
    </row>
    <row r="8" spans="1:9">
      <c r="A8" s="39">
        <v>1646.88</v>
      </c>
      <c r="B8" s="14" t="s">
        <v>130</v>
      </c>
      <c r="C8" s="14" t="s">
        <v>126</v>
      </c>
      <c r="D8" s="40">
        <v>45391</v>
      </c>
      <c r="E8" s="18">
        <v>4011893</v>
      </c>
      <c r="F8" s="14">
        <v>24000263</v>
      </c>
      <c r="G8" s="14" t="s">
        <v>125</v>
      </c>
      <c r="H8" s="39">
        <v>1399.85</v>
      </c>
    </row>
    <row r="9" spans="1:9">
      <c r="A9" s="39"/>
      <c r="B9" s="14"/>
      <c r="C9" s="14"/>
      <c r="D9" s="40"/>
      <c r="E9" s="18"/>
      <c r="F9" s="14"/>
      <c r="G9" s="14"/>
      <c r="H9" s="39"/>
    </row>
    <row r="10" spans="1:9">
      <c r="A10" s="89">
        <f>SUM(A6:A9)</f>
        <v>3740.03</v>
      </c>
      <c r="B10" s="14"/>
      <c r="C10" s="14"/>
      <c r="D10" s="40"/>
      <c r="E10" s="18"/>
      <c r="F10" s="14"/>
      <c r="G10" s="14" t="s">
        <v>141</v>
      </c>
      <c r="H10" s="39">
        <f>SUM(H6:H9)</f>
        <v>382799.69999999995</v>
      </c>
    </row>
    <row r="11" spans="1:9">
      <c r="A11" s="46"/>
      <c r="H11" s="46"/>
    </row>
    <row r="12" spans="1:9">
      <c r="H12" s="46"/>
    </row>
    <row r="13" spans="1:9" ht="15.75" thickBot="1">
      <c r="H13" s="46"/>
    </row>
    <row r="14" spans="1:9" ht="15.75" thickBot="1">
      <c r="A14" s="66" t="s">
        <v>134</v>
      </c>
      <c r="B14" s="67" t="s">
        <v>323</v>
      </c>
      <c r="C14" s="67"/>
      <c r="D14" s="68"/>
      <c r="E14" s="69" t="s">
        <v>151</v>
      </c>
      <c r="F14" s="67" t="s">
        <v>152</v>
      </c>
      <c r="G14" s="67"/>
      <c r="H14" s="87"/>
      <c r="I14" s="158" t="s">
        <v>327</v>
      </c>
    </row>
    <row r="15" spans="1:9" ht="15.75" thickBot="1">
      <c r="A15" s="74" t="s">
        <v>131</v>
      </c>
      <c r="B15" s="75" t="s">
        <v>133</v>
      </c>
      <c r="C15" s="75"/>
      <c r="D15" s="76"/>
      <c r="E15" s="77"/>
      <c r="F15" s="302" t="s">
        <v>227</v>
      </c>
      <c r="G15" s="302"/>
      <c r="H15" s="78">
        <v>3400</v>
      </c>
      <c r="I15" s="79">
        <f>+H15-H22</f>
        <v>170</v>
      </c>
    </row>
    <row r="16" spans="1:9">
      <c r="A16" s="70" t="s">
        <v>231</v>
      </c>
      <c r="B16" s="71" t="s">
        <v>101</v>
      </c>
      <c r="C16" s="71" t="s">
        <v>108</v>
      </c>
      <c r="D16" s="72" t="s">
        <v>129</v>
      </c>
      <c r="E16" s="73" t="s">
        <v>25</v>
      </c>
      <c r="F16" s="71" t="s">
        <v>112</v>
      </c>
      <c r="G16" s="71"/>
      <c r="H16" s="71" t="s">
        <v>137</v>
      </c>
    </row>
    <row r="17" spans="1:9">
      <c r="A17" s="39">
        <v>510</v>
      </c>
      <c r="B17" s="14" t="s">
        <v>136</v>
      </c>
      <c r="C17" s="14" t="s">
        <v>116</v>
      </c>
      <c r="D17" s="40">
        <v>45376</v>
      </c>
      <c r="E17" s="18">
        <v>4002463</v>
      </c>
      <c r="F17" s="14">
        <v>10042339</v>
      </c>
      <c r="G17" s="14" t="s">
        <v>134</v>
      </c>
      <c r="H17" s="39">
        <v>510</v>
      </c>
    </row>
    <row r="18" spans="1:9">
      <c r="A18" s="39">
        <v>1020</v>
      </c>
      <c r="B18" s="14" t="s">
        <v>136</v>
      </c>
      <c r="C18" s="14" t="s">
        <v>116</v>
      </c>
      <c r="D18" s="40">
        <v>45391</v>
      </c>
      <c r="E18" s="18">
        <v>4004716</v>
      </c>
      <c r="F18" s="14">
        <v>10006588</v>
      </c>
      <c r="G18" s="14" t="s">
        <v>134</v>
      </c>
      <c r="H18" s="39">
        <f>510+510</f>
        <v>1020</v>
      </c>
    </row>
    <row r="19" spans="1:9">
      <c r="A19" s="39">
        <v>1020</v>
      </c>
      <c r="B19" s="14" t="s">
        <v>136</v>
      </c>
      <c r="C19" s="14" t="s">
        <v>116</v>
      </c>
      <c r="D19" s="40">
        <v>45447</v>
      </c>
      <c r="E19" s="18">
        <v>4009635</v>
      </c>
      <c r="F19" s="14">
        <v>10014934</v>
      </c>
      <c r="G19" s="14" t="s">
        <v>134</v>
      </c>
      <c r="H19" s="39">
        <f>510+510</f>
        <v>1020</v>
      </c>
    </row>
    <row r="20" spans="1:9">
      <c r="A20" s="39">
        <v>680</v>
      </c>
      <c r="B20" s="14" t="s">
        <v>136</v>
      </c>
      <c r="C20" s="14" t="s">
        <v>116</v>
      </c>
      <c r="D20" s="40">
        <v>45546</v>
      </c>
      <c r="E20" s="18">
        <v>4015507</v>
      </c>
      <c r="F20" s="14">
        <v>10027848</v>
      </c>
      <c r="G20" s="14" t="s">
        <v>134</v>
      </c>
      <c r="H20" s="39">
        <v>680</v>
      </c>
    </row>
    <row r="21" spans="1:9">
      <c r="A21" s="39"/>
      <c r="B21" s="14"/>
      <c r="C21" s="14"/>
      <c r="D21" s="40"/>
      <c r="E21" s="18"/>
      <c r="F21" s="14"/>
      <c r="G21" s="14"/>
      <c r="H21" s="39"/>
    </row>
    <row r="22" spans="1:9">
      <c r="A22" s="89">
        <f>SUM(A17:A20)</f>
        <v>3230</v>
      </c>
      <c r="B22" s="14"/>
      <c r="C22" s="14"/>
      <c r="D22" s="40"/>
      <c r="E22" s="18"/>
      <c r="F22" s="14"/>
      <c r="G22" s="14" t="s">
        <v>141</v>
      </c>
      <c r="H22" s="39">
        <f>SUM(H17:H20)</f>
        <v>3230</v>
      </c>
    </row>
    <row r="23" spans="1:9">
      <c r="A23" s="46"/>
      <c r="H23" s="46"/>
    </row>
    <row r="24" spans="1:9">
      <c r="A24" s="46"/>
      <c r="H24" s="46"/>
    </row>
    <row r="25" spans="1:9" ht="15.75" thickBot="1"/>
    <row r="26" spans="1:9" ht="15.75" thickBot="1">
      <c r="A26" s="66" t="s">
        <v>150</v>
      </c>
      <c r="B26" s="67"/>
      <c r="C26" s="67"/>
      <c r="D26" s="68"/>
      <c r="E26" s="69" t="s">
        <v>151</v>
      </c>
      <c r="F26" s="67" t="s">
        <v>152</v>
      </c>
      <c r="G26" s="67"/>
      <c r="H26" s="87"/>
      <c r="I26" s="158" t="s">
        <v>327</v>
      </c>
    </row>
    <row r="27" spans="1:9" ht="15.75" thickBot="1">
      <c r="A27" s="74" t="s">
        <v>131</v>
      </c>
      <c r="B27" s="75" t="s">
        <v>147</v>
      </c>
      <c r="C27" s="75" t="s">
        <v>325</v>
      </c>
      <c r="D27" s="76"/>
      <c r="E27" s="77"/>
      <c r="F27" s="302" t="s">
        <v>227</v>
      </c>
      <c r="G27" s="302"/>
      <c r="H27" s="78">
        <v>4500</v>
      </c>
      <c r="I27" s="79">
        <f>+H27-H34</f>
        <v>500</v>
      </c>
    </row>
    <row r="28" spans="1:9">
      <c r="A28" s="70" t="s">
        <v>231</v>
      </c>
      <c r="B28" s="71" t="s">
        <v>101</v>
      </c>
      <c r="C28" s="71" t="s">
        <v>108</v>
      </c>
      <c r="D28" s="72" t="s">
        <v>129</v>
      </c>
      <c r="E28" s="73" t="s">
        <v>25</v>
      </c>
      <c r="F28" s="71" t="s">
        <v>112</v>
      </c>
      <c r="G28" s="71"/>
      <c r="H28" s="71" t="s">
        <v>137</v>
      </c>
    </row>
    <row r="29" spans="1:9">
      <c r="A29" s="39">
        <v>500</v>
      </c>
      <c r="B29" s="14" t="s">
        <v>149</v>
      </c>
      <c r="C29" s="14" t="s">
        <v>116</v>
      </c>
      <c r="D29" s="40">
        <v>45418</v>
      </c>
      <c r="E29" s="18">
        <v>4007106</v>
      </c>
      <c r="F29" s="14" t="s">
        <v>139</v>
      </c>
      <c r="G29" s="14" t="s">
        <v>148</v>
      </c>
      <c r="H29" s="39">
        <v>500</v>
      </c>
    </row>
    <row r="30" spans="1:9">
      <c r="A30" s="39">
        <v>2500</v>
      </c>
      <c r="B30" s="14" t="s">
        <v>149</v>
      </c>
      <c r="C30" s="14" t="s">
        <v>116</v>
      </c>
      <c r="D30" s="40">
        <v>45526</v>
      </c>
      <c r="E30" s="18">
        <v>4013649</v>
      </c>
      <c r="F30" s="14" t="s">
        <v>222</v>
      </c>
      <c r="G30" s="14" t="s">
        <v>223</v>
      </c>
      <c r="H30" s="39">
        <v>2500</v>
      </c>
    </row>
    <row r="31" spans="1:9">
      <c r="A31" s="39">
        <v>1000</v>
      </c>
      <c r="B31" s="14" t="s">
        <v>149</v>
      </c>
      <c r="C31" s="14" t="s">
        <v>116</v>
      </c>
      <c r="D31" s="40"/>
      <c r="E31" s="18"/>
      <c r="F31" s="14" t="s">
        <v>224</v>
      </c>
      <c r="G31" s="14" t="s">
        <v>223</v>
      </c>
      <c r="H31" s="39">
        <v>1000</v>
      </c>
    </row>
    <row r="32" spans="1:9">
      <c r="A32" s="39"/>
      <c r="B32" s="14"/>
      <c r="C32" s="14"/>
      <c r="D32" s="40"/>
      <c r="E32" s="18"/>
      <c r="F32" s="14"/>
      <c r="G32" s="14"/>
      <c r="H32" s="39"/>
    </row>
    <row r="33" spans="1:9">
      <c r="B33" s="14"/>
      <c r="C33" s="14"/>
      <c r="D33" s="40"/>
      <c r="E33" s="18"/>
      <c r="F33" s="14"/>
      <c r="G33" s="14"/>
      <c r="H33" s="39"/>
    </row>
    <row r="34" spans="1:9">
      <c r="A34" s="89">
        <f>SUM(A29:A32)</f>
        <v>4000</v>
      </c>
      <c r="B34" s="14"/>
      <c r="C34" s="14"/>
      <c r="D34" s="40"/>
      <c r="E34" s="18"/>
      <c r="F34" s="14"/>
      <c r="G34" s="14" t="s">
        <v>141</v>
      </c>
      <c r="H34" s="39">
        <f>+H33+H32+H31+H30+H29</f>
        <v>4000</v>
      </c>
    </row>
    <row r="36" spans="1:9" ht="15.75" thickBot="1"/>
    <row r="37" spans="1:9" ht="44.1" customHeight="1" thickBot="1">
      <c r="A37" s="80" t="s">
        <v>135</v>
      </c>
      <c r="B37" s="81" t="s">
        <v>229</v>
      </c>
      <c r="C37" s="304" t="s">
        <v>230</v>
      </c>
      <c r="D37" s="304"/>
      <c r="E37" s="82" t="s">
        <v>151</v>
      </c>
      <c r="F37" s="81" t="s">
        <v>153</v>
      </c>
      <c r="G37" s="81"/>
      <c r="H37" s="83"/>
      <c r="I37" s="158" t="s">
        <v>327</v>
      </c>
    </row>
    <row r="38" spans="1:9" ht="15.75" thickBot="1">
      <c r="A38" s="80" t="s">
        <v>131</v>
      </c>
      <c r="B38" s="81" t="s">
        <v>228</v>
      </c>
      <c r="C38" s="81" t="s">
        <v>326</v>
      </c>
      <c r="D38" s="84"/>
      <c r="E38" s="85"/>
      <c r="F38" s="303" t="s">
        <v>227</v>
      </c>
      <c r="G38" s="303"/>
      <c r="H38" s="83">
        <v>10800</v>
      </c>
      <c r="I38" s="86">
        <f>+H38-H45</f>
        <v>10800</v>
      </c>
    </row>
    <row r="39" spans="1:9">
      <c r="A39" s="70" t="s">
        <v>231</v>
      </c>
      <c r="B39" s="71" t="s">
        <v>101</v>
      </c>
      <c r="C39" s="71" t="s">
        <v>108</v>
      </c>
      <c r="D39" s="72" t="s">
        <v>129</v>
      </c>
      <c r="E39" s="73" t="s">
        <v>25</v>
      </c>
      <c r="F39" s="71" t="s">
        <v>112</v>
      </c>
      <c r="G39" s="71"/>
      <c r="H39" s="71" t="s">
        <v>137</v>
      </c>
    </row>
    <row r="40" spans="1:9">
      <c r="A40" s="39"/>
      <c r="B40" s="14"/>
      <c r="C40" s="14"/>
      <c r="D40" s="40"/>
      <c r="E40" s="18"/>
      <c r="F40" s="14"/>
      <c r="G40" s="14"/>
      <c r="H40" s="39"/>
    </row>
    <row r="41" spans="1:9">
      <c r="A41" s="39"/>
      <c r="B41" s="14"/>
      <c r="C41" s="14"/>
      <c r="D41" s="40"/>
      <c r="E41" s="18"/>
      <c r="F41" s="14"/>
      <c r="G41" s="14"/>
      <c r="H41" s="39"/>
    </row>
    <row r="42" spans="1:9">
      <c r="A42" s="39"/>
      <c r="B42" s="14"/>
      <c r="C42" s="14"/>
      <c r="D42" s="40"/>
      <c r="E42" s="18"/>
      <c r="F42" s="14"/>
      <c r="G42" s="14"/>
      <c r="H42" s="39"/>
    </row>
    <row r="43" spans="1:9">
      <c r="A43" s="39"/>
      <c r="B43" s="14"/>
      <c r="C43" s="14"/>
      <c r="D43" s="40"/>
      <c r="E43" s="18"/>
      <c r="F43" s="14"/>
      <c r="G43" s="14"/>
      <c r="H43" s="39"/>
    </row>
    <row r="44" spans="1:9">
      <c r="B44" s="14"/>
      <c r="C44" s="14"/>
      <c r="D44" s="40"/>
      <c r="E44" s="18"/>
      <c r="F44" s="14"/>
      <c r="G44" s="14"/>
      <c r="H44" s="39"/>
    </row>
    <row r="45" spans="1:9">
      <c r="A45" s="89">
        <f>SUM(A40:A43)</f>
        <v>0</v>
      </c>
      <c r="B45" s="14"/>
      <c r="C45" s="14"/>
      <c r="D45" s="40"/>
      <c r="E45" s="18"/>
      <c r="F45" s="14"/>
      <c r="G45" s="14" t="s">
        <v>141</v>
      </c>
      <c r="H45" s="39">
        <f>+H44+H43+H42+H41+H40</f>
        <v>0</v>
      </c>
    </row>
  </sheetData>
  <mergeCells count="5">
    <mergeCell ref="F4:G4"/>
    <mergeCell ref="F15:G15"/>
    <mergeCell ref="F27:G27"/>
    <mergeCell ref="F38:G38"/>
    <mergeCell ref="C37:D37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BASE</vt:lpstr>
      <vt:lpstr>REPORTE DE IMPORTACIONES</vt:lpstr>
      <vt:lpstr>CONCENTRADO ANUAL 2025</vt:lpstr>
      <vt:lpstr>DESCARGO</vt:lpstr>
      <vt:lpstr>DESCARGO!Área_de_impresión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Reyes Flores</dc:creator>
  <cp:lastModifiedBy>Jair Enrique Paredes Apodaca</cp:lastModifiedBy>
  <cp:lastPrinted>2024-03-11T21:55:18Z</cp:lastPrinted>
  <dcterms:created xsi:type="dcterms:W3CDTF">2023-01-31T18:46:09Z</dcterms:created>
  <dcterms:modified xsi:type="dcterms:W3CDTF">2025-02-14T18:26:37Z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